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0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1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2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4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5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6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7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8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9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0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1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2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3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4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5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6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7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8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9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0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1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2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3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4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5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6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7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8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9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0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1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2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3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4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5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6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7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8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9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0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1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2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3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5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6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7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8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9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0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1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2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4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6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8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9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0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3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5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8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9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0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gráficos!$A$7:$A$527</f>
              <numCache>
                <formatCode>General</formatCode>
                <ptCount val="52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</numCache>
            </numRef>
          </xVal>
          <yVal>
            <numRef>
              <f>gráficos!$B$7:$B$527</f>
              <numCache>
                <formatCode>General</formatCode>
                <ptCount val="52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3.1253</v>
      </c>
      <c r="E2" t="n">
        <v>32</v>
      </c>
      <c r="F2" t="n">
        <v>21.16</v>
      </c>
      <c r="G2" t="n">
        <v>5.93</v>
      </c>
      <c r="H2" t="n">
        <v>0.09</v>
      </c>
      <c r="I2" t="n">
        <v>214</v>
      </c>
      <c r="J2" t="n">
        <v>194.77</v>
      </c>
      <c r="K2" t="n">
        <v>54.38</v>
      </c>
      <c r="L2" t="n">
        <v>1</v>
      </c>
      <c r="M2" t="n">
        <v>212</v>
      </c>
      <c r="N2" t="n">
        <v>39.4</v>
      </c>
      <c r="O2" t="n">
        <v>24256.19</v>
      </c>
      <c r="P2" t="n">
        <v>297.16</v>
      </c>
      <c r="Q2" t="n">
        <v>183.47</v>
      </c>
      <c r="R2" t="n">
        <v>165.19</v>
      </c>
      <c r="S2" t="n">
        <v>26.24</v>
      </c>
      <c r="T2" t="n">
        <v>67582.74000000001</v>
      </c>
      <c r="U2" t="n">
        <v>0.16</v>
      </c>
      <c r="V2" t="n">
        <v>0.72</v>
      </c>
      <c r="W2" t="n">
        <v>3.3</v>
      </c>
      <c r="X2" t="n">
        <v>4.39</v>
      </c>
      <c r="Y2" t="n">
        <v>0.5</v>
      </c>
      <c r="Z2" t="n">
        <v>10</v>
      </c>
      <c r="AA2" t="n">
        <v>704.6019146919949</v>
      </c>
      <c r="AB2" t="n">
        <v>964.0674245242064</v>
      </c>
      <c r="AC2" t="n">
        <v>872.0581826047438</v>
      </c>
      <c r="AD2" t="n">
        <v>704601.9146919949</v>
      </c>
      <c r="AE2" t="n">
        <v>964067.4245242064</v>
      </c>
      <c r="AF2" t="n">
        <v>7.294921620521714e-07</v>
      </c>
      <c r="AG2" t="n">
        <v>0.4444444444444444</v>
      </c>
      <c r="AH2" t="n">
        <v>872058.1826047439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4.0245</v>
      </c>
      <c r="E3" t="n">
        <v>24.85</v>
      </c>
      <c r="F3" t="n">
        <v>18.64</v>
      </c>
      <c r="G3" t="n">
        <v>11.77</v>
      </c>
      <c r="H3" t="n">
        <v>0.18</v>
      </c>
      <c r="I3" t="n">
        <v>95</v>
      </c>
      <c r="J3" t="n">
        <v>196.32</v>
      </c>
      <c r="K3" t="n">
        <v>54.38</v>
      </c>
      <c r="L3" t="n">
        <v>2</v>
      </c>
      <c r="M3" t="n">
        <v>93</v>
      </c>
      <c r="N3" t="n">
        <v>39.95</v>
      </c>
      <c r="O3" t="n">
        <v>24447.22</v>
      </c>
      <c r="P3" t="n">
        <v>261.55</v>
      </c>
      <c r="Q3" t="n">
        <v>183.28</v>
      </c>
      <c r="R3" t="n">
        <v>86.84999999999999</v>
      </c>
      <c r="S3" t="n">
        <v>26.24</v>
      </c>
      <c r="T3" t="n">
        <v>29007.43</v>
      </c>
      <c r="U3" t="n">
        <v>0.3</v>
      </c>
      <c r="V3" t="n">
        <v>0.82</v>
      </c>
      <c r="W3" t="n">
        <v>3.09</v>
      </c>
      <c r="X3" t="n">
        <v>1.88</v>
      </c>
      <c r="Y3" t="n">
        <v>0.5</v>
      </c>
      <c r="Z3" t="n">
        <v>10</v>
      </c>
      <c r="AA3" t="n">
        <v>482.3644841395647</v>
      </c>
      <c r="AB3" t="n">
        <v>659.992367618897</v>
      </c>
      <c r="AC3" t="n">
        <v>597.0036223584544</v>
      </c>
      <c r="AD3" t="n">
        <v>482364.4841395647</v>
      </c>
      <c r="AE3" t="n">
        <v>659992.367618897</v>
      </c>
      <c r="AF3" t="n">
        <v>9.393790055927313e-07</v>
      </c>
      <c r="AG3" t="n">
        <v>0.3451388888888889</v>
      </c>
      <c r="AH3" t="n">
        <v>597003.6223584544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4.3632</v>
      </c>
      <c r="E4" t="n">
        <v>22.92</v>
      </c>
      <c r="F4" t="n">
        <v>17.99</v>
      </c>
      <c r="G4" t="n">
        <v>17.41</v>
      </c>
      <c r="H4" t="n">
        <v>0.27</v>
      </c>
      <c r="I4" t="n">
        <v>62</v>
      </c>
      <c r="J4" t="n">
        <v>197.88</v>
      </c>
      <c r="K4" t="n">
        <v>54.38</v>
      </c>
      <c r="L4" t="n">
        <v>3</v>
      </c>
      <c r="M4" t="n">
        <v>60</v>
      </c>
      <c r="N4" t="n">
        <v>40.5</v>
      </c>
      <c r="O4" t="n">
        <v>24639</v>
      </c>
      <c r="P4" t="n">
        <v>252.37</v>
      </c>
      <c r="Q4" t="n">
        <v>183.32</v>
      </c>
      <c r="R4" t="n">
        <v>66.40000000000001</v>
      </c>
      <c r="S4" t="n">
        <v>26.24</v>
      </c>
      <c r="T4" t="n">
        <v>18946.84</v>
      </c>
      <c r="U4" t="n">
        <v>0.4</v>
      </c>
      <c r="V4" t="n">
        <v>0.85</v>
      </c>
      <c r="W4" t="n">
        <v>3.05</v>
      </c>
      <c r="X4" t="n">
        <v>1.23</v>
      </c>
      <c r="Y4" t="n">
        <v>0.5</v>
      </c>
      <c r="Z4" t="n">
        <v>10</v>
      </c>
      <c r="AA4" t="n">
        <v>429.5479831653836</v>
      </c>
      <c r="AB4" t="n">
        <v>587.7265008864497</v>
      </c>
      <c r="AC4" t="n">
        <v>531.6347085211709</v>
      </c>
      <c r="AD4" t="n">
        <v>429547.9831653836</v>
      </c>
      <c r="AE4" t="n">
        <v>587726.5008864497</v>
      </c>
      <c r="AF4" t="n">
        <v>1.018436694546454e-06</v>
      </c>
      <c r="AG4" t="n">
        <v>0.3183333333333334</v>
      </c>
      <c r="AH4" t="n">
        <v>531634.7085211709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4.5518</v>
      </c>
      <c r="E5" t="n">
        <v>21.97</v>
      </c>
      <c r="F5" t="n">
        <v>17.66</v>
      </c>
      <c r="G5" t="n">
        <v>23.04</v>
      </c>
      <c r="H5" t="n">
        <v>0.36</v>
      </c>
      <c r="I5" t="n">
        <v>46</v>
      </c>
      <c r="J5" t="n">
        <v>199.44</v>
      </c>
      <c r="K5" t="n">
        <v>54.38</v>
      </c>
      <c r="L5" t="n">
        <v>4</v>
      </c>
      <c r="M5" t="n">
        <v>44</v>
      </c>
      <c r="N5" t="n">
        <v>41.06</v>
      </c>
      <c r="O5" t="n">
        <v>24831.54</v>
      </c>
      <c r="P5" t="n">
        <v>247.57</v>
      </c>
      <c r="Q5" t="n">
        <v>183.28</v>
      </c>
      <c r="R5" t="n">
        <v>56.42</v>
      </c>
      <c r="S5" t="n">
        <v>26.24</v>
      </c>
      <c r="T5" t="n">
        <v>14037.06</v>
      </c>
      <c r="U5" t="n">
        <v>0.47</v>
      </c>
      <c r="V5" t="n">
        <v>0.86</v>
      </c>
      <c r="W5" t="n">
        <v>3.02</v>
      </c>
      <c r="X5" t="n">
        <v>0.91</v>
      </c>
      <c r="Y5" t="n">
        <v>0.5</v>
      </c>
      <c r="Z5" t="n">
        <v>10</v>
      </c>
      <c r="AA5" t="n">
        <v>404.1083640994197</v>
      </c>
      <c r="AB5" t="n">
        <v>552.9188917636137</v>
      </c>
      <c r="AC5" t="n">
        <v>500.149088760232</v>
      </c>
      <c r="AD5" t="n">
        <v>404108.3640994197</v>
      </c>
      <c r="AE5" t="n">
        <v>552918.8917636137</v>
      </c>
      <c r="AF5" t="n">
        <v>1.062458779390482e-06</v>
      </c>
      <c r="AG5" t="n">
        <v>0.3051388888888888</v>
      </c>
      <c r="AH5" t="n">
        <v>500149.088760232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4.6775</v>
      </c>
      <c r="E6" t="n">
        <v>21.38</v>
      </c>
      <c r="F6" t="n">
        <v>17.46</v>
      </c>
      <c r="G6" t="n">
        <v>29.1</v>
      </c>
      <c r="H6" t="n">
        <v>0.44</v>
      </c>
      <c r="I6" t="n">
        <v>36</v>
      </c>
      <c r="J6" t="n">
        <v>201.01</v>
      </c>
      <c r="K6" t="n">
        <v>54.38</v>
      </c>
      <c r="L6" t="n">
        <v>5</v>
      </c>
      <c r="M6" t="n">
        <v>34</v>
      </c>
      <c r="N6" t="n">
        <v>41.63</v>
      </c>
      <c r="O6" t="n">
        <v>25024.84</v>
      </c>
      <c r="P6" t="n">
        <v>244.69</v>
      </c>
      <c r="Q6" t="n">
        <v>183.28</v>
      </c>
      <c r="R6" t="n">
        <v>50.24</v>
      </c>
      <c r="S6" t="n">
        <v>26.24</v>
      </c>
      <c r="T6" t="n">
        <v>10995.72</v>
      </c>
      <c r="U6" t="n">
        <v>0.52</v>
      </c>
      <c r="V6" t="n">
        <v>0.87</v>
      </c>
      <c r="W6" t="n">
        <v>3</v>
      </c>
      <c r="X6" t="n">
        <v>0.71</v>
      </c>
      <c r="Y6" t="n">
        <v>0.5</v>
      </c>
      <c r="Z6" t="n">
        <v>10</v>
      </c>
      <c r="AA6" t="n">
        <v>388.7796283434946</v>
      </c>
      <c r="AB6" t="n">
        <v>531.9454392462632</v>
      </c>
      <c r="AC6" t="n">
        <v>481.1773131147122</v>
      </c>
      <c r="AD6" t="n">
        <v>388779.6283434946</v>
      </c>
      <c r="AE6" t="n">
        <v>531945.4392462631</v>
      </c>
      <c r="AF6" t="n">
        <v>1.091799055450367e-06</v>
      </c>
      <c r="AG6" t="n">
        <v>0.2969444444444445</v>
      </c>
      <c r="AH6" t="n">
        <v>481177.3131147122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4.7579</v>
      </c>
      <c r="E7" t="n">
        <v>21.02</v>
      </c>
      <c r="F7" t="n">
        <v>17.33</v>
      </c>
      <c r="G7" t="n">
        <v>34.67</v>
      </c>
      <c r="H7" t="n">
        <v>0.53</v>
      </c>
      <c r="I7" t="n">
        <v>30</v>
      </c>
      <c r="J7" t="n">
        <v>202.58</v>
      </c>
      <c r="K7" t="n">
        <v>54.38</v>
      </c>
      <c r="L7" t="n">
        <v>6</v>
      </c>
      <c r="M7" t="n">
        <v>28</v>
      </c>
      <c r="N7" t="n">
        <v>42.2</v>
      </c>
      <c r="O7" t="n">
        <v>25218.93</v>
      </c>
      <c r="P7" t="n">
        <v>242.77</v>
      </c>
      <c r="Q7" t="n">
        <v>183.29</v>
      </c>
      <c r="R7" t="n">
        <v>46.24</v>
      </c>
      <c r="S7" t="n">
        <v>26.24</v>
      </c>
      <c r="T7" t="n">
        <v>9024</v>
      </c>
      <c r="U7" t="n">
        <v>0.57</v>
      </c>
      <c r="V7" t="n">
        <v>0.88</v>
      </c>
      <c r="W7" t="n">
        <v>2.99</v>
      </c>
      <c r="X7" t="n">
        <v>0.58</v>
      </c>
      <c r="Y7" t="n">
        <v>0.5</v>
      </c>
      <c r="Z7" t="n">
        <v>10</v>
      </c>
      <c r="AA7" t="n">
        <v>379.2988849526819</v>
      </c>
      <c r="AB7" t="n">
        <v>518.9734678780743</v>
      </c>
      <c r="AC7" t="n">
        <v>469.4433684876271</v>
      </c>
      <c r="AD7" t="n">
        <v>379298.8849526819</v>
      </c>
      <c r="AE7" t="n">
        <v>518973.4678780743</v>
      </c>
      <c r="AF7" t="n">
        <v>1.110565628204661e-06</v>
      </c>
      <c r="AG7" t="n">
        <v>0.2919444444444445</v>
      </c>
      <c r="AH7" t="n">
        <v>469443.3684876271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4.8099</v>
      </c>
      <c r="E8" t="n">
        <v>20.79</v>
      </c>
      <c r="F8" t="n">
        <v>17.26</v>
      </c>
      <c r="G8" t="n">
        <v>39.84</v>
      </c>
      <c r="H8" t="n">
        <v>0.61</v>
      </c>
      <c r="I8" t="n">
        <v>26</v>
      </c>
      <c r="J8" t="n">
        <v>204.16</v>
      </c>
      <c r="K8" t="n">
        <v>54.38</v>
      </c>
      <c r="L8" t="n">
        <v>7</v>
      </c>
      <c r="M8" t="n">
        <v>24</v>
      </c>
      <c r="N8" t="n">
        <v>42.78</v>
      </c>
      <c r="O8" t="n">
        <v>25413.94</v>
      </c>
      <c r="P8" t="n">
        <v>241.55</v>
      </c>
      <c r="Q8" t="n">
        <v>183.31</v>
      </c>
      <c r="R8" t="n">
        <v>44.12</v>
      </c>
      <c r="S8" t="n">
        <v>26.24</v>
      </c>
      <c r="T8" t="n">
        <v>7983.92</v>
      </c>
      <c r="U8" t="n">
        <v>0.59</v>
      </c>
      <c r="V8" t="n">
        <v>0.88</v>
      </c>
      <c r="W8" t="n">
        <v>2.98</v>
      </c>
      <c r="X8" t="n">
        <v>0.51</v>
      </c>
      <c r="Y8" t="n">
        <v>0.5</v>
      </c>
      <c r="Z8" t="n">
        <v>10</v>
      </c>
      <c r="AA8" t="n">
        <v>373.4399004617856</v>
      </c>
      <c r="AB8" t="n">
        <v>510.9569468174769</v>
      </c>
      <c r="AC8" t="n">
        <v>462.1919329457951</v>
      </c>
      <c r="AD8" t="n">
        <v>373439.9004617856</v>
      </c>
      <c r="AE8" t="n">
        <v>510956.9468174769</v>
      </c>
      <c r="AF8" t="n">
        <v>1.12270321257311e-06</v>
      </c>
      <c r="AG8" t="n">
        <v>0.28875</v>
      </c>
      <c r="AH8" t="n">
        <v>462191.9329457951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4.8508</v>
      </c>
      <c r="E9" t="n">
        <v>20.62</v>
      </c>
      <c r="F9" t="n">
        <v>17.2</v>
      </c>
      <c r="G9" t="n">
        <v>44.88</v>
      </c>
      <c r="H9" t="n">
        <v>0.6899999999999999</v>
      </c>
      <c r="I9" t="n">
        <v>23</v>
      </c>
      <c r="J9" t="n">
        <v>205.75</v>
      </c>
      <c r="K9" t="n">
        <v>54.38</v>
      </c>
      <c r="L9" t="n">
        <v>8</v>
      </c>
      <c r="M9" t="n">
        <v>21</v>
      </c>
      <c r="N9" t="n">
        <v>43.37</v>
      </c>
      <c r="O9" t="n">
        <v>25609.61</v>
      </c>
      <c r="P9" t="n">
        <v>240.76</v>
      </c>
      <c r="Q9" t="n">
        <v>183.27</v>
      </c>
      <c r="R9" t="n">
        <v>42</v>
      </c>
      <c r="S9" t="n">
        <v>26.24</v>
      </c>
      <c r="T9" t="n">
        <v>6941.78</v>
      </c>
      <c r="U9" t="n">
        <v>0.62</v>
      </c>
      <c r="V9" t="n">
        <v>0.88</v>
      </c>
      <c r="W9" t="n">
        <v>2.98</v>
      </c>
      <c r="X9" t="n">
        <v>0.45</v>
      </c>
      <c r="Y9" t="n">
        <v>0.5</v>
      </c>
      <c r="Z9" t="n">
        <v>10</v>
      </c>
      <c r="AA9" t="n">
        <v>369.0827388106406</v>
      </c>
      <c r="AB9" t="n">
        <v>504.9952860219748</v>
      </c>
      <c r="AC9" t="n">
        <v>456.7992446893721</v>
      </c>
      <c r="AD9" t="n">
        <v>369082.7388106406</v>
      </c>
      <c r="AE9" t="n">
        <v>504995.2860219748</v>
      </c>
      <c r="AF9" t="n">
        <v>1.132249889509062e-06</v>
      </c>
      <c r="AG9" t="n">
        <v>0.2863888888888889</v>
      </c>
      <c r="AH9" t="n">
        <v>456799.2446893721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4.8819</v>
      </c>
      <c r="E10" t="n">
        <v>20.48</v>
      </c>
      <c r="F10" t="n">
        <v>17.15</v>
      </c>
      <c r="G10" t="n">
        <v>49</v>
      </c>
      <c r="H10" t="n">
        <v>0.77</v>
      </c>
      <c r="I10" t="n">
        <v>21</v>
      </c>
      <c r="J10" t="n">
        <v>207.34</v>
      </c>
      <c r="K10" t="n">
        <v>54.38</v>
      </c>
      <c r="L10" t="n">
        <v>9</v>
      </c>
      <c r="M10" t="n">
        <v>19</v>
      </c>
      <c r="N10" t="n">
        <v>43.96</v>
      </c>
      <c r="O10" t="n">
        <v>25806.1</v>
      </c>
      <c r="P10" t="n">
        <v>239.65</v>
      </c>
      <c r="Q10" t="n">
        <v>183.28</v>
      </c>
      <c r="R10" t="n">
        <v>40.5</v>
      </c>
      <c r="S10" t="n">
        <v>26.24</v>
      </c>
      <c r="T10" t="n">
        <v>6199.2</v>
      </c>
      <c r="U10" t="n">
        <v>0.65</v>
      </c>
      <c r="V10" t="n">
        <v>0.89</v>
      </c>
      <c r="W10" t="n">
        <v>2.97</v>
      </c>
      <c r="X10" t="n">
        <v>0.39</v>
      </c>
      <c r="Y10" t="n">
        <v>0.5</v>
      </c>
      <c r="Z10" t="n">
        <v>10</v>
      </c>
      <c r="AA10" t="n">
        <v>365.2257755359619</v>
      </c>
      <c r="AB10" t="n">
        <v>499.7180187123486</v>
      </c>
      <c r="AC10" t="n">
        <v>452.0256323650855</v>
      </c>
      <c r="AD10" t="n">
        <v>365225.7755359618</v>
      </c>
      <c r="AE10" t="n">
        <v>499718.0187123486</v>
      </c>
      <c r="AF10" t="n">
        <v>1.139509098621731e-06</v>
      </c>
      <c r="AG10" t="n">
        <v>0.2844444444444444</v>
      </c>
      <c r="AH10" t="n">
        <v>452025.6323650855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4.9112</v>
      </c>
      <c r="E11" t="n">
        <v>20.36</v>
      </c>
      <c r="F11" t="n">
        <v>17.11</v>
      </c>
      <c r="G11" t="n">
        <v>54.02</v>
      </c>
      <c r="H11" t="n">
        <v>0.85</v>
      </c>
      <c r="I11" t="n">
        <v>19</v>
      </c>
      <c r="J11" t="n">
        <v>208.94</v>
      </c>
      <c r="K11" t="n">
        <v>54.38</v>
      </c>
      <c r="L11" t="n">
        <v>10</v>
      </c>
      <c r="M11" t="n">
        <v>17</v>
      </c>
      <c r="N11" t="n">
        <v>44.56</v>
      </c>
      <c r="O11" t="n">
        <v>26003.41</v>
      </c>
      <c r="P11" t="n">
        <v>239.11</v>
      </c>
      <c r="Q11" t="n">
        <v>183.28</v>
      </c>
      <c r="R11" t="n">
        <v>39.11</v>
      </c>
      <c r="S11" t="n">
        <v>26.24</v>
      </c>
      <c r="T11" t="n">
        <v>5513.97</v>
      </c>
      <c r="U11" t="n">
        <v>0.67</v>
      </c>
      <c r="V11" t="n">
        <v>0.89</v>
      </c>
      <c r="W11" t="n">
        <v>2.97</v>
      </c>
      <c r="X11" t="n">
        <v>0.35</v>
      </c>
      <c r="Y11" t="n">
        <v>0.5</v>
      </c>
      <c r="Z11" t="n">
        <v>10</v>
      </c>
      <c r="AA11" t="n">
        <v>362.2369593616493</v>
      </c>
      <c r="AB11" t="n">
        <v>495.6285885653906</v>
      </c>
      <c r="AC11" t="n">
        <v>448.3264916918018</v>
      </c>
      <c r="AD11" t="n">
        <v>362236.9593616493</v>
      </c>
      <c r="AE11" t="n">
        <v>495628.5885653906</v>
      </c>
      <c r="AF11" t="n">
        <v>1.146348160583184e-06</v>
      </c>
      <c r="AG11" t="n">
        <v>0.2827777777777778</v>
      </c>
      <c r="AH11" t="n">
        <v>448326.4916918018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4.9348</v>
      </c>
      <c r="E12" t="n">
        <v>20.26</v>
      </c>
      <c r="F12" t="n">
        <v>17.09</v>
      </c>
      <c r="G12" t="n">
        <v>60.3</v>
      </c>
      <c r="H12" t="n">
        <v>0.93</v>
      </c>
      <c r="I12" t="n">
        <v>17</v>
      </c>
      <c r="J12" t="n">
        <v>210.55</v>
      </c>
      <c r="K12" t="n">
        <v>54.38</v>
      </c>
      <c r="L12" t="n">
        <v>11</v>
      </c>
      <c r="M12" t="n">
        <v>15</v>
      </c>
      <c r="N12" t="n">
        <v>45.17</v>
      </c>
      <c r="O12" t="n">
        <v>26201.54</v>
      </c>
      <c r="P12" t="n">
        <v>238.74</v>
      </c>
      <c r="Q12" t="n">
        <v>183.27</v>
      </c>
      <c r="R12" t="n">
        <v>38.66</v>
      </c>
      <c r="S12" t="n">
        <v>26.24</v>
      </c>
      <c r="T12" t="n">
        <v>5302.18</v>
      </c>
      <c r="U12" t="n">
        <v>0.68</v>
      </c>
      <c r="V12" t="n">
        <v>0.89</v>
      </c>
      <c r="W12" t="n">
        <v>2.96</v>
      </c>
      <c r="X12" t="n">
        <v>0.33</v>
      </c>
      <c r="Y12" t="n">
        <v>0.5</v>
      </c>
      <c r="Z12" t="n">
        <v>10</v>
      </c>
      <c r="AA12" t="n">
        <v>359.9941092884105</v>
      </c>
      <c r="AB12" t="n">
        <v>492.5598221476235</v>
      </c>
      <c r="AC12" t="n">
        <v>445.5506040339059</v>
      </c>
      <c r="AD12" t="n">
        <v>359994.1092884105</v>
      </c>
      <c r="AE12" t="n">
        <v>492559.8221476235</v>
      </c>
      <c r="AF12" t="n">
        <v>1.151856756565787e-06</v>
      </c>
      <c r="AG12" t="n">
        <v>0.2813888888888889</v>
      </c>
      <c r="AH12" t="n">
        <v>445550.6040339059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4.9521</v>
      </c>
      <c r="E13" t="n">
        <v>20.19</v>
      </c>
      <c r="F13" t="n">
        <v>17.05</v>
      </c>
      <c r="G13" t="n">
        <v>63.95</v>
      </c>
      <c r="H13" t="n">
        <v>1</v>
      </c>
      <c r="I13" t="n">
        <v>16</v>
      </c>
      <c r="J13" t="n">
        <v>212.16</v>
      </c>
      <c r="K13" t="n">
        <v>54.38</v>
      </c>
      <c r="L13" t="n">
        <v>12</v>
      </c>
      <c r="M13" t="n">
        <v>14</v>
      </c>
      <c r="N13" t="n">
        <v>45.78</v>
      </c>
      <c r="O13" t="n">
        <v>26400.51</v>
      </c>
      <c r="P13" t="n">
        <v>238.38</v>
      </c>
      <c r="Q13" t="n">
        <v>183.29</v>
      </c>
      <c r="R13" t="n">
        <v>37.54</v>
      </c>
      <c r="S13" t="n">
        <v>26.24</v>
      </c>
      <c r="T13" t="n">
        <v>4748.29</v>
      </c>
      <c r="U13" t="n">
        <v>0.7</v>
      </c>
      <c r="V13" t="n">
        <v>0.89</v>
      </c>
      <c r="W13" t="n">
        <v>2.96</v>
      </c>
      <c r="X13" t="n">
        <v>0.3</v>
      </c>
      <c r="Y13" t="n">
        <v>0.5</v>
      </c>
      <c r="Z13" t="n">
        <v>10</v>
      </c>
      <c r="AA13" t="n">
        <v>358.1270587236086</v>
      </c>
      <c r="AB13" t="n">
        <v>490.0052411964037</v>
      </c>
      <c r="AC13" t="n">
        <v>443.2398287032937</v>
      </c>
      <c r="AD13" t="n">
        <v>358127.0587236086</v>
      </c>
      <c r="AE13" t="n">
        <v>490005.2411964037</v>
      </c>
      <c r="AF13" t="n">
        <v>1.155894837519137e-06</v>
      </c>
      <c r="AG13" t="n">
        <v>0.2804166666666667</v>
      </c>
      <c r="AH13" t="n">
        <v>443239.8287032936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4.9672</v>
      </c>
      <c r="E14" t="n">
        <v>20.13</v>
      </c>
      <c r="F14" t="n">
        <v>17.03</v>
      </c>
      <c r="G14" t="n">
        <v>68.13</v>
      </c>
      <c r="H14" t="n">
        <v>1.08</v>
      </c>
      <c r="I14" t="n">
        <v>15</v>
      </c>
      <c r="J14" t="n">
        <v>213.78</v>
      </c>
      <c r="K14" t="n">
        <v>54.38</v>
      </c>
      <c r="L14" t="n">
        <v>13</v>
      </c>
      <c r="M14" t="n">
        <v>13</v>
      </c>
      <c r="N14" t="n">
        <v>46.4</v>
      </c>
      <c r="O14" t="n">
        <v>26600.32</v>
      </c>
      <c r="P14" t="n">
        <v>237.75</v>
      </c>
      <c r="Q14" t="n">
        <v>183.27</v>
      </c>
      <c r="R14" t="n">
        <v>36.76</v>
      </c>
      <c r="S14" t="n">
        <v>26.24</v>
      </c>
      <c r="T14" t="n">
        <v>4362.72</v>
      </c>
      <c r="U14" t="n">
        <v>0.71</v>
      </c>
      <c r="V14" t="n">
        <v>0.89</v>
      </c>
      <c r="W14" t="n">
        <v>2.96</v>
      </c>
      <c r="X14" t="n">
        <v>0.28</v>
      </c>
      <c r="Y14" t="n">
        <v>0.5</v>
      </c>
      <c r="Z14" t="n">
        <v>10</v>
      </c>
      <c r="AA14" t="n">
        <v>356.2437444160089</v>
      </c>
      <c r="AB14" t="n">
        <v>487.4284074747827</v>
      </c>
      <c r="AC14" t="n">
        <v>440.9089243754551</v>
      </c>
      <c r="AD14" t="n">
        <v>356243.7444160089</v>
      </c>
      <c r="AE14" t="n">
        <v>487428.4074747827</v>
      </c>
      <c r="AF14" t="n">
        <v>1.159419405287667e-06</v>
      </c>
      <c r="AG14" t="n">
        <v>0.2795833333333333</v>
      </c>
      <c r="AH14" t="n">
        <v>440908.9243754551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4.9797</v>
      </c>
      <c r="E15" t="n">
        <v>20.08</v>
      </c>
      <c r="F15" t="n">
        <v>17.02</v>
      </c>
      <c r="G15" t="n">
        <v>72.94</v>
      </c>
      <c r="H15" t="n">
        <v>1.15</v>
      </c>
      <c r="I15" t="n">
        <v>14</v>
      </c>
      <c r="J15" t="n">
        <v>215.41</v>
      </c>
      <c r="K15" t="n">
        <v>54.38</v>
      </c>
      <c r="L15" t="n">
        <v>14</v>
      </c>
      <c r="M15" t="n">
        <v>12</v>
      </c>
      <c r="N15" t="n">
        <v>47.03</v>
      </c>
      <c r="O15" t="n">
        <v>26801</v>
      </c>
      <c r="P15" t="n">
        <v>237.42</v>
      </c>
      <c r="Q15" t="n">
        <v>183.26</v>
      </c>
      <c r="R15" t="n">
        <v>36.56</v>
      </c>
      <c r="S15" t="n">
        <v>26.24</v>
      </c>
      <c r="T15" t="n">
        <v>4265.32</v>
      </c>
      <c r="U15" t="n">
        <v>0.72</v>
      </c>
      <c r="V15" t="n">
        <v>0.89</v>
      </c>
      <c r="W15" t="n">
        <v>2.96</v>
      </c>
      <c r="X15" t="n">
        <v>0.26</v>
      </c>
      <c r="Y15" t="n">
        <v>0.5</v>
      </c>
      <c r="Z15" t="n">
        <v>10</v>
      </c>
      <c r="AA15" t="n">
        <v>354.9384106604164</v>
      </c>
      <c r="AB15" t="n">
        <v>485.6423922431201</v>
      </c>
      <c r="AC15" t="n">
        <v>439.2933639308144</v>
      </c>
      <c r="AD15" t="n">
        <v>354938.4106604164</v>
      </c>
      <c r="AE15" t="n">
        <v>485642.3922431201</v>
      </c>
      <c r="AF15" t="n">
        <v>1.162337093837775e-06</v>
      </c>
      <c r="AG15" t="n">
        <v>0.2788888888888889</v>
      </c>
      <c r="AH15" t="n">
        <v>439293.3639308144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4.9982</v>
      </c>
      <c r="E16" t="n">
        <v>20.01</v>
      </c>
      <c r="F16" t="n">
        <v>16.98</v>
      </c>
      <c r="G16" t="n">
        <v>78.39</v>
      </c>
      <c r="H16" t="n">
        <v>1.23</v>
      </c>
      <c r="I16" t="n">
        <v>13</v>
      </c>
      <c r="J16" t="n">
        <v>217.04</v>
      </c>
      <c r="K16" t="n">
        <v>54.38</v>
      </c>
      <c r="L16" t="n">
        <v>15</v>
      </c>
      <c r="M16" t="n">
        <v>11</v>
      </c>
      <c r="N16" t="n">
        <v>47.66</v>
      </c>
      <c r="O16" t="n">
        <v>27002.55</v>
      </c>
      <c r="P16" t="n">
        <v>237.25</v>
      </c>
      <c r="Q16" t="n">
        <v>183.26</v>
      </c>
      <c r="R16" t="n">
        <v>35.45</v>
      </c>
      <c r="S16" t="n">
        <v>26.24</v>
      </c>
      <c r="T16" t="n">
        <v>3717.09</v>
      </c>
      <c r="U16" t="n">
        <v>0.74</v>
      </c>
      <c r="V16" t="n">
        <v>0.9</v>
      </c>
      <c r="W16" t="n">
        <v>2.96</v>
      </c>
      <c r="X16" t="n">
        <v>0.23</v>
      </c>
      <c r="Y16" t="n">
        <v>0.5</v>
      </c>
      <c r="Z16" t="n">
        <v>10</v>
      </c>
      <c r="AA16" t="n">
        <v>353.2282915992853</v>
      </c>
      <c r="AB16" t="n">
        <v>483.3025318985522</v>
      </c>
      <c r="AC16" t="n">
        <v>437.1768165735174</v>
      </c>
      <c r="AD16" t="n">
        <v>353228.2915992853</v>
      </c>
      <c r="AE16" t="n">
        <v>483302.5318985522</v>
      </c>
      <c r="AF16" t="n">
        <v>1.166655272891934e-06</v>
      </c>
      <c r="AG16" t="n">
        <v>0.2779166666666667</v>
      </c>
      <c r="AH16" t="n">
        <v>437176.8165735174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5.0083</v>
      </c>
      <c r="E17" t="n">
        <v>19.97</v>
      </c>
      <c r="F17" t="n">
        <v>16.98</v>
      </c>
      <c r="G17" t="n">
        <v>84.92</v>
      </c>
      <c r="H17" t="n">
        <v>1.3</v>
      </c>
      <c r="I17" t="n">
        <v>12</v>
      </c>
      <c r="J17" t="n">
        <v>218.68</v>
      </c>
      <c r="K17" t="n">
        <v>54.38</v>
      </c>
      <c r="L17" t="n">
        <v>16</v>
      </c>
      <c r="M17" t="n">
        <v>10</v>
      </c>
      <c r="N17" t="n">
        <v>48.31</v>
      </c>
      <c r="O17" t="n">
        <v>27204.98</v>
      </c>
      <c r="P17" t="n">
        <v>237.06</v>
      </c>
      <c r="Q17" t="n">
        <v>183.27</v>
      </c>
      <c r="R17" t="n">
        <v>35.2</v>
      </c>
      <c r="S17" t="n">
        <v>26.24</v>
      </c>
      <c r="T17" t="n">
        <v>3596.73</v>
      </c>
      <c r="U17" t="n">
        <v>0.75</v>
      </c>
      <c r="V17" t="n">
        <v>0.9</v>
      </c>
      <c r="W17" t="n">
        <v>2.96</v>
      </c>
      <c r="X17" t="n">
        <v>0.23</v>
      </c>
      <c r="Y17" t="n">
        <v>0.5</v>
      </c>
      <c r="Z17" t="n">
        <v>10</v>
      </c>
      <c r="AA17" t="n">
        <v>352.3128106406323</v>
      </c>
      <c r="AB17" t="n">
        <v>482.0499304627538</v>
      </c>
      <c r="AC17" t="n">
        <v>436.0437616607143</v>
      </c>
      <c r="AD17" t="n">
        <v>352312.8106406323</v>
      </c>
      <c r="AE17" t="n">
        <v>482049.9304627537</v>
      </c>
      <c r="AF17" t="n">
        <v>1.169012765240422e-06</v>
      </c>
      <c r="AG17" t="n">
        <v>0.2773611111111111</v>
      </c>
      <c r="AH17" t="n">
        <v>436043.7616607143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5.024</v>
      </c>
      <c r="E18" t="n">
        <v>19.9</v>
      </c>
      <c r="F18" t="n">
        <v>16.96</v>
      </c>
      <c r="G18" t="n">
        <v>92.51000000000001</v>
      </c>
      <c r="H18" t="n">
        <v>1.37</v>
      </c>
      <c r="I18" t="n">
        <v>11</v>
      </c>
      <c r="J18" t="n">
        <v>220.33</v>
      </c>
      <c r="K18" t="n">
        <v>54.38</v>
      </c>
      <c r="L18" t="n">
        <v>17</v>
      </c>
      <c r="M18" t="n">
        <v>9</v>
      </c>
      <c r="N18" t="n">
        <v>48.95</v>
      </c>
      <c r="O18" t="n">
        <v>27408.3</v>
      </c>
      <c r="P18" t="n">
        <v>236.27</v>
      </c>
      <c r="Q18" t="n">
        <v>183.28</v>
      </c>
      <c r="R18" t="n">
        <v>34.61</v>
      </c>
      <c r="S18" t="n">
        <v>26.24</v>
      </c>
      <c r="T18" t="n">
        <v>3307.12</v>
      </c>
      <c r="U18" t="n">
        <v>0.76</v>
      </c>
      <c r="V18" t="n">
        <v>0.9</v>
      </c>
      <c r="W18" t="n">
        <v>2.96</v>
      </c>
      <c r="X18" t="n">
        <v>0.2</v>
      </c>
      <c r="Y18" t="n">
        <v>0.5</v>
      </c>
      <c r="Z18" t="n">
        <v>10</v>
      </c>
      <c r="AA18" t="n">
        <v>350.2526512387749</v>
      </c>
      <c r="AB18" t="n">
        <v>479.231129481314</v>
      </c>
      <c r="AC18" t="n">
        <v>433.4939830887313</v>
      </c>
      <c r="AD18" t="n">
        <v>350252.6512387749</v>
      </c>
      <c r="AE18" t="n">
        <v>479231.129481314</v>
      </c>
      <c r="AF18" t="n">
        <v>1.172677382059357e-06</v>
      </c>
      <c r="AG18" t="n">
        <v>0.2763888888888889</v>
      </c>
      <c r="AH18" t="n">
        <v>433493.9830887314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5.025</v>
      </c>
      <c r="E19" t="n">
        <v>19.9</v>
      </c>
      <c r="F19" t="n">
        <v>16.96</v>
      </c>
      <c r="G19" t="n">
        <v>92.48999999999999</v>
      </c>
      <c r="H19" t="n">
        <v>1.44</v>
      </c>
      <c r="I19" t="n">
        <v>11</v>
      </c>
      <c r="J19" t="n">
        <v>221.99</v>
      </c>
      <c r="K19" t="n">
        <v>54.38</v>
      </c>
      <c r="L19" t="n">
        <v>18</v>
      </c>
      <c r="M19" t="n">
        <v>9</v>
      </c>
      <c r="N19" t="n">
        <v>49.61</v>
      </c>
      <c r="O19" t="n">
        <v>27612.53</v>
      </c>
      <c r="P19" t="n">
        <v>236.61</v>
      </c>
      <c r="Q19" t="n">
        <v>183.26</v>
      </c>
      <c r="R19" t="n">
        <v>34.47</v>
      </c>
      <c r="S19" t="n">
        <v>26.24</v>
      </c>
      <c r="T19" t="n">
        <v>3234.48</v>
      </c>
      <c r="U19" t="n">
        <v>0.76</v>
      </c>
      <c r="V19" t="n">
        <v>0.9</v>
      </c>
      <c r="W19" t="n">
        <v>2.96</v>
      </c>
      <c r="X19" t="n">
        <v>0.2</v>
      </c>
      <c r="Y19" t="n">
        <v>0.5</v>
      </c>
      <c r="Z19" t="n">
        <v>10</v>
      </c>
      <c r="AA19" t="n">
        <v>350.5516725259189</v>
      </c>
      <c r="AB19" t="n">
        <v>479.6402635982727</v>
      </c>
      <c r="AC19" t="n">
        <v>433.8640700197907</v>
      </c>
      <c r="AD19" t="n">
        <v>350551.6725259189</v>
      </c>
      <c r="AE19" t="n">
        <v>479640.2635982727</v>
      </c>
      <c r="AF19" t="n">
        <v>1.172910797143366e-06</v>
      </c>
      <c r="AG19" t="n">
        <v>0.2763888888888889</v>
      </c>
      <c r="AH19" t="n">
        <v>433864.0700197907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5.0418</v>
      </c>
      <c r="E20" t="n">
        <v>19.83</v>
      </c>
      <c r="F20" t="n">
        <v>16.93</v>
      </c>
      <c r="G20" t="n">
        <v>101.57</v>
      </c>
      <c r="H20" t="n">
        <v>1.51</v>
      </c>
      <c r="I20" t="n">
        <v>10</v>
      </c>
      <c r="J20" t="n">
        <v>223.65</v>
      </c>
      <c r="K20" t="n">
        <v>54.38</v>
      </c>
      <c r="L20" t="n">
        <v>19</v>
      </c>
      <c r="M20" t="n">
        <v>8</v>
      </c>
      <c r="N20" t="n">
        <v>50.27</v>
      </c>
      <c r="O20" t="n">
        <v>27817.81</v>
      </c>
      <c r="P20" t="n">
        <v>236.19</v>
      </c>
      <c r="Q20" t="n">
        <v>183.26</v>
      </c>
      <c r="R20" t="n">
        <v>33.67</v>
      </c>
      <c r="S20" t="n">
        <v>26.24</v>
      </c>
      <c r="T20" t="n">
        <v>2839.85</v>
      </c>
      <c r="U20" t="n">
        <v>0.78</v>
      </c>
      <c r="V20" t="n">
        <v>0.9</v>
      </c>
      <c r="W20" t="n">
        <v>2.95</v>
      </c>
      <c r="X20" t="n">
        <v>0.17</v>
      </c>
      <c r="Y20" t="n">
        <v>0.5</v>
      </c>
      <c r="Z20" t="n">
        <v>10</v>
      </c>
      <c r="AA20" t="n">
        <v>348.7737817899983</v>
      </c>
      <c r="AB20" t="n">
        <v>477.2076750583824</v>
      </c>
      <c r="AC20" t="n">
        <v>431.6636443159882</v>
      </c>
      <c r="AD20" t="n">
        <v>348773.7817899983</v>
      </c>
      <c r="AE20" t="n">
        <v>477207.6750583824</v>
      </c>
      <c r="AF20" t="n">
        <v>1.176832170554711e-06</v>
      </c>
      <c r="AG20" t="n">
        <v>0.2754166666666666</v>
      </c>
      <c r="AH20" t="n">
        <v>431663.6443159882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5.0424</v>
      </c>
      <c r="E21" t="n">
        <v>19.83</v>
      </c>
      <c r="F21" t="n">
        <v>16.93</v>
      </c>
      <c r="G21" t="n">
        <v>101.56</v>
      </c>
      <c r="H21" t="n">
        <v>1.58</v>
      </c>
      <c r="I21" t="n">
        <v>10</v>
      </c>
      <c r="J21" t="n">
        <v>225.32</v>
      </c>
      <c r="K21" t="n">
        <v>54.38</v>
      </c>
      <c r="L21" t="n">
        <v>20</v>
      </c>
      <c r="M21" t="n">
        <v>8</v>
      </c>
      <c r="N21" t="n">
        <v>50.95</v>
      </c>
      <c r="O21" t="n">
        <v>28023.89</v>
      </c>
      <c r="P21" t="n">
        <v>236.39</v>
      </c>
      <c r="Q21" t="n">
        <v>183.26</v>
      </c>
      <c r="R21" t="n">
        <v>33.5</v>
      </c>
      <c r="S21" t="n">
        <v>26.24</v>
      </c>
      <c r="T21" t="n">
        <v>2757.34</v>
      </c>
      <c r="U21" t="n">
        <v>0.78</v>
      </c>
      <c r="V21" t="n">
        <v>0.9</v>
      </c>
      <c r="W21" t="n">
        <v>2.96</v>
      </c>
      <c r="X21" t="n">
        <v>0.17</v>
      </c>
      <c r="Y21" t="n">
        <v>0.5</v>
      </c>
      <c r="Z21" t="n">
        <v>10</v>
      </c>
      <c r="AA21" t="n">
        <v>348.9484340771799</v>
      </c>
      <c r="AB21" t="n">
        <v>477.4466420228194</v>
      </c>
      <c r="AC21" t="n">
        <v>431.8798046087314</v>
      </c>
      <c r="AD21" t="n">
        <v>348948.4340771799</v>
      </c>
      <c r="AE21" t="n">
        <v>477446.6420228194</v>
      </c>
      <c r="AF21" t="n">
        <v>1.176972219605116e-06</v>
      </c>
      <c r="AG21" t="n">
        <v>0.2754166666666666</v>
      </c>
      <c r="AH21" t="n">
        <v>431879.8046087314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5.0564</v>
      </c>
      <c r="E22" t="n">
        <v>19.78</v>
      </c>
      <c r="F22" t="n">
        <v>16.91</v>
      </c>
      <c r="G22" t="n">
        <v>112.74</v>
      </c>
      <c r="H22" t="n">
        <v>1.64</v>
      </c>
      <c r="I22" t="n">
        <v>9</v>
      </c>
      <c r="J22" t="n">
        <v>227</v>
      </c>
      <c r="K22" t="n">
        <v>54.38</v>
      </c>
      <c r="L22" t="n">
        <v>21</v>
      </c>
      <c r="M22" t="n">
        <v>7</v>
      </c>
      <c r="N22" t="n">
        <v>51.62</v>
      </c>
      <c r="O22" t="n">
        <v>28230.92</v>
      </c>
      <c r="P22" t="n">
        <v>234.96</v>
      </c>
      <c r="Q22" t="n">
        <v>183.27</v>
      </c>
      <c r="R22" t="n">
        <v>32.98</v>
      </c>
      <c r="S22" t="n">
        <v>26.24</v>
      </c>
      <c r="T22" t="n">
        <v>2503.19</v>
      </c>
      <c r="U22" t="n">
        <v>0.8</v>
      </c>
      <c r="V22" t="n">
        <v>0.9</v>
      </c>
      <c r="W22" t="n">
        <v>2.95</v>
      </c>
      <c r="X22" t="n">
        <v>0.15</v>
      </c>
      <c r="Y22" t="n">
        <v>0.5</v>
      </c>
      <c r="Z22" t="n">
        <v>10</v>
      </c>
      <c r="AA22" t="n">
        <v>346.3404765448574</v>
      </c>
      <c r="AB22" t="n">
        <v>473.8783194721297</v>
      </c>
      <c r="AC22" t="n">
        <v>428.6520377541074</v>
      </c>
      <c r="AD22" t="n">
        <v>346340.4765448574</v>
      </c>
      <c r="AE22" t="n">
        <v>473878.3194721297</v>
      </c>
      <c r="AF22" t="n">
        <v>1.180240030781237e-06</v>
      </c>
      <c r="AG22" t="n">
        <v>0.2747222222222223</v>
      </c>
      <c r="AH22" t="n">
        <v>428652.0377541074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5.0541</v>
      </c>
      <c r="E23" t="n">
        <v>19.79</v>
      </c>
      <c r="F23" t="n">
        <v>16.92</v>
      </c>
      <c r="G23" t="n">
        <v>112.79</v>
      </c>
      <c r="H23" t="n">
        <v>1.71</v>
      </c>
      <c r="I23" t="n">
        <v>9</v>
      </c>
      <c r="J23" t="n">
        <v>228.69</v>
      </c>
      <c r="K23" t="n">
        <v>54.38</v>
      </c>
      <c r="L23" t="n">
        <v>22</v>
      </c>
      <c r="M23" t="n">
        <v>7</v>
      </c>
      <c r="N23" t="n">
        <v>52.31</v>
      </c>
      <c r="O23" t="n">
        <v>28438.91</v>
      </c>
      <c r="P23" t="n">
        <v>236</v>
      </c>
      <c r="Q23" t="n">
        <v>183.28</v>
      </c>
      <c r="R23" t="n">
        <v>33.27</v>
      </c>
      <c r="S23" t="n">
        <v>26.24</v>
      </c>
      <c r="T23" t="n">
        <v>2646.41</v>
      </c>
      <c r="U23" t="n">
        <v>0.79</v>
      </c>
      <c r="V23" t="n">
        <v>0.9</v>
      </c>
      <c r="W23" t="n">
        <v>2.96</v>
      </c>
      <c r="X23" t="n">
        <v>0.16</v>
      </c>
      <c r="Y23" t="n">
        <v>0.5</v>
      </c>
      <c r="Z23" t="n">
        <v>10</v>
      </c>
      <c r="AA23" t="n">
        <v>347.6709831766839</v>
      </c>
      <c r="AB23" t="n">
        <v>475.6987773436046</v>
      </c>
      <c r="AC23" t="n">
        <v>430.2987536813574</v>
      </c>
      <c r="AD23" t="n">
        <v>347670.9831766839</v>
      </c>
      <c r="AE23" t="n">
        <v>475698.7773436046</v>
      </c>
      <c r="AF23" t="n">
        <v>1.179703176088017e-06</v>
      </c>
      <c r="AG23" t="n">
        <v>0.2748611111111111</v>
      </c>
      <c r="AH23" t="n">
        <v>430298.7536813574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5.0547</v>
      </c>
      <c r="E24" t="n">
        <v>19.78</v>
      </c>
      <c r="F24" t="n">
        <v>16.92</v>
      </c>
      <c r="G24" t="n">
        <v>112.78</v>
      </c>
      <c r="H24" t="n">
        <v>1.77</v>
      </c>
      <c r="I24" t="n">
        <v>9</v>
      </c>
      <c r="J24" t="n">
        <v>230.38</v>
      </c>
      <c r="K24" t="n">
        <v>54.38</v>
      </c>
      <c r="L24" t="n">
        <v>23</v>
      </c>
      <c r="M24" t="n">
        <v>7</v>
      </c>
      <c r="N24" t="n">
        <v>53</v>
      </c>
      <c r="O24" t="n">
        <v>28647.87</v>
      </c>
      <c r="P24" t="n">
        <v>236.01</v>
      </c>
      <c r="Q24" t="n">
        <v>183.26</v>
      </c>
      <c r="R24" t="n">
        <v>33.28</v>
      </c>
      <c r="S24" t="n">
        <v>26.24</v>
      </c>
      <c r="T24" t="n">
        <v>2650.87</v>
      </c>
      <c r="U24" t="n">
        <v>0.79</v>
      </c>
      <c r="V24" t="n">
        <v>0.9</v>
      </c>
      <c r="W24" t="n">
        <v>2.95</v>
      </c>
      <c r="X24" t="n">
        <v>0.16</v>
      </c>
      <c r="Y24" t="n">
        <v>0.5</v>
      </c>
      <c r="Z24" t="n">
        <v>10</v>
      </c>
      <c r="AA24" t="n">
        <v>347.6403142733856</v>
      </c>
      <c r="AB24" t="n">
        <v>475.6568147970953</v>
      </c>
      <c r="AC24" t="n">
        <v>430.2607959813922</v>
      </c>
      <c r="AD24" t="n">
        <v>347640.3142733856</v>
      </c>
      <c r="AE24" t="n">
        <v>475656.8147970953</v>
      </c>
      <c r="AF24" t="n">
        <v>1.179843225138422e-06</v>
      </c>
      <c r="AG24" t="n">
        <v>0.2747222222222223</v>
      </c>
      <c r="AH24" t="n">
        <v>430260.7959813922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5.0553</v>
      </c>
      <c r="E25" t="n">
        <v>19.78</v>
      </c>
      <c r="F25" t="n">
        <v>16.91</v>
      </c>
      <c r="G25" t="n">
        <v>112.76</v>
      </c>
      <c r="H25" t="n">
        <v>1.84</v>
      </c>
      <c r="I25" t="n">
        <v>9</v>
      </c>
      <c r="J25" t="n">
        <v>232.08</v>
      </c>
      <c r="K25" t="n">
        <v>54.38</v>
      </c>
      <c r="L25" t="n">
        <v>24</v>
      </c>
      <c r="M25" t="n">
        <v>7</v>
      </c>
      <c r="N25" t="n">
        <v>53.71</v>
      </c>
      <c r="O25" t="n">
        <v>28857.81</v>
      </c>
      <c r="P25" t="n">
        <v>235.61</v>
      </c>
      <c r="Q25" t="n">
        <v>183.27</v>
      </c>
      <c r="R25" t="n">
        <v>33.19</v>
      </c>
      <c r="S25" t="n">
        <v>26.24</v>
      </c>
      <c r="T25" t="n">
        <v>2606.89</v>
      </c>
      <c r="U25" t="n">
        <v>0.79</v>
      </c>
      <c r="V25" t="n">
        <v>0.9</v>
      </c>
      <c r="W25" t="n">
        <v>2.95</v>
      </c>
      <c r="X25" t="n">
        <v>0.16</v>
      </c>
      <c r="Y25" t="n">
        <v>0.5</v>
      </c>
      <c r="Z25" t="n">
        <v>10</v>
      </c>
      <c r="AA25" t="n">
        <v>347.1149960043678</v>
      </c>
      <c r="AB25" t="n">
        <v>474.9380511660187</v>
      </c>
      <c r="AC25" t="n">
        <v>429.6106301424744</v>
      </c>
      <c r="AD25" t="n">
        <v>347114.9960043678</v>
      </c>
      <c r="AE25" t="n">
        <v>474938.0511660187</v>
      </c>
      <c r="AF25" t="n">
        <v>1.179983274188827e-06</v>
      </c>
      <c r="AG25" t="n">
        <v>0.2747222222222223</v>
      </c>
      <c r="AH25" t="n">
        <v>429610.6301424744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5.0728</v>
      </c>
      <c r="E26" t="n">
        <v>19.71</v>
      </c>
      <c r="F26" t="n">
        <v>16.89</v>
      </c>
      <c r="G26" t="n">
        <v>126.64</v>
      </c>
      <c r="H26" t="n">
        <v>1.9</v>
      </c>
      <c r="I26" t="n">
        <v>8</v>
      </c>
      <c r="J26" t="n">
        <v>233.79</v>
      </c>
      <c r="K26" t="n">
        <v>54.38</v>
      </c>
      <c r="L26" t="n">
        <v>25</v>
      </c>
      <c r="M26" t="n">
        <v>6</v>
      </c>
      <c r="N26" t="n">
        <v>54.42</v>
      </c>
      <c r="O26" t="n">
        <v>29068.74</v>
      </c>
      <c r="P26" t="n">
        <v>235.78</v>
      </c>
      <c r="Q26" t="n">
        <v>183.26</v>
      </c>
      <c r="R26" t="n">
        <v>32.33</v>
      </c>
      <c r="S26" t="n">
        <v>26.24</v>
      </c>
      <c r="T26" t="n">
        <v>2181.63</v>
      </c>
      <c r="U26" t="n">
        <v>0.8100000000000001</v>
      </c>
      <c r="V26" t="n">
        <v>0.9</v>
      </c>
      <c r="W26" t="n">
        <v>2.95</v>
      </c>
      <c r="X26" t="n">
        <v>0.13</v>
      </c>
      <c r="Y26" t="n">
        <v>0.5</v>
      </c>
      <c r="Z26" t="n">
        <v>10</v>
      </c>
      <c r="AA26" t="n">
        <v>345.9982854411502</v>
      </c>
      <c r="AB26" t="n">
        <v>473.4101185076314</v>
      </c>
      <c r="AC26" t="n">
        <v>428.2285212325368</v>
      </c>
      <c r="AD26" t="n">
        <v>345998.2854411502</v>
      </c>
      <c r="AE26" t="n">
        <v>473410.1185076314</v>
      </c>
      <c r="AF26" t="n">
        <v>1.184068038158978e-06</v>
      </c>
      <c r="AG26" t="n">
        <v>0.27375</v>
      </c>
      <c r="AH26" t="n">
        <v>428228.5212325368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5.0722</v>
      </c>
      <c r="E27" t="n">
        <v>19.72</v>
      </c>
      <c r="F27" t="n">
        <v>16.89</v>
      </c>
      <c r="G27" t="n">
        <v>126.66</v>
      </c>
      <c r="H27" t="n">
        <v>1.96</v>
      </c>
      <c r="I27" t="n">
        <v>8</v>
      </c>
      <c r="J27" t="n">
        <v>235.51</v>
      </c>
      <c r="K27" t="n">
        <v>54.38</v>
      </c>
      <c r="L27" t="n">
        <v>26</v>
      </c>
      <c r="M27" t="n">
        <v>6</v>
      </c>
      <c r="N27" t="n">
        <v>55.14</v>
      </c>
      <c r="O27" t="n">
        <v>29280.69</v>
      </c>
      <c r="P27" t="n">
        <v>236.12</v>
      </c>
      <c r="Q27" t="n">
        <v>183.27</v>
      </c>
      <c r="R27" t="n">
        <v>32.35</v>
      </c>
      <c r="S27" t="n">
        <v>26.24</v>
      </c>
      <c r="T27" t="n">
        <v>2191.79</v>
      </c>
      <c r="U27" t="n">
        <v>0.8100000000000001</v>
      </c>
      <c r="V27" t="n">
        <v>0.9</v>
      </c>
      <c r="W27" t="n">
        <v>2.95</v>
      </c>
      <c r="X27" t="n">
        <v>0.13</v>
      </c>
      <c r="Y27" t="n">
        <v>0.5</v>
      </c>
      <c r="Z27" t="n">
        <v>10</v>
      </c>
      <c r="AA27" t="n">
        <v>346.4041674002542</v>
      </c>
      <c r="AB27" t="n">
        <v>473.9654641103259</v>
      </c>
      <c r="AC27" t="n">
        <v>428.7308654303423</v>
      </c>
      <c r="AD27" t="n">
        <v>346404.1674002542</v>
      </c>
      <c r="AE27" t="n">
        <v>473965.4641103258</v>
      </c>
      <c r="AF27" t="n">
        <v>1.183927989108573e-06</v>
      </c>
      <c r="AG27" t="n">
        <v>0.2738888888888888</v>
      </c>
      <c r="AH27" t="n">
        <v>428730.8654303423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5.0711</v>
      </c>
      <c r="E28" t="n">
        <v>19.72</v>
      </c>
      <c r="F28" t="n">
        <v>16.89</v>
      </c>
      <c r="G28" t="n">
        <v>126.69</v>
      </c>
      <c r="H28" t="n">
        <v>2.02</v>
      </c>
      <c r="I28" t="n">
        <v>8</v>
      </c>
      <c r="J28" t="n">
        <v>237.24</v>
      </c>
      <c r="K28" t="n">
        <v>54.38</v>
      </c>
      <c r="L28" t="n">
        <v>27</v>
      </c>
      <c r="M28" t="n">
        <v>6</v>
      </c>
      <c r="N28" t="n">
        <v>55.86</v>
      </c>
      <c r="O28" t="n">
        <v>29493.67</v>
      </c>
      <c r="P28" t="n">
        <v>236.11</v>
      </c>
      <c r="Q28" t="n">
        <v>183.26</v>
      </c>
      <c r="R28" t="n">
        <v>32.54</v>
      </c>
      <c r="S28" t="n">
        <v>26.24</v>
      </c>
      <c r="T28" t="n">
        <v>2284.11</v>
      </c>
      <c r="U28" t="n">
        <v>0.8100000000000001</v>
      </c>
      <c r="V28" t="n">
        <v>0.9</v>
      </c>
      <c r="W28" t="n">
        <v>2.95</v>
      </c>
      <c r="X28" t="n">
        <v>0.14</v>
      </c>
      <c r="Y28" t="n">
        <v>0.5</v>
      </c>
      <c r="Z28" t="n">
        <v>10</v>
      </c>
      <c r="AA28" t="n">
        <v>346.4680211466575</v>
      </c>
      <c r="AB28" t="n">
        <v>474.0528316231832</v>
      </c>
      <c r="AC28" t="n">
        <v>428.8098947103937</v>
      </c>
      <c r="AD28" t="n">
        <v>346468.0211466575</v>
      </c>
      <c r="AE28" t="n">
        <v>474052.8316231832</v>
      </c>
      <c r="AF28" t="n">
        <v>1.183671232516164e-06</v>
      </c>
      <c r="AG28" t="n">
        <v>0.2738888888888888</v>
      </c>
      <c r="AH28" t="n">
        <v>428809.8947103937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5.0839</v>
      </c>
      <c r="E29" t="n">
        <v>19.67</v>
      </c>
      <c r="F29" t="n">
        <v>16.88</v>
      </c>
      <c r="G29" t="n">
        <v>144.7</v>
      </c>
      <c r="H29" t="n">
        <v>2.08</v>
      </c>
      <c r="I29" t="n">
        <v>7</v>
      </c>
      <c r="J29" t="n">
        <v>238.97</v>
      </c>
      <c r="K29" t="n">
        <v>54.38</v>
      </c>
      <c r="L29" t="n">
        <v>28</v>
      </c>
      <c r="M29" t="n">
        <v>5</v>
      </c>
      <c r="N29" t="n">
        <v>56.6</v>
      </c>
      <c r="O29" t="n">
        <v>29707.68</v>
      </c>
      <c r="P29" t="n">
        <v>234.84</v>
      </c>
      <c r="Q29" t="n">
        <v>183.26</v>
      </c>
      <c r="R29" t="n">
        <v>32.14</v>
      </c>
      <c r="S29" t="n">
        <v>26.24</v>
      </c>
      <c r="T29" t="n">
        <v>2091.26</v>
      </c>
      <c r="U29" t="n">
        <v>0.82</v>
      </c>
      <c r="V29" t="n">
        <v>0.9</v>
      </c>
      <c r="W29" t="n">
        <v>2.95</v>
      </c>
      <c r="X29" t="n">
        <v>0.13</v>
      </c>
      <c r="Y29" t="n">
        <v>0.5</v>
      </c>
      <c r="Z29" t="n">
        <v>10</v>
      </c>
      <c r="AA29" t="n">
        <v>344.1868839482433</v>
      </c>
      <c r="AB29" t="n">
        <v>470.9316790716423</v>
      </c>
      <c r="AC29" t="n">
        <v>425.9866205778068</v>
      </c>
      <c r="AD29" t="n">
        <v>344186.8839482433</v>
      </c>
      <c r="AE29" t="n">
        <v>470931.6790716423</v>
      </c>
      <c r="AF29" t="n">
        <v>1.186658945591474e-06</v>
      </c>
      <c r="AG29" t="n">
        <v>0.2731944444444445</v>
      </c>
      <c r="AH29" t="n">
        <v>425986.6205778068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5.0855</v>
      </c>
      <c r="E30" t="n">
        <v>19.66</v>
      </c>
      <c r="F30" t="n">
        <v>16.88</v>
      </c>
      <c r="G30" t="n">
        <v>144.64</v>
      </c>
      <c r="H30" t="n">
        <v>2.14</v>
      </c>
      <c r="I30" t="n">
        <v>7</v>
      </c>
      <c r="J30" t="n">
        <v>240.72</v>
      </c>
      <c r="K30" t="n">
        <v>54.38</v>
      </c>
      <c r="L30" t="n">
        <v>29</v>
      </c>
      <c r="M30" t="n">
        <v>5</v>
      </c>
      <c r="N30" t="n">
        <v>57.34</v>
      </c>
      <c r="O30" t="n">
        <v>29922.88</v>
      </c>
      <c r="P30" t="n">
        <v>236.13</v>
      </c>
      <c r="Q30" t="n">
        <v>183.26</v>
      </c>
      <c r="R30" t="n">
        <v>32.06</v>
      </c>
      <c r="S30" t="n">
        <v>26.24</v>
      </c>
      <c r="T30" t="n">
        <v>2053.04</v>
      </c>
      <c r="U30" t="n">
        <v>0.82</v>
      </c>
      <c r="V30" t="n">
        <v>0.9</v>
      </c>
      <c r="W30" t="n">
        <v>2.95</v>
      </c>
      <c r="X30" t="n">
        <v>0.12</v>
      </c>
      <c r="Y30" t="n">
        <v>0.5</v>
      </c>
      <c r="Z30" t="n">
        <v>10</v>
      </c>
      <c r="AA30" t="n">
        <v>345.4593504616475</v>
      </c>
      <c r="AB30" t="n">
        <v>472.6727238925427</v>
      </c>
      <c r="AC30" t="n">
        <v>427.5615025245722</v>
      </c>
      <c r="AD30" t="n">
        <v>345459.3504616476</v>
      </c>
      <c r="AE30" t="n">
        <v>472672.7238925427</v>
      </c>
      <c r="AF30" t="n">
        <v>1.187032409725888e-06</v>
      </c>
      <c r="AG30" t="n">
        <v>0.2730555555555556</v>
      </c>
      <c r="AH30" t="n">
        <v>427561.5025245722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5.0872</v>
      </c>
      <c r="E31" t="n">
        <v>19.66</v>
      </c>
      <c r="F31" t="n">
        <v>16.87</v>
      </c>
      <c r="G31" t="n">
        <v>144.59</v>
      </c>
      <c r="H31" t="n">
        <v>2.2</v>
      </c>
      <c r="I31" t="n">
        <v>7</v>
      </c>
      <c r="J31" t="n">
        <v>242.47</v>
      </c>
      <c r="K31" t="n">
        <v>54.38</v>
      </c>
      <c r="L31" t="n">
        <v>30</v>
      </c>
      <c r="M31" t="n">
        <v>5</v>
      </c>
      <c r="N31" t="n">
        <v>58.1</v>
      </c>
      <c r="O31" t="n">
        <v>30139.04</v>
      </c>
      <c r="P31" t="n">
        <v>236.37</v>
      </c>
      <c r="Q31" t="n">
        <v>183.26</v>
      </c>
      <c r="R31" t="n">
        <v>31.82</v>
      </c>
      <c r="S31" t="n">
        <v>26.24</v>
      </c>
      <c r="T31" t="n">
        <v>1932.45</v>
      </c>
      <c r="U31" t="n">
        <v>0.82</v>
      </c>
      <c r="V31" t="n">
        <v>0.9</v>
      </c>
      <c r="W31" t="n">
        <v>2.95</v>
      </c>
      <c r="X31" t="n">
        <v>0.11</v>
      </c>
      <c r="Y31" t="n">
        <v>0.5</v>
      </c>
      <c r="Z31" t="n">
        <v>10</v>
      </c>
      <c r="AA31" t="n">
        <v>345.5480682445584</v>
      </c>
      <c r="AB31" t="n">
        <v>472.7941114770736</v>
      </c>
      <c r="AC31" t="n">
        <v>427.671305048404</v>
      </c>
      <c r="AD31" t="n">
        <v>345548.0682445584</v>
      </c>
      <c r="AE31" t="n">
        <v>472794.1114770736</v>
      </c>
      <c r="AF31" t="n">
        <v>1.187429215368702e-06</v>
      </c>
      <c r="AG31" t="n">
        <v>0.2730555555555556</v>
      </c>
      <c r="AH31" t="n">
        <v>427671.305048404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5.0865</v>
      </c>
      <c r="E32" t="n">
        <v>19.66</v>
      </c>
      <c r="F32" t="n">
        <v>16.87</v>
      </c>
      <c r="G32" t="n">
        <v>144.61</v>
      </c>
      <c r="H32" t="n">
        <v>2.26</v>
      </c>
      <c r="I32" t="n">
        <v>7</v>
      </c>
      <c r="J32" t="n">
        <v>244.23</v>
      </c>
      <c r="K32" t="n">
        <v>54.38</v>
      </c>
      <c r="L32" t="n">
        <v>31</v>
      </c>
      <c r="M32" t="n">
        <v>5</v>
      </c>
      <c r="N32" t="n">
        <v>58.86</v>
      </c>
      <c r="O32" t="n">
        <v>30356.28</v>
      </c>
      <c r="P32" t="n">
        <v>236.47</v>
      </c>
      <c r="Q32" t="n">
        <v>183.26</v>
      </c>
      <c r="R32" t="n">
        <v>31.84</v>
      </c>
      <c r="S32" t="n">
        <v>26.24</v>
      </c>
      <c r="T32" t="n">
        <v>1940.93</v>
      </c>
      <c r="U32" t="n">
        <v>0.82</v>
      </c>
      <c r="V32" t="n">
        <v>0.9</v>
      </c>
      <c r="W32" t="n">
        <v>2.95</v>
      </c>
      <c r="X32" t="n">
        <v>0.12</v>
      </c>
      <c r="Y32" t="n">
        <v>0.5</v>
      </c>
      <c r="Z32" t="n">
        <v>10</v>
      </c>
      <c r="AA32" t="n">
        <v>345.7022586133843</v>
      </c>
      <c r="AB32" t="n">
        <v>473.0050815421002</v>
      </c>
      <c r="AC32" t="n">
        <v>427.8621404265228</v>
      </c>
      <c r="AD32" t="n">
        <v>345702.2586133843</v>
      </c>
      <c r="AE32" t="n">
        <v>473005.0815421002</v>
      </c>
      <c r="AF32" t="n">
        <v>1.187265824809896e-06</v>
      </c>
      <c r="AG32" t="n">
        <v>0.2730555555555556</v>
      </c>
      <c r="AH32" t="n">
        <v>427862.1404265228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5.0855</v>
      </c>
      <c r="E33" t="n">
        <v>19.66</v>
      </c>
      <c r="F33" t="n">
        <v>16.88</v>
      </c>
      <c r="G33" t="n">
        <v>144.64</v>
      </c>
      <c r="H33" t="n">
        <v>2.31</v>
      </c>
      <c r="I33" t="n">
        <v>7</v>
      </c>
      <c r="J33" t="n">
        <v>246</v>
      </c>
      <c r="K33" t="n">
        <v>54.38</v>
      </c>
      <c r="L33" t="n">
        <v>32</v>
      </c>
      <c r="M33" t="n">
        <v>5</v>
      </c>
      <c r="N33" t="n">
        <v>59.63</v>
      </c>
      <c r="O33" t="n">
        <v>30574.64</v>
      </c>
      <c r="P33" t="n">
        <v>236.11</v>
      </c>
      <c r="Q33" t="n">
        <v>183.26</v>
      </c>
      <c r="R33" t="n">
        <v>32.02</v>
      </c>
      <c r="S33" t="n">
        <v>26.24</v>
      </c>
      <c r="T33" t="n">
        <v>2029.91</v>
      </c>
      <c r="U33" t="n">
        <v>0.82</v>
      </c>
      <c r="V33" t="n">
        <v>0.9</v>
      </c>
      <c r="W33" t="n">
        <v>2.95</v>
      </c>
      <c r="X33" t="n">
        <v>0.12</v>
      </c>
      <c r="Y33" t="n">
        <v>0.5</v>
      </c>
      <c r="Z33" t="n">
        <v>10</v>
      </c>
      <c r="AA33" t="n">
        <v>345.4379485992272</v>
      </c>
      <c r="AB33" t="n">
        <v>472.6434409201955</v>
      </c>
      <c r="AC33" t="n">
        <v>427.5350142780069</v>
      </c>
      <c r="AD33" t="n">
        <v>345437.9485992272</v>
      </c>
      <c r="AE33" t="n">
        <v>472643.4409201955</v>
      </c>
      <c r="AF33" t="n">
        <v>1.187032409725888e-06</v>
      </c>
      <c r="AG33" t="n">
        <v>0.2730555555555556</v>
      </c>
      <c r="AH33" t="n">
        <v>427535.0142780069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5.0832</v>
      </c>
      <c r="E34" t="n">
        <v>19.67</v>
      </c>
      <c r="F34" t="n">
        <v>16.88</v>
      </c>
      <c r="G34" t="n">
        <v>144.72</v>
      </c>
      <c r="H34" t="n">
        <v>2.37</v>
      </c>
      <c r="I34" t="n">
        <v>7</v>
      </c>
      <c r="J34" t="n">
        <v>247.78</v>
      </c>
      <c r="K34" t="n">
        <v>54.38</v>
      </c>
      <c r="L34" t="n">
        <v>33</v>
      </c>
      <c r="M34" t="n">
        <v>5</v>
      </c>
      <c r="N34" t="n">
        <v>60.41</v>
      </c>
      <c r="O34" t="n">
        <v>30794.11</v>
      </c>
      <c r="P34" t="n">
        <v>235.69</v>
      </c>
      <c r="Q34" t="n">
        <v>183.26</v>
      </c>
      <c r="R34" t="n">
        <v>32.16</v>
      </c>
      <c r="S34" t="n">
        <v>26.24</v>
      </c>
      <c r="T34" t="n">
        <v>2099.45</v>
      </c>
      <c r="U34" t="n">
        <v>0.82</v>
      </c>
      <c r="V34" t="n">
        <v>0.9</v>
      </c>
      <c r="W34" t="n">
        <v>2.95</v>
      </c>
      <c r="X34" t="n">
        <v>0.13</v>
      </c>
      <c r="Y34" t="n">
        <v>0.5</v>
      </c>
      <c r="Z34" t="n">
        <v>10</v>
      </c>
      <c r="AA34" t="n">
        <v>345.1439198858485</v>
      </c>
      <c r="AB34" t="n">
        <v>472.2411378629195</v>
      </c>
      <c r="AC34" t="n">
        <v>427.1711064598815</v>
      </c>
      <c r="AD34" t="n">
        <v>345143.9198858485</v>
      </c>
      <c r="AE34" t="n">
        <v>472241.1378629195</v>
      </c>
      <c r="AF34" t="n">
        <v>1.186495555032668e-06</v>
      </c>
      <c r="AG34" t="n">
        <v>0.2731944444444445</v>
      </c>
      <c r="AH34" t="n">
        <v>427171.1064598815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5.1018</v>
      </c>
      <c r="E35" t="n">
        <v>19.6</v>
      </c>
      <c r="F35" t="n">
        <v>16.85</v>
      </c>
      <c r="G35" t="n">
        <v>168.51</v>
      </c>
      <c r="H35" t="n">
        <v>2.42</v>
      </c>
      <c r="I35" t="n">
        <v>6</v>
      </c>
      <c r="J35" t="n">
        <v>249.57</v>
      </c>
      <c r="K35" t="n">
        <v>54.38</v>
      </c>
      <c r="L35" t="n">
        <v>34</v>
      </c>
      <c r="M35" t="n">
        <v>4</v>
      </c>
      <c r="N35" t="n">
        <v>61.2</v>
      </c>
      <c r="O35" t="n">
        <v>31014.73</v>
      </c>
      <c r="P35" t="n">
        <v>234.95</v>
      </c>
      <c r="Q35" t="n">
        <v>183.26</v>
      </c>
      <c r="R35" t="n">
        <v>31.17</v>
      </c>
      <c r="S35" t="n">
        <v>26.24</v>
      </c>
      <c r="T35" t="n">
        <v>1609.91</v>
      </c>
      <c r="U35" t="n">
        <v>0.84</v>
      </c>
      <c r="V35" t="n">
        <v>0.9</v>
      </c>
      <c r="W35" t="n">
        <v>2.95</v>
      </c>
      <c r="X35" t="n">
        <v>0.1</v>
      </c>
      <c r="Y35" t="n">
        <v>0.5</v>
      </c>
      <c r="Z35" t="n">
        <v>10</v>
      </c>
      <c r="AA35" t="n">
        <v>342.9424654749773</v>
      </c>
      <c r="AB35" t="n">
        <v>469.2290108166513</v>
      </c>
      <c r="AC35" t="n">
        <v>424.4464525913622</v>
      </c>
      <c r="AD35" t="n">
        <v>342942.4654749773</v>
      </c>
      <c r="AE35" t="n">
        <v>469229.0108166513</v>
      </c>
      <c r="AF35" t="n">
        <v>1.190837075595228e-06</v>
      </c>
      <c r="AG35" t="n">
        <v>0.2722222222222223</v>
      </c>
      <c r="AH35" t="n">
        <v>424446.4525913622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5.1012</v>
      </c>
      <c r="E36" t="n">
        <v>19.6</v>
      </c>
      <c r="F36" t="n">
        <v>16.85</v>
      </c>
      <c r="G36" t="n">
        <v>168.53</v>
      </c>
      <c r="H36" t="n">
        <v>2.48</v>
      </c>
      <c r="I36" t="n">
        <v>6</v>
      </c>
      <c r="J36" t="n">
        <v>251.37</v>
      </c>
      <c r="K36" t="n">
        <v>54.38</v>
      </c>
      <c r="L36" t="n">
        <v>35</v>
      </c>
      <c r="M36" t="n">
        <v>4</v>
      </c>
      <c r="N36" t="n">
        <v>61.99</v>
      </c>
      <c r="O36" t="n">
        <v>31236.5</v>
      </c>
      <c r="P36" t="n">
        <v>235.9</v>
      </c>
      <c r="Q36" t="n">
        <v>183.26</v>
      </c>
      <c r="R36" t="n">
        <v>31.16</v>
      </c>
      <c r="S36" t="n">
        <v>26.24</v>
      </c>
      <c r="T36" t="n">
        <v>1604.05</v>
      </c>
      <c r="U36" t="n">
        <v>0.84</v>
      </c>
      <c r="V36" t="n">
        <v>0.9</v>
      </c>
      <c r="W36" t="n">
        <v>2.95</v>
      </c>
      <c r="X36" t="n">
        <v>0.1</v>
      </c>
      <c r="Y36" t="n">
        <v>0.5</v>
      </c>
      <c r="Z36" t="n">
        <v>10</v>
      </c>
      <c r="AA36" t="n">
        <v>343.9959613895576</v>
      </c>
      <c r="AB36" t="n">
        <v>470.6704504039398</v>
      </c>
      <c r="AC36" t="n">
        <v>425.7503232075131</v>
      </c>
      <c r="AD36" t="n">
        <v>343995.9613895576</v>
      </c>
      <c r="AE36" t="n">
        <v>470670.4504039398</v>
      </c>
      <c r="AF36" t="n">
        <v>1.190697026544823e-06</v>
      </c>
      <c r="AG36" t="n">
        <v>0.2722222222222223</v>
      </c>
      <c r="AH36" t="n">
        <v>425750.3232075131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5.1007</v>
      </c>
      <c r="E37" t="n">
        <v>19.6</v>
      </c>
      <c r="F37" t="n">
        <v>16.86</v>
      </c>
      <c r="G37" t="n">
        <v>168.55</v>
      </c>
      <c r="H37" t="n">
        <v>2.53</v>
      </c>
      <c r="I37" t="n">
        <v>6</v>
      </c>
      <c r="J37" t="n">
        <v>253.18</v>
      </c>
      <c r="K37" t="n">
        <v>54.38</v>
      </c>
      <c r="L37" t="n">
        <v>36</v>
      </c>
      <c r="M37" t="n">
        <v>4</v>
      </c>
      <c r="N37" t="n">
        <v>62.8</v>
      </c>
      <c r="O37" t="n">
        <v>31459.45</v>
      </c>
      <c r="P37" t="n">
        <v>237.09</v>
      </c>
      <c r="Q37" t="n">
        <v>183.26</v>
      </c>
      <c r="R37" t="n">
        <v>31.38</v>
      </c>
      <c r="S37" t="n">
        <v>26.24</v>
      </c>
      <c r="T37" t="n">
        <v>1718.69</v>
      </c>
      <c r="U37" t="n">
        <v>0.84</v>
      </c>
      <c r="V37" t="n">
        <v>0.9</v>
      </c>
      <c r="W37" t="n">
        <v>2.95</v>
      </c>
      <c r="X37" t="n">
        <v>0.1</v>
      </c>
      <c r="Y37" t="n">
        <v>0.5</v>
      </c>
      <c r="Z37" t="n">
        <v>10</v>
      </c>
      <c r="AA37" t="n">
        <v>345.3523366016589</v>
      </c>
      <c r="AB37" t="n">
        <v>472.5263028081877</v>
      </c>
      <c r="AC37" t="n">
        <v>427.4290556630047</v>
      </c>
      <c r="AD37" t="n">
        <v>345352.3366016588</v>
      </c>
      <c r="AE37" t="n">
        <v>472526.3028081877</v>
      </c>
      <c r="AF37" t="n">
        <v>1.190580319002819e-06</v>
      </c>
      <c r="AG37" t="n">
        <v>0.2722222222222223</v>
      </c>
      <c r="AH37" t="n">
        <v>427429.0556630047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5.1023</v>
      </c>
      <c r="E38" t="n">
        <v>19.6</v>
      </c>
      <c r="F38" t="n">
        <v>16.85</v>
      </c>
      <c r="G38" t="n">
        <v>168.49</v>
      </c>
      <c r="H38" t="n">
        <v>2.58</v>
      </c>
      <c r="I38" t="n">
        <v>6</v>
      </c>
      <c r="J38" t="n">
        <v>255</v>
      </c>
      <c r="K38" t="n">
        <v>54.38</v>
      </c>
      <c r="L38" t="n">
        <v>37</v>
      </c>
      <c r="M38" t="n">
        <v>4</v>
      </c>
      <c r="N38" t="n">
        <v>63.62</v>
      </c>
      <c r="O38" t="n">
        <v>31683.59</v>
      </c>
      <c r="P38" t="n">
        <v>237.27</v>
      </c>
      <c r="Q38" t="n">
        <v>183.26</v>
      </c>
      <c r="R38" t="n">
        <v>31.07</v>
      </c>
      <c r="S38" t="n">
        <v>26.24</v>
      </c>
      <c r="T38" t="n">
        <v>1560.59</v>
      </c>
      <c r="U38" t="n">
        <v>0.84</v>
      </c>
      <c r="V38" t="n">
        <v>0.9</v>
      </c>
      <c r="W38" t="n">
        <v>2.95</v>
      </c>
      <c r="X38" t="n">
        <v>0.09</v>
      </c>
      <c r="Y38" t="n">
        <v>0.5</v>
      </c>
      <c r="Z38" t="n">
        <v>10</v>
      </c>
      <c r="AA38" t="n">
        <v>345.3835508563355</v>
      </c>
      <c r="AB38" t="n">
        <v>472.5690115285121</v>
      </c>
      <c r="AC38" t="n">
        <v>427.4676883230035</v>
      </c>
      <c r="AD38" t="n">
        <v>345383.5508563356</v>
      </c>
      <c r="AE38" t="n">
        <v>472569.0115285121</v>
      </c>
      <c r="AF38" t="n">
        <v>1.190953783137233e-06</v>
      </c>
      <c r="AG38" t="n">
        <v>0.2722222222222223</v>
      </c>
      <c r="AH38" t="n">
        <v>427467.6883230035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5.102</v>
      </c>
      <c r="E39" t="n">
        <v>19.6</v>
      </c>
      <c r="F39" t="n">
        <v>16.85</v>
      </c>
      <c r="G39" t="n">
        <v>168.5</v>
      </c>
      <c r="H39" t="n">
        <v>2.63</v>
      </c>
      <c r="I39" t="n">
        <v>6</v>
      </c>
      <c r="J39" t="n">
        <v>256.82</v>
      </c>
      <c r="K39" t="n">
        <v>54.38</v>
      </c>
      <c r="L39" t="n">
        <v>38</v>
      </c>
      <c r="M39" t="n">
        <v>4</v>
      </c>
      <c r="N39" t="n">
        <v>64.45</v>
      </c>
      <c r="O39" t="n">
        <v>31909.08</v>
      </c>
      <c r="P39" t="n">
        <v>237.63</v>
      </c>
      <c r="Q39" t="n">
        <v>183.27</v>
      </c>
      <c r="R39" t="n">
        <v>31.16</v>
      </c>
      <c r="S39" t="n">
        <v>26.24</v>
      </c>
      <c r="T39" t="n">
        <v>1608.07</v>
      </c>
      <c r="U39" t="n">
        <v>0.84</v>
      </c>
      <c r="V39" t="n">
        <v>0.9</v>
      </c>
      <c r="W39" t="n">
        <v>2.95</v>
      </c>
      <c r="X39" t="n">
        <v>0.09</v>
      </c>
      <c r="Y39" t="n">
        <v>0.5</v>
      </c>
      <c r="Z39" t="n">
        <v>10</v>
      </c>
      <c r="AA39" t="n">
        <v>345.787697028453</v>
      </c>
      <c r="AB39" t="n">
        <v>473.121982150874</v>
      </c>
      <c r="AC39" t="n">
        <v>427.9678842052663</v>
      </c>
      <c r="AD39" t="n">
        <v>345787.697028453</v>
      </c>
      <c r="AE39" t="n">
        <v>473121.982150874</v>
      </c>
      <c r="AF39" t="n">
        <v>1.19088375861203e-06</v>
      </c>
      <c r="AG39" t="n">
        <v>0.2722222222222223</v>
      </c>
      <c r="AH39" t="n">
        <v>427967.8842052663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5.1022</v>
      </c>
      <c r="E40" t="n">
        <v>19.6</v>
      </c>
      <c r="F40" t="n">
        <v>16.85</v>
      </c>
      <c r="G40" t="n">
        <v>168.49</v>
      </c>
      <c r="H40" t="n">
        <v>2.68</v>
      </c>
      <c r="I40" t="n">
        <v>6</v>
      </c>
      <c r="J40" t="n">
        <v>258.66</v>
      </c>
      <c r="K40" t="n">
        <v>54.38</v>
      </c>
      <c r="L40" t="n">
        <v>39</v>
      </c>
      <c r="M40" t="n">
        <v>4</v>
      </c>
      <c r="N40" t="n">
        <v>65.28</v>
      </c>
      <c r="O40" t="n">
        <v>32135.68</v>
      </c>
      <c r="P40" t="n">
        <v>237.63</v>
      </c>
      <c r="Q40" t="n">
        <v>183.26</v>
      </c>
      <c r="R40" t="n">
        <v>31.22</v>
      </c>
      <c r="S40" t="n">
        <v>26.24</v>
      </c>
      <c r="T40" t="n">
        <v>1634.22</v>
      </c>
      <c r="U40" t="n">
        <v>0.84</v>
      </c>
      <c r="V40" t="n">
        <v>0.9</v>
      </c>
      <c r="W40" t="n">
        <v>2.95</v>
      </c>
      <c r="X40" t="n">
        <v>0.09</v>
      </c>
      <c r="Y40" t="n">
        <v>0.5</v>
      </c>
      <c r="Z40" t="n">
        <v>10</v>
      </c>
      <c r="AA40" t="n">
        <v>345.7742427107222</v>
      </c>
      <c r="AB40" t="n">
        <v>473.103573359792</v>
      </c>
      <c r="AC40" t="n">
        <v>427.9512323233683</v>
      </c>
      <c r="AD40" t="n">
        <v>345774.2427107222</v>
      </c>
      <c r="AE40" t="n">
        <v>473103.573359792</v>
      </c>
      <c r="AF40" t="n">
        <v>1.190930441628832e-06</v>
      </c>
      <c r="AG40" t="n">
        <v>0.2722222222222223</v>
      </c>
      <c r="AH40" t="n">
        <v>427951.2323233683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5.103</v>
      </c>
      <c r="E41" t="n">
        <v>19.6</v>
      </c>
      <c r="F41" t="n">
        <v>16.85</v>
      </c>
      <c r="G41" t="n">
        <v>168.46</v>
      </c>
      <c r="H41" t="n">
        <v>2.73</v>
      </c>
      <c r="I41" t="n">
        <v>6</v>
      </c>
      <c r="J41" t="n">
        <v>260.51</v>
      </c>
      <c r="K41" t="n">
        <v>54.38</v>
      </c>
      <c r="L41" t="n">
        <v>40</v>
      </c>
      <c r="M41" t="n">
        <v>4</v>
      </c>
      <c r="N41" t="n">
        <v>66.13</v>
      </c>
      <c r="O41" t="n">
        <v>32363.54</v>
      </c>
      <c r="P41" t="n">
        <v>237.14</v>
      </c>
      <c r="Q41" t="n">
        <v>183.29</v>
      </c>
      <c r="R41" t="n">
        <v>31.12</v>
      </c>
      <c r="S41" t="n">
        <v>26.24</v>
      </c>
      <c r="T41" t="n">
        <v>1584.4</v>
      </c>
      <c r="U41" t="n">
        <v>0.84</v>
      </c>
      <c r="V41" t="n">
        <v>0.9</v>
      </c>
      <c r="W41" t="n">
        <v>2.95</v>
      </c>
      <c r="X41" t="n">
        <v>0.09</v>
      </c>
      <c r="Y41" t="n">
        <v>0.5</v>
      </c>
      <c r="Z41" t="n">
        <v>10</v>
      </c>
      <c r="AA41" t="n">
        <v>345.1978885241533</v>
      </c>
      <c r="AB41" t="n">
        <v>472.3149801347764</v>
      </c>
      <c r="AC41" t="n">
        <v>427.2379013289507</v>
      </c>
      <c r="AD41" t="n">
        <v>345197.8885241533</v>
      </c>
      <c r="AE41" t="n">
        <v>472314.9801347764</v>
      </c>
      <c r="AF41" t="n">
        <v>1.191117173696039e-06</v>
      </c>
      <c r="AG41" t="n">
        <v>0.2722222222222223</v>
      </c>
      <c r="AH41" t="n">
        <v>427237.9013289507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3.49</v>
      </c>
      <c r="E2" t="n">
        <v>28.65</v>
      </c>
      <c r="F2" t="n">
        <v>20.46</v>
      </c>
      <c r="G2" t="n">
        <v>6.75</v>
      </c>
      <c r="H2" t="n">
        <v>0.11</v>
      </c>
      <c r="I2" t="n">
        <v>182</v>
      </c>
      <c r="J2" t="n">
        <v>159.12</v>
      </c>
      <c r="K2" t="n">
        <v>50.28</v>
      </c>
      <c r="L2" t="n">
        <v>1</v>
      </c>
      <c r="M2" t="n">
        <v>180</v>
      </c>
      <c r="N2" t="n">
        <v>27.84</v>
      </c>
      <c r="O2" t="n">
        <v>19859.16</v>
      </c>
      <c r="P2" t="n">
        <v>252.57</v>
      </c>
      <c r="Q2" t="n">
        <v>183.42</v>
      </c>
      <c r="R2" t="n">
        <v>143.68</v>
      </c>
      <c r="S2" t="n">
        <v>26.24</v>
      </c>
      <c r="T2" t="n">
        <v>56985.43</v>
      </c>
      <c r="U2" t="n">
        <v>0.18</v>
      </c>
      <c r="V2" t="n">
        <v>0.74</v>
      </c>
      <c r="W2" t="n">
        <v>3.24</v>
      </c>
      <c r="X2" t="n">
        <v>3.7</v>
      </c>
      <c r="Y2" t="n">
        <v>0.5</v>
      </c>
      <c r="Z2" t="n">
        <v>10</v>
      </c>
      <c r="AA2" t="n">
        <v>542.4021323238404</v>
      </c>
      <c r="AB2" t="n">
        <v>742.1385265387268</v>
      </c>
      <c r="AC2" t="n">
        <v>671.3098671638339</v>
      </c>
      <c r="AD2" t="n">
        <v>542402.1323238404</v>
      </c>
      <c r="AE2" t="n">
        <v>742138.5265387268</v>
      </c>
      <c r="AF2" t="n">
        <v>8.427115891930348e-07</v>
      </c>
      <c r="AG2" t="n">
        <v>0.3979166666666666</v>
      </c>
      <c r="AH2" t="n">
        <v>671309.8671638339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4.2726</v>
      </c>
      <c r="E3" t="n">
        <v>23.4</v>
      </c>
      <c r="F3" t="n">
        <v>18.41</v>
      </c>
      <c r="G3" t="n">
        <v>13.31</v>
      </c>
      <c r="H3" t="n">
        <v>0.22</v>
      </c>
      <c r="I3" t="n">
        <v>83</v>
      </c>
      <c r="J3" t="n">
        <v>160.54</v>
      </c>
      <c r="K3" t="n">
        <v>50.28</v>
      </c>
      <c r="L3" t="n">
        <v>2</v>
      </c>
      <c r="M3" t="n">
        <v>81</v>
      </c>
      <c r="N3" t="n">
        <v>28.26</v>
      </c>
      <c r="O3" t="n">
        <v>20034.4</v>
      </c>
      <c r="P3" t="n">
        <v>226.79</v>
      </c>
      <c r="Q3" t="n">
        <v>183.32</v>
      </c>
      <c r="R3" t="n">
        <v>79.37</v>
      </c>
      <c r="S3" t="n">
        <v>26.24</v>
      </c>
      <c r="T3" t="n">
        <v>25327.3</v>
      </c>
      <c r="U3" t="n">
        <v>0.33</v>
      </c>
      <c r="V3" t="n">
        <v>0.83</v>
      </c>
      <c r="W3" t="n">
        <v>3.08</v>
      </c>
      <c r="X3" t="n">
        <v>1.65</v>
      </c>
      <c r="Y3" t="n">
        <v>0.5</v>
      </c>
      <c r="Z3" t="n">
        <v>10</v>
      </c>
      <c r="AA3" t="n">
        <v>398.5961913505841</v>
      </c>
      <c r="AB3" t="n">
        <v>545.3768938287581</v>
      </c>
      <c r="AC3" t="n">
        <v>493.3268885230186</v>
      </c>
      <c r="AD3" t="n">
        <v>398596.1913505842</v>
      </c>
      <c r="AE3" t="n">
        <v>545376.893828758</v>
      </c>
      <c r="AF3" t="n">
        <v>1.031681815468814e-06</v>
      </c>
      <c r="AG3" t="n">
        <v>0.325</v>
      </c>
      <c r="AH3" t="n">
        <v>493326.8885230186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4.5689</v>
      </c>
      <c r="E4" t="n">
        <v>21.89</v>
      </c>
      <c r="F4" t="n">
        <v>17.82</v>
      </c>
      <c r="G4" t="n">
        <v>19.8</v>
      </c>
      <c r="H4" t="n">
        <v>0.33</v>
      </c>
      <c r="I4" t="n">
        <v>54</v>
      </c>
      <c r="J4" t="n">
        <v>161.97</v>
      </c>
      <c r="K4" t="n">
        <v>50.28</v>
      </c>
      <c r="L4" t="n">
        <v>3</v>
      </c>
      <c r="M4" t="n">
        <v>52</v>
      </c>
      <c r="N4" t="n">
        <v>28.69</v>
      </c>
      <c r="O4" t="n">
        <v>20210.21</v>
      </c>
      <c r="P4" t="n">
        <v>219.31</v>
      </c>
      <c r="Q4" t="n">
        <v>183.27</v>
      </c>
      <c r="R4" t="n">
        <v>61.45</v>
      </c>
      <c r="S4" t="n">
        <v>26.24</v>
      </c>
      <c r="T4" t="n">
        <v>16512.23</v>
      </c>
      <c r="U4" t="n">
        <v>0.43</v>
      </c>
      <c r="V4" t="n">
        <v>0.85</v>
      </c>
      <c r="W4" t="n">
        <v>3.03</v>
      </c>
      <c r="X4" t="n">
        <v>1.07</v>
      </c>
      <c r="Y4" t="n">
        <v>0.5</v>
      </c>
      <c r="Z4" t="n">
        <v>10</v>
      </c>
      <c r="AA4" t="n">
        <v>360.7356526594211</v>
      </c>
      <c r="AB4" t="n">
        <v>493.5744345024249</v>
      </c>
      <c r="AC4" t="n">
        <v>446.4683832095824</v>
      </c>
      <c r="AD4" t="n">
        <v>360735.6526594211</v>
      </c>
      <c r="AE4" t="n">
        <v>493574.4345024249</v>
      </c>
      <c r="AF4" t="n">
        <v>1.103227787926664e-06</v>
      </c>
      <c r="AG4" t="n">
        <v>0.3040277777777778</v>
      </c>
      <c r="AH4" t="n">
        <v>446468.3832095824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4.7255</v>
      </c>
      <c r="E5" t="n">
        <v>21.16</v>
      </c>
      <c r="F5" t="n">
        <v>17.55</v>
      </c>
      <c r="G5" t="n">
        <v>26.32</v>
      </c>
      <c r="H5" t="n">
        <v>0.43</v>
      </c>
      <c r="I5" t="n">
        <v>40</v>
      </c>
      <c r="J5" t="n">
        <v>163.4</v>
      </c>
      <c r="K5" t="n">
        <v>50.28</v>
      </c>
      <c r="L5" t="n">
        <v>4</v>
      </c>
      <c r="M5" t="n">
        <v>38</v>
      </c>
      <c r="N5" t="n">
        <v>29.12</v>
      </c>
      <c r="O5" t="n">
        <v>20386.62</v>
      </c>
      <c r="P5" t="n">
        <v>215.45</v>
      </c>
      <c r="Q5" t="n">
        <v>183.29</v>
      </c>
      <c r="R5" t="n">
        <v>53.09</v>
      </c>
      <c r="S5" t="n">
        <v>26.24</v>
      </c>
      <c r="T5" t="n">
        <v>12399.11</v>
      </c>
      <c r="U5" t="n">
        <v>0.49</v>
      </c>
      <c r="V5" t="n">
        <v>0.87</v>
      </c>
      <c r="W5" t="n">
        <v>3</v>
      </c>
      <c r="X5" t="n">
        <v>0.79</v>
      </c>
      <c r="Y5" t="n">
        <v>0.5</v>
      </c>
      <c r="Z5" t="n">
        <v>10</v>
      </c>
      <c r="AA5" t="n">
        <v>342.9704101396274</v>
      </c>
      <c r="AB5" t="n">
        <v>469.2672459396572</v>
      </c>
      <c r="AC5" t="n">
        <v>424.4810386078919</v>
      </c>
      <c r="AD5" t="n">
        <v>342970.4101396274</v>
      </c>
      <c r="AE5" t="n">
        <v>469267.2459396573</v>
      </c>
      <c r="AF5" t="n">
        <v>1.141041150352919e-06</v>
      </c>
      <c r="AG5" t="n">
        <v>0.2938888888888889</v>
      </c>
      <c r="AH5" t="n">
        <v>424481.0386078919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4.8188</v>
      </c>
      <c r="E6" t="n">
        <v>20.75</v>
      </c>
      <c r="F6" t="n">
        <v>17.4</v>
      </c>
      <c r="G6" t="n">
        <v>32.62</v>
      </c>
      <c r="H6" t="n">
        <v>0.54</v>
      </c>
      <c r="I6" t="n">
        <v>32</v>
      </c>
      <c r="J6" t="n">
        <v>164.83</v>
      </c>
      <c r="K6" t="n">
        <v>50.28</v>
      </c>
      <c r="L6" t="n">
        <v>5</v>
      </c>
      <c r="M6" t="n">
        <v>30</v>
      </c>
      <c r="N6" t="n">
        <v>29.55</v>
      </c>
      <c r="O6" t="n">
        <v>20563.61</v>
      </c>
      <c r="P6" t="n">
        <v>213.34</v>
      </c>
      <c r="Q6" t="n">
        <v>183.29</v>
      </c>
      <c r="R6" t="n">
        <v>48.07</v>
      </c>
      <c r="S6" t="n">
        <v>26.24</v>
      </c>
      <c r="T6" t="n">
        <v>9929.85</v>
      </c>
      <c r="U6" t="n">
        <v>0.55</v>
      </c>
      <c r="V6" t="n">
        <v>0.87</v>
      </c>
      <c r="W6" t="n">
        <v>3</v>
      </c>
      <c r="X6" t="n">
        <v>0.64</v>
      </c>
      <c r="Y6" t="n">
        <v>0.5</v>
      </c>
      <c r="Z6" t="n">
        <v>10</v>
      </c>
      <c r="AA6" t="n">
        <v>333.2054018546556</v>
      </c>
      <c r="AB6" t="n">
        <v>455.9063308023978</v>
      </c>
      <c r="AC6" t="n">
        <v>412.3952704591703</v>
      </c>
      <c r="AD6" t="n">
        <v>333205.4018546556</v>
      </c>
      <c r="AE6" t="n">
        <v>455906.3308023978</v>
      </c>
      <c r="AF6" t="n">
        <v>1.163569801147105e-06</v>
      </c>
      <c r="AG6" t="n">
        <v>0.2881944444444444</v>
      </c>
      <c r="AH6" t="n">
        <v>412395.2704591703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4.8831</v>
      </c>
      <c r="E7" t="n">
        <v>20.48</v>
      </c>
      <c r="F7" t="n">
        <v>17.28</v>
      </c>
      <c r="G7" t="n">
        <v>38.41</v>
      </c>
      <c r="H7" t="n">
        <v>0.64</v>
      </c>
      <c r="I7" t="n">
        <v>27</v>
      </c>
      <c r="J7" t="n">
        <v>166.27</v>
      </c>
      <c r="K7" t="n">
        <v>50.28</v>
      </c>
      <c r="L7" t="n">
        <v>6</v>
      </c>
      <c r="M7" t="n">
        <v>25</v>
      </c>
      <c r="N7" t="n">
        <v>29.99</v>
      </c>
      <c r="O7" t="n">
        <v>20741.2</v>
      </c>
      <c r="P7" t="n">
        <v>211.55</v>
      </c>
      <c r="Q7" t="n">
        <v>183.28</v>
      </c>
      <c r="R7" t="n">
        <v>44.47</v>
      </c>
      <c r="S7" t="n">
        <v>26.24</v>
      </c>
      <c r="T7" t="n">
        <v>8154.67</v>
      </c>
      <c r="U7" t="n">
        <v>0.59</v>
      </c>
      <c r="V7" t="n">
        <v>0.88</v>
      </c>
      <c r="W7" t="n">
        <v>2.99</v>
      </c>
      <c r="X7" t="n">
        <v>0.53</v>
      </c>
      <c r="Y7" t="n">
        <v>0.5</v>
      </c>
      <c r="Z7" t="n">
        <v>10</v>
      </c>
      <c r="AA7" t="n">
        <v>326.2341164488153</v>
      </c>
      <c r="AB7" t="n">
        <v>446.367910558721</v>
      </c>
      <c r="AC7" t="n">
        <v>403.767183656293</v>
      </c>
      <c r="AD7" t="n">
        <v>326234.1164488153</v>
      </c>
      <c r="AE7" t="n">
        <v>446367.9105587209</v>
      </c>
      <c r="AF7" t="n">
        <v>1.179095977417911e-06</v>
      </c>
      <c r="AG7" t="n">
        <v>0.2844444444444444</v>
      </c>
      <c r="AH7" t="n">
        <v>403767.183656293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4.9337</v>
      </c>
      <c r="E8" t="n">
        <v>20.27</v>
      </c>
      <c r="F8" t="n">
        <v>17.2</v>
      </c>
      <c r="G8" t="n">
        <v>44.88</v>
      </c>
      <c r="H8" t="n">
        <v>0.74</v>
      </c>
      <c r="I8" t="n">
        <v>23</v>
      </c>
      <c r="J8" t="n">
        <v>167.72</v>
      </c>
      <c r="K8" t="n">
        <v>50.28</v>
      </c>
      <c r="L8" t="n">
        <v>7</v>
      </c>
      <c r="M8" t="n">
        <v>21</v>
      </c>
      <c r="N8" t="n">
        <v>30.44</v>
      </c>
      <c r="O8" t="n">
        <v>20919.39</v>
      </c>
      <c r="P8" t="n">
        <v>210.32</v>
      </c>
      <c r="Q8" t="n">
        <v>183.29</v>
      </c>
      <c r="R8" t="n">
        <v>42.06</v>
      </c>
      <c r="S8" t="n">
        <v>26.24</v>
      </c>
      <c r="T8" t="n">
        <v>6971.92</v>
      </c>
      <c r="U8" t="n">
        <v>0.62</v>
      </c>
      <c r="V8" t="n">
        <v>0.88</v>
      </c>
      <c r="W8" t="n">
        <v>2.98</v>
      </c>
      <c r="X8" t="n">
        <v>0.45</v>
      </c>
      <c r="Y8" t="n">
        <v>0.5</v>
      </c>
      <c r="Z8" t="n">
        <v>10</v>
      </c>
      <c r="AA8" t="n">
        <v>321.1454923060967</v>
      </c>
      <c r="AB8" t="n">
        <v>439.4054305124001</v>
      </c>
      <c r="AC8" t="n">
        <v>397.4691929336909</v>
      </c>
      <c r="AD8" t="n">
        <v>321145.4923060967</v>
      </c>
      <c r="AE8" t="n">
        <v>439405.4305124001</v>
      </c>
      <c r="AF8" t="n">
        <v>1.191314088138016e-06</v>
      </c>
      <c r="AG8" t="n">
        <v>0.2815277777777778</v>
      </c>
      <c r="AH8" t="n">
        <v>397469.1929336909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4.9734</v>
      </c>
      <c r="E9" t="n">
        <v>20.11</v>
      </c>
      <c r="F9" t="n">
        <v>17.14</v>
      </c>
      <c r="G9" t="n">
        <v>51.41</v>
      </c>
      <c r="H9" t="n">
        <v>0.84</v>
      </c>
      <c r="I9" t="n">
        <v>20</v>
      </c>
      <c r="J9" t="n">
        <v>169.17</v>
      </c>
      <c r="K9" t="n">
        <v>50.28</v>
      </c>
      <c r="L9" t="n">
        <v>8</v>
      </c>
      <c r="M9" t="n">
        <v>18</v>
      </c>
      <c r="N9" t="n">
        <v>30.89</v>
      </c>
      <c r="O9" t="n">
        <v>21098.19</v>
      </c>
      <c r="P9" t="n">
        <v>209.26</v>
      </c>
      <c r="Q9" t="n">
        <v>183.29</v>
      </c>
      <c r="R9" t="n">
        <v>40.1</v>
      </c>
      <c r="S9" t="n">
        <v>26.24</v>
      </c>
      <c r="T9" t="n">
        <v>6005.89</v>
      </c>
      <c r="U9" t="n">
        <v>0.65</v>
      </c>
      <c r="V9" t="n">
        <v>0.89</v>
      </c>
      <c r="W9" t="n">
        <v>2.97</v>
      </c>
      <c r="X9" t="n">
        <v>0.38</v>
      </c>
      <c r="Y9" t="n">
        <v>0.5</v>
      </c>
      <c r="Z9" t="n">
        <v>10</v>
      </c>
      <c r="AA9" t="n">
        <v>317.1355171423612</v>
      </c>
      <c r="AB9" t="n">
        <v>433.9188055857584</v>
      </c>
      <c r="AC9" t="n">
        <v>392.5062037895215</v>
      </c>
      <c r="AD9" t="n">
        <v>317135.5171423612</v>
      </c>
      <c r="AE9" t="n">
        <v>433918.8055857584</v>
      </c>
      <c r="AF9" t="n">
        <v>1.200900234295885e-06</v>
      </c>
      <c r="AG9" t="n">
        <v>0.2793055555555555</v>
      </c>
      <c r="AH9" t="n">
        <v>392506.2037895215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5.0007</v>
      </c>
      <c r="E10" t="n">
        <v>20</v>
      </c>
      <c r="F10" t="n">
        <v>17.09</v>
      </c>
      <c r="G10" t="n">
        <v>56.98</v>
      </c>
      <c r="H10" t="n">
        <v>0.9399999999999999</v>
      </c>
      <c r="I10" t="n">
        <v>18</v>
      </c>
      <c r="J10" t="n">
        <v>170.62</v>
      </c>
      <c r="K10" t="n">
        <v>50.28</v>
      </c>
      <c r="L10" t="n">
        <v>9</v>
      </c>
      <c r="M10" t="n">
        <v>16</v>
      </c>
      <c r="N10" t="n">
        <v>31.34</v>
      </c>
      <c r="O10" t="n">
        <v>21277.6</v>
      </c>
      <c r="P10" t="n">
        <v>208.42</v>
      </c>
      <c r="Q10" t="n">
        <v>183.27</v>
      </c>
      <c r="R10" t="n">
        <v>38.81</v>
      </c>
      <c r="S10" t="n">
        <v>26.24</v>
      </c>
      <c r="T10" t="n">
        <v>5372.67</v>
      </c>
      <c r="U10" t="n">
        <v>0.68</v>
      </c>
      <c r="V10" t="n">
        <v>0.89</v>
      </c>
      <c r="W10" t="n">
        <v>2.97</v>
      </c>
      <c r="X10" t="n">
        <v>0.34</v>
      </c>
      <c r="Y10" t="n">
        <v>0.5</v>
      </c>
      <c r="Z10" t="n">
        <v>10</v>
      </c>
      <c r="AA10" t="n">
        <v>314.2506025048164</v>
      </c>
      <c r="AB10" t="n">
        <v>429.9715381052184</v>
      </c>
      <c r="AC10" t="n">
        <v>388.9356579772995</v>
      </c>
      <c r="AD10" t="n">
        <v>314250.6025048164</v>
      </c>
      <c r="AE10" t="n">
        <v>429971.5381052184</v>
      </c>
      <c r="AF10" t="n">
        <v>1.207492218933412e-06</v>
      </c>
      <c r="AG10" t="n">
        <v>0.2777777777777778</v>
      </c>
      <c r="AH10" t="n">
        <v>388935.6579772995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5.0288</v>
      </c>
      <c r="E11" t="n">
        <v>19.89</v>
      </c>
      <c r="F11" t="n">
        <v>17.05</v>
      </c>
      <c r="G11" t="n">
        <v>63.92</v>
      </c>
      <c r="H11" t="n">
        <v>1.03</v>
      </c>
      <c r="I11" t="n">
        <v>16</v>
      </c>
      <c r="J11" t="n">
        <v>172.08</v>
      </c>
      <c r="K11" t="n">
        <v>50.28</v>
      </c>
      <c r="L11" t="n">
        <v>10</v>
      </c>
      <c r="M11" t="n">
        <v>14</v>
      </c>
      <c r="N11" t="n">
        <v>31.8</v>
      </c>
      <c r="O11" t="n">
        <v>21457.64</v>
      </c>
      <c r="P11" t="n">
        <v>207.34</v>
      </c>
      <c r="Q11" t="n">
        <v>183.27</v>
      </c>
      <c r="R11" t="n">
        <v>37.29</v>
      </c>
      <c r="S11" t="n">
        <v>26.24</v>
      </c>
      <c r="T11" t="n">
        <v>4623.29</v>
      </c>
      <c r="U11" t="n">
        <v>0.7</v>
      </c>
      <c r="V11" t="n">
        <v>0.89</v>
      </c>
      <c r="W11" t="n">
        <v>2.96</v>
      </c>
      <c r="X11" t="n">
        <v>0.29</v>
      </c>
      <c r="Y11" t="n">
        <v>0.5</v>
      </c>
      <c r="Z11" t="n">
        <v>10</v>
      </c>
      <c r="AA11" t="n">
        <v>311.1375073741345</v>
      </c>
      <c r="AB11" t="n">
        <v>425.7120640073552</v>
      </c>
      <c r="AC11" t="n">
        <v>385.0827021091269</v>
      </c>
      <c r="AD11" t="n">
        <v>311137.5073741345</v>
      </c>
      <c r="AE11" t="n">
        <v>425712.0640073552</v>
      </c>
      <c r="AF11" t="n">
        <v>1.21427737528193e-06</v>
      </c>
      <c r="AG11" t="n">
        <v>0.27625</v>
      </c>
      <c r="AH11" t="n">
        <v>385082.7021091269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5.0397</v>
      </c>
      <c r="E12" t="n">
        <v>19.84</v>
      </c>
      <c r="F12" t="n">
        <v>17.03</v>
      </c>
      <c r="G12" t="n">
        <v>68.14</v>
      </c>
      <c r="H12" t="n">
        <v>1.12</v>
      </c>
      <c r="I12" t="n">
        <v>15</v>
      </c>
      <c r="J12" t="n">
        <v>173.55</v>
      </c>
      <c r="K12" t="n">
        <v>50.28</v>
      </c>
      <c r="L12" t="n">
        <v>11</v>
      </c>
      <c r="M12" t="n">
        <v>13</v>
      </c>
      <c r="N12" t="n">
        <v>32.27</v>
      </c>
      <c r="O12" t="n">
        <v>21638.31</v>
      </c>
      <c r="P12" t="n">
        <v>207.06</v>
      </c>
      <c r="Q12" t="n">
        <v>183.28</v>
      </c>
      <c r="R12" t="n">
        <v>36.81</v>
      </c>
      <c r="S12" t="n">
        <v>26.24</v>
      </c>
      <c r="T12" t="n">
        <v>4387.35</v>
      </c>
      <c r="U12" t="n">
        <v>0.71</v>
      </c>
      <c r="V12" t="n">
        <v>0.89</v>
      </c>
      <c r="W12" t="n">
        <v>2.97</v>
      </c>
      <c r="X12" t="n">
        <v>0.28</v>
      </c>
      <c r="Y12" t="n">
        <v>0.5</v>
      </c>
      <c r="Z12" t="n">
        <v>10</v>
      </c>
      <c r="AA12" t="n">
        <v>310.066852099182</v>
      </c>
      <c r="AB12" t="n">
        <v>424.2471462261881</v>
      </c>
      <c r="AC12" t="n">
        <v>383.7575940249693</v>
      </c>
      <c r="AD12" t="n">
        <v>310066.852099182</v>
      </c>
      <c r="AE12" t="n">
        <v>424247.1462261881</v>
      </c>
      <c r="AF12" t="n">
        <v>1.216909339844165e-06</v>
      </c>
      <c r="AG12" t="n">
        <v>0.2755555555555556</v>
      </c>
      <c r="AH12" t="n">
        <v>383757.5940249693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5.053</v>
      </c>
      <c r="E13" t="n">
        <v>19.79</v>
      </c>
      <c r="F13" t="n">
        <v>17.01</v>
      </c>
      <c r="G13" t="n">
        <v>72.92</v>
      </c>
      <c r="H13" t="n">
        <v>1.22</v>
      </c>
      <c r="I13" t="n">
        <v>14</v>
      </c>
      <c r="J13" t="n">
        <v>175.02</v>
      </c>
      <c r="K13" t="n">
        <v>50.28</v>
      </c>
      <c r="L13" t="n">
        <v>12</v>
      </c>
      <c r="M13" t="n">
        <v>12</v>
      </c>
      <c r="N13" t="n">
        <v>32.74</v>
      </c>
      <c r="O13" t="n">
        <v>21819.6</v>
      </c>
      <c r="P13" t="n">
        <v>206.39</v>
      </c>
      <c r="Q13" t="n">
        <v>183.26</v>
      </c>
      <c r="R13" t="n">
        <v>36.29</v>
      </c>
      <c r="S13" t="n">
        <v>26.24</v>
      </c>
      <c r="T13" t="n">
        <v>4130.95</v>
      </c>
      <c r="U13" t="n">
        <v>0.72</v>
      </c>
      <c r="V13" t="n">
        <v>0.89</v>
      </c>
      <c r="W13" t="n">
        <v>2.96</v>
      </c>
      <c r="X13" t="n">
        <v>0.26</v>
      </c>
      <c r="Y13" t="n">
        <v>0.5</v>
      </c>
      <c r="Z13" t="n">
        <v>10</v>
      </c>
      <c r="AA13" t="n">
        <v>308.4352265486027</v>
      </c>
      <c r="AB13" t="n">
        <v>422.0146841656463</v>
      </c>
      <c r="AC13" t="n">
        <v>381.7381950102056</v>
      </c>
      <c r="AD13" t="n">
        <v>308435.2265486026</v>
      </c>
      <c r="AE13" t="n">
        <v>422014.6841656463</v>
      </c>
      <c r="AF13" t="n">
        <v>1.220120819539371e-06</v>
      </c>
      <c r="AG13" t="n">
        <v>0.2748611111111111</v>
      </c>
      <c r="AH13" t="n">
        <v>381738.1950102056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5.0686</v>
      </c>
      <c r="E14" t="n">
        <v>19.73</v>
      </c>
      <c r="F14" t="n">
        <v>16.99</v>
      </c>
      <c r="G14" t="n">
        <v>78.40000000000001</v>
      </c>
      <c r="H14" t="n">
        <v>1.31</v>
      </c>
      <c r="I14" t="n">
        <v>13</v>
      </c>
      <c r="J14" t="n">
        <v>176.49</v>
      </c>
      <c r="K14" t="n">
        <v>50.28</v>
      </c>
      <c r="L14" t="n">
        <v>13</v>
      </c>
      <c r="M14" t="n">
        <v>11</v>
      </c>
      <c r="N14" t="n">
        <v>33.21</v>
      </c>
      <c r="O14" t="n">
        <v>22001.54</v>
      </c>
      <c r="P14" t="n">
        <v>205.93</v>
      </c>
      <c r="Q14" t="n">
        <v>183.27</v>
      </c>
      <c r="R14" t="n">
        <v>35.41</v>
      </c>
      <c r="S14" t="n">
        <v>26.24</v>
      </c>
      <c r="T14" t="n">
        <v>3698.7</v>
      </c>
      <c r="U14" t="n">
        <v>0.74</v>
      </c>
      <c r="V14" t="n">
        <v>0.9</v>
      </c>
      <c r="W14" t="n">
        <v>2.96</v>
      </c>
      <c r="X14" t="n">
        <v>0.23</v>
      </c>
      <c r="Y14" t="n">
        <v>0.5</v>
      </c>
      <c r="Z14" t="n">
        <v>10</v>
      </c>
      <c r="AA14" t="n">
        <v>306.8990945434672</v>
      </c>
      <c r="AB14" t="n">
        <v>419.9128805868588</v>
      </c>
      <c r="AC14" t="n">
        <v>379.8369846150776</v>
      </c>
      <c r="AD14" t="n">
        <v>306899.0945434672</v>
      </c>
      <c r="AE14" t="n">
        <v>419912.8805868588</v>
      </c>
      <c r="AF14" t="n">
        <v>1.223887667903672e-06</v>
      </c>
      <c r="AG14" t="n">
        <v>0.2740277777777778</v>
      </c>
      <c r="AH14" t="n">
        <v>379836.9846150776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5.079</v>
      </c>
      <c r="E15" t="n">
        <v>19.69</v>
      </c>
      <c r="F15" t="n">
        <v>16.98</v>
      </c>
      <c r="G15" t="n">
        <v>84.89</v>
      </c>
      <c r="H15" t="n">
        <v>1.4</v>
      </c>
      <c r="I15" t="n">
        <v>12</v>
      </c>
      <c r="J15" t="n">
        <v>177.97</v>
      </c>
      <c r="K15" t="n">
        <v>50.28</v>
      </c>
      <c r="L15" t="n">
        <v>14</v>
      </c>
      <c r="M15" t="n">
        <v>10</v>
      </c>
      <c r="N15" t="n">
        <v>33.69</v>
      </c>
      <c r="O15" t="n">
        <v>22184.13</v>
      </c>
      <c r="P15" t="n">
        <v>205.45</v>
      </c>
      <c r="Q15" t="n">
        <v>183.26</v>
      </c>
      <c r="R15" t="n">
        <v>35.21</v>
      </c>
      <c r="S15" t="n">
        <v>26.24</v>
      </c>
      <c r="T15" t="n">
        <v>3600.47</v>
      </c>
      <c r="U15" t="n">
        <v>0.75</v>
      </c>
      <c r="V15" t="n">
        <v>0.9</v>
      </c>
      <c r="W15" t="n">
        <v>2.96</v>
      </c>
      <c r="X15" t="n">
        <v>0.22</v>
      </c>
      <c r="Y15" t="n">
        <v>0.5</v>
      </c>
      <c r="Z15" t="n">
        <v>10</v>
      </c>
      <c r="AA15" t="n">
        <v>305.7108228612449</v>
      </c>
      <c r="AB15" t="n">
        <v>418.2870348483955</v>
      </c>
      <c r="AC15" t="n">
        <v>378.3663073120044</v>
      </c>
      <c r="AD15" t="n">
        <v>305710.822861245</v>
      </c>
      <c r="AE15" t="n">
        <v>418287.0348483956</v>
      </c>
      <c r="AF15" t="n">
        <v>1.22639890014654e-06</v>
      </c>
      <c r="AG15" t="n">
        <v>0.2734722222222222</v>
      </c>
      <c r="AH15" t="n">
        <v>378366.3073120044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5.0945</v>
      </c>
      <c r="E16" t="n">
        <v>19.63</v>
      </c>
      <c r="F16" t="n">
        <v>16.95</v>
      </c>
      <c r="G16" t="n">
        <v>92.45999999999999</v>
      </c>
      <c r="H16" t="n">
        <v>1.48</v>
      </c>
      <c r="I16" t="n">
        <v>11</v>
      </c>
      <c r="J16" t="n">
        <v>179.46</v>
      </c>
      <c r="K16" t="n">
        <v>50.28</v>
      </c>
      <c r="L16" t="n">
        <v>15</v>
      </c>
      <c r="M16" t="n">
        <v>9</v>
      </c>
      <c r="N16" t="n">
        <v>34.18</v>
      </c>
      <c r="O16" t="n">
        <v>22367.38</v>
      </c>
      <c r="P16" t="n">
        <v>204.68</v>
      </c>
      <c r="Q16" t="n">
        <v>183.28</v>
      </c>
      <c r="R16" t="n">
        <v>34.33</v>
      </c>
      <c r="S16" t="n">
        <v>26.24</v>
      </c>
      <c r="T16" t="n">
        <v>3166.5</v>
      </c>
      <c r="U16" t="n">
        <v>0.76</v>
      </c>
      <c r="V16" t="n">
        <v>0.9</v>
      </c>
      <c r="W16" t="n">
        <v>2.96</v>
      </c>
      <c r="X16" t="n">
        <v>0.19</v>
      </c>
      <c r="Y16" t="n">
        <v>0.5</v>
      </c>
      <c r="Z16" t="n">
        <v>10</v>
      </c>
      <c r="AA16" t="n">
        <v>303.8168619818549</v>
      </c>
      <c r="AB16" t="n">
        <v>415.6956340175572</v>
      </c>
      <c r="AC16" t="n">
        <v>376.0222261394074</v>
      </c>
      <c r="AD16" t="n">
        <v>303816.8619818548</v>
      </c>
      <c r="AE16" t="n">
        <v>415695.6340175571</v>
      </c>
      <c r="AF16" t="n">
        <v>1.230141602046967e-06</v>
      </c>
      <c r="AG16" t="n">
        <v>0.2726388888888889</v>
      </c>
      <c r="AH16" t="n">
        <v>376022.2261394074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5.0956</v>
      </c>
      <c r="E17" t="n">
        <v>19.62</v>
      </c>
      <c r="F17" t="n">
        <v>16.95</v>
      </c>
      <c r="G17" t="n">
        <v>92.43000000000001</v>
      </c>
      <c r="H17" t="n">
        <v>1.57</v>
      </c>
      <c r="I17" t="n">
        <v>11</v>
      </c>
      <c r="J17" t="n">
        <v>180.95</v>
      </c>
      <c r="K17" t="n">
        <v>50.28</v>
      </c>
      <c r="L17" t="n">
        <v>16</v>
      </c>
      <c r="M17" t="n">
        <v>9</v>
      </c>
      <c r="N17" t="n">
        <v>34.67</v>
      </c>
      <c r="O17" t="n">
        <v>22551.28</v>
      </c>
      <c r="P17" t="n">
        <v>204.21</v>
      </c>
      <c r="Q17" t="n">
        <v>183.28</v>
      </c>
      <c r="R17" t="n">
        <v>34.17</v>
      </c>
      <c r="S17" t="n">
        <v>26.24</v>
      </c>
      <c r="T17" t="n">
        <v>3087.56</v>
      </c>
      <c r="U17" t="n">
        <v>0.77</v>
      </c>
      <c r="V17" t="n">
        <v>0.9</v>
      </c>
      <c r="W17" t="n">
        <v>2.96</v>
      </c>
      <c r="X17" t="n">
        <v>0.19</v>
      </c>
      <c r="Y17" t="n">
        <v>0.5</v>
      </c>
      <c r="Z17" t="n">
        <v>10</v>
      </c>
      <c r="AA17" t="n">
        <v>303.2494195042771</v>
      </c>
      <c r="AB17" t="n">
        <v>414.91923418594</v>
      </c>
      <c r="AC17" t="n">
        <v>375.3199248180357</v>
      </c>
      <c r="AD17" t="n">
        <v>303249.4195042771</v>
      </c>
      <c r="AE17" t="n">
        <v>414919.2341859399</v>
      </c>
      <c r="AF17" t="n">
        <v>1.230407213149578e-06</v>
      </c>
      <c r="AG17" t="n">
        <v>0.2725</v>
      </c>
      <c r="AH17" t="n">
        <v>375319.9248180357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5.1092</v>
      </c>
      <c r="E18" t="n">
        <v>19.57</v>
      </c>
      <c r="F18" t="n">
        <v>16.93</v>
      </c>
      <c r="G18" t="n">
        <v>101.56</v>
      </c>
      <c r="H18" t="n">
        <v>1.65</v>
      </c>
      <c r="I18" t="n">
        <v>10</v>
      </c>
      <c r="J18" t="n">
        <v>182.45</v>
      </c>
      <c r="K18" t="n">
        <v>50.28</v>
      </c>
      <c r="L18" t="n">
        <v>17</v>
      </c>
      <c r="M18" t="n">
        <v>8</v>
      </c>
      <c r="N18" t="n">
        <v>35.17</v>
      </c>
      <c r="O18" t="n">
        <v>22735.98</v>
      </c>
      <c r="P18" t="n">
        <v>204.28</v>
      </c>
      <c r="Q18" t="n">
        <v>183.27</v>
      </c>
      <c r="R18" t="n">
        <v>33.52</v>
      </c>
      <c r="S18" t="n">
        <v>26.24</v>
      </c>
      <c r="T18" t="n">
        <v>2764.65</v>
      </c>
      <c r="U18" t="n">
        <v>0.78</v>
      </c>
      <c r="V18" t="n">
        <v>0.9</v>
      </c>
      <c r="W18" t="n">
        <v>2.95</v>
      </c>
      <c r="X18" t="n">
        <v>0.17</v>
      </c>
      <c r="Y18" t="n">
        <v>0.5</v>
      </c>
      <c r="Z18" t="n">
        <v>10</v>
      </c>
      <c r="AA18" t="n">
        <v>302.4239750380194</v>
      </c>
      <c r="AB18" t="n">
        <v>413.7898246511664</v>
      </c>
      <c r="AC18" t="n">
        <v>374.2983045441247</v>
      </c>
      <c r="AD18" t="n">
        <v>302423.9750380194</v>
      </c>
      <c r="AE18" t="n">
        <v>413789.8246511664</v>
      </c>
      <c r="AF18" t="n">
        <v>1.233691132236405e-06</v>
      </c>
      <c r="AG18" t="n">
        <v>0.2718055555555556</v>
      </c>
      <c r="AH18" t="n">
        <v>374298.3045441247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5.1073</v>
      </c>
      <c r="E19" t="n">
        <v>19.58</v>
      </c>
      <c r="F19" t="n">
        <v>16.93</v>
      </c>
      <c r="G19" t="n">
        <v>101.6</v>
      </c>
      <c r="H19" t="n">
        <v>1.74</v>
      </c>
      <c r="I19" t="n">
        <v>10</v>
      </c>
      <c r="J19" t="n">
        <v>183.95</v>
      </c>
      <c r="K19" t="n">
        <v>50.28</v>
      </c>
      <c r="L19" t="n">
        <v>18</v>
      </c>
      <c r="M19" t="n">
        <v>8</v>
      </c>
      <c r="N19" t="n">
        <v>35.67</v>
      </c>
      <c r="O19" t="n">
        <v>22921.24</v>
      </c>
      <c r="P19" t="n">
        <v>203.18</v>
      </c>
      <c r="Q19" t="n">
        <v>183.26</v>
      </c>
      <c r="R19" t="n">
        <v>33.82</v>
      </c>
      <c r="S19" t="n">
        <v>26.24</v>
      </c>
      <c r="T19" t="n">
        <v>2915.94</v>
      </c>
      <c r="U19" t="n">
        <v>0.78</v>
      </c>
      <c r="V19" t="n">
        <v>0.9</v>
      </c>
      <c r="W19" t="n">
        <v>2.95</v>
      </c>
      <c r="X19" t="n">
        <v>0.18</v>
      </c>
      <c r="Y19" t="n">
        <v>0.5</v>
      </c>
      <c r="Z19" t="n">
        <v>10</v>
      </c>
      <c r="AA19" t="n">
        <v>301.3639200586361</v>
      </c>
      <c r="AB19" t="n">
        <v>412.3394106620492</v>
      </c>
      <c r="AC19" t="n">
        <v>372.98631603046</v>
      </c>
      <c r="AD19" t="n">
        <v>301363.9200586361</v>
      </c>
      <c r="AE19" t="n">
        <v>412339.4106620492</v>
      </c>
      <c r="AF19" t="n">
        <v>1.233232349422804e-06</v>
      </c>
      <c r="AG19" t="n">
        <v>0.2719444444444444</v>
      </c>
      <c r="AH19" t="n">
        <v>372986.3160304601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5.119</v>
      </c>
      <c r="E20" t="n">
        <v>19.54</v>
      </c>
      <c r="F20" t="n">
        <v>16.92</v>
      </c>
      <c r="G20" t="n">
        <v>112.8</v>
      </c>
      <c r="H20" t="n">
        <v>1.82</v>
      </c>
      <c r="I20" t="n">
        <v>9</v>
      </c>
      <c r="J20" t="n">
        <v>185.46</v>
      </c>
      <c r="K20" t="n">
        <v>50.28</v>
      </c>
      <c r="L20" t="n">
        <v>19</v>
      </c>
      <c r="M20" t="n">
        <v>7</v>
      </c>
      <c r="N20" t="n">
        <v>36.18</v>
      </c>
      <c r="O20" t="n">
        <v>23107.19</v>
      </c>
      <c r="P20" t="n">
        <v>203.37</v>
      </c>
      <c r="Q20" t="n">
        <v>183.3</v>
      </c>
      <c r="R20" t="n">
        <v>33.36</v>
      </c>
      <c r="S20" t="n">
        <v>26.24</v>
      </c>
      <c r="T20" t="n">
        <v>2689.56</v>
      </c>
      <c r="U20" t="n">
        <v>0.79</v>
      </c>
      <c r="V20" t="n">
        <v>0.9</v>
      </c>
      <c r="W20" t="n">
        <v>2.95</v>
      </c>
      <c r="X20" t="n">
        <v>0.16</v>
      </c>
      <c r="Y20" t="n">
        <v>0.5</v>
      </c>
      <c r="Z20" t="n">
        <v>10</v>
      </c>
      <c r="AA20" t="n">
        <v>300.8325293165697</v>
      </c>
      <c r="AB20" t="n">
        <v>411.612338405449</v>
      </c>
      <c r="AC20" t="n">
        <v>372.3286345295774</v>
      </c>
      <c r="AD20" t="n">
        <v>300832.5293165697</v>
      </c>
      <c r="AE20" t="n">
        <v>411612.3384054489</v>
      </c>
      <c r="AF20" t="n">
        <v>1.23605748569603e-06</v>
      </c>
      <c r="AG20" t="n">
        <v>0.2713888888888889</v>
      </c>
      <c r="AH20" t="n">
        <v>372328.6345295774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5.1195</v>
      </c>
      <c r="E21" t="n">
        <v>19.53</v>
      </c>
      <c r="F21" t="n">
        <v>16.92</v>
      </c>
      <c r="G21" t="n">
        <v>112.79</v>
      </c>
      <c r="H21" t="n">
        <v>1.9</v>
      </c>
      <c r="I21" t="n">
        <v>9</v>
      </c>
      <c r="J21" t="n">
        <v>186.97</v>
      </c>
      <c r="K21" t="n">
        <v>50.28</v>
      </c>
      <c r="L21" t="n">
        <v>20</v>
      </c>
      <c r="M21" t="n">
        <v>7</v>
      </c>
      <c r="N21" t="n">
        <v>36.69</v>
      </c>
      <c r="O21" t="n">
        <v>23293.82</v>
      </c>
      <c r="P21" t="n">
        <v>203.08</v>
      </c>
      <c r="Q21" t="n">
        <v>183.27</v>
      </c>
      <c r="R21" t="n">
        <v>33.44</v>
      </c>
      <c r="S21" t="n">
        <v>26.24</v>
      </c>
      <c r="T21" t="n">
        <v>2733.48</v>
      </c>
      <c r="U21" t="n">
        <v>0.78</v>
      </c>
      <c r="V21" t="n">
        <v>0.9</v>
      </c>
      <c r="W21" t="n">
        <v>2.95</v>
      </c>
      <c r="X21" t="n">
        <v>0.16</v>
      </c>
      <c r="Y21" t="n">
        <v>0.5</v>
      </c>
      <c r="Z21" t="n">
        <v>10</v>
      </c>
      <c r="AA21" t="n">
        <v>300.4946732883805</v>
      </c>
      <c r="AB21" t="n">
        <v>411.1500688825244</v>
      </c>
      <c r="AC21" t="n">
        <v>371.9104833611215</v>
      </c>
      <c r="AD21" t="n">
        <v>300494.6732883805</v>
      </c>
      <c r="AE21" t="n">
        <v>411150.0688825244</v>
      </c>
      <c r="AF21" t="n">
        <v>1.236178218015399e-06</v>
      </c>
      <c r="AG21" t="n">
        <v>0.27125</v>
      </c>
      <c r="AH21" t="n">
        <v>371910.4833611214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5.1372</v>
      </c>
      <c r="E22" t="n">
        <v>19.47</v>
      </c>
      <c r="F22" t="n">
        <v>16.88</v>
      </c>
      <c r="G22" t="n">
        <v>126.63</v>
      </c>
      <c r="H22" t="n">
        <v>1.98</v>
      </c>
      <c r="I22" t="n">
        <v>8</v>
      </c>
      <c r="J22" t="n">
        <v>188.49</v>
      </c>
      <c r="K22" t="n">
        <v>50.28</v>
      </c>
      <c r="L22" t="n">
        <v>21</v>
      </c>
      <c r="M22" t="n">
        <v>6</v>
      </c>
      <c r="N22" t="n">
        <v>37.21</v>
      </c>
      <c r="O22" t="n">
        <v>23481.16</v>
      </c>
      <c r="P22" t="n">
        <v>202.16</v>
      </c>
      <c r="Q22" t="n">
        <v>183.27</v>
      </c>
      <c r="R22" t="n">
        <v>32.24</v>
      </c>
      <c r="S22" t="n">
        <v>26.24</v>
      </c>
      <c r="T22" t="n">
        <v>2134.81</v>
      </c>
      <c r="U22" t="n">
        <v>0.8100000000000001</v>
      </c>
      <c r="V22" t="n">
        <v>0.9</v>
      </c>
      <c r="W22" t="n">
        <v>2.95</v>
      </c>
      <c r="X22" t="n">
        <v>0.13</v>
      </c>
      <c r="Y22" t="n">
        <v>0.5</v>
      </c>
      <c r="Z22" t="n">
        <v>10</v>
      </c>
      <c r="AA22" t="n">
        <v>298.2972872602576</v>
      </c>
      <c r="AB22" t="n">
        <v>408.1435083770169</v>
      </c>
      <c r="AC22" t="n">
        <v>369.1908647705254</v>
      </c>
      <c r="AD22" t="n">
        <v>298297.2872602576</v>
      </c>
      <c r="AE22" t="n">
        <v>408143.5083770169</v>
      </c>
      <c r="AF22" t="n">
        <v>1.240452142121048e-06</v>
      </c>
      <c r="AG22" t="n">
        <v>0.2704166666666666</v>
      </c>
      <c r="AH22" t="n">
        <v>369190.8647705254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5.1347</v>
      </c>
      <c r="E23" t="n">
        <v>19.48</v>
      </c>
      <c r="F23" t="n">
        <v>16.89</v>
      </c>
      <c r="G23" t="n">
        <v>126.7</v>
      </c>
      <c r="H23" t="n">
        <v>2.05</v>
      </c>
      <c r="I23" t="n">
        <v>8</v>
      </c>
      <c r="J23" t="n">
        <v>190.01</v>
      </c>
      <c r="K23" t="n">
        <v>50.28</v>
      </c>
      <c r="L23" t="n">
        <v>22</v>
      </c>
      <c r="M23" t="n">
        <v>6</v>
      </c>
      <c r="N23" t="n">
        <v>37.74</v>
      </c>
      <c r="O23" t="n">
        <v>23669.2</v>
      </c>
      <c r="P23" t="n">
        <v>202.74</v>
      </c>
      <c r="Q23" t="n">
        <v>183.26</v>
      </c>
      <c r="R23" t="n">
        <v>32.44</v>
      </c>
      <c r="S23" t="n">
        <v>26.24</v>
      </c>
      <c r="T23" t="n">
        <v>2234.36</v>
      </c>
      <c r="U23" t="n">
        <v>0.8100000000000001</v>
      </c>
      <c r="V23" t="n">
        <v>0.9</v>
      </c>
      <c r="W23" t="n">
        <v>2.95</v>
      </c>
      <c r="X23" t="n">
        <v>0.14</v>
      </c>
      <c r="Y23" t="n">
        <v>0.5</v>
      </c>
      <c r="Z23" t="n">
        <v>10</v>
      </c>
      <c r="AA23" t="n">
        <v>299.1048385772847</v>
      </c>
      <c r="AB23" t="n">
        <v>409.2484357156231</v>
      </c>
      <c r="AC23" t="n">
        <v>370.1903393947103</v>
      </c>
      <c r="AD23" t="n">
        <v>299104.8385772847</v>
      </c>
      <c r="AE23" t="n">
        <v>409248.4357156231</v>
      </c>
      <c r="AF23" t="n">
        <v>1.239848480524205e-06</v>
      </c>
      <c r="AG23" t="n">
        <v>0.2705555555555555</v>
      </c>
      <c r="AH23" t="n">
        <v>370190.3393947104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5.1338</v>
      </c>
      <c r="E24" t="n">
        <v>19.48</v>
      </c>
      <c r="F24" t="n">
        <v>16.9</v>
      </c>
      <c r="G24" t="n">
        <v>126.72</v>
      </c>
      <c r="H24" t="n">
        <v>2.13</v>
      </c>
      <c r="I24" t="n">
        <v>8</v>
      </c>
      <c r="J24" t="n">
        <v>191.55</v>
      </c>
      <c r="K24" t="n">
        <v>50.28</v>
      </c>
      <c r="L24" t="n">
        <v>23</v>
      </c>
      <c r="M24" t="n">
        <v>6</v>
      </c>
      <c r="N24" t="n">
        <v>38.27</v>
      </c>
      <c r="O24" t="n">
        <v>23857.96</v>
      </c>
      <c r="P24" t="n">
        <v>202.44</v>
      </c>
      <c r="Q24" t="n">
        <v>183.26</v>
      </c>
      <c r="R24" t="n">
        <v>32.62</v>
      </c>
      <c r="S24" t="n">
        <v>26.24</v>
      </c>
      <c r="T24" t="n">
        <v>2327.41</v>
      </c>
      <c r="U24" t="n">
        <v>0.8</v>
      </c>
      <c r="V24" t="n">
        <v>0.9</v>
      </c>
      <c r="W24" t="n">
        <v>2.95</v>
      </c>
      <c r="X24" t="n">
        <v>0.14</v>
      </c>
      <c r="Y24" t="n">
        <v>0.5</v>
      </c>
      <c r="Z24" t="n">
        <v>10</v>
      </c>
      <c r="AA24" t="n">
        <v>298.8872130267486</v>
      </c>
      <c r="AB24" t="n">
        <v>408.9506708364179</v>
      </c>
      <c r="AC24" t="n">
        <v>369.9209927776608</v>
      </c>
      <c r="AD24" t="n">
        <v>298887.2130267486</v>
      </c>
      <c r="AE24" t="n">
        <v>408950.6708364179</v>
      </c>
      <c r="AF24" t="n">
        <v>1.239631162349342e-06</v>
      </c>
      <c r="AG24" t="n">
        <v>0.2705555555555555</v>
      </c>
      <c r="AH24" t="n">
        <v>369920.9927776608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5.1481</v>
      </c>
      <c r="E25" t="n">
        <v>19.42</v>
      </c>
      <c r="F25" t="n">
        <v>16.87</v>
      </c>
      <c r="G25" t="n">
        <v>144.64</v>
      </c>
      <c r="H25" t="n">
        <v>2.21</v>
      </c>
      <c r="I25" t="n">
        <v>7</v>
      </c>
      <c r="J25" t="n">
        <v>193.08</v>
      </c>
      <c r="K25" t="n">
        <v>50.28</v>
      </c>
      <c r="L25" t="n">
        <v>24</v>
      </c>
      <c r="M25" t="n">
        <v>5</v>
      </c>
      <c r="N25" t="n">
        <v>38.8</v>
      </c>
      <c r="O25" t="n">
        <v>24047.45</v>
      </c>
      <c r="P25" t="n">
        <v>200.85</v>
      </c>
      <c r="Q25" t="n">
        <v>183.28</v>
      </c>
      <c r="R25" t="n">
        <v>32</v>
      </c>
      <c r="S25" t="n">
        <v>26.24</v>
      </c>
      <c r="T25" t="n">
        <v>2022.82</v>
      </c>
      <c r="U25" t="n">
        <v>0.82</v>
      </c>
      <c r="V25" t="n">
        <v>0.9</v>
      </c>
      <c r="W25" t="n">
        <v>2.95</v>
      </c>
      <c r="X25" t="n">
        <v>0.12</v>
      </c>
      <c r="Y25" t="n">
        <v>0.5</v>
      </c>
      <c r="Z25" t="n">
        <v>10</v>
      </c>
      <c r="AA25" t="n">
        <v>296.2357343388643</v>
      </c>
      <c r="AB25" t="n">
        <v>405.3228007206706</v>
      </c>
      <c r="AC25" t="n">
        <v>366.6393614940127</v>
      </c>
      <c r="AD25" t="n">
        <v>296235.7343388643</v>
      </c>
      <c r="AE25" t="n">
        <v>405322.8007206706</v>
      </c>
      <c r="AF25" t="n">
        <v>1.243084106683284e-06</v>
      </c>
      <c r="AG25" t="n">
        <v>0.2697222222222223</v>
      </c>
      <c r="AH25" t="n">
        <v>366639.3614940127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5.1481</v>
      </c>
      <c r="E26" t="n">
        <v>19.42</v>
      </c>
      <c r="F26" t="n">
        <v>16.87</v>
      </c>
      <c r="G26" t="n">
        <v>144.64</v>
      </c>
      <c r="H26" t="n">
        <v>2.28</v>
      </c>
      <c r="I26" t="n">
        <v>7</v>
      </c>
      <c r="J26" t="n">
        <v>194.62</v>
      </c>
      <c r="K26" t="n">
        <v>50.28</v>
      </c>
      <c r="L26" t="n">
        <v>25</v>
      </c>
      <c r="M26" t="n">
        <v>5</v>
      </c>
      <c r="N26" t="n">
        <v>39.34</v>
      </c>
      <c r="O26" t="n">
        <v>24237.67</v>
      </c>
      <c r="P26" t="n">
        <v>202.08</v>
      </c>
      <c r="Q26" t="n">
        <v>183.28</v>
      </c>
      <c r="R26" t="n">
        <v>31.97</v>
      </c>
      <c r="S26" t="n">
        <v>26.24</v>
      </c>
      <c r="T26" t="n">
        <v>2008.86</v>
      </c>
      <c r="U26" t="n">
        <v>0.82</v>
      </c>
      <c r="V26" t="n">
        <v>0.9</v>
      </c>
      <c r="W26" t="n">
        <v>2.95</v>
      </c>
      <c r="X26" t="n">
        <v>0.12</v>
      </c>
      <c r="Y26" t="n">
        <v>0.5</v>
      </c>
      <c r="Z26" t="n">
        <v>10</v>
      </c>
      <c r="AA26" t="n">
        <v>297.5359439380094</v>
      </c>
      <c r="AB26" t="n">
        <v>407.1018048554201</v>
      </c>
      <c r="AC26" t="n">
        <v>368.2485799709897</v>
      </c>
      <c r="AD26" t="n">
        <v>297535.9439380094</v>
      </c>
      <c r="AE26" t="n">
        <v>407101.8048554201</v>
      </c>
      <c r="AF26" t="n">
        <v>1.243084106683284e-06</v>
      </c>
      <c r="AG26" t="n">
        <v>0.2697222222222223</v>
      </c>
      <c r="AH26" t="n">
        <v>368248.5799709897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5.1466</v>
      </c>
      <c r="E27" t="n">
        <v>19.43</v>
      </c>
      <c r="F27" t="n">
        <v>16.88</v>
      </c>
      <c r="G27" t="n">
        <v>144.69</v>
      </c>
      <c r="H27" t="n">
        <v>2.35</v>
      </c>
      <c r="I27" t="n">
        <v>7</v>
      </c>
      <c r="J27" t="n">
        <v>196.17</v>
      </c>
      <c r="K27" t="n">
        <v>50.28</v>
      </c>
      <c r="L27" t="n">
        <v>26</v>
      </c>
      <c r="M27" t="n">
        <v>5</v>
      </c>
      <c r="N27" t="n">
        <v>39.89</v>
      </c>
      <c r="O27" t="n">
        <v>24428.62</v>
      </c>
      <c r="P27" t="n">
        <v>202.11</v>
      </c>
      <c r="Q27" t="n">
        <v>183.26</v>
      </c>
      <c r="R27" t="n">
        <v>32.14</v>
      </c>
      <c r="S27" t="n">
        <v>26.24</v>
      </c>
      <c r="T27" t="n">
        <v>2090.13</v>
      </c>
      <c r="U27" t="n">
        <v>0.82</v>
      </c>
      <c r="V27" t="n">
        <v>0.9</v>
      </c>
      <c r="W27" t="n">
        <v>2.95</v>
      </c>
      <c r="X27" t="n">
        <v>0.12</v>
      </c>
      <c r="Y27" t="n">
        <v>0.5</v>
      </c>
      <c r="Z27" t="n">
        <v>10</v>
      </c>
      <c r="AA27" t="n">
        <v>297.7023732996062</v>
      </c>
      <c r="AB27" t="n">
        <v>407.3295208503019</v>
      </c>
      <c r="AC27" t="n">
        <v>368.4545630709214</v>
      </c>
      <c r="AD27" t="n">
        <v>297702.3732996062</v>
      </c>
      <c r="AE27" t="n">
        <v>407329.520850302</v>
      </c>
      <c r="AF27" t="n">
        <v>1.242721909725179e-06</v>
      </c>
      <c r="AG27" t="n">
        <v>0.2698611111111111</v>
      </c>
      <c r="AH27" t="n">
        <v>368454.5630709215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5.1479</v>
      </c>
      <c r="E28" t="n">
        <v>19.43</v>
      </c>
      <c r="F28" t="n">
        <v>16.88</v>
      </c>
      <c r="G28" t="n">
        <v>144.65</v>
      </c>
      <c r="H28" t="n">
        <v>2.42</v>
      </c>
      <c r="I28" t="n">
        <v>7</v>
      </c>
      <c r="J28" t="n">
        <v>197.73</v>
      </c>
      <c r="K28" t="n">
        <v>50.28</v>
      </c>
      <c r="L28" t="n">
        <v>27</v>
      </c>
      <c r="M28" t="n">
        <v>5</v>
      </c>
      <c r="N28" t="n">
        <v>40.45</v>
      </c>
      <c r="O28" t="n">
        <v>24620.33</v>
      </c>
      <c r="P28" t="n">
        <v>201.35</v>
      </c>
      <c r="Q28" t="n">
        <v>183.27</v>
      </c>
      <c r="R28" t="n">
        <v>32.03</v>
      </c>
      <c r="S28" t="n">
        <v>26.24</v>
      </c>
      <c r="T28" t="n">
        <v>2038.69</v>
      </c>
      <c r="U28" t="n">
        <v>0.82</v>
      </c>
      <c r="V28" t="n">
        <v>0.9</v>
      </c>
      <c r="W28" t="n">
        <v>2.95</v>
      </c>
      <c r="X28" t="n">
        <v>0.12</v>
      </c>
      <c r="Y28" t="n">
        <v>0.5</v>
      </c>
      <c r="Z28" t="n">
        <v>10</v>
      </c>
      <c r="AA28" t="n">
        <v>296.8244174551079</v>
      </c>
      <c r="AB28" t="n">
        <v>406.1282629311813</v>
      </c>
      <c r="AC28" t="n">
        <v>367.3679515216255</v>
      </c>
      <c r="AD28" t="n">
        <v>296824.417455108</v>
      </c>
      <c r="AE28" t="n">
        <v>406128.2629311813</v>
      </c>
      <c r="AF28" t="n">
        <v>1.243035813755537e-06</v>
      </c>
      <c r="AG28" t="n">
        <v>0.2698611111111111</v>
      </c>
      <c r="AH28" t="n">
        <v>367367.9515216255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5.1462</v>
      </c>
      <c r="E29" t="n">
        <v>19.43</v>
      </c>
      <c r="F29" t="n">
        <v>16.88</v>
      </c>
      <c r="G29" t="n">
        <v>144.7</v>
      </c>
      <c r="H29" t="n">
        <v>2.49</v>
      </c>
      <c r="I29" t="n">
        <v>7</v>
      </c>
      <c r="J29" t="n">
        <v>199.29</v>
      </c>
      <c r="K29" t="n">
        <v>50.28</v>
      </c>
      <c r="L29" t="n">
        <v>28</v>
      </c>
      <c r="M29" t="n">
        <v>5</v>
      </c>
      <c r="N29" t="n">
        <v>41.01</v>
      </c>
      <c r="O29" t="n">
        <v>24812.8</v>
      </c>
      <c r="P29" t="n">
        <v>200.43</v>
      </c>
      <c r="Q29" t="n">
        <v>183.26</v>
      </c>
      <c r="R29" t="n">
        <v>32.14</v>
      </c>
      <c r="S29" t="n">
        <v>26.24</v>
      </c>
      <c r="T29" t="n">
        <v>2093.69</v>
      </c>
      <c r="U29" t="n">
        <v>0.82</v>
      </c>
      <c r="V29" t="n">
        <v>0.9</v>
      </c>
      <c r="W29" t="n">
        <v>2.95</v>
      </c>
      <c r="X29" t="n">
        <v>0.13</v>
      </c>
      <c r="Y29" t="n">
        <v>0.5</v>
      </c>
      <c r="Z29" t="n">
        <v>10</v>
      </c>
      <c r="AA29" t="n">
        <v>295.9487655056797</v>
      </c>
      <c r="AB29" t="n">
        <v>404.9301573029359</v>
      </c>
      <c r="AC29" t="n">
        <v>366.2841914129882</v>
      </c>
      <c r="AD29" t="n">
        <v>295948.7655056797</v>
      </c>
      <c r="AE29" t="n">
        <v>404930.1573029359</v>
      </c>
      <c r="AF29" t="n">
        <v>1.242625323869684e-06</v>
      </c>
      <c r="AG29" t="n">
        <v>0.2698611111111111</v>
      </c>
      <c r="AH29" t="n">
        <v>366284.1914129882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5.1638</v>
      </c>
      <c r="E30" t="n">
        <v>19.37</v>
      </c>
      <c r="F30" t="n">
        <v>16.85</v>
      </c>
      <c r="G30" t="n">
        <v>168.48</v>
      </c>
      <c r="H30" t="n">
        <v>2.56</v>
      </c>
      <c r="I30" t="n">
        <v>6</v>
      </c>
      <c r="J30" t="n">
        <v>200.85</v>
      </c>
      <c r="K30" t="n">
        <v>50.28</v>
      </c>
      <c r="L30" t="n">
        <v>29</v>
      </c>
      <c r="M30" t="n">
        <v>4</v>
      </c>
      <c r="N30" t="n">
        <v>41.57</v>
      </c>
      <c r="O30" t="n">
        <v>25006.03</v>
      </c>
      <c r="P30" t="n">
        <v>199.54</v>
      </c>
      <c r="Q30" t="n">
        <v>183.27</v>
      </c>
      <c r="R30" t="n">
        <v>31.08</v>
      </c>
      <c r="S30" t="n">
        <v>26.24</v>
      </c>
      <c r="T30" t="n">
        <v>1565.79</v>
      </c>
      <c r="U30" t="n">
        <v>0.84</v>
      </c>
      <c r="V30" t="n">
        <v>0.9</v>
      </c>
      <c r="W30" t="n">
        <v>2.95</v>
      </c>
      <c r="X30" t="n">
        <v>0.09</v>
      </c>
      <c r="Y30" t="n">
        <v>0.5</v>
      </c>
      <c r="Z30" t="n">
        <v>10</v>
      </c>
      <c r="AA30" t="n">
        <v>293.8636565989445</v>
      </c>
      <c r="AB30" t="n">
        <v>402.0772193082283</v>
      </c>
      <c r="AC30" t="n">
        <v>363.7035338163717</v>
      </c>
      <c r="AD30" t="n">
        <v>293863.6565989445</v>
      </c>
      <c r="AE30" t="n">
        <v>402077.2193082283</v>
      </c>
      <c r="AF30" t="n">
        <v>1.246875101511459e-06</v>
      </c>
      <c r="AG30" t="n">
        <v>0.2690277777777778</v>
      </c>
      <c r="AH30" t="n">
        <v>363703.5338163717</v>
      </c>
    </row>
    <row r="31">
      <c r="A31" t="n">
        <v>29</v>
      </c>
      <c r="B31" t="n">
        <v>80</v>
      </c>
      <c r="C31" t="inlineStr">
        <is>
          <t xml:space="preserve">CONCLUIDO	</t>
        </is>
      </c>
      <c r="D31" t="n">
        <v>5.164</v>
      </c>
      <c r="E31" t="n">
        <v>19.36</v>
      </c>
      <c r="F31" t="n">
        <v>16.85</v>
      </c>
      <c r="G31" t="n">
        <v>168.47</v>
      </c>
      <c r="H31" t="n">
        <v>2.63</v>
      </c>
      <c r="I31" t="n">
        <v>6</v>
      </c>
      <c r="J31" t="n">
        <v>202.43</v>
      </c>
      <c r="K31" t="n">
        <v>50.28</v>
      </c>
      <c r="L31" t="n">
        <v>30</v>
      </c>
      <c r="M31" t="n">
        <v>4</v>
      </c>
      <c r="N31" t="n">
        <v>42.15</v>
      </c>
      <c r="O31" t="n">
        <v>25200.04</v>
      </c>
      <c r="P31" t="n">
        <v>200.59</v>
      </c>
      <c r="Q31" t="n">
        <v>183.26</v>
      </c>
      <c r="R31" t="n">
        <v>31.13</v>
      </c>
      <c r="S31" t="n">
        <v>26.24</v>
      </c>
      <c r="T31" t="n">
        <v>1593.03</v>
      </c>
      <c r="U31" t="n">
        <v>0.84</v>
      </c>
      <c r="V31" t="n">
        <v>0.9</v>
      </c>
      <c r="W31" t="n">
        <v>2.95</v>
      </c>
      <c r="X31" t="n">
        <v>0.09</v>
      </c>
      <c r="Y31" t="n">
        <v>0.5</v>
      </c>
      <c r="Z31" t="n">
        <v>10</v>
      </c>
      <c r="AA31" t="n">
        <v>294.9584349734184</v>
      </c>
      <c r="AB31" t="n">
        <v>403.5751433783966</v>
      </c>
      <c r="AC31" t="n">
        <v>365.0584981156328</v>
      </c>
      <c r="AD31" t="n">
        <v>294958.4349734184</v>
      </c>
      <c r="AE31" t="n">
        <v>403575.1433783966</v>
      </c>
      <c r="AF31" t="n">
        <v>1.246923394439207e-06</v>
      </c>
      <c r="AG31" t="n">
        <v>0.2688888888888889</v>
      </c>
      <c r="AH31" t="n">
        <v>365058.4981156328</v>
      </c>
    </row>
    <row r="32">
      <c r="A32" t="n">
        <v>30</v>
      </c>
      <c r="B32" t="n">
        <v>80</v>
      </c>
      <c r="C32" t="inlineStr">
        <is>
          <t xml:space="preserve">CONCLUIDO	</t>
        </is>
      </c>
      <c r="D32" t="n">
        <v>5.1648</v>
      </c>
      <c r="E32" t="n">
        <v>19.36</v>
      </c>
      <c r="F32" t="n">
        <v>16.84</v>
      </c>
      <c r="G32" t="n">
        <v>168.44</v>
      </c>
      <c r="H32" t="n">
        <v>2.7</v>
      </c>
      <c r="I32" t="n">
        <v>6</v>
      </c>
      <c r="J32" t="n">
        <v>204.01</v>
      </c>
      <c r="K32" t="n">
        <v>50.28</v>
      </c>
      <c r="L32" t="n">
        <v>31</v>
      </c>
      <c r="M32" t="n">
        <v>4</v>
      </c>
      <c r="N32" t="n">
        <v>42.73</v>
      </c>
      <c r="O32" t="n">
        <v>25394.96</v>
      </c>
      <c r="P32" t="n">
        <v>200.82</v>
      </c>
      <c r="Q32" t="n">
        <v>183.26</v>
      </c>
      <c r="R32" t="n">
        <v>30.93</v>
      </c>
      <c r="S32" t="n">
        <v>26.24</v>
      </c>
      <c r="T32" t="n">
        <v>1491.49</v>
      </c>
      <c r="U32" t="n">
        <v>0.85</v>
      </c>
      <c r="V32" t="n">
        <v>0.9</v>
      </c>
      <c r="W32" t="n">
        <v>2.95</v>
      </c>
      <c r="X32" t="n">
        <v>0.09</v>
      </c>
      <c r="Y32" t="n">
        <v>0.5</v>
      </c>
      <c r="Z32" t="n">
        <v>10</v>
      </c>
      <c r="AA32" t="n">
        <v>295.10738173096</v>
      </c>
      <c r="AB32" t="n">
        <v>403.7789389031321</v>
      </c>
      <c r="AC32" t="n">
        <v>365.2428436815164</v>
      </c>
      <c r="AD32" t="n">
        <v>295107.38173096</v>
      </c>
      <c r="AE32" t="n">
        <v>403778.9389031322</v>
      </c>
      <c r="AF32" t="n">
        <v>1.247116566150197e-06</v>
      </c>
      <c r="AG32" t="n">
        <v>0.2688888888888889</v>
      </c>
      <c r="AH32" t="n">
        <v>365242.8436815164</v>
      </c>
    </row>
    <row r="33">
      <c r="A33" t="n">
        <v>31</v>
      </c>
      <c r="B33" t="n">
        <v>80</v>
      </c>
      <c r="C33" t="inlineStr">
        <is>
          <t xml:space="preserve">CONCLUIDO	</t>
        </is>
      </c>
      <c r="D33" t="n">
        <v>5.1633</v>
      </c>
      <c r="E33" t="n">
        <v>19.37</v>
      </c>
      <c r="F33" t="n">
        <v>16.85</v>
      </c>
      <c r="G33" t="n">
        <v>168.5</v>
      </c>
      <c r="H33" t="n">
        <v>2.76</v>
      </c>
      <c r="I33" t="n">
        <v>6</v>
      </c>
      <c r="J33" t="n">
        <v>205.59</v>
      </c>
      <c r="K33" t="n">
        <v>50.28</v>
      </c>
      <c r="L33" t="n">
        <v>32</v>
      </c>
      <c r="M33" t="n">
        <v>4</v>
      </c>
      <c r="N33" t="n">
        <v>43.31</v>
      </c>
      <c r="O33" t="n">
        <v>25590.57</v>
      </c>
      <c r="P33" t="n">
        <v>201.2</v>
      </c>
      <c r="Q33" t="n">
        <v>183.26</v>
      </c>
      <c r="R33" t="n">
        <v>31.2</v>
      </c>
      <c r="S33" t="n">
        <v>26.24</v>
      </c>
      <c r="T33" t="n">
        <v>1625.89</v>
      </c>
      <c r="U33" t="n">
        <v>0.84</v>
      </c>
      <c r="V33" t="n">
        <v>0.9</v>
      </c>
      <c r="W33" t="n">
        <v>2.95</v>
      </c>
      <c r="X33" t="n">
        <v>0.09</v>
      </c>
      <c r="Y33" t="n">
        <v>0.5</v>
      </c>
      <c r="Z33" t="n">
        <v>10</v>
      </c>
      <c r="AA33" t="n">
        <v>295.6414587183143</v>
      </c>
      <c r="AB33" t="n">
        <v>404.509686599044</v>
      </c>
      <c r="AC33" t="n">
        <v>365.9038498429413</v>
      </c>
      <c r="AD33" t="n">
        <v>295641.4587183143</v>
      </c>
      <c r="AE33" t="n">
        <v>404509.686599044</v>
      </c>
      <c r="AF33" t="n">
        <v>1.246754369192091e-06</v>
      </c>
      <c r="AG33" t="n">
        <v>0.2690277777777778</v>
      </c>
      <c r="AH33" t="n">
        <v>365903.8498429413</v>
      </c>
    </row>
    <row r="34">
      <c r="A34" t="n">
        <v>32</v>
      </c>
      <c r="B34" t="n">
        <v>80</v>
      </c>
      <c r="C34" t="inlineStr">
        <is>
          <t xml:space="preserve">CONCLUIDO	</t>
        </is>
      </c>
      <c r="D34" t="n">
        <v>5.163</v>
      </c>
      <c r="E34" t="n">
        <v>19.37</v>
      </c>
      <c r="F34" t="n">
        <v>16.85</v>
      </c>
      <c r="G34" t="n">
        <v>168.51</v>
      </c>
      <c r="H34" t="n">
        <v>2.83</v>
      </c>
      <c r="I34" t="n">
        <v>6</v>
      </c>
      <c r="J34" t="n">
        <v>207.19</v>
      </c>
      <c r="K34" t="n">
        <v>50.28</v>
      </c>
      <c r="L34" t="n">
        <v>33</v>
      </c>
      <c r="M34" t="n">
        <v>4</v>
      </c>
      <c r="N34" t="n">
        <v>43.91</v>
      </c>
      <c r="O34" t="n">
        <v>25786.97</v>
      </c>
      <c r="P34" t="n">
        <v>200.75</v>
      </c>
      <c r="Q34" t="n">
        <v>183.26</v>
      </c>
      <c r="R34" t="n">
        <v>31.21</v>
      </c>
      <c r="S34" t="n">
        <v>26.24</v>
      </c>
      <c r="T34" t="n">
        <v>1628.91</v>
      </c>
      <c r="U34" t="n">
        <v>0.84</v>
      </c>
      <c r="V34" t="n">
        <v>0.9</v>
      </c>
      <c r="W34" t="n">
        <v>2.95</v>
      </c>
      <c r="X34" t="n">
        <v>0.1</v>
      </c>
      <c r="Y34" t="n">
        <v>0.5</v>
      </c>
      <c r="Z34" t="n">
        <v>10</v>
      </c>
      <c r="AA34" t="n">
        <v>295.1841774211187</v>
      </c>
      <c r="AB34" t="n">
        <v>403.884014154394</v>
      </c>
      <c r="AC34" t="n">
        <v>365.3378906982719</v>
      </c>
      <c r="AD34" t="n">
        <v>295184.1774211187</v>
      </c>
      <c r="AE34" t="n">
        <v>403884.014154394</v>
      </c>
      <c r="AF34" t="n">
        <v>1.246681929800469e-06</v>
      </c>
      <c r="AG34" t="n">
        <v>0.2690277777777778</v>
      </c>
      <c r="AH34" t="n">
        <v>365337.8906982719</v>
      </c>
    </row>
    <row r="35">
      <c r="A35" t="n">
        <v>33</v>
      </c>
      <c r="B35" t="n">
        <v>80</v>
      </c>
      <c r="C35" t="inlineStr">
        <is>
          <t xml:space="preserve">CONCLUIDO	</t>
        </is>
      </c>
      <c r="D35" t="n">
        <v>5.162</v>
      </c>
      <c r="E35" t="n">
        <v>19.37</v>
      </c>
      <c r="F35" t="n">
        <v>16.85</v>
      </c>
      <c r="G35" t="n">
        <v>168.54</v>
      </c>
      <c r="H35" t="n">
        <v>2.89</v>
      </c>
      <c r="I35" t="n">
        <v>6</v>
      </c>
      <c r="J35" t="n">
        <v>208.78</v>
      </c>
      <c r="K35" t="n">
        <v>50.28</v>
      </c>
      <c r="L35" t="n">
        <v>34</v>
      </c>
      <c r="M35" t="n">
        <v>4</v>
      </c>
      <c r="N35" t="n">
        <v>44.5</v>
      </c>
      <c r="O35" t="n">
        <v>25984.2</v>
      </c>
      <c r="P35" t="n">
        <v>199.95</v>
      </c>
      <c r="Q35" t="n">
        <v>183.26</v>
      </c>
      <c r="R35" t="n">
        <v>31.23</v>
      </c>
      <c r="S35" t="n">
        <v>26.24</v>
      </c>
      <c r="T35" t="n">
        <v>1643.84</v>
      </c>
      <c r="U35" t="n">
        <v>0.84</v>
      </c>
      <c r="V35" t="n">
        <v>0.9</v>
      </c>
      <c r="W35" t="n">
        <v>2.95</v>
      </c>
      <c r="X35" t="n">
        <v>0.1</v>
      </c>
      <c r="Y35" t="n">
        <v>0.5</v>
      </c>
      <c r="Z35" t="n">
        <v>10</v>
      </c>
      <c r="AA35" t="n">
        <v>294.3974867180652</v>
      </c>
      <c r="AB35" t="n">
        <v>402.8076292281318</v>
      </c>
      <c r="AC35" t="n">
        <v>364.3642344386564</v>
      </c>
      <c r="AD35" t="n">
        <v>294397.4867180652</v>
      </c>
      <c r="AE35" t="n">
        <v>402807.6292281318</v>
      </c>
      <c r="AF35" t="n">
        <v>1.246440465161732e-06</v>
      </c>
      <c r="AG35" t="n">
        <v>0.2690277777777778</v>
      </c>
      <c r="AH35" t="n">
        <v>364364.2344386564</v>
      </c>
    </row>
    <row r="36">
      <c r="A36" t="n">
        <v>34</v>
      </c>
      <c r="B36" t="n">
        <v>80</v>
      </c>
      <c r="C36" t="inlineStr">
        <is>
          <t xml:space="preserve">CONCLUIDO	</t>
        </is>
      </c>
      <c r="D36" t="n">
        <v>5.1626</v>
      </c>
      <c r="E36" t="n">
        <v>19.37</v>
      </c>
      <c r="F36" t="n">
        <v>16.85</v>
      </c>
      <c r="G36" t="n">
        <v>168.52</v>
      </c>
      <c r="H36" t="n">
        <v>2.96</v>
      </c>
      <c r="I36" t="n">
        <v>6</v>
      </c>
      <c r="J36" t="n">
        <v>210.39</v>
      </c>
      <c r="K36" t="n">
        <v>50.28</v>
      </c>
      <c r="L36" t="n">
        <v>35</v>
      </c>
      <c r="M36" t="n">
        <v>4</v>
      </c>
      <c r="N36" t="n">
        <v>45.11</v>
      </c>
      <c r="O36" t="n">
        <v>26182.25</v>
      </c>
      <c r="P36" t="n">
        <v>198.47</v>
      </c>
      <c r="Q36" t="n">
        <v>183.26</v>
      </c>
      <c r="R36" t="n">
        <v>31.31</v>
      </c>
      <c r="S36" t="n">
        <v>26.24</v>
      </c>
      <c r="T36" t="n">
        <v>1682.77</v>
      </c>
      <c r="U36" t="n">
        <v>0.84</v>
      </c>
      <c r="V36" t="n">
        <v>0.9</v>
      </c>
      <c r="W36" t="n">
        <v>2.95</v>
      </c>
      <c r="X36" t="n">
        <v>0.1</v>
      </c>
      <c r="Y36" t="n">
        <v>0.5</v>
      </c>
      <c r="Z36" t="n">
        <v>10</v>
      </c>
      <c r="AA36" t="n">
        <v>292.8034782085313</v>
      </c>
      <c r="AB36" t="n">
        <v>400.6266364626953</v>
      </c>
      <c r="AC36" t="n">
        <v>362.3913925617107</v>
      </c>
      <c r="AD36" t="n">
        <v>292803.4782085313</v>
      </c>
      <c r="AE36" t="n">
        <v>400626.6364626953</v>
      </c>
      <c r="AF36" t="n">
        <v>1.246585343944975e-06</v>
      </c>
      <c r="AG36" t="n">
        <v>0.2690277777777778</v>
      </c>
      <c r="AH36" t="n">
        <v>362391.3925617107</v>
      </c>
    </row>
    <row r="37">
      <c r="A37" t="n">
        <v>35</v>
      </c>
      <c r="B37" t="n">
        <v>80</v>
      </c>
      <c r="C37" t="inlineStr">
        <is>
          <t xml:space="preserve">CONCLUIDO	</t>
        </is>
      </c>
      <c r="D37" t="n">
        <v>5.174</v>
      </c>
      <c r="E37" t="n">
        <v>19.33</v>
      </c>
      <c r="F37" t="n">
        <v>16.84</v>
      </c>
      <c r="G37" t="n">
        <v>202.1</v>
      </c>
      <c r="H37" t="n">
        <v>3.02</v>
      </c>
      <c r="I37" t="n">
        <v>5</v>
      </c>
      <c r="J37" t="n">
        <v>212</v>
      </c>
      <c r="K37" t="n">
        <v>50.28</v>
      </c>
      <c r="L37" t="n">
        <v>36</v>
      </c>
      <c r="M37" t="n">
        <v>3</v>
      </c>
      <c r="N37" t="n">
        <v>45.72</v>
      </c>
      <c r="O37" t="n">
        <v>26381.14</v>
      </c>
      <c r="P37" t="n">
        <v>198.6</v>
      </c>
      <c r="Q37" t="n">
        <v>183.26</v>
      </c>
      <c r="R37" t="n">
        <v>31</v>
      </c>
      <c r="S37" t="n">
        <v>26.24</v>
      </c>
      <c r="T37" t="n">
        <v>1530.65</v>
      </c>
      <c r="U37" t="n">
        <v>0.85</v>
      </c>
      <c r="V37" t="n">
        <v>0.9</v>
      </c>
      <c r="W37" t="n">
        <v>2.95</v>
      </c>
      <c r="X37" t="n">
        <v>0.09</v>
      </c>
      <c r="Y37" t="n">
        <v>0.5</v>
      </c>
      <c r="Z37" t="n">
        <v>10</v>
      </c>
      <c r="AA37" t="n">
        <v>292.2507772104505</v>
      </c>
      <c r="AB37" t="n">
        <v>399.8704065736739</v>
      </c>
      <c r="AC37" t="n">
        <v>361.7073361919221</v>
      </c>
      <c r="AD37" t="n">
        <v>292250.7772104504</v>
      </c>
      <c r="AE37" t="n">
        <v>399870.4065736739</v>
      </c>
      <c r="AF37" t="n">
        <v>1.24933804082658e-06</v>
      </c>
      <c r="AG37" t="n">
        <v>0.2684722222222222</v>
      </c>
      <c r="AH37" t="n">
        <v>361707.3361919221</v>
      </c>
    </row>
    <row r="38">
      <c r="A38" t="n">
        <v>36</v>
      </c>
      <c r="B38" t="n">
        <v>80</v>
      </c>
      <c r="C38" t="inlineStr">
        <is>
          <t xml:space="preserve">CONCLUIDO	</t>
        </is>
      </c>
      <c r="D38" t="n">
        <v>5.1749</v>
      </c>
      <c r="E38" t="n">
        <v>19.32</v>
      </c>
      <c r="F38" t="n">
        <v>16.84</v>
      </c>
      <c r="G38" t="n">
        <v>202.06</v>
      </c>
      <c r="H38" t="n">
        <v>3.08</v>
      </c>
      <c r="I38" t="n">
        <v>5</v>
      </c>
      <c r="J38" t="n">
        <v>213.62</v>
      </c>
      <c r="K38" t="n">
        <v>50.28</v>
      </c>
      <c r="L38" t="n">
        <v>37</v>
      </c>
      <c r="M38" t="n">
        <v>3</v>
      </c>
      <c r="N38" t="n">
        <v>46.34</v>
      </c>
      <c r="O38" t="n">
        <v>26580.87</v>
      </c>
      <c r="P38" t="n">
        <v>199.46</v>
      </c>
      <c r="Q38" t="n">
        <v>183.26</v>
      </c>
      <c r="R38" t="n">
        <v>30.82</v>
      </c>
      <c r="S38" t="n">
        <v>26.24</v>
      </c>
      <c r="T38" t="n">
        <v>1441.46</v>
      </c>
      <c r="U38" t="n">
        <v>0.85</v>
      </c>
      <c r="V38" t="n">
        <v>0.9</v>
      </c>
      <c r="W38" t="n">
        <v>2.95</v>
      </c>
      <c r="X38" t="n">
        <v>0.08</v>
      </c>
      <c r="Y38" t="n">
        <v>0.5</v>
      </c>
      <c r="Z38" t="n">
        <v>10</v>
      </c>
      <c r="AA38" t="n">
        <v>293.1043133446964</v>
      </c>
      <c r="AB38" t="n">
        <v>401.0382523679059</v>
      </c>
      <c r="AC38" t="n">
        <v>362.7637244226345</v>
      </c>
      <c r="AD38" t="n">
        <v>293104.3133446964</v>
      </c>
      <c r="AE38" t="n">
        <v>401038.2523679059</v>
      </c>
      <c r="AF38" t="n">
        <v>1.249555359001443e-06</v>
      </c>
      <c r="AG38" t="n">
        <v>0.2683333333333333</v>
      </c>
      <c r="AH38" t="n">
        <v>362763.7244226345</v>
      </c>
    </row>
    <row r="39">
      <c r="A39" t="n">
        <v>37</v>
      </c>
      <c r="B39" t="n">
        <v>80</v>
      </c>
      <c r="C39" t="inlineStr">
        <is>
          <t xml:space="preserve">CONCLUIDO	</t>
        </is>
      </c>
      <c r="D39" t="n">
        <v>5.1772</v>
      </c>
      <c r="E39" t="n">
        <v>19.32</v>
      </c>
      <c r="F39" t="n">
        <v>16.83</v>
      </c>
      <c r="G39" t="n">
        <v>201.96</v>
      </c>
      <c r="H39" t="n">
        <v>3.14</v>
      </c>
      <c r="I39" t="n">
        <v>5</v>
      </c>
      <c r="J39" t="n">
        <v>215.25</v>
      </c>
      <c r="K39" t="n">
        <v>50.28</v>
      </c>
      <c r="L39" t="n">
        <v>38</v>
      </c>
      <c r="M39" t="n">
        <v>3</v>
      </c>
      <c r="N39" t="n">
        <v>46.97</v>
      </c>
      <c r="O39" t="n">
        <v>26781.46</v>
      </c>
      <c r="P39" t="n">
        <v>199.88</v>
      </c>
      <c r="Q39" t="n">
        <v>183.26</v>
      </c>
      <c r="R39" t="n">
        <v>30.63</v>
      </c>
      <c r="S39" t="n">
        <v>26.24</v>
      </c>
      <c r="T39" t="n">
        <v>1345.26</v>
      </c>
      <c r="U39" t="n">
        <v>0.86</v>
      </c>
      <c r="V39" t="n">
        <v>0.9</v>
      </c>
      <c r="W39" t="n">
        <v>2.94</v>
      </c>
      <c r="X39" t="n">
        <v>0.07000000000000001</v>
      </c>
      <c r="Y39" t="n">
        <v>0.5</v>
      </c>
      <c r="Z39" t="n">
        <v>10</v>
      </c>
      <c r="AA39" t="n">
        <v>293.368712324095</v>
      </c>
      <c r="AB39" t="n">
        <v>401.4000147159788</v>
      </c>
      <c r="AC39" t="n">
        <v>363.090960679944</v>
      </c>
      <c r="AD39" t="n">
        <v>293368.712324095</v>
      </c>
      <c r="AE39" t="n">
        <v>401400.0147159788</v>
      </c>
      <c r="AF39" t="n">
        <v>1.250110727670539e-06</v>
      </c>
      <c r="AG39" t="n">
        <v>0.2683333333333333</v>
      </c>
      <c r="AH39" t="n">
        <v>363090.960679944</v>
      </c>
    </row>
    <row r="40">
      <c r="A40" t="n">
        <v>38</v>
      </c>
      <c r="B40" t="n">
        <v>80</v>
      </c>
      <c r="C40" t="inlineStr">
        <is>
          <t xml:space="preserve">CONCLUIDO	</t>
        </is>
      </c>
      <c r="D40" t="n">
        <v>5.1751</v>
      </c>
      <c r="E40" t="n">
        <v>19.32</v>
      </c>
      <c r="F40" t="n">
        <v>16.84</v>
      </c>
      <c r="G40" t="n">
        <v>202.05</v>
      </c>
      <c r="H40" t="n">
        <v>3.2</v>
      </c>
      <c r="I40" t="n">
        <v>5</v>
      </c>
      <c r="J40" t="n">
        <v>216.88</v>
      </c>
      <c r="K40" t="n">
        <v>50.28</v>
      </c>
      <c r="L40" t="n">
        <v>39</v>
      </c>
      <c r="M40" t="n">
        <v>3</v>
      </c>
      <c r="N40" t="n">
        <v>47.6</v>
      </c>
      <c r="O40" t="n">
        <v>26982.93</v>
      </c>
      <c r="P40" t="n">
        <v>200.46</v>
      </c>
      <c r="Q40" t="n">
        <v>183.26</v>
      </c>
      <c r="R40" t="n">
        <v>30.75</v>
      </c>
      <c r="S40" t="n">
        <v>26.24</v>
      </c>
      <c r="T40" t="n">
        <v>1406.46</v>
      </c>
      <c r="U40" t="n">
        <v>0.85</v>
      </c>
      <c r="V40" t="n">
        <v>0.9</v>
      </c>
      <c r="W40" t="n">
        <v>2.95</v>
      </c>
      <c r="X40" t="n">
        <v>0.08</v>
      </c>
      <c r="Y40" t="n">
        <v>0.5</v>
      </c>
      <c r="Z40" t="n">
        <v>10</v>
      </c>
      <c r="AA40" t="n">
        <v>294.1446488349459</v>
      </c>
      <c r="AB40" t="n">
        <v>402.4616852820278</v>
      </c>
      <c r="AC40" t="n">
        <v>364.0513068972334</v>
      </c>
      <c r="AD40" t="n">
        <v>294144.6488349459</v>
      </c>
      <c r="AE40" t="n">
        <v>402461.6852820278</v>
      </c>
      <c r="AF40" t="n">
        <v>1.24960365192919e-06</v>
      </c>
      <c r="AG40" t="n">
        <v>0.2683333333333333</v>
      </c>
      <c r="AH40" t="n">
        <v>364051.3068972334</v>
      </c>
    </row>
    <row r="41">
      <c r="A41" t="n">
        <v>39</v>
      </c>
      <c r="B41" t="n">
        <v>80</v>
      </c>
      <c r="C41" t="inlineStr">
        <is>
          <t xml:space="preserve">CONCLUIDO	</t>
        </is>
      </c>
      <c r="D41" t="n">
        <v>5.1753</v>
      </c>
      <c r="E41" t="n">
        <v>19.32</v>
      </c>
      <c r="F41" t="n">
        <v>16.84</v>
      </c>
      <c r="G41" t="n">
        <v>202.04</v>
      </c>
      <c r="H41" t="n">
        <v>3.25</v>
      </c>
      <c r="I41" t="n">
        <v>5</v>
      </c>
      <c r="J41" t="n">
        <v>218.52</v>
      </c>
      <c r="K41" t="n">
        <v>50.28</v>
      </c>
      <c r="L41" t="n">
        <v>40</v>
      </c>
      <c r="M41" t="n">
        <v>3</v>
      </c>
      <c r="N41" t="n">
        <v>48.24</v>
      </c>
      <c r="O41" t="n">
        <v>27185.27</v>
      </c>
      <c r="P41" t="n">
        <v>200.51</v>
      </c>
      <c r="Q41" t="n">
        <v>183.26</v>
      </c>
      <c r="R41" t="n">
        <v>30.78</v>
      </c>
      <c r="S41" t="n">
        <v>26.24</v>
      </c>
      <c r="T41" t="n">
        <v>1421.19</v>
      </c>
      <c r="U41" t="n">
        <v>0.85</v>
      </c>
      <c r="V41" t="n">
        <v>0.9</v>
      </c>
      <c r="W41" t="n">
        <v>2.95</v>
      </c>
      <c r="X41" t="n">
        <v>0.08</v>
      </c>
      <c r="Y41" t="n">
        <v>0.5</v>
      </c>
      <c r="Z41" t="n">
        <v>10</v>
      </c>
      <c r="AA41" t="n">
        <v>294.1859549408493</v>
      </c>
      <c r="AB41" t="n">
        <v>402.5182021184215</v>
      </c>
      <c r="AC41" t="n">
        <v>364.1024298460835</v>
      </c>
      <c r="AD41" t="n">
        <v>294185.9549408493</v>
      </c>
      <c r="AE41" t="n">
        <v>402518.2021184216</v>
      </c>
      <c r="AF41" t="n">
        <v>1.249651944856938e-06</v>
      </c>
      <c r="AG41" t="n">
        <v>0.2683333333333333</v>
      </c>
      <c r="AH41" t="n">
        <v>364102.4298460835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4.4069</v>
      </c>
      <c r="E2" t="n">
        <v>22.69</v>
      </c>
      <c r="F2" t="n">
        <v>18.94</v>
      </c>
      <c r="G2" t="n">
        <v>10.52</v>
      </c>
      <c r="H2" t="n">
        <v>0.22</v>
      </c>
      <c r="I2" t="n">
        <v>108</v>
      </c>
      <c r="J2" t="n">
        <v>80.84</v>
      </c>
      <c r="K2" t="n">
        <v>35.1</v>
      </c>
      <c r="L2" t="n">
        <v>1</v>
      </c>
      <c r="M2" t="n">
        <v>106</v>
      </c>
      <c r="N2" t="n">
        <v>9.74</v>
      </c>
      <c r="O2" t="n">
        <v>10204.21</v>
      </c>
      <c r="P2" t="n">
        <v>148.87</v>
      </c>
      <c r="Q2" t="n">
        <v>183.3</v>
      </c>
      <c r="R2" t="n">
        <v>95.73999999999999</v>
      </c>
      <c r="S2" t="n">
        <v>26.24</v>
      </c>
      <c r="T2" t="n">
        <v>33384.19</v>
      </c>
      <c r="U2" t="n">
        <v>0.27</v>
      </c>
      <c r="V2" t="n">
        <v>0.8</v>
      </c>
      <c r="W2" t="n">
        <v>3.13</v>
      </c>
      <c r="X2" t="n">
        <v>2.18</v>
      </c>
      <c r="Y2" t="n">
        <v>0.5</v>
      </c>
      <c r="Z2" t="n">
        <v>10</v>
      </c>
      <c r="AA2" t="n">
        <v>262.8892110848598</v>
      </c>
      <c r="AB2" t="n">
        <v>359.696616459764</v>
      </c>
      <c r="AC2" t="n">
        <v>325.3676762222151</v>
      </c>
      <c r="AD2" t="n">
        <v>262889.2110848598</v>
      </c>
      <c r="AE2" t="n">
        <v>359696.616459764</v>
      </c>
      <c r="AF2" t="n">
        <v>1.187392319235812e-06</v>
      </c>
      <c r="AG2" t="n">
        <v>0.3151388888888889</v>
      </c>
      <c r="AH2" t="n">
        <v>325367.6762222151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4.8716</v>
      </c>
      <c r="E3" t="n">
        <v>20.53</v>
      </c>
      <c r="F3" t="n">
        <v>17.76</v>
      </c>
      <c r="G3" t="n">
        <v>20.89</v>
      </c>
      <c r="H3" t="n">
        <v>0.43</v>
      </c>
      <c r="I3" t="n">
        <v>51</v>
      </c>
      <c r="J3" t="n">
        <v>82.04000000000001</v>
      </c>
      <c r="K3" t="n">
        <v>35.1</v>
      </c>
      <c r="L3" t="n">
        <v>2</v>
      </c>
      <c r="M3" t="n">
        <v>49</v>
      </c>
      <c r="N3" t="n">
        <v>9.94</v>
      </c>
      <c r="O3" t="n">
        <v>10352.53</v>
      </c>
      <c r="P3" t="n">
        <v>138.28</v>
      </c>
      <c r="Q3" t="n">
        <v>183.3</v>
      </c>
      <c r="R3" t="n">
        <v>59.45</v>
      </c>
      <c r="S3" t="n">
        <v>26.24</v>
      </c>
      <c r="T3" t="n">
        <v>15526.17</v>
      </c>
      <c r="U3" t="n">
        <v>0.44</v>
      </c>
      <c r="V3" t="n">
        <v>0.86</v>
      </c>
      <c r="W3" t="n">
        <v>3.02</v>
      </c>
      <c r="X3" t="n">
        <v>1</v>
      </c>
      <c r="Y3" t="n">
        <v>0.5</v>
      </c>
      <c r="Z3" t="n">
        <v>10</v>
      </c>
      <c r="AA3" t="n">
        <v>221.8274658051705</v>
      </c>
      <c r="AB3" t="n">
        <v>303.5141250515996</v>
      </c>
      <c r="AC3" t="n">
        <v>274.5471629415146</v>
      </c>
      <c r="AD3" t="n">
        <v>221827.4658051705</v>
      </c>
      <c r="AE3" t="n">
        <v>303514.1250515996</v>
      </c>
      <c r="AF3" t="n">
        <v>1.312600790212889e-06</v>
      </c>
      <c r="AG3" t="n">
        <v>0.2851388888888889</v>
      </c>
      <c r="AH3" t="n">
        <v>274547.1629415146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5.0364</v>
      </c>
      <c r="E4" t="n">
        <v>19.86</v>
      </c>
      <c r="F4" t="n">
        <v>17.39</v>
      </c>
      <c r="G4" t="n">
        <v>31.63</v>
      </c>
      <c r="H4" t="n">
        <v>0.63</v>
      </c>
      <c r="I4" t="n">
        <v>33</v>
      </c>
      <c r="J4" t="n">
        <v>83.25</v>
      </c>
      <c r="K4" t="n">
        <v>35.1</v>
      </c>
      <c r="L4" t="n">
        <v>3</v>
      </c>
      <c r="M4" t="n">
        <v>31</v>
      </c>
      <c r="N4" t="n">
        <v>10.15</v>
      </c>
      <c r="O4" t="n">
        <v>10501.19</v>
      </c>
      <c r="P4" t="n">
        <v>134.06</v>
      </c>
      <c r="Q4" t="n">
        <v>183.29</v>
      </c>
      <c r="R4" t="n">
        <v>48.09</v>
      </c>
      <c r="S4" t="n">
        <v>26.24</v>
      </c>
      <c r="T4" t="n">
        <v>9934.200000000001</v>
      </c>
      <c r="U4" t="n">
        <v>0.55</v>
      </c>
      <c r="V4" t="n">
        <v>0.87</v>
      </c>
      <c r="W4" t="n">
        <v>2.99</v>
      </c>
      <c r="X4" t="n">
        <v>0.64</v>
      </c>
      <c r="Y4" t="n">
        <v>0.5</v>
      </c>
      <c r="Z4" t="n">
        <v>10</v>
      </c>
      <c r="AA4" t="n">
        <v>208.7550603264399</v>
      </c>
      <c r="AB4" t="n">
        <v>285.6278831617821</v>
      </c>
      <c r="AC4" t="n">
        <v>258.3679588741574</v>
      </c>
      <c r="AD4" t="n">
        <v>208755.0603264399</v>
      </c>
      <c r="AE4" t="n">
        <v>285627.8831617821</v>
      </c>
      <c r="AF4" t="n">
        <v>1.357004396877452e-06</v>
      </c>
      <c r="AG4" t="n">
        <v>0.2758333333333333</v>
      </c>
      <c r="AH4" t="n">
        <v>258367.9588741574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5.1125</v>
      </c>
      <c r="E5" t="n">
        <v>19.56</v>
      </c>
      <c r="F5" t="n">
        <v>17.24</v>
      </c>
      <c r="G5" t="n">
        <v>41.37</v>
      </c>
      <c r="H5" t="n">
        <v>0.83</v>
      </c>
      <c r="I5" t="n">
        <v>25</v>
      </c>
      <c r="J5" t="n">
        <v>84.45999999999999</v>
      </c>
      <c r="K5" t="n">
        <v>35.1</v>
      </c>
      <c r="L5" t="n">
        <v>4</v>
      </c>
      <c r="M5" t="n">
        <v>23</v>
      </c>
      <c r="N5" t="n">
        <v>10.36</v>
      </c>
      <c r="O5" t="n">
        <v>10650.22</v>
      </c>
      <c r="P5" t="n">
        <v>131.86</v>
      </c>
      <c r="Q5" t="n">
        <v>183.27</v>
      </c>
      <c r="R5" t="n">
        <v>43.18</v>
      </c>
      <c r="S5" t="n">
        <v>26.24</v>
      </c>
      <c r="T5" t="n">
        <v>7519.03</v>
      </c>
      <c r="U5" t="n">
        <v>0.61</v>
      </c>
      <c r="V5" t="n">
        <v>0.88</v>
      </c>
      <c r="W5" t="n">
        <v>2.98</v>
      </c>
      <c r="X5" t="n">
        <v>0.48</v>
      </c>
      <c r="Y5" t="n">
        <v>0.5</v>
      </c>
      <c r="Z5" t="n">
        <v>10</v>
      </c>
      <c r="AA5" t="n">
        <v>202.8078993679863</v>
      </c>
      <c r="AB5" t="n">
        <v>277.4907151682056</v>
      </c>
      <c r="AC5" t="n">
        <v>251.0073907732983</v>
      </c>
      <c r="AD5" t="n">
        <v>202807.8993679863</v>
      </c>
      <c r="AE5" t="n">
        <v>277490.7151682056</v>
      </c>
      <c r="AF5" t="n">
        <v>1.377508732236513e-06</v>
      </c>
      <c r="AG5" t="n">
        <v>0.2716666666666667</v>
      </c>
      <c r="AH5" t="n">
        <v>251007.3907732982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5.162</v>
      </c>
      <c r="E6" t="n">
        <v>19.37</v>
      </c>
      <c r="F6" t="n">
        <v>17.14</v>
      </c>
      <c r="G6" t="n">
        <v>51.41</v>
      </c>
      <c r="H6" t="n">
        <v>1.02</v>
      </c>
      <c r="I6" t="n">
        <v>20</v>
      </c>
      <c r="J6" t="n">
        <v>85.67</v>
      </c>
      <c r="K6" t="n">
        <v>35.1</v>
      </c>
      <c r="L6" t="n">
        <v>5</v>
      </c>
      <c r="M6" t="n">
        <v>18</v>
      </c>
      <c r="N6" t="n">
        <v>10.57</v>
      </c>
      <c r="O6" t="n">
        <v>10799.59</v>
      </c>
      <c r="P6" t="n">
        <v>129.95</v>
      </c>
      <c r="Q6" t="n">
        <v>183.26</v>
      </c>
      <c r="R6" t="n">
        <v>39.85</v>
      </c>
      <c r="S6" t="n">
        <v>26.24</v>
      </c>
      <c r="T6" t="n">
        <v>5881.51</v>
      </c>
      <c r="U6" t="n">
        <v>0.66</v>
      </c>
      <c r="V6" t="n">
        <v>0.89</v>
      </c>
      <c r="W6" t="n">
        <v>2.98</v>
      </c>
      <c r="X6" t="n">
        <v>0.38</v>
      </c>
      <c r="Y6" t="n">
        <v>0.5</v>
      </c>
      <c r="Z6" t="n">
        <v>10</v>
      </c>
      <c r="AA6" t="n">
        <v>198.5203023376804</v>
      </c>
      <c r="AB6" t="n">
        <v>271.6242357559128</v>
      </c>
      <c r="AC6" t="n">
        <v>245.7007999224573</v>
      </c>
      <c r="AD6" t="n">
        <v>198520.3023376804</v>
      </c>
      <c r="AE6" t="n">
        <v>271624.2357559128</v>
      </c>
      <c r="AF6" t="n">
        <v>1.390845980597531e-06</v>
      </c>
      <c r="AG6" t="n">
        <v>0.2690277777777778</v>
      </c>
      <c r="AH6" t="n">
        <v>245700.7999224573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5.1881</v>
      </c>
      <c r="E7" t="n">
        <v>19.27</v>
      </c>
      <c r="F7" t="n">
        <v>17.09</v>
      </c>
      <c r="G7" t="n">
        <v>60.32</v>
      </c>
      <c r="H7" t="n">
        <v>1.21</v>
      </c>
      <c r="I7" t="n">
        <v>17</v>
      </c>
      <c r="J7" t="n">
        <v>86.88</v>
      </c>
      <c r="K7" t="n">
        <v>35.1</v>
      </c>
      <c r="L7" t="n">
        <v>6</v>
      </c>
      <c r="M7" t="n">
        <v>15</v>
      </c>
      <c r="N7" t="n">
        <v>10.78</v>
      </c>
      <c r="O7" t="n">
        <v>10949.33</v>
      </c>
      <c r="P7" t="n">
        <v>128.1</v>
      </c>
      <c r="Q7" t="n">
        <v>183.26</v>
      </c>
      <c r="R7" t="n">
        <v>38.63</v>
      </c>
      <c r="S7" t="n">
        <v>26.24</v>
      </c>
      <c r="T7" t="n">
        <v>5284.19</v>
      </c>
      <c r="U7" t="n">
        <v>0.68</v>
      </c>
      <c r="V7" t="n">
        <v>0.89</v>
      </c>
      <c r="W7" t="n">
        <v>2.97</v>
      </c>
      <c r="X7" t="n">
        <v>0.33</v>
      </c>
      <c r="Y7" t="n">
        <v>0.5</v>
      </c>
      <c r="Z7" t="n">
        <v>10</v>
      </c>
      <c r="AA7" t="n">
        <v>195.4176622690059</v>
      </c>
      <c r="AB7" t="n">
        <v>267.3790667351351</v>
      </c>
      <c r="AC7" t="n">
        <v>241.8607838748892</v>
      </c>
      <c r="AD7" t="n">
        <v>195417.6622690059</v>
      </c>
      <c r="AE7" t="n">
        <v>267379.0667351351</v>
      </c>
      <c r="AF7" t="n">
        <v>1.397878347915159e-06</v>
      </c>
      <c r="AG7" t="n">
        <v>0.2676388888888889</v>
      </c>
      <c r="AH7" t="n">
        <v>241860.7838748892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5.2244</v>
      </c>
      <c r="E8" t="n">
        <v>19.14</v>
      </c>
      <c r="F8" t="n">
        <v>17.01</v>
      </c>
      <c r="G8" t="n">
        <v>72.89</v>
      </c>
      <c r="H8" t="n">
        <v>1.39</v>
      </c>
      <c r="I8" t="n">
        <v>14</v>
      </c>
      <c r="J8" t="n">
        <v>88.09999999999999</v>
      </c>
      <c r="K8" t="n">
        <v>35.1</v>
      </c>
      <c r="L8" t="n">
        <v>7</v>
      </c>
      <c r="M8" t="n">
        <v>12</v>
      </c>
      <c r="N8" t="n">
        <v>11</v>
      </c>
      <c r="O8" t="n">
        <v>11099.43</v>
      </c>
      <c r="P8" t="n">
        <v>126.19</v>
      </c>
      <c r="Q8" t="n">
        <v>183.27</v>
      </c>
      <c r="R8" t="n">
        <v>36.24</v>
      </c>
      <c r="S8" t="n">
        <v>26.24</v>
      </c>
      <c r="T8" t="n">
        <v>4108.67</v>
      </c>
      <c r="U8" t="n">
        <v>0.72</v>
      </c>
      <c r="V8" t="n">
        <v>0.89</v>
      </c>
      <c r="W8" t="n">
        <v>2.96</v>
      </c>
      <c r="X8" t="n">
        <v>0.25</v>
      </c>
      <c r="Y8" t="n">
        <v>0.5</v>
      </c>
      <c r="Z8" t="n">
        <v>10</v>
      </c>
      <c r="AA8" t="n">
        <v>191.8093054158395</v>
      </c>
      <c r="AB8" t="n">
        <v>262.441953699166</v>
      </c>
      <c r="AC8" t="n">
        <v>237.3948619777897</v>
      </c>
      <c r="AD8" t="n">
        <v>191809.3054158395</v>
      </c>
      <c r="AE8" t="n">
        <v>262441.9536991661</v>
      </c>
      <c r="AF8" t="n">
        <v>1.40765899671324e-06</v>
      </c>
      <c r="AG8" t="n">
        <v>0.2658333333333334</v>
      </c>
      <c r="AH8" t="n">
        <v>237394.8619777897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5.2327</v>
      </c>
      <c r="E9" t="n">
        <v>19.11</v>
      </c>
      <c r="F9" t="n">
        <v>16.99</v>
      </c>
      <c r="G9" t="n">
        <v>78.44</v>
      </c>
      <c r="H9" t="n">
        <v>1.57</v>
      </c>
      <c r="I9" t="n">
        <v>13</v>
      </c>
      <c r="J9" t="n">
        <v>89.31999999999999</v>
      </c>
      <c r="K9" t="n">
        <v>35.1</v>
      </c>
      <c r="L9" t="n">
        <v>8</v>
      </c>
      <c r="M9" t="n">
        <v>11</v>
      </c>
      <c r="N9" t="n">
        <v>11.22</v>
      </c>
      <c r="O9" t="n">
        <v>11249.89</v>
      </c>
      <c r="P9" t="n">
        <v>124.77</v>
      </c>
      <c r="Q9" t="n">
        <v>183.28</v>
      </c>
      <c r="R9" t="n">
        <v>35.69</v>
      </c>
      <c r="S9" t="n">
        <v>26.24</v>
      </c>
      <c r="T9" t="n">
        <v>3838.06</v>
      </c>
      <c r="U9" t="n">
        <v>0.74</v>
      </c>
      <c r="V9" t="n">
        <v>0.9</v>
      </c>
      <c r="W9" t="n">
        <v>2.96</v>
      </c>
      <c r="X9" t="n">
        <v>0.24</v>
      </c>
      <c r="Y9" t="n">
        <v>0.5</v>
      </c>
      <c r="Z9" t="n">
        <v>10</v>
      </c>
      <c r="AA9" t="n">
        <v>189.9628553012698</v>
      </c>
      <c r="AB9" t="n">
        <v>259.9155591927832</v>
      </c>
      <c r="AC9" t="n">
        <v>235.1095830172782</v>
      </c>
      <c r="AD9" t="n">
        <v>189962.8553012698</v>
      </c>
      <c r="AE9" t="n">
        <v>259915.5591927832</v>
      </c>
      <c r="AF9" t="n">
        <v>1.409895343408118e-06</v>
      </c>
      <c r="AG9" t="n">
        <v>0.2654166666666666</v>
      </c>
      <c r="AH9" t="n">
        <v>235109.5830172782</v>
      </c>
    </row>
    <row r="10">
      <c r="A10" t="n">
        <v>8</v>
      </c>
      <c r="B10" t="n">
        <v>35</v>
      </c>
      <c r="C10" t="inlineStr">
        <is>
          <t xml:space="preserve">CONCLUIDO	</t>
        </is>
      </c>
      <c r="D10" t="n">
        <v>5.2543</v>
      </c>
      <c r="E10" t="n">
        <v>19.03</v>
      </c>
      <c r="F10" t="n">
        <v>16.95</v>
      </c>
      <c r="G10" t="n">
        <v>92.45999999999999</v>
      </c>
      <c r="H10" t="n">
        <v>1.75</v>
      </c>
      <c r="I10" t="n">
        <v>11</v>
      </c>
      <c r="J10" t="n">
        <v>90.54000000000001</v>
      </c>
      <c r="K10" t="n">
        <v>35.1</v>
      </c>
      <c r="L10" t="n">
        <v>9</v>
      </c>
      <c r="M10" t="n">
        <v>9</v>
      </c>
      <c r="N10" t="n">
        <v>11.44</v>
      </c>
      <c r="O10" t="n">
        <v>11400.71</v>
      </c>
      <c r="P10" t="n">
        <v>122.91</v>
      </c>
      <c r="Q10" t="n">
        <v>183.26</v>
      </c>
      <c r="R10" t="n">
        <v>34.24</v>
      </c>
      <c r="S10" t="n">
        <v>26.24</v>
      </c>
      <c r="T10" t="n">
        <v>3119.29</v>
      </c>
      <c r="U10" t="n">
        <v>0.77</v>
      </c>
      <c r="V10" t="n">
        <v>0.9</v>
      </c>
      <c r="W10" t="n">
        <v>2.96</v>
      </c>
      <c r="X10" t="n">
        <v>0.19</v>
      </c>
      <c r="Y10" t="n">
        <v>0.5</v>
      </c>
      <c r="Z10" t="n">
        <v>10</v>
      </c>
      <c r="AA10" t="n">
        <v>187.1266671338558</v>
      </c>
      <c r="AB10" t="n">
        <v>256.034961418338</v>
      </c>
      <c r="AC10" t="n">
        <v>231.5993440479717</v>
      </c>
      <c r="AD10" t="n">
        <v>187126.6671338557</v>
      </c>
      <c r="AE10" t="n">
        <v>256034.961418338</v>
      </c>
      <c r="AF10" t="n">
        <v>1.415715233602017e-06</v>
      </c>
      <c r="AG10" t="n">
        <v>0.2643055555555556</v>
      </c>
      <c r="AH10" t="n">
        <v>231599.3440479717</v>
      </c>
    </row>
    <row r="11">
      <c r="A11" t="n">
        <v>9</v>
      </c>
      <c r="B11" t="n">
        <v>35</v>
      </c>
      <c r="C11" t="inlineStr">
        <is>
          <t xml:space="preserve">CONCLUIDO	</t>
        </is>
      </c>
      <c r="D11" t="n">
        <v>5.2657</v>
      </c>
      <c r="E11" t="n">
        <v>18.99</v>
      </c>
      <c r="F11" t="n">
        <v>16.93</v>
      </c>
      <c r="G11" t="n">
        <v>101.56</v>
      </c>
      <c r="H11" t="n">
        <v>1.91</v>
      </c>
      <c r="I11" t="n">
        <v>10</v>
      </c>
      <c r="J11" t="n">
        <v>91.77</v>
      </c>
      <c r="K11" t="n">
        <v>35.1</v>
      </c>
      <c r="L11" t="n">
        <v>10</v>
      </c>
      <c r="M11" t="n">
        <v>8</v>
      </c>
      <c r="N11" t="n">
        <v>11.67</v>
      </c>
      <c r="O11" t="n">
        <v>11551.91</v>
      </c>
      <c r="P11" t="n">
        <v>121.86</v>
      </c>
      <c r="Q11" t="n">
        <v>183.28</v>
      </c>
      <c r="R11" t="n">
        <v>33.57</v>
      </c>
      <c r="S11" t="n">
        <v>26.24</v>
      </c>
      <c r="T11" t="n">
        <v>2793.75</v>
      </c>
      <c r="U11" t="n">
        <v>0.78</v>
      </c>
      <c r="V11" t="n">
        <v>0.9</v>
      </c>
      <c r="W11" t="n">
        <v>2.95</v>
      </c>
      <c r="X11" t="n">
        <v>0.17</v>
      </c>
      <c r="Y11" t="n">
        <v>0.5</v>
      </c>
      <c r="Z11" t="n">
        <v>10</v>
      </c>
      <c r="AA11" t="n">
        <v>185.5723860165866</v>
      </c>
      <c r="AB11" t="n">
        <v>253.9083254236479</v>
      </c>
      <c r="AC11" t="n">
        <v>229.6756712078618</v>
      </c>
      <c r="AD11" t="n">
        <v>185572.3860165866</v>
      </c>
      <c r="AE11" t="n">
        <v>253908.3254236479</v>
      </c>
      <c r="AF11" t="n">
        <v>1.418786842315463e-06</v>
      </c>
      <c r="AG11" t="n">
        <v>0.26375</v>
      </c>
      <c r="AH11" t="n">
        <v>229675.6712078618</v>
      </c>
    </row>
    <row r="12">
      <c r="A12" t="n">
        <v>10</v>
      </c>
      <c r="B12" t="n">
        <v>35</v>
      </c>
      <c r="C12" t="inlineStr">
        <is>
          <t xml:space="preserve">CONCLUIDO	</t>
        </is>
      </c>
      <c r="D12" t="n">
        <v>5.2723</v>
      </c>
      <c r="E12" t="n">
        <v>18.97</v>
      </c>
      <c r="F12" t="n">
        <v>16.92</v>
      </c>
      <c r="G12" t="n">
        <v>112.8</v>
      </c>
      <c r="H12" t="n">
        <v>2.08</v>
      </c>
      <c r="I12" t="n">
        <v>9</v>
      </c>
      <c r="J12" t="n">
        <v>93</v>
      </c>
      <c r="K12" t="n">
        <v>35.1</v>
      </c>
      <c r="L12" t="n">
        <v>11</v>
      </c>
      <c r="M12" t="n">
        <v>7</v>
      </c>
      <c r="N12" t="n">
        <v>11.9</v>
      </c>
      <c r="O12" t="n">
        <v>11703.47</v>
      </c>
      <c r="P12" t="n">
        <v>119.86</v>
      </c>
      <c r="Q12" t="n">
        <v>183.26</v>
      </c>
      <c r="R12" t="n">
        <v>33.5</v>
      </c>
      <c r="S12" t="n">
        <v>26.24</v>
      </c>
      <c r="T12" t="n">
        <v>2762.61</v>
      </c>
      <c r="U12" t="n">
        <v>0.78</v>
      </c>
      <c r="V12" t="n">
        <v>0.9</v>
      </c>
      <c r="W12" t="n">
        <v>2.95</v>
      </c>
      <c r="X12" t="n">
        <v>0.16</v>
      </c>
      <c r="Y12" t="n">
        <v>0.5</v>
      </c>
      <c r="Z12" t="n">
        <v>10</v>
      </c>
      <c r="AA12" t="n">
        <v>183.2441653328226</v>
      </c>
      <c r="AB12" t="n">
        <v>250.7227511702763</v>
      </c>
      <c r="AC12" t="n">
        <v>226.7941236902494</v>
      </c>
      <c r="AD12" t="n">
        <v>183244.1653328226</v>
      </c>
      <c r="AE12" t="n">
        <v>250722.7511702763</v>
      </c>
      <c r="AF12" t="n">
        <v>1.420565142096933e-06</v>
      </c>
      <c r="AG12" t="n">
        <v>0.2634722222222222</v>
      </c>
      <c r="AH12" t="n">
        <v>226794.1236902494</v>
      </c>
    </row>
    <row r="13">
      <c r="A13" t="n">
        <v>11</v>
      </c>
      <c r="B13" t="n">
        <v>35</v>
      </c>
      <c r="C13" t="inlineStr">
        <is>
          <t xml:space="preserve">CONCLUIDO	</t>
        </is>
      </c>
      <c r="D13" t="n">
        <v>5.2743</v>
      </c>
      <c r="E13" t="n">
        <v>18.96</v>
      </c>
      <c r="F13" t="n">
        <v>16.91</v>
      </c>
      <c r="G13" t="n">
        <v>112.75</v>
      </c>
      <c r="H13" t="n">
        <v>2.24</v>
      </c>
      <c r="I13" t="n">
        <v>9</v>
      </c>
      <c r="J13" t="n">
        <v>94.23</v>
      </c>
      <c r="K13" t="n">
        <v>35.1</v>
      </c>
      <c r="L13" t="n">
        <v>12</v>
      </c>
      <c r="M13" t="n">
        <v>7</v>
      </c>
      <c r="N13" t="n">
        <v>12.13</v>
      </c>
      <c r="O13" t="n">
        <v>11855.41</v>
      </c>
      <c r="P13" t="n">
        <v>118.36</v>
      </c>
      <c r="Q13" t="n">
        <v>183.27</v>
      </c>
      <c r="R13" t="n">
        <v>33.11</v>
      </c>
      <c r="S13" t="n">
        <v>26.24</v>
      </c>
      <c r="T13" t="n">
        <v>2565.51</v>
      </c>
      <c r="U13" t="n">
        <v>0.79</v>
      </c>
      <c r="V13" t="n">
        <v>0.9</v>
      </c>
      <c r="W13" t="n">
        <v>2.95</v>
      </c>
      <c r="X13" t="n">
        <v>0.16</v>
      </c>
      <c r="Y13" t="n">
        <v>0.5</v>
      </c>
      <c r="Z13" t="n">
        <v>10</v>
      </c>
      <c r="AA13" t="n">
        <v>181.593758073226</v>
      </c>
      <c r="AB13" t="n">
        <v>248.4645911468678</v>
      </c>
      <c r="AC13" t="n">
        <v>224.7514792901268</v>
      </c>
      <c r="AD13" t="n">
        <v>181593.7580732261</v>
      </c>
      <c r="AE13" t="n">
        <v>248464.5911468678</v>
      </c>
      <c r="AF13" t="n">
        <v>1.42110402081859e-06</v>
      </c>
      <c r="AG13" t="n">
        <v>0.2633333333333334</v>
      </c>
      <c r="AH13" t="n">
        <v>224751.4792901268</v>
      </c>
    </row>
    <row r="14">
      <c r="A14" t="n">
        <v>12</v>
      </c>
      <c r="B14" t="n">
        <v>35</v>
      </c>
      <c r="C14" t="inlineStr">
        <is>
          <t xml:space="preserve">CONCLUIDO	</t>
        </is>
      </c>
      <c r="D14" t="n">
        <v>5.2862</v>
      </c>
      <c r="E14" t="n">
        <v>18.92</v>
      </c>
      <c r="F14" t="n">
        <v>16.89</v>
      </c>
      <c r="G14" t="n">
        <v>126.66</v>
      </c>
      <c r="H14" t="n">
        <v>2.39</v>
      </c>
      <c r="I14" t="n">
        <v>8</v>
      </c>
      <c r="J14" t="n">
        <v>95.45999999999999</v>
      </c>
      <c r="K14" t="n">
        <v>35.1</v>
      </c>
      <c r="L14" t="n">
        <v>13</v>
      </c>
      <c r="M14" t="n">
        <v>6</v>
      </c>
      <c r="N14" t="n">
        <v>12.36</v>
      </c>
      <c r="O14" t="n">
        <v>12007.73</v>
      </c>
      <c r="P14" t="n">
        <v>117.28</v>
      </c>
      <c r="Q14" t="n">
        <v>183.26</v>
      </c>
      <c r="R14" t="n">
        <v>32.26</v>
      </c>
      <c r="S14" t="n">
        <v>26.24</v>
      </c>
      <c r="T14" t="n">
        <v>2143.97</v>
      </c>
      <c r="U14" t="n">
        <v>0.8100000000000001</v>
      </c>
      <c r="V14" t="n">
        <v>0.9</v>
      </c>
      <c r="W14" t="n">
        <v>2.95</v>
      </c>
      <c r="X14" t="n">
        <v>0.13</v>
      </c>
      <c r="Y14" t="n">
        <v>0.5</v>
      </c>
      <c r="Z14" t="n">
        <v>10</v>
      </c>
      <c r="AA14" t="n">
        <v>180.0095918133898</v>
      </c>
      <c r="AB14" t="n">
        <v>246.2970649816782</v>
      </c>
      <c r="AC14" t="n">
        <v>222.7908187800001</v>
      </c>
      <c r="AD14" t="n">
        <v>180009.5918133899</v>
      </c>
      <c r="AE14" t="n">
        <v>246297.0649816782</v>
      </c>
      <c r="AF14" t="n">
        <v>1.424310349212451e-06</v>
      </c>
      <c r="AG14" t="n">
        <v>0.2627777777777778</v>
      </c>
      <c r="AH14" t="n">
        <v>222790.8187800001</v>
      </c>
    </row>
    <row r="15">
      <c r="A15" t="n">
        <v>13</v>
      </c>
      <c r="B15" t="n">
        <v>35</v>
      </c>
      <c r="C15" t="inlineStr">
        <is>
          <t xml:space="preserve">CONCLUIDO	</t>
        </is>
      </c>
      <c r="D15" t="n">
        <v>5.294</v>
      </c>
      <c r="E15" t="n">
        <v>18.89</v>
      </c>
      <c r="F15" t="n">
        <v>16.88</v>
      </c>
      <c r="G15" t="n">
        <v>144.66</v>
      </c>
      <c r="H15" t="n">
        <v>2.55</v>
      </c>
      <c r="I15" t="n">
        <v>7</v>
      </c>
      <c r="J15" t="n">
        <v>96.7</v>
      </c>
      <c r="K15" t="n">
        <v>35.1</v>
      </c>
      <c r="L15" t="n">
        <v>14</v>
      </c>
      <c r="M15" t="n">
        <v>5</v>
      </c>
      <c r="N15" t="n">
        <v>12.6</v>
      </c>
      <c r="O15" t="n">
        <v>12160.43</v>
      </c>
      <c r="P15" t="n">
        <v>115.73</v>
      </c>
      <c r="Q15" t="n">
        <v>183.26</v>
      </c>
      <c r="R15" t="n">
        <v>31.96</v>
      </c>
      <c r="S15" t="n">
        <v>26.24</v>
      </c>
      <c r="T15" t="n">
        <v>2003.15</v>
      </c>
      <c r="U15" t="n">
        <v>0.82</v>
      </c>
      <c r="V15" t="n">
        <v>0.9</v>
      </c>
      <c r="W15" t="n">
        <v>2.95</v>
      </c>
      <c r="X15" t="n">
        <v>0.12</v>
      </c>
      <c r="Y15" t="n">
        <v>0.5</v>
      </c>
      <c r="Z15" t="n">
        <v>10</v>
      </c>
      <c r="AA15" t="n">
        <v>178.1197521562555</v>
      </c>
      <c r="AB15" t="n">
        <v>243.7113029889467</v>
      </c>
      <c r="AC15" t="n">
        <v>220.4518382827144</v>
      </c>
      <c r="AD15" t="n">
        <v>178119.7521562555</v>
      </c>
      <c r="AE15" t="n">
        <v>243711.3029889467</v>
      </c>
      <c r="AF15" t="n">
        <v>1.426411976226914e-06</v>
      </c>
      <c r="AG15" t="n">
        <v>0.2623611111111111</v>
      </c>
      <c r="AH15" t="n">
        <v>220451.8382827144</v>
      </c>
    </row>
    <row r="16">
      <c r="A16" t="n">
        <v>14</v>
      </c>
      <c r="B16" t="n">
        <v>35</v>
      </c>
      <c r="C16" t="inlineStr">
        <is>
          <t xml:space="preserve">CONCLUIDO	</t>
        </is>
      </c>
      <c r="D16" t="n">
        <v>5.2924</v>
      </c>
      <c r="E16" t="n">
        <v>18.9</v>
      </c>
      <c r="F16" t="n">
        <v>16.88</v>
      </c>
      <c r="G16" t="n">
        <v>144.71</v>
      </c>
      <c r="H16" t="n">
        <v>2.69</v>
      </c>
      <c r="I16" t="n">
        <v>7</v>
      </c>
      <c r="J16" t="n">
        <v>97.94</v>
      </c>
      <c r="K16" t="n">
        <v>35.1</v>
      </c>
      <c r="L16" t="n">
        <v>15</v>
      </c>
      <c r="M16" t="n">
        <v>2</v>
      </c>
      <c r="N16" t="n">
        <v>12.84</v>
      </c>
      <c r="O16" t="n">
        <v>12313.51</v>
      </c>
      <c r="P16" t="n">
        <v>115.48</v>
      </c>
      <c r="Q16" t="n">
        <v>183.27</v>
      </c>
      <c r="R16" t="n">
        <v>32.06</v>
      </c>
      <c r="S16" t="n">
        <v>26.24</v>
      </c>
      <c r="T16" t="n">
        <v>2053.05</v>
      </c>
      <c r="U16" t="n">
        <v>0.82</v>
      </c>
      <c r="V16" t="n">
        <v>0.9</v>
      </c>
      <c r="W16" t="n">
        <v>2.95</v>
      </c>
      <c r="X16" t="n">
        <v>0.13</v>
      </c>
      <c r="Y16" t="n">
        <v>0.5</v>
      </c>
      <c r="Z16" t="n">
        <v>10</v>
      </c>
      <c r="AA16" t="n">
        <v>177.916218885025</v>
      </c>
      <c r="AB16" t="n">
        <v>243.4328197879951</v>
      </c>
      <c r="AC16" t="n">
        <v>220.1999331276079</v>
      </c>
      <c r="AD16" t="n">
        <v>177916.218885025</v>
      </c>
      <c r="AE16" t="n">
        <v>243432.8197879951</v>
      </c>
      <c r="AF16" t="n">
        <v>1.425980873249588e-06</v>
      </c>
      <c r="AG16" t="n">
        <v>0.2625</v>
      </c>
      <c r="AH16" t="n">
        <v>220199.9331276079</v>
      </c>
    </row>
    <row r="17">
      <c r="A17" t="n">
        <v>15</v>
      </c>
      <c r="B17" t="n">
        <v>35</v>
      </c>
      <c r="C17" t="inlineStr">
        <is>
          <t xml:space="preserve">CONCLUIDO	</t>
        </is>
      </c>
      <c r="D17" t="n">
        <v>5.293</v>
      </c>
      <c r="E17" t="n">
        <v>18.89</v>
      </c>
      <c r="F17" t="n">
        <v>16.88</v>
      </c>
      <c r="G17" t="n">
        <v>144.69</v>
      </c>
      <c r="H17" t="n">
        <v>2.84</v>
      </c>
      <c r="I17" t="n">
        <v>7</v>
      </c>
      <c r="J17" t="n">
        <v>99.19</v>
      </c>
      <c r="K17" t="n">
        <v>35.1</v>
      </c>
      <c r="L17" t="n">
        <v>16</v>
      </c>
      <c r="M17" t="n">
        <v>1</v>
      </c>
      <c r="N17" t="n">
        <v>13.09</v>
      </c>
      <c r="O17" t="n">
        <v>12466.97</v>
      </c>
      <c r="P17" t="n">
        <v>115.28</v>
      </c>
      <c r="Q17" t="n">
        <v>183.26</v>
      </c>
      <c r="R17" t="n">
        <v>32.06</v>
      </c>
      <c r="S17" t="n">
        <v>26.24</v>
      </c>
      <c r="T17" t="n">
        <v>2050.55</v>
      </c>
      <c r="U17" t="n">
        <v>0.82</v>
      </c>
      <c r="V17" t="n">
        <v>0.9</v>
      </c>
      <c r="W17" t="n">
        <v>2.95</v>
      </c>
      <c r="X17" t="n">
        <v>0.12</v>
      </c>
      <c r="Y17" t="n">
        <v>0.5</v>
      </c>
      <c r="Z17" t="n">
        <v>10</v>
      </c>
      <c r="AA17" t="n">
        <v>177.6902850872209</v>
      </c>
      <c r="AB17" t="n">
        <v>243.1236871983441</v>
      </c>
      <c r="AC17" t="n">
        <v>219.9203037184427</v>
      </c>
      <c r="AD17" t="n">
        <v>177690.2850872209</v>
      </c>
      <c r="AE17" t="n">
        <v>243123.6871983441</v>
      </c>
      <c r="AF17" t="n">
        <v>1.426142536866086e-06</v>
      </c>
      <c r="AG17" t="n">
        <v>0.2623611111111111</v>
      </c>
      <c r="AH17" t="n">
        <v>219920.3037184427</v>
      </c>
    </row>
    <row r="18">
      <c r="A18" t="n">
        <v>16</v>
      </c>
      <c r="B18" t="n">
        <v>35</v>
      </c>
      <c r="C18" t="inlineStr">
        <is>
          <t xml:space="preserve">CONCLUIDO	</t>
        </is>
      </c>
      <c r="D18" t="n">
        <v>5.2919</v>
      </c>
      <c r="E18" t="n">
        <v>18.9</v>
      </c>
      <c r="F18" t="n">
        <v>16.88</v>
      </c>
      <c r="G18" t="n">
        <v>144.72</v>
      </c>
      <c r="H18" t="n">
        <v>2.98</v>
      </c>
      <c r="I18" t="n">
        <v>7</v>
      </c>
      <c r="J18" t="n">
        <v>100.43</v>
      </c>
      <c r="K18" t="n">
        <v>35.1</v>
      </c>
      <c r="L18" t="n">
        <v>17</v>
      </c>
      <c r="M18" t="n">
        <v>0</v>
      </c>
      <c r="N18" t="n">
        <v>13.33</v>
      </c>
      <c r="O18" t="n">
        <v>12620.82</v>
      </c>
      <c r="P18" t="n">
        <v>116.07</v>
      </c>
      <c r="Q18" t="n">
        <v>183.26</v>
      </c>
      <c r="R18" t="n">
        <v>32.11</v>
      </c>
      <c r="S18" t="n">
        <v>26.24</v>
      </c>
      <c r="T18" t="n">
        <v>2078.68</v>
      </c>
      <c r="U18" t="n">
        <v>0.82</v>
      </c>
      <c r="V18" t="n">
        <v>0.9</v>
      </c>
      <c r="W18" t="n">
        <v>2.96</v>
      </c>
      <c r="X18" t="n">
        <v>0.13</v>
      </c>
      <c r="Y18" t="n">
        <v>0.5</v>
      </c>
      <c r="Z18" t="n">
        <v>10</v>
      </c>
      <c r="AA18" t="n">
        <v>178.5395318089574</v>
      </c>
      <c r="AB18" t="n">
        <v>244.2856640291445</v>
      </c>
      <c r="AC18" t="n">
        <v>220.9713831113566</v>
      </c>
      <c r="AD18" t="n">
        <v>178539.5318089574</v>
      </c>
      <c r="AE18" t="n">
        <v>244285.6640291445</v>
      </c>
      <c r="AF18" t="n">
        <v>1.425846153569174e-06</v>
      </c>
      <c r="AG18" t="n">
        <v>0.2625</v>
      </c>
      <c r="AH18" t="n">
        <v>220971.3831113566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4.0763</v>
      </c>
      <c r="E2" t="n">
        <v>24.53</v>
      </c>
      <c r="F2" t="n">
        <v>19.5</v>
      </c>
      <c r="G2" t="n">
        <v>8.66</v>
      </c>
      <c r="H2" t="n">
        <v>0.16</v>
      </c>
      <c r="I2" t="n">
        <v>135</v>
      </c>
      <c r="J2" t="n">
        <v>107.41</v>
      </c>
      <c r="K2" t="n">
        <v>41.65</v>
      </c>
      <c r="L2" t="n">
        <v>1</v>
      </c>
      <c r="M2" t="n">
        <v>133</v>
      </c>
      <c r="N2" t="n">
        <v>14.77</v>
      </c>
      <c r="O2" t="n">
        <v>13481.73</v>
      </c>
      <c r="P2" t="n">
        <v>185.95</v>
      </c>
      <c r="Q2" t="n">
        <v>183.37</v>
      </c>
      <c r="R2" t="n">
        <v>113.75</v>
      </c>
      <c r="S2" t="n">
        <v>26.24</v>
      </c>
      <c r="T2" t="n">
        <v>42255.39</v>
      </c>
      <c r="U2" t="n">
        <v>0.23</v>
      </c>
      <c r="V2" t="n">
        <v>0.78</v>
      </c>
      <c r="W2" t="n">
        <v>3.15</v>
      </c>
      <c r="X2" t="n">
        <v>2.73</v>
      </c>
      <c r="Y2" t="n">
        <v>0.5</v>
      </c>
      <c r="Z2" t="n">
        <v>10</v>
      </c>
      <c r="AA2" t="n">
        <v>349.2428856343158</v>
      </c>
      <c r="AB2" t="n">
        <v>477.8495236335787</v>
      </c>
      <c r="AC2" t="n">
        <v>432.2442357640078</v>
      </c>
      <c r="AD2" t="n">
        <v>349242.8856343158</v>
      </c>
      <c r="AE2" t="n">
        <v>477849.5236335787</v>
      </c>
      <c r="AF2" t="n">
        <v>1.050723746014204e-06</v>
      </c>
      <c r="AG2" t="n">
        <v>0.3406944444444445</v>
      </c>
      <c r="AH2" t="n">
        <v>432244.2357640078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4.6625</v>
      </c>
      <c r="E3" t="n">
        <v>21.45</v>
      </c>
      <c r="F3" t="n">
        <v>18.01</v>
      </c>
      <c r="G3" t="n">
        <v>17.15</v>
      </c>
      <c r="H3" t="n">
        <v>0.32</v>
      </c>
      <c r="I3" t="n">
        <v>63</v>
      </c>
      <c r="J3" t="n">
        <v>108.68</v>
      </c>
      <c r="K3" t="n">
        <v>41.65</v>
      </c>
      <c r="L3" t="n">
        <v>2</v>
      </c>
      <c r="M3" t="n">
        <v>61</v>
      </c>
      <c r="N3" t="n">
        <v>15.03</v>
      </c>
      <c r="O3" t="n">
        <v>13638.32</v>
      </c>
      <c r="P3" t="n">
        <v>171</v>
      </c>
      <c r="Q3" t="n">
        <v>183.32</v>
      </c>
      <c r="R3" t="n">
        <v>67.17</v>
      </c>
      <c r="S3" t="n">
        <v>26.24</v>
      </c>
      <c r="T3" t="n">
        <v>19325.05</v>
      </c>
      <c r="U3" t="n">
        <v>0.39</v>
      </c>
      <c r="V3" t="n">
        <v>0.84</v>
      </c>
      <c r="W3" t="n">
        <v>3.04</v>
      </c>
      <c r="X3" t="n">
        <v>1.25</v>
      </c>
      <c r="Y3" t="n">
        <v>0.5</v>
      </c>
      <c r="Z3" t="n">
        <v>10</v>
      </c>
      <c r="AA3" t="n">
        <v>281.5223199831971</v>
      </c>
      <c r="AB3" t="n">
        <v>385.1912580892173</v>
      </c>
      <c r="AC3" t="n">
        <v>348.4291450365078</v>
      </c>
      <c r="AD3" t="n">
        <v>281522.3199831971</v>
      </c>
      <c r="AE3" t="n">
        <v>385191.2580892173</v>
      </c>
      <c r="AF3" t="n">
        <v>1.201825053551315e-06</v>
      </c>
      <c r="AG3" t="n">
        <v>0.2979166666666667</v>
      </c>
      <c r="AH3" t="n">
        <v>348429.1450365078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4.8764</v>
      </c>
      <c r="E4" t="n">
        <v>20.51</v>
      </c>
      <c r="F4" t="n">
        <v>17.56</v>
      </c>
      <c r="G4" t="n">
        <v>25.7</v>
      </c>
      <c r="H4" t="n">
        <v>0.48</v>
      </c>
      <c r="I4" t="n">
        <v>41</v>
      </c>
      <c r="J4" t="n">
        <v>109.96</v>
      </c>
      <c r="K4" t="n">
        <v>41.65</v>
      </c>
      <c r="L4" t="n">
        <v>3</v>
      </c>
      <c r="M4" t="n">
        <v>39</v>
      </c>
      <c r="N4" t="n">
        <v>15.31</v>
      </c>
      <c r="O4" t="n">
        <v>13795.21</v>
      </c>
      <c r="P4" t="n">
        <v>165.85</v>
      </c>
      <c r="Q4" t="n">
        <v>183.36</v>
      </c>
      <c r="R4" t="n">
        <v>53.02</v>
      </c>
      <c r="S4" t="n">
        <v>26.24</v>
      </c>
      <c r="T4" t="n">
        <v>12360.23</v>
      </c>
      <c r="U4" t="n">
        <v>0.5</v>
      </c>
      <c r="V4" t="n">
        <v>0.87</v>
      </c>
      <c r="W4" t="n">
        <v>3.01</v>
      </c>
      <c r="X4" t="n">
        <v>0.8</v>
      </c>
      <c r="Y4" t="n">
        <v>0.5</v>
      </c>
      <c r="Z4" t="n">
        <v>10</v>
      </c>
      <c r="AA4" t="n">
        <v>261.6013917870861</v>
      </c>
      <c r="AB4" t="n">
        <v>357.9345652819723</v>
      </c>
      <c r="AC4" t="n">
        <v>323.7737927357776</v>
      </c>
      <c r="AD4" t="n">
        <v>261601.3917870861</v>
      </c>
      <c r="AE4" t="n">
        <v>357934.5652819723</v>
      </c>
      <c r="AF4" t="n">
        <v>1.256960791664908e-06</v>
      </c>
      <c r="AG4" t="n">
        <v>0.2848611111111111</v>
      </c>
      <c r="AH4" t="n">
        <v>323773.7927357776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4.9789</v>
      </c>
      <c r="E5" t="n">
        <v>20.08</v>
      </c>
      <c r="F5" t="n">
        <v>17.36</v>
      </c>
      <c r="G5" t="n">
        <v>33.6</v>
      </c>
      <c r="H5" t="n">
        <v>0.63</v>
      </c>
      <c r="I5" t="n">
        <v>31</v>
      </c>
      <c r="J5" t="n">
        <v>111.23</v>
      </c>
      <c r="K5" t="n">
        <v>41.65</v>
      </c>
      <c r="L5" t="n">
        <v>4</v>
      </c>
      <c r="M5" t="n">
        <v>29</v>
      </c>
      <c r="N5" t="n">
        <v>15.58</v>
      </c>
      <c r="O5" t="n">
        <v>13952.52</v>
      </c>
      <c r="P5" t="n">
        <v>163.21</v>
      </c>
      <c r="Q5" t="n">
        <v>183.27</v>
      </c>
      <c r="R5" t="n">
        <v>46.86</v>
      </c>
      <c r="S5" t="n">
        <v>26.24</v>
      </c>
      <c r="T5" t="n">
        <v>9332.9</v>
      </c>
      <c r="U5" t="n">
        <v>0.5600000000000001</v>
      </c>
      <c r="V5" t="n">
        <v>0.88</v>
      </c>
      <c r="W5" t="n">
        <v>2.99</v>
      </c>
      <c r="X5" t="n">
        <v>0.6</v>
      </c>
      <c r="Y5" t="n">
        <v>0.5</v>
      </c>
      <c r="Z5" t="n">
        <v>10</v>
      </c>
      <c r="AA5" t="n">
        <v>252.5380461913573</v>
      </c>
      <c r="AB5" t="n">
        <v>345.533695991145</v>
      </c>
      <c r="AC5" t="n">
        <v>312.5564450054414</v>
      </c>
      <c r="AD5" t="n">
        <v>252538.0461913573</v>
      </c>
      <c r="AE5" t="n">
        <v>345533.695991145</v>
      </c>
      <c r="AF5" t="n">
        <v>1.283381610536545e-06</v>
      </c>
      <c r="AG5" t="n">
        <v>0.2788888888888889</v>
      </c>
      <c r="AH5" t="n">
        <v>312556.4450054414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5.0563</v>
      </c>
      <c r="E6" t="n">
        <v>19.78</v>
      </c>
      <c r="F6" t="n">
        <v>17.21</v>
      </c>
      <c r="G6" t="n">
        <v>43.02</v>
      </c>
      <c r="H6" t="n">
        <v>0.78</v>
      </c>
      <c r="I6" t="n">
        <v>24</v>
      </c>
      <c r="J6" t="n">
        <v>112.51</v>
      </c>
      <c r="K6" t="n">
        <v>41.65</v>
      </c>
      <c r="L6" t="n">
        <v>5</v>
      </c>
      <c r="M6" t="n">
        <v>22</v>
      </c>
      <c r="N6" t="n">
        <v>15.86</v>
      </c>
      <c r="O6" t="n">
        <v>14110.24</v>
      </c>
      <c r="P6" t="n">
        <v>160.83</v>
      </c>
      <c r="Q6" t="n">
        <v>183.27</v>
      </c>
      <c r="R6" t="n">
        <v>42.14</v>
      </c>
      <c r="S6" t="n">
        <v>26.24</v>
      </c>
      <c r="T6" t="n">
        <v>7007.65</v>
      </c>
      <c r="U6" t="n">
        <v>0.62</v>
      </c>
      <c r="V6" t="n">
        <v>0.88</v>
      </c>
      <c r="W6" t="n">
        <v>2.98</v>
      </c>
      <c r="X6" t="n">
        <v>0.45</v>
      </c>
      <c r="Y6" t="n">
        <v>0.5</v>
      </c>
      <c r="Z6" t="n">
        <v>10</v>
      </c>
      <c r="AA6" t="n">
        <v>245.5263881500736</v>
      </c>
      <c r="AB6" t="n">
        <v>335.9400361265442</v>
      </c>
      <c r="AC6" t="n">
        <v>303.8783905735288</v>
      </c>
      <c r="AD6" t="n">
        <v>245526.3881500736</v>
      </c>
      <c r="AE6" t="n">
        <v>335940.0361265442</v>
      </c>
      <c r="AF6" t="n">
        <v>1.303332550835713e-06</v>
      </c>
      <c r="AG6" t="n">
        <v>0.2747222222222223</v>
      </c>
      <c r="AH6" t="n">
        <v>303878.3905735288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5.1014</v>
      </c>
      <c r="E7" t="n">
        <v>19.6</v>
      </c>
      <c r="F7" t="n">
        <v>17.12</v>
      </c>
      <c r="G7" t="n">
        <v>51.37</v>
      </c>
      <c r="H7" t="n">
        <v>0.93</v>
      </c>
      <c r="I7" t="n">
        <v>20</v>
      </c>
      <c r="J7" t="n">
        <v>113.79</v>
      </c>
      <c r="K7" t="n">
        <v>41.65</v>
      </c>
      <c r="L7" t="n">
        <v>6</v>
      </c>
      <c r="M7" t="n">
        <v>18</v>
      </c>
      <c r="N7" t="n">
        <v>16.14</v>
      </c>
      <c r="O7" t="n">
        <v>14268.39</v>
      </c>
      <c r="P7" t="n">
        <v>159.09</v>
      </c>
      <c r="Q7" t="n">
        <v>183.27</v>
      </c>
      <c r="R7" t="n">
        <v>39.57</v>
      </c>
      <c r="S7" t="n">
        <v>26.24</v>
      </c>
      <c r="T7" t="n">
        <v>5739.18</v>
      </c>
      <c r="U7" t="n">
        <v>0.66</v>
      </c>
      <c r="V7" t="n">
        <v>0.89</v>
      </c>
      <c r="W7" t="n">
        <v>2.97</v>
      </c>
      <c r="X7" t="n">
        <v>0.37</v>
      </c>
      <c r="Y7" t="n">
        <v>0.5</v>
      </c>
      <c r="Z7" t="n">
        <v>10</v>
      </c>
      <c r="AA7" t="n">
        <v>241.1512445751881</v>
      </c>
      <c r="AB7" t="n">
        <v>329.9537716696769</v>
      </c>
      <c r="AC7" t="n">
        <v>298.4634467946481</v>
      </c>
      <c r="AD7" t="n">
        <v>241151.2445751881</v>
      </c>
      <c r="AE7" t="n">
        <v>329953.7716696769</v>
      </c>
      <c r="AF7" t="n">
        <v>1.314957711139234e-06</v>
      </c>
      <c r="AG7" t="n">
        <v>0.2722222222222223</v>
      </c>
      <c r="AH7" t="n">
        <v>298463.4467946481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5.1216</v>
      </c>
      <c r="E8" t="n">
        <v>19.53</v>
      </c>
      <c r="F8" t="n">
        <v>17.09</v>
      </c>
      <c r="G8" t="n">
        <v>56.96</v>
      </c>
      <c r="H8" t="n">
        <v>1.07</v>
      </c>
      <c r="I8" t="n">
        <v>18</v>
      </c>
      <c r="J8" t="n">
        <v>115.08</v>
      </c>
      <c r="K8" t="n">
        <v>41.65</v>
      </c>
      <c r="L8" t="n">
        <v>7</v>
      </c>
      <c r="M8" t="n">
        <v>16</v>
      </c>
      <c r="N8" t="n">
        <v>16.43</v>
      </c>
      <c r="O8" t="n">
        <v>14426.96</v>
      </c>
      <c r="P8" t="n">
        <v>157.93</v>
      </c>
      <c r="Q8" t="n">
        <v>183.26</v>
      </c>
      <c r="R8" t="n">
        <v>38.66</v>
      </c>
      <c r="S8" t="n">
        <v>26.24</v>
      </c>
      <c r="T8" t="n">
        <v>5297.63</v>
      </c>
      <c r="U8" t="n">
        <v>0.68</v>
      </c>
      <c r="V8" t="n">
        <v>0.89</v>
      </c>
      <c r="W8" t="n">
        <v>2.97</v>
      </c>
      <c r="X8" t="n">
        <v>0.33</v>
      </c>
      <c r="Y8" t="n">
        <v>0.5</v>
      </c>
      <c r="Z8" t="n">
        <v>10</v>
      </c>
      <c r="AA8" t="n">
        <v>238.8539376570993</v>
      </c>
      <c r="AB8" t="n">
        <v>326.810494994321</v>
      </c>
      <c r="AC8" t="n">
        <v>295.6201600335707</v>
      </c>
      <c r="AD8" t="n">
        <v>238853.9376570993</v>
      </c>
      <c r="AE8" t="n">
        <v>326810.494994321</v>
      </c>
      <c r="AF8" t="n">
        <v>1.320164545687595e-06</v>
      </c>
      <c r="AG8" t="n">
        <v>0.27125</v>
      </c>
      <c r="AH8" t="n">
        <v>295620.1600335707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5.1423</v>
      </c>
      <c r="E9" t="n">
        <v>19.45</v>
      </c>
      <c r="F9" t="n">
        <v>17.05</v>
      </c>
      <c r="G9" t="n">
        <v>63.96</v>
      </c>
      <c r="H9" t="n">
        <v>1.21</v>
      </c>
      <c r="I9" t="n">
        <v>16</v>
      </c>
      <c r="J9" t="n">
        <v>116.37</v>
      </c>
      <c r="K9" t="n">
        <v>41.65</v>
      </c>
      <c r="L9" t="n">
        <v>8</v>
      </c>
      <c r="M9" t="n">
        <v>14</v>
      </c>
      <c r="N9" t="n">
        <v>16.72</v>
      </c>
      <c r="O9" t="n">
        <v>14585.96</v>
      </c>
      <c r="P9" t="n">
        <v>157.12</v>
      </c>
      <c r="Q9" t="n">
        <v>183.28</v>
      </c>
      <c r="R9" t="n">
        <v>37.6</v>
      </c>
      <c r="S9" t="n">
        <v>26.24</v>
      </c>
      <c r="T9" t="n">
        <v>4776.5</v>
      </c>
      <c r="U9" t="n">
        <v>0.7</v>
      </c>
      <c r="V9" t="n">
        <v>0.89</v>
      </c>
      <c r="W9" t="n">
        <v>2.96</v>
      </c>
      <c r="X9" t="n">
        <v>0.3</v>
      </c>
      <c r="Y9" t="n">
        <v>0.5</v>
      </c>
      <c r="Z9" t="n">
        <v>10</v>
      </c>
      <c r="AA9" t="n">
        <v>236.8818968200984</v>
      </c>
      <c r="AB9" t="n">
        <v>324.1122617208363</v>
      </c>
      <c r="AC9" t="n">
        <v>293.1794423567122</v>
      </c>
      <c r="AD9" t="n">
        <v>236881.8968200984</v>
      </c>
      <c r="AE9" t="n">
        <v>324112.2617208363</v>
      </c>
      <c r="AF9" t="n">
        <v>1.325500262279233e-06</v>
      </c>
      <c r="AG9" t="n">
        <v>0.2701388888888889</v>
      </c>
      <c r="AH9" t="n">
        <v>293179.4423567122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5.1643</v>
      </c>
      <c r="E10" t="n">
        <v>19.36</v>
      </c>
      <c r="F10" t="n">
        <v>17.02</v>
      </c>
      <c r="G10" t="n">
        <v>72.93000000000001</v>
      </c>
      <c r="H10" t="n">
        <v>1.35</v>
      </c>
      <c r="I10" t="n">
        <v>14</v>
      </c>
      <c r="J10" t="n">
        <v>117.66</v>
      </c>
      <c r="K10" t="n">
        <v>41.65</v>
      </c>
      <c r="L10" t="n">
        <v>9</v>
      </c>
      <c r="M10" t="n">
        <v>12</v>
      </c>
      <c r="N10" t="n">
        <v>17.01</v>
      </c>
      <c r="O10" t="n">
        <v>14745.39</v>
      </c>
      <c r="P10" t="n">
        <v>155.95</v>
      </c>
      <c r="Q10" t="n">
        <v>183.26</v>
      </c>
      <c r="R10" t="n">
        <v>36.56</v>
      </c>
      <c r="S10" t="n">
        <v>26.24</v>
      </c>
      <c r="T10" t="n">
        <v>4267.12</v>
      </c>
      <c r="U10" t="n">
        <v>0.72</v>
      </c>
      <c r="V10" t="n">
        <v>0.89</v>
      </c>
      <c r="W10" t="n">
        <v>2.96</v>
      </c>
      <c r="X10" t="n">
        <v>0.26</v>
      </c>
      <c r="Y10" t="n">
        <v>0.5</v>
      </c>
      <c r="Z10" t="n">
        <v>10</v>
      </c>
      <c r="AA10" t="n">
        <v>234.5271357467168</v>
      </c>
      <c r="AB10" t="n">
        <v>320.8903737355105</v>
      </c>
      <c r="AC10" t="n">
        <v>290.2650468387567</v>
      </c>
      <c r="AD10" t="n">
        <v>234527.1357467168</v>
      </c>
      <c r="AE10" t="n">
        <v>320890.3737355105</v>
      </c>
      <c r="AF10" t="n">
        <v>1.33117107218339e-06</v>
      </c>
      <c r="AG10" t="n">
        <v>0.2688888888888889</v>
      </c>
      <c r="AH10" t="n">
        <v>290265.0468387568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5.1759</v>
      </c>
      <c r="E11" t="n">
        <v>19.32</v>
      </c>
      <c r="F11" t="n">
        <v>17</v>
      </c>
      <c r="G11" t="n">
        <v>78.44</v>
      </c>
      <c r="H11" t="n">
        <v>1.48</v>
      </c>
      <c r="I11" t="n">
        <v>13</v>
      </c>
      <c r="J11" t="n">
        <v>118.96</v>
      </c>
      <c r="K11" t="n">
        <v>41.65</v>
      </c>
      <c r="L11" t="n">
        <v>10</v>
      </c>
      <c r="M11" t="n">
        <v>11</v>
      </c>
      <c r="N11" t="n">
        <v>17.31</v>
      </c>
      <c r="O11" t="n">
        <v>14905.25</v>
      </c>
      <c r="P11" t="n">
        <v>154.67</v>
      </c>
      <c r="Q11" t="n">
        <v>183.28</v>
      </c>
      <c r="R11" t="n">
        <v>35.68</v>
      </c>
      <c r="S11" t="n">
        <v>26.24</v>
      </c>
      <c r="T11" t="n">
        <v>3829.95</v>
      </c>
      <c r="U11" t="n">
        <v>0.74</v>
      </c>
      <c r="V11" t="n">
        <v>0.9</v>
      </c>
      <c r="W11" t="n">
        <v>2.96</v>
      </c>
      <c r="X11" t="n">
        <v>0.24</v>
      </c>
      <c r="Y11" t="n">
        <v>0.5</v>
      </c>
      <c r="Z11" t="n">
        <v>10</v>
      </c>
      <c r="AA11" t="n">
        <v>232.5801198597341</v>
      </c>
      <c r="AB11" t="n">
        <v>318.2263807026634</v>
      </c>
      <c r="AC11" t="n">
        <v>287.8553015620261</v>
      </c>
      <c r="AD11" t="n">
        <v>232580.1198597341</v>
      </c>
      <c r="AE11" t="n">
        <v>318226.3807026634</v>
      </c>
      <c r="AF11" t="n">
        <v>1.3341611355874e-06</v>
      </c>
      <c r="AG11" t="n">
        <v>0.2683333333333333</v>
      </c>
      <c r="AH11" t="n">
        <v>287855.3015620261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5.1971</v>
      </c>
      <c r="E12" t="n">
        <v>19.24</v>
      </c>
      <c r="F12" t="n">
        <v>16.96</v>
      </c>
      <c r="G12" t="n">
        <v>92.51000000000001</v>
      </c>
      <c r="H12" t="n">
        <v>1.61</v>
      </c>
      <c r="I12" t="n">
        <v>11</v>
      </c>
      <c r="J12" t="n">
        <v>120.26</v>
      </c>
      <c r="K12" t="n">
        <v>41.65</v>
      </c>
      <c r="L12" t="n">
        <v>11</v>
      </c>
      <c r="M12" t="n">
        <v>9</v>
      </c>
      <c r="N12" t="n">
        <v>17.61</v>
      </c>
      <c r="O12" t="n">
        <v>15065.56</v>
      </c>
      <c r="P12" t="n">
        <v>153.33</v>
      </c>
      <c r="Q12" t="n">
        <v>183.27</v>
      </c>
      <c r="R12" t="n">
        <v>34.62</v>
      </c>
      <c r="S12" t="n">
        <v>26.24</v>
      </c>
      <c r="T12" t="n">
        <v>3311.75</v>
      </c>
      <c r="U12" t="n">
        <v>0.76</v>
      </c>
      <c r="V12" t="n">
        <v>0.9</v>
      </c>
      <c r="W12" t="n">
        <v>2.96</v>
      </c>
      <c r="X12" t="n">
        <v>0.2</v>
      </c>
      <c r="Y12" t="n">
        <v>0.5</v>
      </c>
      <c r="Z12" t="n">
        <v>10</v>
      </c>
      <c r="AA12" t="n">
        <v>230.0766795719932</v>
      </c>
      <c r="AB12" t="n">
        <v>314.8010632569872</v>
      </c>
      <c r="AC12" t="n">
        <v>284.7568916059008</v>
      </c>
      <c r="AD12" t="n">
        <v>230076.6795719932</v>
      </c>
      <c r="AE12" t="n">
        <v>314801.0632569872</v>
      </c>
      <c r="AF12" t="n">
        <v>1.339625734222314e-06</v>
      </c>
      <c r="AG12" t="n">
        <v>0.2672222222222222</v>
      </c>
      <c r="AH12" t="n">
        <v>284756.8916059008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5.1999</v>
      </c>
      <c r="E13" t="n">
        <v>19.23</v>
      </c>
      <c r="F13" t="n">
        <v>16.95</v>
      </c>
      <c r="G13" t="n">
        <v>92.45999999999999</v>
      </c>
      <c r="H13" t="n">
        <v>1.74</v>
      </c>
      <c r="I13" t="n">
        <v>11</v>
      </c>
      <c r="J13" t="n">
        <v>121.56</v>
      </c>
      <c r="K13" t="n">
        <v>41.65</v>
      </c>
      <c r="L13" t="n">
        <v>12</v>
      </c>
      <c r="M13" t="n">
        <v>9</v>
      </c>
      <c r="N13" t="n">
        <v>17.91</v>
      </c>
      <c r="O13" t="n">
        <v>15226.31</v>
      </c>
      <c r="P13" t="n">
        <v>152.78</v>
      </c>
      <c r="Q13" t="n">
        <v>183.27</v>
      </c>
      <c r="R13" t="n">
        <v>34.21</v>
      </c>
      <c r="S13" t="n">
        <v>26.24</v>
      </c>
      <c r="T13" t="n">
        <v>3106.56</v>
      </c>
      <c r="U13" t="n">
        <v>0.77</v>
      </c>
      <c r="V13" t="n">
        <v>0.9</v>
      </c>
      <c r="W13" t="n">
        <v>2.96</v>
      </c>
      <c r="X13" t="n">
        <v>0.19</v>
      </c>
      <c r="Y13" t="n">
        <v>0.5</v>
      </c>
      <c r="Z13" t="n">
        <v>10</v>
      </c>
      <c r="AA13" t="n">
        <v>229.3385587811889</v>
      </c>
      <c r="AB13" t="n">
        <v>313.7911338274182</v>
      </c>
      <c r="AC13" t="n">
        <v>283.8433484236447</v>
      </c>
      <c r="AD13" t="n">
        <v>229338.5587811889</v>
      </c>
      <c r="AE13" t="n">
        <v>313791.1338274181</v>
      </c>
      <c r="AF13" t="n">
        <v>1.340347473664661e-06</v>
      </c>
      <c r="AG13" t="n">
        <v>0.2670833333333333</v>
      </c>
      <c r="AH13" t="n">
        <v>283843.3484236447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5.2111</v>
      </c>
      <c r="E14" t="n">
        <v>19.19</v>
      </c>
      <c r="F14" t="n">
        <v>16.93</v>
      </c>
      <c r="G14" t="n">
        <v>101.59</v>
      </c>
      <c r="H14" t="n">
        <v>1.87</v>
      </c>
      <c r="I14" t="n">
        <v>10</v>
      </c>
      <c r="J14" t="n">
        <v>122.87</v>
      </c>
      <c r="K14" t="n">
        <v>41.65</v>
      </c>
      <c r="L14" t="n">
        <v>13</v>
      </c>
      <c r="M14" t="n">
        <v>8</v>
      </c>
      <c r="N14" t="n">
        <v>18.22</v>
      </c>
      <c r="O14" t="n">
        <v>15387.5</v>
      </c>
      <c r="P14" t="n">
        <v>152.2</v>
      </c>
      <c r="Q14" t="n">
        <v>183.26</v>
      </c>
      <c r="R14" t="n">
        <v>33.71</v>
      </c>
      <c r="S14" t="n">
        <v>26.24</v>
      </c>
      <c r="T14" t="n">
        <v>2859.88</v>
      </c>
      <c r="U14" t="n">
        <v>0.78</v>
      </c>
      <c r="V14" t="n">
        <v>0.9</v>
      </c>
      <c r="W14" t="n">
        <v>2.96</v>
      </c>
      <c r="X14" t="n">
        <v>0.18</v>
      </c>
      <c r="Y14" t="n">
        <v>0.5</v>
      </c>
      <c r="Z14" t="n">
        <v>10</v>
      </c>
      <c r="AA14" t="n">
        <v>228.1646468322315</v>
      </c>
      <c r="AB14" t="n">
        <v>312.1849357095154</v>
      </c>
      <c r="AC14" t="n">
        <v>282.3904435998008</v>
      </c>
      <c r="AD14" t="n">
        <v>228164.6468322315</v>
      </c>
      <c r="AE14" t="n">
        <v>312184.9357095154</v>
      </c>
      <c r="AF14" t="n">
        <v>1.34323443143405e-06</v>
      </c>
      <c r="AG14" t="n">
        <v>0.2665277777777778</v>
      </c>
      <c r="AH14" t="n">
        <v>282390.4435998009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5.2194</v>
      </c>
      <c r="E15" t="n">
        <v>19.16</v>
      </c>
      <c r="F15" t="n">
        <v>16.92</v>
      </c>
      <c r="G15" t="n">
        <v>112.82</v>
      </c>
      <c r="H15" t="n">
        <v>1.99</v>
      </c>
      <c r="I15" t="n">
        <v>9</v>
      </c>
      <c r="J15" t="n">
        <v>124.18</v>
      </c>
      <c r="K15" t="n">
        <v>41.65</v>
      </c>
      <c r="L15" t="n">
        <v>14</v>
      </c>
      <c r="M15" t="n">
        <v>7</v>
      </c>
      <c r="N15" t="n">
        <v>18.53</v>
      </c>
      <c r="O15" t="n">
        <v>15549.15</v>
      </c>
      <c r="P15" t="n">
        <v>150.86</v>
      </c>
      <c r="Q15" t="n">
        <v>183.26</v>
      </c>
      <c r="R15" t="n">
        <v>33.34</v>
      </c>
      <c r="S15" t="n">
        <v>26.24</v>
      </c>
      <c r="T15" t="n">
        <v>2680.85</v>
      </c>
      <c r="U15" t="n">
        <v>0.79</v>
      </c>
      <c r="V15" t="n">
        <v>0.9</v>
      </c>
      <c r="W15" t="n">
        <v>2.96</v>
      </c>
      <c r="X15" t="n">
        <v>0.17</v>
      </c>
      <c r="Y15" t="n">
        <v>0.5</v>
      </c>
      <c r="Z15" t="n">
        <v>10</v>
      </c>
      <c r="AA15" t="n">
        <v>226.3679196591057</v>
      </c>
      <c r="AB15" t="n">
        <v>309.7265743252374</v>
      </c>
      <c r="AC15" t="n">
        <v>280.1667047757056</v>
      </c>
      <c r="AD15" t="n">
        <v>226367.9196591057</v>
      </c>
      <c r="AE15" t="n">
        <v>309726.5743252374</v>
      </c>
      <c r="AF15" t="n">
        <v>1.345373873352436e-06</v>
      </c>
      <c r="AG15" t="n">
        <v>0.2661111111111111</v>
      </c>
      <c r="AH15" t="n">
        <v>280166.7047757056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5.2207</v>
      </c>
      <c r="E16" t="n">
        <v>19.15</v>
      </c>
      <c r="F16" t="n">
        <v>16.92</v>
      </c>
      <c r="G16" t="n">
        <v>112.79</v>
      </c>
      <c r="H16" t="n">
        <v>2.11</v>
      </c>
      <c r="I16" t="n">
        <v>9</v>
      </c>
      <c r="J16" t="n">
        <v>125.49</v>
      </c>
      <c r="K16" t="n">
        <v>41.65</v>
      </c>
      <c r="L16" t="n">
        <v>15</v>
      </c>
      <c r="M16" t="n">
        <v>7</v>
      </c>
      <c r="N16" t="n">
        <v>18.84</v>
      </c>
      <c r="O16" t="n">
        <v>15711.24</v>
      </c>
      <c r="P16" t="n">
        <v>150.11</v>
      </c>
      <c r="Q16" t="n">
        <v>183.26</v>
      </c>
      <c r="R16" t="n">
        <v>33.29</v>
      </c>
      <c r="S16" t="n">
        <v>26.24</v>
      </c>
      <c r="T16" t="n">
        <v>2657.35</v>
      </c>
      <c r="U16" t="n">
        <v>0.79</v>
      </c>
      <c r="V16" t="n">
        <v>0.9</v>
      </c>
      <c r="W16" t="n">
        <v>2.95</v>
      </c>
      <c r="X16" t="n">
        <v>0.16</v>
      </c>
      <c r="Y16" t="n">
        <v>0.5</v>
      </c>
      <c r="Z16" t="n">
        <v>10</v>
      </c>
      <c r="AA16" t="n">
        <v>225.5299491888969</v>
      </c>
      <c r="AB16" t="n">
        <v>308.5800261592503</v>
      </c>
      <c r="AC16" t="n">
        <v>279.1295815574896</v>
      </c>
      <c r="AD16" t="n">
        <v>225529.9491888969</v>
      </c>
      <c r="AE16" t="n">
        <v>308580.0261592504</v>
      </c>
      <c r="AF16" t="n">
        <v>1.345708966664954e-06</v>
      </c>
      <c r="AG16" t="n">
        <v>0.2659722222222222</v>
      </c>
      <c r="AH16" t="n">
        <v>279129.5815574896</v>
      </c>
    </row>
    <row r="17">
      <c r="A17" t="n">
        <v>15</v>
      </c>
      <c r="B17" t="n">
        <v>50</v>
      </c>
      <c r="C17" t="inlineStr">
        <is>
          <t xml:space="preserve">CONCLUIDO	</t>
        </is>
      </c>
      <c r="D17" t="n">
        <v>5.2323</v>
      </c>
      <c r="E17" t="n">
        <v>19.11</v>
      </c>
      <c r="F17" t="n">
        <v>16.9</v>
      </c>
      <c r="G17" t="n">
        <v>126.74</v>
      </c>
      <c r="H17" t="n">
        <v>2.23</v>
      </c>
      <c r="I17" t="n">
        <v>8</v>
      </c>
      <c r="J17" t="n">
        <v>126.81</v>
      </c>
      <c r="K17" t="n">
        <v>41.65</v>
      </c>
      <c r="L17" t="n">
        <v>16</v>
      </c>
      <c r="M17" t="n">
        <v>6</v>
      </c>
      <c r="N17" t="n">
        <v>19.16</v>
      </c>
      <c r="O17" t="n">
        <v>15873.8</v>
      </c>
      <c r="P17" t="n">
        <v>149.42</v>
      </c>
      <c r="Q17" t="n">
        <v>183.26</v>
      </c>
      <c r="R17" t="n">
        <v>32.65</v>
      </c>
      <c r="S17" t="n">
        <v>26.24</v>
      </c>
      <c r="T17" t="n">
        <v>2340.52</v>
      </c>
      <c r="U17" t="n">
        <v>0.8</v>
      </c>
      <c r="V17" t="n">
        <v>0.9</v>
      </c>
      <c r="W17" t="n">
        <v>2.95</v>
      </c>
      <c r="X17" t="n">
        <v>0.14</v>
      </c>
      <c r="Y17" t="n">
        <v>0.5</v>
      </c>
      <c r="Z17" t="n">
        <v>10</v>
      </c>
      <c r="AA17" t="n">
        <v>224.2374702910122</v>
      </c>
      <c r="AB17" t="n">
        <v>306.8115995110206</v>
      </c>
      <c r="AC17" t="n">
        <v>277.529931066564</v>
      </c>
      <c r="AD17" t="n">
        <v>224237.4702910122</v>
      </c>
      <c r="AE17" t="n">
        <v>306811.5995110206</v>
      </c>
      <c r="AF17" t="n">
        <v>1.348699030068964e-06</v>
      </c>
      <c r="AG17" t="n">
        <v>0.2654166666666666</v>
      </c>
      <c r="AH17" t="n">
        <v>277529.931066564</v>
      </c>
    </row>
    <row r="18">
      <c r="A18" t="n">
        <v>16</v>
      </c>
      <c r="B18" t="n">
        <v>50</v>
      </c>
      <c r="C18" t="inlineStr">
        <is>
          <t xml:space="preserve">CONCLUIDO	</t>
        </is>
      </c>
      <c r="D18" t="n">
        <v>5.2339</v>
      </c>
      <c r="E18" t="n">
        <v>19.11</v>
      </c>
      <c r="F18" t="n">
        <v>16.89</v>
      </c>
      <c r="G18" t="n">
        <v>126.69</v>
      </c>
      <c r="H18" t="n">
        <v>2.34</v>
      </c>
      <c r="I18" t="n">
        <v>8</v>
      </c>
      <c r="J18" t="n">
        <v>128.13</v>
      </c>
      <c r="K18" t="n">
        <v>41.65</v>
      </c>
      <c r="L18" t="n">
        <v>17</v>
      </c>
      <c r="M18" t="n">
        <v>6</v>
      </c>
      <c r="N18" t="n">
        <v>19.48</v>
      </c>
      <c r="O18" t="n">
        <v>16036.82</v>
      </c>
      <c r="P18" t="n">
        <v>148.57</v>
      </c>
      <c r="Q18" t="n">
        <v>183.26</v>
      </c>
      <c r="R18" t="n">
        <v>32.51</v>
      </c>
      <c r="S18" t="n">
        <v>26.24</v>
      </c>
      <c r="T18" t="n">
        <v>2269.63</v>
      </c>
      <c r="U18" t="n">
        <v>0.8100000000000001</v>
      </c>
      <c r="V18" t="n">
        <v>0.9</v>
      </c>
      <c r="W18" t="n">
        <v>2.95</v>
      </c>
      <c r="X18" t="n">
        <v>0.14</v>
      </c>
      <c r="Y18" t="n">
        <v>0.5</v>
      </c>
      <c r="Z18" t="n">
        <v>10</v>
      </c>
      <c r="AA18" t="n">
        <v>223.2466147985969</v>
      </c>
      <c r="AB18" t="n">
        <v>305.4558673128395</v>
      </c>
      <c r="AC18" t="n">
        <v>276.3035880465948</v>
      </c>
      <c r="AD18" t="n">
        <v>223246.6147985969</v>
      </c>
      <c r="AE18" t="n">
        <v>305455.8673128395</v>
      </c>
      <c r="AF18" t="n">
        <v>1.349111452607448e-06</v>
      </c>
      <c r="AG18" t="n">
        <v>0.2654166666666666</v>
      </c>
      <c r="AH18" t="n">
        <v>276303.5880465948</v>
      </c>
    </row>
    <row r="19">
      <c r="A19" t="n">
        <v>17</v>
      </c>
      <c r="B19" t="n">
        <v>50</v>
      </c>
      <c r="C19" t="inlineStr">
        <is>
          <t xml:space="preserve">CONCLUIDO	</t>
        </is>
      </c>
      <c r="D19" t="n">
        <v>5.2438</v>
      </c>
      <c r="E19" t="n">
        <v>19.07</v>
      </c>
      <c r="F19" t="n">
        <v>16.88</v>
      </c>
      <c r="G19" t="n">
        <v>144.67</v>
      </c>
      <c r="H19" t="n">
        <v>2.46</v>
      </c>
      <c r="I19" t="n">
        <v>7</v>
      </c>
      <c r="J19" t="n">
        <v>129.46</v>
      </c>
      <c r="K19" t="n">
        <v>41.65</v>
      </c>
      <c r="L19" t="n">
        <v>18</v>
      </c>
      <c r="M19" t="n">
        <v>5</v>
      </c>
      <c r="N19" t="n">
        <v>19.81</v>
      </c>
      <c r="O19" t="n">
        <v>16200.3</v>
      </c>
      <c r="P19" t="n">
        <v>147.77</v>
      </c>
      <c r="Q19" t="n">
        <v>183.27</v>
      </c>
      <c r="R19" t="n">
        <v>32.1</v>
      </c>
      <c r="S19" t="n">
        <v>26.24</v>
      </c>
      <c r="T19" t="n">
        <v>2072.85</v>
      </c>
      <c r="U19" t="n">
        <v>0.82</v>
      </c>
      <c r="V19" t="n">
        <v>0.9</v>
      </c>
      <c r="W19" t="n">
        <v>2.95</v>
      </c>
      <c r="X19" t="n">
        <v>0.12</v>
      </c>
      <c r="Y19" t="n">
        <v>0.5</v>
      </c>
      <c r="Z19" t="n">
        <v>10</v>
      </c>
      <c r="AA19" t="n">
        <v>221.9586294459139</v>
      </c>
      <c r="AB19" t="n">
        <v>303.693588931396</v>
      </c>
      <c r="AC19" t="n">
        <v>274.7094990405024</v>
      </c>
      <c r="AD19" t="n">
        <v>221958.6294459139</v>
      </c>
      <c r="AE19" t="n">
        <v>303693.588931396</v>
      </c>
      <c r="AF19" t="n">
        <v>1.351663317064319e-06</v>
      </c>
      <c r="AG19" t="n">
        <v>0.2648611111111111</v>
      </c>
      <c r="AH19" t="n">
        <v>274709.4990405024</v>
      </c>
    </row>
    <row r="20">
      <c r="A20" t="n">
        <v>18</v>
      </c>
      <c r="B20" t="n">
        <v>50</v>
      </c>
      <c r="C20" t="inlineStr">
        <is>
          <t xml:space="preserve">CONCLUIDO	</t>
        </is>
      </c>
      <c r="D20" t="n">
        <v>5.2443</v>
      </c>
      <c r="E20" t="n">
        <v>19.07</v>
      </c>
      <c r="F20" t="n">
        <v>16.88</v>
      </c>
      <c r="G20" t="n">
        <v>144.66</v>
      </c>
      <c r="H20" t="n">
        <v>2.57</v>
      </c>
      <c r="I20" t="n">
        <v>7</v>
      </c>
      <c r="J20" t="n">
        <v>130.79</v>
      </c>
      <c r="K20" t="n">
        <v>41.65</v>
      </c>
      <c r="L20" t="n">
        <v>19</v>
      </c>
      <c r="M20" t="n">
        <v>5</v>
      </c>
      <c r="N20" t="n">
        <v>20.14</v>
      </c>
      <c r="O20" t="n">
        <v>16364.25</v>
      </c>
      <c r="P20" t="n">
        <v>147.26</v>
      </c>
      <c r="Q20" t="n">
        <v>183.26</v>
      </c>
      <c r="R20" t="n">
        <v>32.03</v>
      </c>
      <c r="S20" t="n">
        <v>26.24</v>
      </c>
      <c r="T20" t="n">
        <v>2037.55</v>
      </c>
      <c r="U20" t="n">
        <v>0.82</v>
      </c>
      <c r="V20" t="n">
        <v>0.9</v>
      </c>
      <c r="W20" t="n">
        <v>2.95</v>
      </c>
      <c r="X20" t="n">
        <v>0.12</v>
      </c>
      <c r="Y20" t="n">
        <v>0.5</v>
      </c>
      <c r="Z20" t="n">
        <v>10</v>
      </c>
      <c r="AA20" t="n">
        <v>221.4084790225246</v>
      </c>
      <c r="AB20" t="n">
        <v>302.9408488511914</v>
      </c>
      <c r="AC20" t="n">
        <v>274.028599417075</v>
      </c>
      <c r="AD20" t="n">
        <v>221408.4790225246</v>
      </c>
      <c r="AE20" t="n">
        <v>302940.8488511915</v>
      </c>
      <c r="AF20" t="n">
        <v>1.351792199107595e-06</v>
      </c>
      <c r="AG20" t="n">
        <v>0.2648611111111111</v>
      </c>
      <c r="AH20" t="n">
        <v>274028.599417075</v>
      </c>
    </row>
    <row r="21">
      <c r="A21" t="n">
        <v>19</v>
      </c>
      <c r="B21" t="n">
        <v>50</v>
      </c>
      <c r="C21" t="inlineStr">
        <is>
          <t xml:space="preserve">CONCLUIDO	</t>
        </is>
      </c>
      <c r="D21" t="n">
        <v>5.2429</v>
      </c>
      <c r="E21" t="n">
        <v>19.07</v>
      </c>
      <c r="F21" t="n">
        <v>16.88</v>
      </c>
      <c r="G21" t="n">
        <v>144.7</v>
      </c>
      <c r="H21" t="n">
        <v>2.67</v>
      </c>
      <c r="I21" t="n">
        <v>7</v>
      </c>
      <c r="J21" t="n">
        <v>132.12</v>
      </c>
      <c r="K21" t="n">
        <v>41.65</v>
      </c>
      <c r="L21" t="n">
        <v>20</v>
      </c>
      <c r="M21" t="n">
        <v>5</v>
      </c>
      <c r="N21" t="n">
        <v>20.47</v>
      </c>
      <c r="O21" t="n">
        <v>16528.68</v>
      </c>
      <c r="P21" t="n">
        <v>145.54</v>
      </c>
      <c r="Q21" t="n">
        <v>183.26</v>
      </c>
      <c r="R21" t="n">
        <v>32.15</v>
      </c>
      <c r="S21" t="n">
        <v>26.24</v>
      </c>
      <c r="T21" t="n">
        <v>2098.51</v>
      </c>
      <c r="U21" t="n">
        <v>0.82</v>
      </c>
      <c r="V21" t="n">
        <v>0.9</v>
      </c>
      <c r="W21" t="n">
        <v>2.95</v>
      </c>
      <c r="X21" t="n">
        <v>0.13</v>
      </c>
      <c r="Y21" t="n">
        <v>0.5</v>
      </c>
      <c r="Z21" t="n">
        <v>10</v>
      </c>
      <c r="AA21" t="n">
        <v>219.6816436916366</v>
      </c>
      <c r="AB21" t="n">
        <v>300.5781165688736</v>
      </c>
      <c r="AC21" t="n">
        <v>271.8913629876652</v>
      </c>
      <c r="AD21" t="n">
        <v>219681.6436916366</v>
      </c>
      <c r="AE21" t="n">
        <v>300578.1165688736</v>
      </c>
      <c r="AF21" t="n">
        <v>1.351431329386421e-06</v>
      </c>
      <c r="AG21" t="n">
        <v>0.2648611111111111</v>
      </c>
      <c r="AH21" t="n">
        <v>271891.3629876652</v>
      </c>
    </row>
    <row r="22">
      <c r="A22" t="n">
        <v>20</v>
      </c>
      <c r="B22" t="n">
        <v>50</v>
      </c>
      <c r="C22" t="inlineStr">
        <is>
          <t xml:space="preserve">CONCLUIDO	</t>
        </is>
      </c>
      <c r="D22" t="n">
        <v>5.2593</v>
      </c>
      <c r="E22" t="n">
        <v>19.01</v>
      </c>
      <c r="F22" t="n">
        <v>16.84</v>
      </c>
      <c r="G22" t="n">
        <v>168.44</v>
      </c>
      <c r="H22" t="n">
        <v>2.78</v>
      </c>
      <c r="I22" t="n">
        <v>6</v>
      </c>
      <c r="J22" t="n">
        <v>133.46</v>
      </c>
      <c r="K22" t="n">
        <v>41.65</v>
      </c>
      <c r="L22" t="n">
        <v>21</v>
      </c>
      <c r="M22" t="n">
        <v>4</v>
      </c>
      <c r="N22" t="n">
        <v>20.81</v>
      </c>
      <c r="O22" t="n">
        <v>16693.59</v>
      </c>
      <c r="P22" t="n">
        <v>143.84</v>
      </c>
      <c r="Q22" t="n">
        <v>183.26</v>
      </c>
      <c r="R22" t="n">
        <v>31.03</v>
      </c>
      <c r="S22" t="n">
        <v>26.24</v>
      </c>
      <c r="T22" t="n">
        <v>1539.54</v>
      </c>
      <c r="U22" t="n">
        <v>0.85</v>
      </c>
      <c r="V22" t="n">
        <v>0.9</v>
      </c>
      <c r="W22" t="n">
        <v>2.95</v>
      </c>
      <c r="X22" t="n">
        <v>0.09</v>
      </c>
      <c r="Y22" t="n">
        <v>0.5</v>
      </c>
      <c r="Z22" t="n">
        <v>10</v>
      </c>
      <c r="AA22" t="n">
        <v>217.0863347778231</v>
      </c>
      <c r="AB22" t="n">
        <v>297.0271004160473</v>
      </c>
      <c r="AC22" t="n">
        <v>268.679250832581</v>
      </c>
      <c r="AD22" t="n">
        <v>217086.3347778231</v>
      </c>
      <c r="AE22" t="n">
        <v>297027.1004160473</v>
      </c>
      <c r="AF22" t="n">
        <v>1.355658660405883e-06</v>
      </c>
      <c r="AG22" t="n">
        <v>0.2640277777777778</v>
      </c>
      <c r="AH22" t="n">
        <v>268679.250832581</v>
      </c>
    </row>
    <row r="23">
      <c r="A23" t="n">
        <v>21</v>
      </c>
      <c r="B23" t="n">
        <v>50</v>
      </c>
      <c r="C23" t="inlineStr">
        <is>
          <t xml:space="preserve">CONCLUIDO	</t>
        </is>
      </c>
      <c r="D23" t="n">
        <v>5.2575</v>
      </c>
      <c r="E23" t="n">
        <v>19.02</v>
      </c>
      <c r="F23" t="n">
        <v>16.85</v>
      </c>
      <c r="G23" t="n">
        <v>168.51</v>
      </c>
      <c r="H23" t="n">
        <v>2.88</v>
      </c>
      <c r="I23" t="n">
        <v>6</v>
      </c>
      <c r="J23" t="n">
        <v>134.8</v>
      </c>
      <c r="K23" t="n">
        <v>41.65</v>
      </c>
      <c r="L23" t="n">
        <v>22</v>
      </c>
      <c r="M23" t="n">
        <v>4</v>
      </c>
      <c r="N23" t="n">
        <v>21.15</v>
      </c>
      <c r="O23" t="n">
        <v>16859.1</v>
      </c>
      <c r="P23" t="n">
        <v>144.75</v>
      </c>
      <c r="Q23" t="n">
        <v>183.26</v>
      </c>
      <c r="R23" t="n">
        <v>31.2</v>
      </c>
      <c r="S23" t="n">
        <v>26.24</v>
      </c>
      <c r="T23" t="n">
        <v>1625.51</v>
      </c>
      <c r="U23" t="n">
        <v>0.84</v>
      </c>
      <c r="V23" t="n">
        <v>0.9</v>
      </c>
      <c r="W23" t="n">
        <v>2.95</v>
      </c>
      <c r="X23" t="n">
        <v>0.1</v>
      </c>
      <c r="Y23" t="n">
        <v>0.5</v>
      </c>
      <c r="Z23" t="n">
        <v>10</v>
      </c>
      <c r="AA23" t="n">
        <v>218.1412655141955</v>
      </c>
      <c r="AB23" t="n">
        <v>298.4705031898107</v>
      </c>
      <c r="AC23" t="n">
        <v>269.9848972714454</v>
      </c>
      <c r="AD23" t="n">
        <v>218141.2655141955</v>
      </c>
      <c r="AE23" t="n">
        <v>298470.5031898107</v>
      </c>
      <c r="AF23" t="n">
        <v>1.355194685050089e-06</v>
      </c>
      <c r="AG23" t="n">
        <v>0.2641666666666667</v>
      </c>
      <c r="AH23" t="n">
        <v>269984.8972714454</v>
      </c>
    </row>
    <row r="24">
      <c r="A24" t="n">
        <v>22</v>
      </c>
      <c r="B24" t="n">
        <v>50</v>
      </c>
      <c r="C24" t="inlineStr">
        <is>
          <t xml:space="preserve">CONCLUIDO	</t>
        </is>
      </c>
      <c r="D24" t="n">
        <v>5.2575</v>
      </c>
      <c r="E24" t="n">
        <v>19.02</v>
      </c>
      <c r="F24" t="n">
        <v>16.85</v>
      </c>
      <c r="G24" t="n">
        <v>168.51</v>
      </c>
      <c r="H24" t="n">
        <v>2.99</v>
      </c>
      <c r="I24" t="n">
        <v>6</v>
      </c>
      <c r="J24" t="n">
        <v>136.14</v>
      </c>
      <c r="K24" t="n">
        <v>41.65</v>
      </c>
      <c r="L24" t="n">
        <v>23</v>
      </c>
      <c r="M24" t="n">
        <v>4</v>
      </c>
      <c r="N24" t="n">
        <v>21.49</v>
      </c>
      <c r="O24" t="n">
        <v>17024.98</v>
      </c>
      <c r="P24" t="n">
        <v>143.79</v>
      </c>
      <c r="Q24" t="n">
        <v>183.26</v>
      </c>
      <c r="R24" t="n">
        <v>31.2</v>
      </c>
      <c r="S24" t="n">
        <v>26.24</v>
      </c>
      <c r="T24" t="n">
        <v>1628.68</v>
      </c>
      <c r="U24" t="n">
        <v>0.84</v>
      </c>
      <c r="V24" t="n">
        <v>0.9</v>
      </c>
      <c r="W24" t="n">
        <v>2.95</v>
      </c>
      <c r="X24" t="n">
        <v>0.1</v>
      </c>
      <c r="Y24" t="n">
        <v>0.5</v>
      </c>
      <c r="Z24" t="n">
        <v>10</v>
      </c>
      <c r="AA24" t="n">
        <v>217.1475840640233</v>
      </c>
      <c r="AB24" t="n">
        <v>297.1109043915541</v>
      </c>
      <c r="AC24" t="n">
        <v>268.7550566742852</v>
      </c>
      <c r="AD24" t="n">
        <v>217147.5840640233</v>
      </c>
      <c r="AE24" t="n">
        <v>297110.9043915541</v>
      </c>
      <c r="AF24" t="n">
        <v>1.355194685050089e-06</v>
      </c>
      <c r="AG24" t="n">
        <v>0.2641666666666667</v>
      </c>
      <c r="AH24" t="n">
        <v>268755.0566742853</v>
      </c>
    </row>
    <row r="25">
      <c r="A25" t="n">
        <v>23</v>
      </c>
      <c r="B25" t="n">
        <v>50</v>
      </c>
      <c r="C25" t="inlineStr">
        <is>
          <t xml:space="preserve">CONCLUIDO	</t>
        </is>
      </c>
      <c r="D25" t="n">
        <v>5.2575</v>
      </c>
      <c r="E25" t="n">
        <v>19.02</v>
      </c>
      <c r="F25" t="n">
        <v>16.85</v>
      </c>
      <c r="G25" t="n">
        <v>168.51</v>
      </c>
      <c r="H25" t="n">
        <v>3.09</v>
      </c>
      <c r="I25" t="n">
        <v>6</v>
      </c>
      <c r="J25" t="n">
        <v>137.49</v>
      </c>
      <c r="K25" t="n">
        <v>41.65</v>
      </c>
      <c r="L25" t="n">
        <v>24</v>
      </c>
      <c r="M25" t="n">
        <v>4</v>
      </c>
      <c r="N25" t="n">
        <v>21.84</v>
      </c>
      <c r="O25" t="n">
        <v>17191.35</v>
      </c>
      <c r="P25" t="n">
        <v>142.29</v>
      </c>
      <c r="Q25" t="n">
        <v>183.28</v>
      </c>
      <c r="R25" t="n">
        <v>31.22</v>
      </c>
      <c r="S25" t="n">
        <v>26.24</v>
      </c>
      <c r="T25" t="n">
        <v>1636.68</v>
      </c>
      <c r="U25" t="n">
        <v>0.84</v>
      </c>
      <c r="V25" t="n">
        <v>0.9</v>
      </c>
      <c r="W25" t="n">
        <v>2.95</v>
      </c>
      <c r="X25" t="n">
        <v>0.1</v>
      </c>
      <c r="Y25" t="n">
        <v>0.5</v>
      </c>
      <c r="Z25" t="n">
        <v>10</v>
      </c>
      <c r="AA25" t="n">
        <v>215.5949567981293</v>
      </c>
      <c r="AB25" t="n">
        <v>294.9865312692784</v>
      </c>
      <c r="AC25" t="n">
        <v>266.8334307412223</v>
      </c>
      <c r="AD25" t="n">
        <v>215594.9567981293</v>
      </c>
      <c r="AE25" t="n">
        <v>294986.5312692784</v>
      </c>
      <c r="AF25" t="n">
        <v>1.355194685050089e-06</v>
      </c>
      <c r="AG25" t="n">
        <v>0.2641666666666667</v>
      </c>
      <c r="AH25" t="n">
        <v>266833.4307412223</v>
      </c>
    </row>
    <row r="26">
      <c r="A26" t="n">
        <v>24</v>
      </c>
      <c r="B26" t="n">
        <v>50</v>
      </c>
      <c r="C26" t="inlineStr">
        <is>
          <t xml:space="preserve">CONCLUIDO	</t>
        </is>
      </c>
      <c r="D26" t="n">
        <v>5.2657</v>
      </c>
      <c r="E26" t="n">
        <v>18.99</v>
      </c>
      <c r="F26" t="n">
        <v>16.84</v>
      </c>
      <c r="G26" t="n">
        <v>202.12</v>
      </c>
      <c r="H26" t="n">
        <v>3.18</v>
      </c>
      <c r="I26" t="n">
        <v>5</v>
      </c>
      <c r="J26" t="n">
        <v>138.85</v>
      </c>
      <c r="K26" t="n">
        <v>41.65</v>
      </c>
      <c r="L26" t="n">
        <v>25</v>
      </c>
      <c r="M26" t="n">
        <v>2</v>
      </c>
      <c r="N26" t="n">
        <v>22.2</v>
      </c>
      <c r="O26" t="n">
        <v>17358.22</v>
      </c>
      <c r="P26" t="n">
        <v>139.43</v>
      </c>
      <c r="Q26" t="n">
        <v>183.26</v>
      </c>
      <c r="R26" t="n">
        <v>30.98</v>
      </c>
      <c r="S26" t="n">
        <v>26.24</v>
      </c>
      <c r="T26" t="n">
        <v>1522.83</v>
      </c>
      <c r="U26" t="n">
        <v>0.85</v>
      </c>
      <c r="V26" t="n">
        <v>0.9</v>
      </c>
      <c r="W26" t="n">
        <v>2.95</v>
      </c>
      <c r="X26" t="n">
        <v>0.09</v>
      </c>
      <c r="Y26" t="n">
        <v>0.5</v>
      </c>
      <c r="Z26" t="n">
        <v>10</v>
      </c>
      <c r="AA26" t="n">
        <v>212.2669868526929</v>
      </c>
      <c r="AB26" t="n">
        <v>290.4330559702626</v>
      </c>
      <c r="AC26" t="n">
        <v>262.7145327339004</v>
      </c>
      <c r="AD26" t="n">
        <v>212266.9868526929</v>
      </c>
      <c r="AE26" t="n">
        <v>290433.0559702626</v>
      </c>
      <c r="AF26" t="n">
        <v>1.35730835055982e-06</v>
      </c>
      <c r="AG26" t="n">
        <v>0.26375</v>
      </c>
      <c r="AH26" t="n">
        <v>262714.5327339004</v>
      </c>
    </row>
    <row r="27">
      <c r="A27" t="n">
        <v>25</v>
      </c>
      <c r="B27" t="n">
        <v>50</v>
      </c>
      <c r="C27" t="inlineStr">
        <is>
          <t xml:space="preserve">CONCLUIDO	</t>
        </is>
      </c>
      <c r="D27" t="n">
        <v>5.2662</v>
      </c>
      <c r="E27" t="n">
        <v>18.99</v>
      </c>
      <c r="F27" t="n">
        <v>16.84</v>
      </c>
      <c r="G27" t="n">
        <v>202.1</v>
      </c>
      <c r="H27" t="n">
        <v>3.28</v>
      </c>
      <c r="I27" t="n">
        <v>5</v>
      </c>
      <c r="J27" t="n">
        <v>140.2</v>
      </c>
      <c r="K27" t="n">
        <v>41.65</v>
      </c>
      <c r="L27" t="n">
        <v>26</v>
      </c>
      <c r="M27" t="n">
        <v>2</v>
      </c>
      <c r="N27" t="n">
        <v>22.55</v>
      </c>
      <c r="O27" t="n">
        <v>17525.59</v>
      </c>
      <c r="P27" t="n">
        <v>140.74</v>
      </c>
      <c r="Q27" t="n">
        <v>183.28</v>
      </c>
      <c r="R27" t="n">
        <v>30.9</v>
      </c>
      <c r="S27" t="n">
        <v>26.24</v>
      </c>
      <c r="T27" t="n">
        <v>1483.45</v>
      </c>
      <c r="U27" t="n">
        <v>0.85</v>
      </c>
      <c r="V27" t="n">
        <v>0.9</v>
      </c>
      <c r="W27" t="n">
        <v>2.95</v>
      </c>
      <c r="X27" t="n">
        <v>0.09</v>
      </c>
      <c r="Y27" t="n">
        <v>0.5</v>
      </c>
      <c r="Z27" t="n">
        <v>10</v>
      </c>
      <c r="AA27" t="n">
        <v>213.6007863355376</v>
      </c>
      <c r="AB27" t="n">
        <v>292.2580192657699</v>
      </c>
      <c r="AC27" t="n">
        <v>264.3653240938373</v>
      </c>
      <c r="AD27" t="n">
        <v>213600.7863355376</v>
      </c>
      <c r="AE27" t="n">
        <v>292258.0192657699</v>
      </c>
      <c r="AF27" t="n">
        <v>1.357437232603096e-06</v>
      </c>
      <c r="AG27" t="n">
        <v>0.26375</v>
      </c>
      <c r="AH27" t="n">
        <v>264365.3240938373</v>
      </c>
    </row>
    <row r="28">
      <c r="A28" t="n">
        <v>26</v>
      </c>
      <c r="B28" t="n">
        <v>50</v>
      </c>
      <c r="C28" t="inlineStr">
        <is>
          <t xml:space="preserve">CONCLUIDO	</t>
        </is>
      </c>
      <c r="D28" t="n">
        <v>5.2673</v>
      </c>
      <c r="E28" t="n">
        <v>18.98</v>
      </c>
      <c r="F28" t="n">
        <v>16.84</v>
      </c>
      <c r="G28" t="n">
        <v>202.05</v>
      </c>
      <c r="H28" t="n">
        <v>3.37</v>
      </c>
      <c r="I28" t="n">
        <v>5</v>
      </c>
      <c r="J28" t="n">
        <v>141.56</v>
      </c>
      <c r="K28" t="n">
        <v>41.65</v>
      </c>
      <c r="L28" t="n">
        <v>27</v>
      </c>
      <c r="M28" t="n">
        <v>1</v>
      </c>
      <c r="N28" t="n">
        <v>22.91</v>
      </c>
      <c r="O28" t="n">
        <v>17693.46</v>
      </c>
      <c r="P28" t="n">
        <v>141.75</v>
      </c>
      <c r="Q28" t="n">
        <v>183.26</v>
      </c>
      <c r="R28" t="n">
        <v>30.73</v>
      </c>
      <c r="S28" t="n">
        <v>26.24</v>
      </c>
      <c r="T28" t="n">
        <v>1397.23</v>
      </c>
      <c r="U28" t="n">
        <v>0.85</v>
      </c>
      <c r="V28" t="n">
        <v>0.9</v>
      </c>
      <c r="W28" t="n">
        <v>2.95</v>
      </c>
      <c r="X28" t="n">
        <v>0.08</v>
      </c>
      <c r="Y28" t="n">
        <v>0.5</v>
      </c>
      <c r="Z28" t="n">
        <v>10</v>
      </c>
      <c r="AA28" t="n">
        <v>214.5997523411651</v>
      </c>
      <c r="AB28" t="n">
        <v>293.6248486259386</v>
      </c>
      <c r="AC28" t="n">
        <v>265.6017051782289</v>
      </c>
      <c r="AD28" t="n">
        <v>214599.7523411651</v>
      </c>
      <c r="AE28" t="n">
        <v>293624.8486259386</v>
      </c>
      <c r="AF28" t="n">
        <v>1.357720773098303e-06</v>
      </c>
      <c r="AG28" t="n">
        <v>0.2636111111111111</v>
      </c>
      <c r="AH28" t="n">
        <v>265601.7051782289</v>
      </c>
    </row>
    <row r="29">
      <c r="A29" t="n">
        <v>27</v>
      </c>
      <c r="B29" t="n">
        <v>50</v>
      </c>
      <c r="C29" t="inlineStr">
        <is>
          <t xml:space="preserve">CONCLUIDO	</t>
        </is>
      </c>
      <c r="D29" t="n">
        <v>5.2663</v>
      </c>
      <c r="E29" t="n">
        <v>18.99</v>
      </c>
      <c r="F29" t="n">
        <v>16.84</v>
      </c>
      <c r="G29" t="n">
        <v>202.1</v>
      </c>
      <c r="H29" t="n">
        <v>3.47</v>
      </c>
      <c r="I29" t="n">
        <v>5</v>
      </c>
      <c r="J29" t="n">
        <v>142.93</v>
      </c>
      <c r="K29" t="n">
        <v>41.65</v>
      </c>
      <c r="L29" t="n">
        <v>28</v>
      </c>
      <c r="M29" t="n">
        <v>0</v>
      </c>
      <c r="N29" t="n">
        <v>23.28</v>
      </c>
      <c r="O29" t="n">
        <v>17861.84</v>
      </c>
      <c r="P29" t="n">
        <v>142.79</v>
      </c>
      <c r="Q29" t="n">
        <v>183.26</v>
      </c>
      <c r="R29" t="n">
        <v>30.77</v>
      </c>
      <c r="S29" t="n">
        <v>26.24</v>
      </c>
      <c r="T29" t="n">
        <v>1417.52</v>
      </c>
      <c r="U29" t="n">
        <v>0.85</v>
      </c>
      <c r="V29" t="n">
        <v>0.9</v>
      </c>
      <c r="W29" t="n">
        <v>2.95</v>
      </c>
      <c r="X29" t="n">
        <v>0.09</v>
      </c>
      <c r="Y29" t="n">
        <v>0.5</v>
      </c>
      <c r="Z29" t="n">
        <v>10</v>
      </c>
      <c r="AA29" t="n">
        <v>215.7151549634329</v>
      </c>
      <c r="AB29" t="n">
        <v>295.1509917018154</v>
      </c>
      <c r="AC29" t="n">
        <v>266.9821953008997</v>
      </c>
      <c r="AD29" t="n">
        <v>215715.1549634329</v>
      </c>
      <c r="AE29" t="n">
        <v>295150.9917018154</v>
      </c>
      <c r="AF29" t="n">
        <v>1.357463009011751e-06</v>
      </c>
      <c r="AG29" t="n">
        <v>0.26375</v>
      </c>
      <c r="AH29" t="n">
        <v>266982.1953008997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4.6512</v>
      </c>
      <c r="E2" t="n">
        <v>21.5</v>
      </c>
      <c r="F2" t="n">
        <v>18.5</v>
      </c>
      <c r="G2" t="n">
        <v>12.76</v>
      </c>
      <c r="H2" t="n">
        <v>0.28</v>
      </c>
      <c r="I2" t="n">
        <v>87</v>
      </c>
      <c r="J2" t="n">
        <v>61.76</v>
      </c>
      <c r="K2" t="n">
        <v>28.92</v>
      </c>
      <c r="L2" t="n">
        <v>1</v>
      </c>
      <c r="M2" t="n">
        <v>85</v>
      </c>
      <c r="N2" t="n">
        <v>6.84</v>
      </c>
      <c r="O2" t="n">
        <v>7851.41</v>
      </c>
      <c r="P2" t="n">
        <v>120.08</v>
      </c>
      <c r="Q2" t="n">
        <v>183.35</v>
      </c>
      <c r="R2" t="n">
        <v>82.40000000000001</v>
      </c>
      <c r="S2" t="n">
        <v>26.24</v>
      </c>
      <c r="T2" t="n">
        <v>26823.26</v>
      </c>
      <c r="U2" t="n">
        <v>0.32</v>
      </c>
      <c r="V2" t="n">
        <v>0.82</v>
      </c>
      <c r="W2" t="n">
        <v>3.08</v>
      </c>
      <c r="X2" t="n">
        <v>1.74</v>
      </c>
      <c r="Y2" t="n">
        <v>0.5</v>
      </c>
      <c r="Z2" t="n">
        <v>10</v>
      </c>
      <c r="AA2" t="n">
        <v>204.7834485784216</v>
      </c>
      <c r="AB2" t="n">
        <v>280.1937487530019</v>
      </c>
      <c r="AC2" t="n">
        <v>253.4524506264939</v>
      </c>
      <c r="AD2" t="n">
        <v>204783.4485784216</v>
      </c>
      <c r="AE2" t="n">
        <v>280193.7487530019</v>
      </c>
      <c r="AF2" t="n">
        <v>1.301570633484461e-06</v>
      </c>
      <c r="AG2" t="n">
        <v>0.2986111111111111</v>
      </c>
      <c r="AH2" t="n">
        <v>253452.450626494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5.0105</v>
      </c>
      <c r="E3" t="n">
        <v>19.96</v>
      </c>
      <c r="F3" t="n">
        <v>17.58</v>
      </c>
      <c r="G3" t="n">
        <v>25.11</v>
      </c>
      <c r="H3" t="n">
        <v>0.55</v>
      </c>
      <c r="I3" t="n">
        <v>42</v>
      </c>
      <c r="J3" t="n">
        <v>62.92</v>
      </c>
      <c r="K3" t="n">
        <v>28.92</v>
      </c>
      <c r="L3" t="n">
        <v>2</v>
      </c>
      <c r="M3" t="n">
        <v>40</v>
      </c>
      <c r="N3" t="n">
        <v>7</v>
      </c>
      <c r="O3" t="n">
        <v>7994.37</v>
      </c>
      <c r="P3" t="n">
        <v>112.33</v>
      </c>
      <c r="Q3" t="n">
        <v>183.32</v>
      </c>
      <c r="R3" t="n">
        <v>53.78</v>
      </c>
      <c r="S3" t="n">
        <v>26.24</v>
      </c>
      <c r="T3" t="n">
        <v>12734.97</v>
      </c>
      <c r="U3" t="n">
        <v>0.49</v>
      </c>
      <c r="V3" t="n">
        <v>0.87</v>
      </c>
      <c r="W3" t="n">
        <v>3.01</v>
      </c>
      <c r="X3" t="n">
        <v>0.82</v>
      </c>
      <c r="Y3" t="n">
        <v>0.5</v>
      </c>
      <c r="Z3" t="n">
        <v>10</v>
      </c>
      <c r="AA3" t="n">
        <v>178.9452059690707</v>
      </c>
      <c r="AB3" t="n">
        <v>244.840725312092</v>
      </c>
      <c r="AC3" t="n">
        <v>221.4734701244932</v>
      </c>
      <c r="AD3" t="n">
        <v>178945.2059690707</v>
      </c>
      <c r="AE3" t="n">
        <v>244840.7253120921</v>
      </c>
      <c r="AF3" t="n">
        <v>1.402115509776809e-06</v>
      </c>
      <c r="AG3" t="n">
        <v>0.2772222222222223</v>
      </c>
      <c r="AH3" t="n">
        <v>221473.4701244932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5.1406</v>
      </c>
      <c r="E4" t="n">
        <v>19.45</v>
      </c>
      <c r="F4" t="n">
        <v>17.28</v>
      </c>
      <c r="G4" t="n">
        <v>38.4</v>
      </c>
      <c r="H4" t="n">
        <v>0.8100000000000001</v>
      </c>
      <c r="I4" t="n">
        <v>27</v>
      </c>
      <c r="J4" t="n">
        <v>64.08</v>
      </c>
      <c r="K4" t="n">
        <v>28.92</v>
      </c>
      <c r="L4" t="n">
        <v>3</v>
      </c>
      <c r="M4" t="n">
        <v>25</v>
      </c>
      <c r="N4" t="n">
        <v>7.16</v>
      </c>
      <c r="O4" t="n">
        <v>8137.65</v>
      </c>
      <c r="P4" t="n">
        <v>108.7</v>
      </c>
      <c r="Q4" t="n">
        <v>183.28</v>
      </c>
      <c r="R4" t="n">
        <v>44.26</v>
      </c>
      <c r="S4" t="n">
        <v>26.24</v>
      </c>
      <c r="T4" t="n">
        <v>8051.91</v>
      </c>
      <c r="U4" t="n">
        <v>0.59</v>
      </c>
      <c r="V4" t="n">
        <v>0.88</v>
      </c>
      <c r="W4" t="n">
        <v>2.99</v>
      </c>
      <c r="X4" t="n">
        <v>0.53</v>
      </c>
      <c r="Y4" t="n">
        <v>0.5</v>
      </c>
      <c r="Z4" t="n">
        <v>10</v>
      </c>
      <c r="AA4" t="n">
        <v>169.7079057012311</v>
      </c>
      <c r="AB4" t="n">
        <v>232.2018435647138</v>
      </c>
      <c r="AC4" t="n">
        <v>210.0408255122988</v>
      </c>
      <c r="AD4" t="n">
        <v>169707.9057012311</v>
      </c>
      <c r="AE4" t="n">
        <v>232201.8435647138</v>
      </c>
      <c r="AF4" t="n">
        <v>1.438522101498585e-06</v>
      </c>
      <c r="AG4" t="n">
        <v>0.2701388888888889</v>
      </c>
      <c r="AH4" t="n">
        <v>210040.8255122988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5.208</v>
      </c>
      <c r="E5" t="n">
        <v>19.2</v>
      </c>
      <c r="F5" t="n">
        <v>17.13</v>
      </c>
      <c r="G5" t="n">
        <v>51.38</v>
      </c>
      <c r="H5" t="n">
        <v>1.07</v>
      </c>
      <c r="I5" t="n">
        <v>20</v>
      </c>
      <c r="J5" t="n">
        <v>65.25</v>
      </c>
      <c r="K5" t="n">
        <v>28.92</v>
      </c>
      <c r="L5" t="n">
        <v>4</v>
      </c>
      <c r="M5" t="n">
        <v>18</v>
      </c>
      <c r="N5" t="n">
        <v>7.33</v>
      </c>
      <c r="O5" t="n">
        <v>8281.25</v>
      </c>
      <c r="P5" t="n">
        <v>105.72</v>
      </c>
      <c r="Q5" t="n">
        <v>183.28</v>
      </c>
      <c r="R5" t="n">
        <v>39.85</v>
      </c>
      <c r="S5" t="n">
        <v>26.24</v>
      </c>
      <c r="T5" t="n">
        <v>5879.38</v>
      </c>
      <c r="U5" t="n">
        <v>0.66</v>
      </c>
      <c r="V5" t="n">
        <v>0.89</v>
      </c>
      <c r="W5" t="n">
        <v>2.97</v>
      </c>
      <c r="X5" t="n">
        <v>0.37</v>
      </c>
      <c r="Y5" t="n">
        <v>0.5</v>
      </c>
      <c r="Z5" t="n">
        <v>10</v>
      </c>
      <c r="AA5" t="n">
        <v>163.9713929241129</v>
      </c>
      <c r="AB5" t="n">
        <v>224.3528937059822</v>
      </c>
      <c r="AC5" t="n">
        <v>202.9409684120117</v>
      </c>
      <c r="AD5" t="n">
        <v>163971.3929241129</v>
      </c>
      <c r="AE5" t="n">
        <v>224352.8937059822</v>
      </c>
      <c r="AF5" t="n">
        <v>1.457383010661135e-06</v>
      </c>
      <c r="AG5" t="n">
        <v>0.2666666666666667</v>
      </c>
      <c r="AH5" t="n">
        <v>202940.9684120117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5.2481</v>
      </c>
      <c r="E6" t="n">
        <v>19.05</v>
      </c>
      <c r="F6" t="n">
        <v>17.04</v>
      </c>
      <c r="G6" t="n">
        <v>63.89</v>
      </c>
      <c r="H6" t="n">
        <v>1.31</v>
      </c>
      <c r="I6" t="n">
        <v>16</v>
      </c>
      <c r="J6" t="n">
        <v>66.42</v>
      </c>
      <c r="K6" t="n">
        <v>28.92</v>
      </c>
      <c r="L6" t="n">
        <v>5</v>
      </c>
      <c r="M6" t="n">
        <v>14</v>
      </c>
      <c r="N6" t="n">
        <v>7.49</v>
      </c>
      <c r="O6" t="n">
        <v>8425.16</v>
      </c>
      <c r="P6" t="n">
        <v>103.25</v>
      </c>
      <c r="Q6" t="n">
        <v>183.26</v>
      </c>
      <c r="R6" t="n">
        <v>37.07</v>
      </c>
      <c r="S6" t="n">
        <v>26.24</v>
      </c>
      <c r="T6" t="n">
        <v>4509.75</v>
      </c>
      <c r="U6" t="n">
        <v>0.71</v>
      </c>
      <c r="V6" t="n">
        <v>0.89</v>
      </c>
      <c r="W6" t="n">
        <v>2.96</v>
      </c>
      <c r="X6" t="n">
        <v>0.28</v>
      </c>
      <c r="Y6" t="n">
        <v>0.5</v>
      </c>
      <c r="Z6" t="n">
        <v>10</v>
      </c>
      <c r="AA6" t="n">
        <v>159.9031420330068</v>
      </c>
      <c r="AB6" t="n">
        <v>218.7865333582112</v>
      </c>
      <c r="AC6" t="n">
        <v>197.9058536833945</v>
      </c>
      <c r="AD6" t="n">
        <v>159903.1420330068</v>
      </c>
      <c r="AE6" t="n">
        <v>218786.5333582113</v>
      </c>
      <c r="AF6" t="n">
        <v>1.46860441210651e-06</v>
      </c>
      <c r="AG6" t="n">
        <v>0.2645833333333333</v>
      </c>
      <c r="AH6" t="n">
        <v>197905.8536833945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5.2581</v>
      </c>
      <c r="E7" t="n">
        <v>19.02</v>
      </c>
      <c r="F7" t="n">
        <v>17.03</v>
      </c>
      <c r="G7" t="n">
        <v>72.98</v>
      </c>
      <c r="H7" t="n">
        <v>1.55</v>
      </c>
      <c r="I7" t="n">
        <v>14</v>
      </c>
      <c r="J7" t="n">
        <v>67.59</v>
      </c>
      <c r="K7" t="n">
        <v>28.92</v>
      </c>
      <c r="L7" t="n">
        <v>6</v>
      </c>
      <c r="M7" t="n">
        <v>12</v>
      </c>
      <c r="N7" t="n">
        <v>7.66</v>
      </c>
      <c r="O7" t="n">
        <v>8569.4</v>
      </c>
      <c r="P7" t="n">
        <v>101.18</v>
      </c>
      <c r="Q7" t="n">
        <v>183.29</v>
      </c>
      <c r="R7" t="n">
        <v>36.79</v>
      </c>
      <c r="S7" t="n">
        <v>26.24</v>
      </c>
      <c r="T7" t="n">
        <v>4381.12</v>
      </c>
      <c r="U7" t="n">
        <v>0.71</v>
      </c>
      <c r="V7" t="n">
        <v>0.89</v>
      </c>
      <c r="W7" t="n">
        <v>2.96</v>
      </c>
      <c r="X7" t="n">
        <v>0.27</v>
      </c>
      <c r="Y7" t="n">
        <v>0.5</v>
      </c>
      <c r="Z7" t="n">
        <v>10</v>
      </c>
      <c r="AA7" t="n">
        <v>157.4304524641816</v>
      </c>
      <c r="AB7" t="n">
        <v>215.4032904027815</v>
      </c>
      <c r="AC7" t="n">
        <v>194.8455026872185</v>
      </c>
      <c r="AD7" t="n">
        <v>157430.4524641816</v>
      </c>
      <c r="AE7" t="n">
        <v>215403.2904027815</v>
      </c>
      <c r="AF7" t="n">
        <v>1.471402766581666e-06</v>
      </c>
      <c r="AG7" t="n">
        <v>0.2641666666666667</v>
      </c>
      <c r="AH7" t="n">
        <v>194845.5026872185</v>
      </c>
    </row>
    <row r="8">
      <c r="A8" t="n">
        <v>6</v>
      </c>
      <c r="B8" t="n">
        <v>25</v>
      </c>
      <c r="C8" t="inlineStr">
        <is>
          <t xml:space="preserve">CONCLUIDO	</t>
        </is>
      </c>
      <c r="D8" t="n">
        <v>5.279</v>
      </c>
      <c r="E8" t="n">
        <v>18.94</v>
      </c>
      <c r="F8" t="n">
        <v>16.98</v>
      </c>
      <c r="G8" t="n">
        <v>84.90000000000001</v>
      </c>
      <c r="H8" t="n">
        <v>1.78</v>
      </c>
      <c r="I8" t="n">
        <v>12</v>
      </c>
      <c r="J8" t="n">
        <v>68.76000000000001</v>
      </c>
      <c r="K8" t="n">
        <v>28.92</v>
      </c>
      <c r="L8" t="n">
        <v>7</v>
      </c>
      <c r="M8" t="n">
        <v>10</v>
      </c>
      <c r="N8" t="n">
        <v>7.83</v>
      </c>
      <c r="O8" t="n">
        <v>8713.950000000001</v>
      </c>
      <c r="P8" t="n">
        <v>98.51000000000001</v>
      </c>
      <c r="Q8" t="n">
        <v>183.26</v>
      </c>
      <c r="R8" t="n">
        <v>35.3</v>
      </c>
      <c r="S8" t="n">
        <v>26.24</v>
      </c>
      <c r="T8" t="n">
        <v>3647.6</v>
      </c>
      <c r="U8" t="n">
        <v>0.74</v>
      </c>
      <c r="V8" t="n">
        <v>0.9</v>
      </c>
      <c r="W8" t="n">
        <v>2.96</v>
      </c>
      <c r="X8" t="n">
        <v>0.23</v>
      </c>
      <c r="Y8" t="n">
        <v>0.5</v>
      </c>
      <c r="Z8" t="n">
        <v>10</v>
      </c>
      <c r="AA8" t="n">
        <v>153.9138547317993</v>
      </c>
      <c r="AB8" t="n">
        <v>210.5917262439959</v>
      </c>
      <c r="AC8" t="n">
        <v>190.4931474586732</v>
      </c>
      <c r="AD8" t="n">
        <v>153913.8547317993</v>
      </c>
      <c r="AE8" t="n">
        <v>210591.7262439959</v>
      </c>
      <c r="AF8" t="n">
        <v>1.477251327434742e-06</v>
      </c>
      <c r="AG8" t="n">
        <v>0.2630555555555556</v>
      </c>
      <c r="AH8" t="n">
        <v>190493.1474586732</v>
      </c>
    </row>
    <row r="9">
      <c r="A9" t="n">
        <v>7</v>
      </c>
      <c r="B9" t="n">
        <v>25</v>
      </c>
      <c r="C9" t="inlineStr">
        <is>
          <t xml:space="preserve">CONCLUIDO	</t>
        </is>
      </c>
      <c r="D9" t="n">
        <v>5.302</v>
      </c>
      <c r="E9" t="n">
        <v>18.86</v>
      </c>
      <c r="F9" t="n">
        <v>16.93</v>
      </c>
      <c r="G9" t="n">
        <v>101.56</v>
      </c>
      <c r="H9" t="n">
        <v>2</v>
      </c>
      <c r="I9" t="n">
        <v>10</v>
      </c>
      <c r="J9" t="n">
        <v>69.93000000000001</v>
      </c>
      <c r="K9" t="n">
        <v>28.92</v>
      </c>
      <c r="L9" t="n">
        <v>8</v>
      </c>
      <c r="M9" t="n">
        <v>8</v>
      </c>
      <c r="N9" t="n">
        <v>8.01</v>
      </c>
      <c r="O9" t="n">
        <v>8858.84</v>
      </c>
      <c r="P9" t="n">
        <v>96.92</v>
      </c>
      <c r="Q9" t="n">
        <v>183.27</v>
      </c>
      <c r="R9" t="n">
        <v>33.39</v>
      </c>
      <c r="S9" t="n">
        <v>26.24</v>
      </c>
      <c r="T9" t="n">
        <v>2699.16</v>
      </c>
      <c r="U9" t="n">
        <v>0.79</v>
      </c>
      <c r="V9" t="n">
        <v>0.9</v>
      </c>
      <c r="W9" t="n">
        <v>2.96</v>
      </c>
      <c r="X9" t="n">
        <v>0.17</v>
      </c>
      <c r="Y9" t="n">
        <v>0.5</v>
      </c>
      <c r="Z9" t="n">
        <v>10</v>
      </c>
      <c r="AA9" t="n">
        <v>151.4748387620925</v>
      </c>
      <c r="AB9" t="n">
        <v>207.2545569924542</v>
      </c>
      <c r="AC9" t="n">
        <v>187.4744729567512</v>
      </c>
      <c r="AD9" t="n">
        <v>151474.8387620925</v>
      </c>
      <c r="AE9" t="n">
        <v>207254.5569924543</v>
      </c>
      <c r="AF9" t="n">
        <v>1.4836875427276e-06</v>
      </c>
      <c r="AG9" t="n">
        <v>0.2619444444444444</v>
      </c>
      <c r="AH9" t="n">
        <v>187474.4729567512</v>
      </c>
    </row>
    <row r="10">
      <c r="A10" t="n">
        <v>8</v>
      </c>
      <c r="B10" t="n">
        <v>25</v>
      </c>
      <c r="C10" t="inlineStr">
        <is>
          <t xml:space="preserve">CONCLUIDO	</t>
        </is>
      </c>
      <c r="D10" t="n">
        <v>5.3079</v>
      </c>
      <c r="E10" t="n">
        <v>18.84</v>
      </c>
      <c r="F10" t="n">
        <v>16.92</v>
      </c>
      <c r="G10" t="n">
        <v>112.79</v>
      </c>
      <c r="H10" t="n">
        <v>2.21</v>
      </c>
      <c r="I10" t="n">
        <v>9</v>
      </c>
      <c r="J10" t="n">
        <v>71.11</v>
      </c>
      <c r="K10" t="n">
        <v>28.92</v>
      </c>
      <c r="L10" t="n">
        <v>9</v>
      </c>
      <c r="M10" t="n">
        <v>3</v>
      </c>
      <c r="N10" t="n">
        <v>8.19</v>
      </c>
      <c r="O10" t="n">
        <v>9004.040000000001</v>
      </c>
      <c r="P10" t="n">
        <v>95.17</v>
      </c>
      <c r="Q10" t="n">
        <v>183.26</v>
      </c>
      <c r="R10" t="n">
        <v>33.2</v>
      </c>
      <c r="S10" t="n">
        <v>26.24</v>
      </c>
      <c r="T10" t="n">
        <v>2613.72</v>
      </c>
      <c r="U10" t="n">
        <v>0.79</v>
      </c>
      <c r="V10" t="n">
        <v>0.9</v>
      </c>
      <c r="W10" t="n">
        <v>2.96</v>
      </c>
      <c r="X10" t="n">
        <v>0.16</v>
      </c>
      <c r="Y10" t="n">
        <v>0.5</v>
      </c>
      <c r="Z10" t="n">
        <v>10</v>
      </c>
      <c r="AA10" t="n">
        <v>149.4848463685902</v>
      </c>
      <c r="AB10" t="n">
        <v>204.5317616073975</v>
      </c>
      <c r="AC10" t="n">
        <v>185.011537341776</v>
      </c>
      <c r="AD10" t="n">
        <v>149484.8463685902</v>
      </c>
      <c r="AE10" t="n">
        <v>204531.7616073975</v>
      </c>
      <c r="AF10" t="n">
        <v>1.485338571867942e-06</v>
      </c>
      <c r="AG10" t="n">
        <v>0.2616666666666667</v>
      </c>
      <c r="AH10" t="n">
        <v>185011.537341776</v>
      </c>
    </row>
    <row r="11">
      <c r="A11" t="n">
        <v>9</v>
      </c>
      <c r="B11" t="n">
        <v>25</v>
      </c>
      <c r="C11" t="inlineStr">
        <is>
          <t xml:space="preserve">CONCLUIDO	</t>
        </is>
      </c>
      <c r="D11" t="n">
        <v>5.3072</v>
      </c>
      <c r="E11" t="n">
        <v>18.84</v>
      </c>
      <c r="F11" t="n">
        <v>16.92</v>
      </c>
      <c r="G11" t="n">
        <v>112.81</v>
      </c>
      <c r="H11" t="n">
        <v>2.42</v>
      </c>
      <c r="I11" t="n">
        <v>9</v>
      </c>
      <c r="J11" t="n">
        <v>72.29000000000001</v>
      </c>
      <c r="K11" t="n">
        <v>28.92</v>
      </c>
      <c r="L11" t="n">
        <v>10</v>
      </c>
      <c r="M11" t="n">
        <v>1</v>
      </c>
      <c r="N11" t="n">
        <v>8.369999999999999</v>
      </c>
      <c r="O11" t="n">
        <v>9149.58</v>
      </c>
      <c r="P11" t="n">
        <v>95.81999999999999</v>
      </c>
      <c r="Q11" t="n">
        <v>183.26</v>
      </c>
      <c r="R11" t="n">
        <v>33.22</v>
      </c>
      <c r="S11" t="n">
        <v>26.24</v>
      </c>
      <c r="T11" t="n">
        <v>2623.29</v>
      </c>
      <c r="U11" t="n">
        <v>0.79</v>
      </c>
      <c r="V11" t="n">
        <v>0.9</v>
      </c>
      <c r="W11" t="n">
        <v>2.96</v>
      </c>
      <c r="X11" t="n">
        <v>0.17</v>
      </c>
      <c r="Y11" t="n">
        <v>0.5</v>
      </c>
      <c r="Z11" t="n">
        <v>10</v>
      </c>
      <c r="AA11" t="n">
        <v>150.1707537536808</v>
      </c>
      <c r="AB11" t="n">
        <v>205.4702503517761</v>
      </c>
      <c r="AC11" t="n">
        <v>185.8604580375687</v>
      </c>
      <c r="AD11" t="n">
        <v>150170.7537536808</v>
      </c>
      <c r="AE11" t="n">
        <v>205470.2503517761</v>
      </c>
      <c r="AF11" t="n">
        <v>1.485142687054681e-06</v>
      </c>
      <c r="AG11" t="n">
        <v>0.2616666666666667</v>
      </c>
      <c r="AH11" t="n">
        <v>185860.4580375687</v>
      </c>
    </row>
    <row r="12">
      <c r="A12" t="n">
        <v>10</v>
      </c>
      <c r="B12" t="n">
        <v>25</v>
      </c>
      <c r="C12" t="inlineStr">
        <is>
          <t xml:space="preserve">CONCLUIDO	</t>
        </is>
      </c>
      <c r="D12" t="n">
        <v>5.3061</v>
      </c>
      <c r="E12" t="n">
        <v>18.85</v>
      </c>
      <c r="F12" t="n">
        <v>16.93</v>
      </c>
      <c r="G12" t="n">
        <v>112.84</v>
      </c>
      <c r="H12" t="n">
        <v>2.62</v>
      </c>
      <c r="I12" t="n">
        <v>9</v>
      </c>
      <c r="J12" t="n">
        <v>73.47</v>
      </c>
      <c r="K12" t="n">
        <v>28.92</v>
      </c>
      <c r="L12" t="n">
        <v>11</v>
      </c>
      <c r="M12" t="n">
        <v>0</v>
      </c>
      <c r="N12" t="n">
        <v>8.550000000000001</v>
      </c>
      <c r="O12" t="n">
        <v>9295.440000000001</v>
      </c>
      <c r="P12" t="n">
        <v>96.89</v>
      </c>
      <c r="Q12" t="n">
        <v>183.26</v>
      </c>
      <c r="R12" t="n">
        <v>33.29</v>
      </c>
      <c r="S12" t="n">
        <v>26.24</v>
      </c>
      <c r="T12" t="n">
        <v>2654.05</v>
      </c>
      <c r="U12" t="n">
        <v>0.79</v>
      </c>
      <c r="V12" t="n">
        <v>0.9</v>
      </c>
      <c r="W12" t="n">
        <v>2.96</v>
      </c>
      <c r="X12" t="n">
        <v>0.17</v>
      </c>
      <c r="Y12" t="n">
        <v>0.5</v>
      </c>
      <c r="Z12" t="n">
        <v>10</v>
      </c>
      <c r="AA12" t="n">
        <v>151.3284693080936</v>
      </c>
      <c r="AB12" t="n">
        <v>207.0542878481285</v>
      </c>
      <c r="AC12" t="n">
        <v>187.2933172184803</v>
      </c>
      <c r="AD12" t="n">
        <v>151328.4693080936</v>
      </c>
      <c r="AE12" t="n">
        <v>207054.2878481285</v>
      </c>
      <c r="AF12" t="n">
        <v>1.484834868062413e-06</v>
      </c>
      <c r="AG12" t="n">
        <v>0.2618055555555556</v>
      </c>
      <c r="AH12" t="n">
        <v>187293.3172184803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3.3953</v>
      </c>
      <c r="E2" t="n">
        <v>29.45</v>
      </c>
      <c r="F2" t="n">
        <v>20.64</v>
      </c>
      <c r="G2" t="n">
        <v>6.52</v>
      </c>
      <c r="H2" t="n">
        <v>0.11</v>
      </c>
      <c r="I2" t="n">
        <v>190</v>
      </c>
      <c r="J2" t="n">
        <v>167.88</v>
      </c>
      <c r="K2" t="n">
        <v>51.39</v>
      </c>
      <c r="L2" t="n">
        <v>1</v>
      </c>
      <c r="M2" t="n">
        <v>188</v>
      </c>
      <c r="N2" t="n">
        <v>30.49</v>
      </c>
      <c r="O2" t="n">
        <v>20939.59</v>
      </c>
      <c r="P2" t="n">
        <v>263.67</v>
      </c>
      <c r="Q2" t="n">
        <v>183.35</v>
      </c>
      <c r="R2" t="n">
        <v>148.64</v>
      </c>
      <c r="S2" t="n">
        <v>26.24</v>
      </c>
      <c r="T2" t="n">
        <v>59426.01</v>
      </c>
      <c r="U2" t="n">
        <v>0.18</v>
      </c>
      <c r="V2" t="n">
        <v>0.74</v>
      </c>
      <c r="W2" t="n">
        <v>3.26</v>
      </c>
      <c r="X2" t="n">
        <v>3.88</v>
      </c>
      <c r="Y2" t="n">
        <v>0.5</v>
      </c>
      <c r="Z2" t="n">
        <v>10</v>
      </c>
      <c r="AA2" t="n">
        <v>580.3429497828679</v>
      </c>
      <c r="AB2" t="n">
        <v>794.0508268169015</v>
      </c>
      <c r="AC2" t="n">
        <v>718.2677303628307</v>
      </c>
      <c r="AD2" t="n">
        <v>580342.9497828679</v>
      </c>
      <c r="AE2" t="n">
        <v>794050.8268169014</v>
      </c>
      <c r="AF2" t="n">
        <v>8.124802801000955e-07</v>
      </c>
      <c r="AG2" t="n">
        <v>0.4090277777777778</v>
      </c>
      <c r="AH2" t="n">
        <v>718267.7303628307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4.2049</v>
      </c>
      <c r="E3" t="n">
        <v>23.78</v>
      </c>
      <c r="F3" t="n">
        <v>18.49</v>
      </c>
      <c r="G3" t="n">
        <v>12.9</v>
      </c>
      <c r="H3" t="n">
        <v>0.21</v>
      </c>
      <c r="I3" t="n">
        <v>86</v>
      </c>
      <c r="J3" t="n">
        <v>169.33</v>
      </c>
      <c r="K3" t="n">
        <v>51.39</v>
      </c>
      <c r="L3" t="n">
        <v>2</v>
      </c>
      <c r="M3" t="n">
        <v>84</v>
      </c>
      <c r="N3" t="n">
        <v>30.94</v>
      </c>
      <c r="O3" t="n">
        <v>21118.46</v>
      </c>
      <c r="P3" t="n">
        <v>235.96</v>
      </c>
      <c r="Q3" t="n">
        <v>183.36</v>
      </c>
      <c r="R3" t="n">
        <v>81.97</v>
      </c>
      <c r="S3" t="n">
        <v>26.24</v>
      </c>
      <c r="T3" t="n">
        <v>26609.07</v>
      </c>
      <c r="U3" t="n">
        <v>0.32</v>
      </c>
      <c r="V3" t="n">
        <v>0.82</v>
      </c>
      <c r="W3" t="n">
        <v>3.09</v>
      </c>
      <c r="X3" t="n">
        <v>1.73</v>
      </c>
      <c r="Y3" t="n">
        <v>0.5</v>
      </c>
      <c r="Z3" t="n">
        <v>10</v>
      </c>
      <c r="AA3" t="n">
        <v>420.0414590706131</v>
      </c>
      <c r="AB3" t="n">
        <v>574.7192552217412</v>
      </c>
      <c r="AC3" t="n">
        <v>519.8688561269182</v>
      </c>
      <c r="AD3" t="n">
        <v>420041.4590706131</v>
      </c>
      <c r="AE3" t="n">
        <v>574719.2552217412</v>
      </c>
      <c r="AF3" t="n">
        <v>1.00621398103051e-06</v>
      </c>
      <c r="AG3" t="n">
        <v>0.3302777777777778</v>
      </c>
      <c r="AH3" t="n">
        <v>519868.8561269182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4.5176</v>
      </c>
      <c r="E4" t="n">
        <v>22.14</v>
      </c>
      <c r="F4" t="n">
        <v>17.87</v>
      </c>
      <c r="G4" t="n">
        <v>19.14</v>
      </c>
      <c r="H4" t="n">
        <v>0.31</v>
      </c>
      <c r="I4" t="n">
        <v>56</v>
      </c>
      <c r="J4" t="n">
        <v>170.79</v>
      </c>
      <c r="K4" t="n">
        <v>51.39</v>
      </c>
      <c r="L4" t="n">
        <v>3</v>
      </c>
      <c r="M4" t="n">
        <v>54</v>
      </c>
      <c r="N4" t="n">
        <v>31.4</v>
      </c>
      <c r="O4" t="n">
        <v>21297.94</v>
      </c>
      <c r="P4" t="n">
        <v>227.63</v>
      </c>
      <c r="Q4" t="n">
        <v>183.28</v>
      </c>
      <c r="R4" t="n">
        <v>62.58</v>
      </c>
      <c r="S4" t="n">
        <v>26.24</v>
      </c>
      <c r="T4" t="n">
        <v>17067.62</v>
      </c>
      <c r="U4" t="n">
        <v>0.42</v>
      </c>
      <c r="V4" t="n">
        <v>0.85</v>
      </c>
      <c r="W4" t="n">
        <v>3.04</v>
      </c>
      <c r="X4" t="n">
        <v>1.11</v>
      </c>
      <c r="Y4" t="n">
        <v>0.5</v>
      </c>
      <c r="Z4" t="n">
        <v>10</v>
      </c>
      <c r="AA4" t="n">
        <v>377.5521604290192</v>
      </c>
      <c r="AB4" t="n">
        <v>516.5835223247518</v>
      </c>
      <c r="AC4" t="n">
        <v>467.2815159836039</v>
      </c>
      <c r="AD4" t="n">
        <v>377552.1604290192</v>
      </c>
      <c r="AE4" t="n">
        <v>516583.5223247518</v>
      </c>
      <c r="AF4" t="n">
        <v>1.081041708650249e-06</v>
      </c>
      <c r="AG4" t="n">
        <v>0.3075</v>
      </c>
      <c r="AH4" t="n">
        <v>467281.5159836039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4.6906</v>
      </c>
      <c r="E5" t="n">
        <v>21.32</v>
      </c>
      <c r="F5" t="n">
        <v>17.56</v>
      </c>
      <c r="G5" t="n">
        <v>25.69</v>
      </c>
      <c r="H5" t="n">
        <v>0.41</v>
      </c>
      <c r="I5" t="n">
        <v>41</v>
      </c>
      <c r="J5" t="n">
        <v>172.25</v>
      </c>
      <c r="K5" t="n">
        <v>51.39</v>
      </c>
      <c r="L5" t="n">
        <v>4</v>
      </c>
      <c r="M5" t="n">
        <v>39</v>
      </c>
      <c r="N5" t="n">
        <v>31.86</v>
      </c>
      <c r="O5" t="n">
        <v>21478.05</v>
      </c>
      <c r="P5" t="n">
        <v>223.33</v>
      </c>
      <c r="Q5" t="n">
        <v>183.3</v>
      </c>
      <c r="R5" t="n">
        <v>53.09</v>
      </c>
      <c r="S5" t="n">
        <v>26.24</v>
      </c>
      <c r="T5" t="n">
        <v>12394.24</v>
      </c>
      <c r="U5" t="n">
        <v>0.49</v>
      </c>
      <c r="V5" t="n">
        <v>0.87</v>
      </c>
      <c r="W5" t="n">
        <v>3.01</v>
      </c>
      <c r="X5" t="n">
        <v>0.8</v>
      </c>
      <c r="Y5" t="n">
        <v>0.5</v>
      </c>
      <c r="Z5" t="n">
        <v>10</v>
      </c>
      <c r="AA5" t="n">
        <v>357.016043761354</v>
      </c>
      <c r="AB5" t="n">
        <v>488.4851015105262</v>
      </c>
      <c r="AC5" t="n">
        <v>441.8647690155068</v>
      </c>
      <c r="AD5" t="n">
        <v>357016.043761354</v>
      </c>
      <c r="AE5" t="n">
        <v>488485.1015105262</v>
      </c>
      <c r="AF5" t="n">
        <v>1.122439843854006e-06</v>
      </c>
      <c r="AG5" t="n">
        <v>0.2961111111111111</v>
      </c>
      <c r="AH5" t="n">
        <v>441864.7690155068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4.7863</v>
      </c>
      <c r="E6" t="n">
        <v>20.89</v>
      </c>
      <c r="F6" t="n">
        <v>17.4</v>
      </c>
      <c r="G6" t="n">
        <v>31.64</v>
      </c>
      <c r="H6" t="n">
        <v>0.51</v>
      </c>
      <c r="I6" t="n">
        <v>33</v>
      </c>
      <c r="J6" t="n">
        <v>173.71</v>
      </c>
      <c r="K6" t="n">
        <v>51.39</v>
      </c>
      <c r="L6" t="n">
        <v>5</v>
      </c>
      <c r="M6" t="n">
        <v>31</v>
      </c>
      <c r="N6" t="n">
        <v>32.32</v>
      </c>
      <c r="O6" t="n">
        <v>21658.78</v>
      </c>
      <c r="P6" t="n">
        <v>221.12</v>
      </c>
      <c r="Q6" t="n">
        <v>183.27</v>
      </c>
      <c r="R6" t="n">
        <v>48.12</v>
      </c>
      <c r="S6" t="n">
        <v>26.24</v>
      </c>
      <c r="T6" t="n">
        <v>9950.809999999999</v>
      </c>
      <c r="U6" t="n">
        <v>0.55</v>
      </c>
      <c r="V6" t="n">
        <v>0.87</v>
      </c>
      <c r="W6" t="n">
        <v>3</v>
      </c>
      <c r="X6" t="n">
        <v>0.64</v>
      </c>
      <c r="Y6" t="n">
        <v>0.5</v>
      </c>
      <c r="Z6" t="n">
        <v>10</v>
      </c>
      <c r="AA6" t="n">
        <v>346.5464213843512</v>
      </c>
      <c r="AB6" t="n">
        <v>474.1601022871703</v>
      </c>
      <c r="AC6" t="n">
        <v>428.9069276127652</v>
      </c>
      <c r="AD6" t="n">
        <v>346546.4213843512</v>
      </c>
      <c r="AE6" t="n">
        <v>474160.1022871703</v>
      </c>
      <c r="AF6" t="n">
        <v>1.145340430784639e-06</v>
      </c>
      <c r="AG6" t="n">
        <v>0.2901388888888889</v>
      </c>
      <c r="AH6" t="n">
        <v>428906.9276127652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4.85</v>
      </c>
      <c r="E7" t="n">
        <v>20.62</v>
      </c>
      <c r="F7" t="n">
        <v>17.3</v>
      </c>
      <c r="G7" t="n">
        <v>37.07</v>
      </c>
      <c r="H7" t="n">
        <v>0.61</v>
      </c>
      <c r="I7" t="n">
        <v>28</v>
      </c>
      <c r="J7" t="n">
        <v>175.18</v>
      </c>
      <c r="K7" t="n">
        <v>51.39</v>
      </c>
      <c r="L7" t="n">
        <v>6</v>
      </c>
      <c r="M7" t="n">
        <v>26</v>
      </c>
      <c r="N7" t="n">
        <v>32.79</v>
      </c>
      <c r="O7" t="n">
        <v>21840.16</v>
      </c>
      <c r="P7" t="n">
        <v>219.48</v>
      </c>
      <c r="Q7" t="n">
        <v>183.31</v>
      </c>
      <c r="R7" t="n">
        <v>45.16</v>
      </c>
      <c r="S7" t="n">
        <v>26.24</v>
      </c>
      <c r="T7" t="n">
        <v>8495.870000000001</v>
      </c>
      <c r="U7" t="n">
        <v>0.58</v>
      </c>
      <c r="V7" t="n">
        <v>0.88</v>
      </c>
      <c r="W7" t="n">
        <v>2.98</v>
      </c>
      <c r="X7" t="n">
        <v>0.54</v>
      </c>
      <c r="Y7" t="n">
        <v>0.5</v>
      </c>
      <c r="Z7" t="n">
        <v>10</v>
      </c>
      <c r="AA7" t="n">
        <v>339.6514767690802</v>
      </c>
      <c r="AB7" t="n">
        <v>464.7261348810682</v>
      </c>
      <c r="AC7" t="n">
        <v>420.3733248152451</v>
      </c>
      <c r="AD7" t="n">
        <v>339651.4767690802</v>
      </c>
      <c r="AE7" t="n">
        <v>464726.1348810682</v>
      </c>
      <c r="AF7" t="n">
        <v>1.160583559180474e-06</v>
      </c>
      <c r="AG7" t="n">
        <v>0.2863888888888889</v>
      </c>
      <c r="AH7" t="n">
        <v>420373.3248152451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4.901</v>
      </c>
      <c r="E8" t="n">
        <v>20.4</v>
      </c>
      <c r="F8" t="n">
        <v>17.22</v>
      </c>
      <c r="G8" t="n">
        <v>43.05</v>
      </c>
      <c r="H8" t="n">
        <v>0.7</v>
      </c>
      <c r="I8" t="n">
        <v>24</v>
      </c>
      <c r="J8" t="n">
        <v>176.66</v>
      </c>
      <c r="K8" t="n">
        <v>51.39</v>
      </c>
      <c r="L8" t="n">
        <v>7</v>
      </c>
      <c r="M8" t="n">
        <v>22</v>
      </c>
      <c r="N8" t="n">
        <v>33.27</v>
      </c>
      <c r="O8" t="n">
        <v>22022.17</v>
      </c>
      <c r="P8" t="n">
        <v>218.21</v>
      </c>
      <c r="Q8" t="n">
        <v>183.29</v>
      </c>
      <c r="R8" t="n">
        <v>42.81</v>
      </c>
      <c r="S8" t="n">
        <v>26.24</v>
      </c>
      <c r="T8" t="n">
        <v>7339.81</v>
      </c>
      <c r="U8" t="n">
        <v>0.61</v>
      </c>
      <c r="V8" t="n">
        <v>0.88</v>
      </c>
      <c r="W8" t="n">
        <v>2.97</v>
      </c>
      <c r="X8" t="n">
        <v>0.46</v>
      </c>
      <c r="Y8" t="n">
        <v>0.5</v>
      </c>
      <c r="Z8" t="n">
        <v>10</v>
      </c>
      <c r="AA8" t="n">
        <v>334.3080820682255</v>
      </c>
      <c r="AB8" t="n">
        <v>457.4150665174219</v>
      </c>
      <c r="AC8" t="n">
        <v>413.7600145550763</v>
      </c>
      <c r="AD8" t="n">
        <v>334308.0820682255</v>
      </c>
      <c r="AE8" t="n">
        <v>457415.0665174219</v>
      </c>
      <c r="AF8" t="n">
        <v>1.17278763372031e-06</v>
      </c>
      <c r="AG8" t="n">
        <v>0.2833333333333333</v>
      </c>
      <c r="AH8" t="n">
        <v>413760.0145550763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4.9419</v>
      </c>
      <c r="E9" t="n">
        <v>20.24</v>
      </c>
      <c r="F9" t="n">
        <v>17.15</v>
      </c>
      <c r="G9" t="n">
        <v>49</v>
      </c>
      <c r="H9" t="n">
        <v>0.8</v>
      </c>
      <c r="I9" t="n">
        <v>21</v>
      </c>
      <c r="J9" t="n">
        <v>178.14</v>
      </c>
      <c r="K9" t="n">
        <v>51.39</v>
      </c>
      <c r="L9" t="n">
        <v>8</v>
      </c>
      <c r="M9" t="n">
        <v>19</v>
      </c>
      <c r="N9" t="n">
        <v>33.75</v>
      </c>
      <c r="O9" t="n">
        <v>22204.83</v>
      </c>
      <c r="P9" t="n">
        <v>217.13</v>
      </c>
      <c r="Q9" t="n">
        <v>183.27</v>
      </c>
      <c r="R9" t="n">
        <v>40.53</v>
      </c>
      <c r="S9" t="n">
        <v>26.24</v>
      </c>
      <c r="T9" t="n">
        <v>6216.66</v>
      </c>
      <c r="U9" t="n">
        <v>0.65</v>
      </c>
      <c r="V9" t="n">
        <v>0.89</v>
      </c>
      <c r="W9" t="n">
        <v>2.97</v>
      </c>
      <c r="X9" t="n">
        <v>0.4</v>
      </c>
      <c r="Y9" t="n">
        <v>0.5</v>
      </c>
      <c r="Z9" t="n">
        <v>10</v>
      </c>
      <c r="AA9" t="n">
        <v>330.0053481193735</v>
      </c>
      <c r="AB9" t="n">
        <v>451.5278761053778</v>
      </c>
      <c r="AC9" t="n">
        <v>408.434689333234</v>
      </c>
      <c r="AD9" t="n">
        <v>330005.3481193735</v>
      </c>
      <c r="AE9" t="n">
        <v>451527.8761053778</v>
      </c>
      <c r="AF9" t="n">
        <v>1.1825748229101e-06</v>
      </c>
      <c r="AG9" t="n">
        <v>0.2811111111111111</v>
      </c>
      <c r="AH9" t="n">
        <v>408434.689333234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4.9698</v>
      </c>
      <c r="E10" t="n">
        <v>20.12</v>
      </c>
      <c r="F10" t="n">
        <v>17.11</v>
      </c>
      <c r="G10" t="n">
        <v>54.02</v>
      </c>
      <c r="H10" t="n">
        <v>0.89</v>
      </c>
      <c r="I10" t="n">
        <v>19</v>
      </c>
      <c r="J10" t="n">
        <v>179.63</v>
      </c>
      <c r="K10" t="n">
        <v>51.39</v>
      </c>
      <c r="L10" t="n">
        <v>9</v>
      </c>
      <c r="M10" t="n">
        <v>17</v>
      </c>
      <c r="N10" t="n">
        <v>34.24</v>
      </c>
      <c r="O10" t="n">
        <v>22388.15</v>
      </c>
      <c r="P10" t="n">
        <v>216.27</v>
      </c>
      <c r="Q10" t="n">
        <v>183.26</v>
      </c>
      <c r="R10" t="n">
        <v>39.24</v>
      </c>
      <c r="S10" t="n">
        <v>26.24</v>
      </c>
      <c r="T10" t="n">
        <v>5583.58</v>
      </c>
      <c r="U10" t="n">
        <v>0.67</v>
      </c>
      <c r="V10" t="n">
        <v>0.89</v>
      </c>
      <c r="W10" t="n">
        <v>2.96</v>
      </c>
      <c r="X10" t="n">
        <v>0.35</v>
      </c>
      <c r="Y10" t="n">
        <v>0.5</v>
      </c>
      <c r="Z10" t="n">
        <v>10</v>
      </c>
      <c r="AA10" t="n">
        <v>327.0150082079081</v>
      </c>
      <c r="AB10" t="n">
        <v>447.4363611140247</v>
      </c>
      <c r="AC10" t="n">
        <v>404.7336627901783</v>
      </c>
      <c r="AD10" t="n">
        <v>327015.0082079081</v>
      </c>
      <c r="AE10" t="n">
        <v>447436.3611140247</v>
      </c>
      <c r="AF10" t="n">
        <v>1.189251169570128e-06</v>
      </c>
      <c r="AG10" t="n">
        <v>0.2794444444444444</v>
      </c>
      <c r="AH10" t="n">
        <v>404733.6627901783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4.991</v>
      </c>
      <c r="E11" t="n">
        <v>20.04</v>
      </c>
      <c r="F11" t="n">
        <v>17.09</v>
      </c>
      <c r="G11" t="n">
        <v>60.31</v>
      </c>
      <c r="H11" t="n">
        <v>0.98</v>
      </c>
      <c r="I11" t="n">
        <v>17</v>
      </c>
      <c r="J11" t="n">
        <v>181.12</v>
      </c>
      <c r="K11" t="n">
        <v>51.39</v>
      </c>
      <c r="L11" t="n">
        <v>10</v>
      </c>
      <c r="M11" t="n">
        <v>15</v>
      </c>
      <c r="N11" t="n">
        <v>34.73</v>
      </c>
      <c r="O11" t="n">
        <v>22572.13</v>
      </c>
      <c r="P11" t="n">
        <v>215.77</v>
      </c>
      <c r="Q11" t="n">
        <v>183.28</v>
      </c>
      <c r="R11" t="n">
        <v>38.62</v>
      </c>
      <c r="S11" t="n">
        <v>26.24</v>
      </c>
      <c r="T11" t="n">
        <v>5282.84</v>
      </c>
      <c r="U11" t="n">
        <v>0.68</v>
      </c>
      <c r="V11" t="n">
        <v>0.89</v>
      </c>
      <c r="W11" t="n">
        <v>2.97</v>
      </c>
      <c r="X11" t="n">
        <v>0.33</v>
      </c>
      <c r="Y11" t="n">
        <v>0.5</v>
      </c>
      <c r="Z11" t="n">
        <v>10</v>
      </c>
      <c r="AA11" t="n">
        <v>324.9859641475621</v>
      </c>
      <c r="AB11" t="n">
        <v>444.6601335155528</v>
      </c>
      <c r="AC11" t="n">
        <v>402.2223944572447</v>
      </c>
      <c r="AD11" t="n">
        <v>324985.964147562</v>
      </c>
      <c r="AE11" t="n">
        <v>444660.1335155528</v>
      </c>
      <c r="AF11" t="n">
        <v>1.194324235849432e-06</v>
      </c>
      <c r="AG11" t="n">
        <v>0.2783333333333333</v>
      </c>
      <c r="AH11" t="n">
        <v>402222.3944572447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5.0223</v>
      </c>
      <c r="E12" t="n">
        <v>19.91</v>
      </c>
      <c r="F12" t="n">
        <v>17.03</v>
      </c>
      <c r="G12" t="n">
        <v>68.12</v>
      </c>
      <c r="H12" t="n">
        <v>1.07</v>
      </c>
      <c r="I12" t="n">
        <v>15</v>
      </c>
      <c r="J12" t="n">
        <v>182.62</v>
      </c>
      <c r="K12" t="n">
        <v>51.39</v>
      </c>
      <c r="L12" t="n">
        <v>11</v>
      </c>
      <c r="M12" t="n">
        <v>13</v>
      </c>
      <c r="N12" t="n">
        <v>35.22</v>
      </c>
      <c r="O12" t="n">
        <v>22756.91</v>
      </c>
      <c r="P12" t="n">
        <v>214.85</v>
      </c>
      <c r="Q12" t="n">
        <v>183.27</v>
      </c>
      <c r="R12" t="n">
        <v>36.88</v>
      </c>
      <c r="S12" t="n">
        <v>26.24</v>
      </c>
      <c r="T12" t="n">
        <v>4423.83</v>
      </c>
      <c r="U12" t="n">
        <v>0.71</v>
      </c>
      <c r="V12" t="n">
        <v>0.89</v>
      </c>
      <c r="W12" t="n">
        <v>2.96</v>
      </c>
      <c r="X12" t="n">
        <v>0.27</v>
      </c>
      <c r="Y12" t="n">
        <v>0.5</v>
      </c>
      <c r="Z12" t="n">
        <v>10</v>
      </c>
      <c r="AA12" t="n">
        <v>321.6695312825018</v>
      </c>
      <c r="AB12" t="n">
        <v>440.1224437588856</v>
      </c>
      <c r="AC12" t="n">
        <v>398.1177754422662</v>
      </c>
      <c r="AD12" t="n">
        <v>321669.5312825018</v>
      </c>
      <c r="AE12" t="n">
        <v>440122.4437588856</v>
      </c>
      <c r="AF12" t="n">
        <v>1.201814187478782e-06</v>
      </c>
      <c r="AG12" t="n">
        <v>0.2765277777777778</v>
      </c>
      <c r="AH12" t="n">
        <v>398117.7754422663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5.0345</v>
      </c>
      <c r="E13" t="n">
        <v>19.86</v>
      </c>
      <c r="F13" t="n">
        <v>17.02</v>
      </c>
      <c r="G13" t="n">
        <v>72.93000000000001</v>
      </c>
      <c r="H13" t="n">
        <v>1.16</v>
      </c>
      <c r="I13" t="n">
        <v>14</v>
      </c>
      <c r="J13" t="n">
        <v>184.12</v>
      </c>
      <c r="K13" t="n">
        <v>51.39</v>
      </c>
      <c r="L13" t="n">
        <v>12</v>
      </c>
      <c r="M13" t="n">
        <v>12</v>
      </c>
      <c r="N13" t="n">
        <v>35.73</v>
      </c>
      <c r="O13" t="n">
        <v>22942.24</v>
      </c>
      <c r="P13" t="n">
        <v>214.53</v>
      </c>
      <c r="Q13" t="n">
        <v>183.28</v>
      </c>
      <c r="R13" t="n">
        <v>36.26</v>
      </c>
      <c r="S13" t="n">
        <v>26.24</v>
      </c>
      <c r="T13" t="n">
        <v>4114.8</v>
      </c>
      <c r="U13" t="n">
        <v>0.72</v>
      </c>
      <c r="V13" t="n">
        <v>0.89</v>
      </c>
      <c r="W13" t="n">
        <v>2.96</v>
      </c>
      <c r="X13" t="n">
        <v>0.26</v>
      </c>
      <c r="Y13" t="n">
        <v>0.5</v>
      </c>
      <c r="Z13" t="n">
        <v>10</v>
      </c>
      <c r="AA13" t="n">
        <v>320.4974497484802</v>
      </c>
      <c r="AB13" t="n">
        <v>438.5187500954493</v>
      </c>
      <c r="AC13" t="n">
        <v>396.6671360512702</v>
      </c>
      <c r="AD13" t="n">
        <v>320497.4497484802</v>
      </c>
      <c r="AE13" t="n">
        <v>438518.7500954493</v>
      </c>
      <c r="AF13" t="n">
        <v>1.204733593545174e-06</v>
      </c>
      <c r="AG13" t="n">
        <v>0.2758333333333333</v>
      </c>
      <c r="AH13" t="n">
        <v>396667.1360512702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5.0471</v>
      </c>
      <c r="E14" t="n">
        <v>19.81</v>
      </c>
      <c r="F14" t="n">
        <v>17</v>
      </c>
      <c r="G14" t="n">
        <v>78.45999999999999</v>
      </c>
      <c r="H14" t="n">
        <v>1.24</v>
      </c>
      <c r="I14" t="n">
        <v>13</v>
      </c>
      <c r="J14" t="n">
        <v>185.63</v>
      </c>
      <c r="K14" t="n">
        <v>51.39</v>
      </c>
      <c r="L14" t="n">
        <v>13</v>
      </c>
      <c r="M14" t="n">
        <v>11</v>
      </c>
      <c r="N14" t="n">
        <v>36.24</v>
      </c>
      <c r="O14" t="n">
        <v>23128.27</v>
      </c>
      <c r="P14" t="n">
        <v>214.21</v>
      </c>
      <c r="Q14" t="n">
        <v>183.26</v>
      </c>
      <c r="R14" t="n">
        <v>35.9</v>
      </c>
      <c r="S14" t="n">
        <v>26.24</v>
      </c>
      <c r="T14" t="n">
        <v>3943.78</v>
      </c>
      <c r="U14" t="n">
        <v>0.73</v>
      </c>
      <c r="V14" t="n">
        <v>0.89</v>
      </c>
      <c r="W14" t="n">
        <v>2.96</v>
      </c>
      <c r="X14" t="n">
        <v>0.24</v>
      </c>
      <c r="Y14" t="n">
        <v>0.5</v>
      </c>
      <c r="Z14" t="n">
        <v>10</v>
      </c>
      <c r="AA14" t="n">
        <v>319.2554795815361</v>
      </c>
      <c r="AB14" t="n">
        <v>436.8194317211796</v>
      </c>
      <c r="AC14" t="n">
        <v>395.1299982376324</v>
      </c>
      <c r="AD14" t="n">
        <v>319255.4795815361</v>
      </c>
      <c r="AE14" t="n">
        <v>436819.4317211796</v>
      </c>
      <c r="AF14" t="n">
        <v>1.207748717843251e-06</v>
      </c>
      <c r="AG14" t="n">
        <v>0.2751388888888889</v>
      </c>
      <c r="AH14" t="n">
        <v>395129.9982376324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5.0627</v>
      </c>
      <c r="E15" t="n">
        <v>19.75</v>
      </c>
      <c r="F15" t="n">
        <v>16.97</v>
      </c>
      <c r="G15" t="n">
        <v>84.87</v>
      </c>
      <c r="H15" t="n">
        <v>1.33</v>
      </c>
      <c r="I15" t="n">
        <v>12</v>
      </c>
      <c r="J15" t="n">
        <v>187.14</v>
      </c>
      <c r="K15" t="n">
        <v>51.39</v>
      </c>
      <c r="L15" t="n">
        <v>14</v>
      </c>
      <c r="M15" t="n">
        <v>10</v>
      </c>
      <c r="N15" t="n">
        <v>36.75</v>
      </c>
      <c r="O15" t="n">
        <v>23314.98</v>
      </c>
      <c r="P15" t="n">
        <v>213.32</v>
      </c>
      <c r="Q15" t="n">
        <v>183.26</v>
      </c>
      <c r="R15" t="n">
        <v>35.09</v>
      </c>
      <c r="S15" t="n">
        <v>26.24</v>
      </c>
      <c r="T15" t="n">
        <v>3542.27</v>
      </c>
      <c r="U15" t="n">
        <v>0.75</v>
      </c>
      <c r="V15" t="n">
        <v>0.9</v>
      </c>
      <c r="W15" t="n">
        <v>2.96</v>
      </c>
      <c r="X15" t="n">
        <v>0.22</v>
      </c>
      <c r="Y15" t="n">
        <v>0.5</v>
      </c>
      <c r="Z15" t="n">
        <v>10</v>
      </c>
      <c r="AA15" t="n">
        <v>317.1692986428984</v>
      </c>
      <c r="AB15" t="n">
        <v>433.9650269251279</v>
      </c>
      <c r="AC15" t="n">
        <v>392.5480138291336</v>
      </c>
      <c r="AD15" t="n">
        <v>317169.2986428983</v>
      </c>
      <c r="AE15" t="n">
        <v>433965.0269251279</v>
      </c>
      <c r="AF15" t="n">
        <v>1.211481728878966e-06</v>
      </c>
      <c r="AG15" t="n">
        <v>0.2743055555555556</v>
      </c>
      <c r="AH15" t="n">
        <v>392548.0138291336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5.0613</v>
      </c>
      <c r="E16" t="n">
        <v>19.76</v>
      </c>
      <c r="F16" t="n">
        <v>16.98</v>
      </c>
      <c r="G16" t="n">
        <v>84.89</v>
      </c>
      <c r="H16" t="n">
        <v>1.41</v>
      </c>
      <c r="I16" t="n">
        <v>12</v>
      </c>
      <c r="J16" t="n">
        <v>188.66</v>
      </c>
      <c r="K16" t="n">
        <v>51.39</v>
      </c>
      <c r="L16" t="n">
        <v>15</v>
      </c>
      <c r="M16" t="n">
        <v>10</v>
      </c>
      <c r="N16" t="n">
        <v>37.27</v>
      </c>
      <c r="O16" t="n">
        <v>23502.4</v>
      </c>
      <c r="P16" t="n">
        <v>212.98</v>
      </c>
      <c r="Q16" t="n">
        <v>183.26</v>
      </c>
      <c r="R16" t="n">
        <v>35.19</v>
      </c>
      <c r="S16" t="n">
        <v>26.24</v>
      </c>
      <c r="T16" t="n">
        <v>3590.04</v>
      </c>
      <c r="U16" t="n">
        <v>0.75</v>
      </c>
      <c r="V16" t="n">
        <v>0.9</v>
      </c>
      <c r="W16" t="n">
        <v>2.96</v>
      </c>
      <c r="X16" t="n">
        <v>0.22</v>
      </c>
      <c r="Y16" t="n">
        <v>0.5</v>
      </c>
      <c r="Z16" t="n">
        <v>10</v>
      </c>
      <c r="AA16" t="n">
        <v>316.9415121644585</v>
      </c>
      <c r="AB16" t="n">
        <v>433.6533594160964</v>
      </c>
      <c r="AC16" t="n">
        <v>392.2660914297359</v>
      </c>
      <c r="AD16" t="n">
        <v>316941.5121644585</v>
      </c>
      <c r="AE16" t="n">
        <v>433653.3594160964</v>
      </c>
      <c r="AF16" t="n">
        <v>1.211146715068069e-06</v>
      </c>
      <c r="AG16" t="n">
        <v>0.2744444444444445</v>
      </c>
      <c r="AH16" t="n">
        <v>392266.0914297359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5.0794</v>
      </c>
      <c r="E17" t="n">
        <v>19.69</v>
      </c>
      <c r="F17" t="n">
        <v>16.94</v>
      </c>
      <c r="G17" t="n">
        <v>92.41</v>
      </c>
      <c r="H17" t="n">
        <v>1.49</v>
      </c>
      <c r="I17" t="n">
        <v>11</v>
      </c>
      <c r="J17" t="n">
        <v>190.19</v>
      </c>
      <c r="K17" t="n">
        <v>51.39</v>
      </c>
      <c r="L17" t="n">
        <v>16</v>
      </c>
      <c r="M17" t="n">
        <v>9</v>
      </c>
      <c r="N17" t="n">
        <v>37.79</v>
      </c>
      <c r="O17" t="n">
        <v>23690.52</v>
      </c>
      <c r="P17" t="n">
        <v>212.49</v>
      </c>
      <c r="Q17" t="n">
        <v>183.26</v>
      </c>
      <c r="R17" t="n">
        <v>34.11</v>
      </c>
      <c r="S17" t="n">
        <v>26.24</v>
      </c>
      <c r="T17" t="n">
        <v>3053.88</v>
      </c>
      <c r="U17" t="n">
        <v>0.77</v>
      </c>
      <c r="V17" t="n">
        <v>0.9</v>
      </c>
      <c r="W17" t="n">
        <v>2.95</v>
      </c>
      <c r="X17" t="n">
        <v>0.19</v>
      </c>
      <c r="Y17" t="n">
        <v>0.5</v>
      </c>
      <c r="Z17" t="n">
        <v>10</v>
      </c>
      <c r="AA17" t="n">
        <v>315.0925124613854</v>
      </c>
      <c r="AB17" t="n">
        <v>431.1234764502419</v>
      </c>
      <c r="AC17" t="n">
        <v>389.9776569434296</v>
      </c>
      <c r="AD17" t="n">
        <v>315092.5124613853</v>
      </c>
      <c r="AE17" t="n">
        <v>431123.4764502419</v>
      </c>
      <c r="AF17" t="n">
        <v>1.215477965051814e-06</v>
      </c>
      <c r="AG17" t="n">
        <v>0.2734722222222222</v>
      </c>
      <c r="AH17" t="n">
        <v>389977.6569434296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5.0923</v>
      </c>
      <c r="E18" t="n">
        <v>19.64</v>
      </c>
      <c r="F18" t="n">
        <v>16.93</v>
      </c>
      <c r="G18" t="n">
        <v>101.56</v>
      </c>
      <c r="H18" t="n">
        <v>1.57</v>
      </c>
      <c r="I18" t="n">
        <v>10</v>
      </c>
      <c r="J18" t="n">
        <v>191.72</v>
      </c>
      <c r="K18" t="n">
        <v>51.39</v>
      </c>
      <c r="L18" t="n">
        <v>17</v>
      </c>
      <c r="M18" t="n">
        <v>8</v>
      </c>
      <c r="N18" t="n">
        <v>38.33</v>
      </c>
      <c r="O18" t="n">
        <v>23879.37</v>
      </c>
      <c r="P18" t="n">
        <v>212.15</v>
      </c>
      <c r="Q18" t="n">
        <v>183.26</v>
      </c>
      <c r="R18" t="n">
        <v>33.62</v>
      </c>
      <c r="S18" t="n">
        <v>26.24</v>
      </c>
      <c r="T18" t="n">
        <v>2818.45</v>
      </c>
      <c r="U18" t="n">
        <v>0.78</v>
      </c>
      <c r="V18" t="n">
        <v>0.9</v>
      </c>
      <c r="W18" t="n">
        <v>2.95</v>
      </c>
      <c r="X18" t="n">
        <v>0.17</v>
      </c>
      <c r="Y18" t="n">
        <v>0.5</v>
      </c>
      <c r="Z18" t="n">
        <v>10</v>
      </c>
      <c r="AA18" t="n">
        <v>313.8851034670569</v>
      </c>
      <c r="AB18" t="n">
        <v>429.4714461970764</v>
      </c>
      <c r="AC18" t="n">
        <v>388.4832941389871</v>
      </c>
      <c r="AD18" t="n">
        <v>313885.1034670569</v>
      </c>
      <c r="AE18" t="n">
        <v>429471.4461970764</v>
      </c>
      <c r="AF18" t="n">
        <v>1.218564878023655e-06</v>
      </c>
      <c r="AG18" t="n">
        <v>0.2727777777777778</v>
      </c>
      <c r="AH18" t="n">
        <v>388483.2941389871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5.0929</v>
      </c>
      <c r="E19" t="n">
        <v>19.64</v>
      </c>
      <c r="F19" t="n">
        <v>16.92</v>
      </c>
      <c r="G19" t="n">
        <v>101.54</v>
      </c>
      <c r="H19" t="n">
        <v>1.65</v>
      </c>
      <c r="I19" t="n">
        <v>10</v>
      </c>
      <c r="J19" t="n">
        <v>193.26</v>
      </c>
      <c r="K19" t="n">
        <v>51.39</v>
      </c>
      <c r="L19" t="n">
        <v>18</v>
      </c>
      <c r="M19" t="n">
        <v>8</v>
      </c>
      <c r="N19" t="n">
        <v>38.86</v>
      </c>
      <c r="O19" t="n">
        <v>24068.93</v>
      </c>
      <c r="P19" t="n">
        <v>212.2</v>
      </c>
      <c r="Q19" t="n">
        <v>183.27</v>
      </c>
      <c r="R19" t="n">
        <v>33.53</v>
      </c>
      <c r="S19" t="n">
        <v>26.24</v>
      </c>
      <c r="T19" t="n">
        <v>2769.8</v>
      </c>
      <c r="U19" t="n">
        <v>0.78</v>
      </c>
      <c r="V19" t="n">
        <v>0.9</v>
      </c>
      <c r="W19" t="n">
        <v>2.95</v>
      </c>
      <c r="X19" t="n">
        <v>0.17</v>
      </c>
      <c r="Y19" t="n">
        <v>0.5</v>
      </c>
      <c r="Z19" t="n">
        <v>10</v>
      </c>
      <c r="AA19" t="n">
        <v>313.8518656582215</v>
      </c>
      <c r="AB19" t="n">
        <v>429.425968760679</v>
      </c>
      <c r="AC19" t="n">
        <v>388.4421570052916</v>
      </c>
      <c r="AD19" t="n">
        <v>313851.8656582215</v>
      </c>
      <c r="AE19" t="n">
        <v>429425.968760679</v>
      </c>
      <c r="AF19" t="n">
        <v>1.218708455371182e-06</v>
      </c>
      <c r="AG19" t="n">
        <v>0.2727777777777778</v>
      </c>
      <c r="AH19" t="n">
        <v>388442.1570052916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5.1046</v>
      </c>
      <c r="E20" t="n">
        <v>19.59</v>
      </c>
      <c r="F20" t="n">
        <v>16.91</v>
      </c>
      <c r="G20" t="n">
        <v>112.75</v>
      </c>
      <c r="H20" t="n">
        <v>1.73</v>
      </c>
      <c r="I20" t="n">
        <v>9</v>
      </c>
      <c r="J20" t="n">
        <v>194.8</v>
      </c>
      <c r="K20" t="n">
        <v>51.39</v>
      </c>
      <c r="L20" t="n">
        <v>19</v>
      </c>
      <c r="M20" t="n">
        <v>7</v>
      </c>
      <c r="N20" t="n">
        <v>39.41</v>
      </c>
      <c r="O20" t="n">
        <v>24259.23</v>
      </c>
      <c r="P20" t="n">
        <v>210.88</v>
      </c>
      <c r="Q20" t="n">
        <v>183.27</v>
      </c>
      <c r="R20" t="n">
        <v>33.08</v>
      </c>
      <c r="S20" t="n">
        <v>26.24</v>
      </c>
      <c r="T20" t="n">
        <v>2552.14</v>
      </c>
      <c r="U20" t="n">
        <v>0.79</v>
      </c>
      <c r="V20" t="n">
        <v>0.9</v>
      </c>
      <c r="W20" t="n">
        <v>2.96</v>
      </c>
      <c r="X20" t="n">
        <v>0.16</v>
      </c>
      <c r="Y20" t="n">
        <v>0.5</v>
      </c>
      <c r="Z20" t="n">
        <v>10</v>
      </c>
      <c r="AA20" t="n">
        <v>311.6789076946748</v>
      </c>
      <c r="AB20" t="n">
        <v>426.4528318108149</v>
      </c>
      <c r="AC20" t="n">
        <v>385.7527720730985</v>
      </c>
      <c r="AD20" t="n">
        <v>311678.9076946748</v>
      </c>
      <c r="AE20" t="n">
        <v>426452.8318108149</v>
      </c>
      <c r="AF20" t="n">
        <v>1.221508213647968e-06</v>
      </c>
      <c r="AG20" t="n">
        <v>0.2720833333333333</v>
      </c>
      <c r="AH20" t="n">
        <v>385752.7720730985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5.1032</v>
      </c>
      <c r="E21" t="n">
        <v>19.6</v>
      </c>
      <c r="F21" t="n">
        <v>16.92</v>
      </c>
      <c r="G21" t="n">
        <v>112.79</v>
      </c>
      <c r="H21" t="n">
        <v>1.81</v>
      </c>
      <c r="I21" t="n">
        <v>9</v>
      </c>
      <c r="J21" t="n">
        <v>196.35</v>
      </c>
      <c r="K21" t="n">
        <v>51.39</v>
      </c>
      <c r="L21" t="n">
        <v>20</v>
      </c>
      <c r="M21" t="n">
        <v>7</v>
      </c>
      <c r="N21" t="n">
        <v>39.96</v>
      </c>
      <c r="O21" t="n">
        <v>24450.27</v>
      </c>
      <c r="P21" t="n">
        <v>211.74</v>
      </c>
      <c r="Q21" t="n">
        <v>183.27</v>
      </c>
      <c r="R21" t="n">
        <v>33.28</v>
      </c>
      <c r="S21" t="n">
        <v>26.24</v>
      </c>
      <c r="T21" t="n">
        <v>2650.63</v>
      </c>
      <c r="U21" t="n">
        <v>0.79</v>
      </c>
      <c r="V21" t="n">
        <v>0.9</v>
      </c>
      <c r="W21" t="n">
        <v>2.95</v>
      </c>
      <c r="X21" t="n">
        <v>0.16</v>
      </c>
      <c r="Y21" t="n">
        <v>0.5</v>
      </c>
      <c r="Z21" t="n">
        <v>10</v>
      </c>
      <c r="AA21" t="n">
        <v>312.7311489470507</v>
      </c>
      <c r="AB21" t="n">
        <v>427.8925547139233</v>
      </c>
      <c r="AC21" t="n">
        <v>387.0550898429981</v>
      </c>
      <c r="AD21" t="n">
        <v>312731.1489470507</v>
      </c>
      <c r="AE21" t="n">
        <v>427892.5547139233</v>
      </c>
      <c r="AF21" t="n">
        <v>1.221173199837071e-06</v>
      </c>
      <c r="AG21" t="n">
        <v>0.2722222222222223</v>
      </c>
      <c r="AH21" t="n">
        <v>387055.0898429981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5.1041</v>
      </c>
      <c r="E22" t="n">
        <v>19.59</v>
      </c>
      <c r="F22" t="n">
        <v>16.91</v>
      </c>
      <c r="G22" t="n">
        <v>112.76</v>
      </c>
      <c r="H22" t="n">
        <v>1.88</v>
      </c>
      <c r="I22" t="n">
        <v>9</v>
      </c>
      <c r="J22" t="n">
        <v>197.9</v>
      </c>
      <c r="K22" t="n">
        <v>51.39</v>
      </c>
      <c r="L22" t="n">
        <v>21</v>
      </c>
      <c r="M22" t="n">
        <v>7</v>
      </c>
      <c r="N22" t="n">
        <v>40.51</v>
      </c>
      <c r="O22" t="n">
        <v>24642.07</v>
      </c>
      <c r="P22" t="n">
        <v>211.28</v>
      </c>
      <c r="Q22" t="n">
        <v>183.27</v>
      </c>
      <c r="R22" t="n">
        <v>33.3</v>
      </c>
      <c r="S22" t="n">
        <v>26.24</v>
      </c>
      <c r="T22" t="n">
        <v>2661.43</v>
      </c>
      <c r="U22" t="n">
        <v>0.79</v>
      </c>
      <c r="V22" t="n">
        <v>0.9</v>
      </c>
      <c r="W22" t="n">
        <v>2.95</v>
      </c>
      <c r="X22" t="n">
        <v>0.16</v>
      </c>
      <c r="Y22" t="n">
        <v>0.5</v>
      </c>
      <c r="Z22" t="n">
        <v>10</v>
      </c>
      <c r="AA22" t="n">
        <v>312.1356692481295</v>
      </c>
      <c r="AB22" t="n">
        <v>427.0777931191493</v>
      </c>
      <c r="AC22" t="n">
        <v>386.3180879513042</v>
      </c>
      <c r="AD22" t="n">
        <v>312135.6692481295</v>
      </c>
      <c r="AE22" t="n">
        <v>427077.7931191493</v>
      </c>
      <c r="AF22" t="n">
        <v>1.221388565858362e-06</v>
      </c>
      <c r="AG22" t="n">
        <v>0.2720833333333333</v>
      </c>
      <c r="AH22" t="n">
        <v>386318.0879513042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5.1196</v>
      </c>
      <c r="E23" t="n">
        <v>19.53</v>
      </c>
      <c r="F23" t="n">
        <v>16.89</v>
      </c>
      <c r="G23" t="n">
        <v>126.67</v>
      </c>
      <c r="H23" t="n">
        <v>1.96</v>
      </c>
      <c r="I23" t="n">
        <v>8</v>
      </c>
      <c r="J23" t="n">
        <v>199.46</v>
      </c>
      <c r="K23" t="n">
        <v>51.39</v>
      </c>
      <c r="L23" t="n">
        <v>22</v>
      </c>
      <c r="M23" t="n">
        <v>6</v>
      </c>
      <c r="N23" t="n">
        <v>41.07</v>
      </c>
      <c r="O23" t="n">
        <v>24834.62</v>
      </c>
      <c r="P23" t="n">
        <v>210.66</v>
      </c>
      <c r="Q23" t="n">
        <v>183.27</v>
      </c>
      <c r="R23" t="n">
        <v>32.34</v>
      </c>
      <c r="S23" t="n">
        <v>26.24</v>
      </c>
      <c r="T23" t="n">
        <v>2187.93</v>
      </c>
      <c r="U23" t="n">
        <v>0.8100000000000001</v>
      </c>
      <c r="V23" t="n">
        <v>0.9</v>
      </c>
      <c r="W23" t="n">
        <v>2.95</v>
      </c>
      <c r="X23" t="n">
        <v>0.13</v>
      </c>
      <c r="Y23" t="n">
        <v>0.5</v>
      </c>
      <c r="Z23" t="n">
        <v>10</v>
      </c>
      <c r="AA23" t="n">
        <v>310.4370795341976</v>
      </c>
      <c r="AB23" t="n">
        <v>424.7537077360581</v>
      </c>
      <c r="AC23" t="n">
        <v>384.2158100153009</v>
      </c>
      <c r="AD23" t="n">
        <v>310437.0795341976</v>
      </c>
      <c r="AE23" t="n">
        <v>424753.7077360581</v>
      </c>
      <c r="AF23" t="n">
        <v>1.225097647336155e-06</v>
      </c>
      <c r="AG23" t="n">
        <v>0.27125</v>
      </c>
      <c r="AH23" t="n">
        <v>384215.8100153009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5.1191</v>
      </c>
      <c r="E24" t="n">
        <v>19.53</v>
      </c>
      <c r="F24" t="n">
        <v>16.89</v>
      </c>
      <c r="G24" t="n">
        <v>126.68</v>
      </c>
      <c r="H24" t="n">
        <v>2.03</v>
      </c>
      <c r="I24" t="n">
        <v>8</v>
      </c>
      <c r="J24" t="n">
        <v>201.03</v>
      </c>
      <c r="K24" t="n">
        <v>51.39</v>
      </c>
      <c r="L24" t="n">
        <v>23</v>
      </c>
      <c r="M24" t="n">
        <v>6</v>
      </c>
      <c r="N24" t="n">
        <v>41.64</v>
      </c>
      <c r="O24" t="n">
        <v>25027.94</v>
      </c>
      <c r="P24" t="n">
        <v>211.1</v>
      </c>
      <c r="Q24" t="n">
        <v>183.26</v>
      </c>
      <c r="R24" t="n">
        <v>32.53</v>
      </c>
      <c r="S24" t="n">
        <v>26.24</v>
      </c>
      <c r="T24" t="n">
        <v>2282.47</v>
      </c>
      <c r="U24" t="n">
        <v>0.8100000000000001</v>
      </c>
      <c r="V24" t="n">
        <v>0.9</v>
      </c>
      <c r="W24" t="n">
        <v>2.95</v>
      </c>
      <c r="X24" t="n">
        <v>0.14</v>
      </c>
      <c r="Y24" t="n">
        <v>0.5</v>
      </c>
      <c r="Z24" t="n">
        <v>10</v>
      </c>
      <c r="AA24" t="n">
        <v>310.934904435317</v>
      </c>
      <c r="AB24" t="n">
        <v>425.4348537282542</v>
      </c>
      <c r="AC24" t="n">
        <v>384.8319483899962</v>
      </c>
      <c r="AD24" t="n">
        <v>310934.904435317</v>
      </c>
      <c r="AE24" t="n">
        <v>425434.8537282542</v>
      </c>
      <c r="AF24" t="n">
        <v>1.224977999546549e-06</v>
      </c>
      <c r="AG24" t="n">
        <v>0.27125</v>
      </c>
      <c r="AH24" t="n">
        <v>384831.9483899962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5.1183</v>
      </c>
      <c r="E25" t="n">
        <v>19.54</v>
      </c>
      <c r="F25" t="n">
        <v>16.89</v>
      </c>
      <c r="G25" t="n">
        <v>126.71</v>
      </c>
      <c r="H25" t="n">
        <v>2.1</v>
      </c>
      <c r="I25" t="n">
        <v>8</v>
      </c>
      <c r="J25" t="n">
        <v>202.61</v>
      </c>
      <c r="K25" t="n">
        <v>51.39</v>
      </c>
      <c r="L25" t="n">
        <v>24</v>
      </c>
      <c r="M25" t="n">
        <v>6</v>
      </c>
      <c r="N25" t="n">
        <v>42.21</v>
      </c>
      <c r="O25" t="n">
        <v>25222.04</v>
      </c>
      <c r="P25" t="n">
        <v>210.86</v>
      </c>
      <c r="Q25" t="n">
        <v>183.26</v>
      </c>
      <c r="R25" t="n">
        <v>32.58</v>
      </c>
      <c r="S25" t="n">
        <v>26.24</v>
      </c>
      <c r="T25" t="n">
        <v>2308.85</v>
      </c>
      <c r="U25" t="n">
        <v>0.8100000000000001</v>
      </c>
      <c r="V25" t="n">
        <v>0.9</v>
      </c>
      <c r="W25" t="n">
        <v>2.95</v>
      </c>
      <c r="X25" t="n">
        <v>0.14</v>
      </c>
      <c r="Y25" t="n">
        <v>0.5</v>
      </c>
      <c r="Z25" t="n">
        <v>10</v>
      </c>
      <c r="AA25" t="n">
        <v>310.7283914615941</v>
      </c>
      <c r="AB25" t="n">
        <v>425.1522935668974</v>
      </c>
      <c r="AC25" t="n">
        <v>384.5763553738635</v>
      </c>
      <c r="AD25" t="n">
        <v>310728.3914615941</v>
      </c>
      <c r="AE25" t="n">
        <v>425152.2935668973</v>
      </c>
      <c r="AF25" t="n">
        <v>1.224786563083179e-06</v>
      </c>
      <c r="AG25" t="n">
        <v>0.2713888888888889</v>
      </c>
      <c r="AH25" t="n">
        <v>384576.3553738635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5.1319</v>
      </c>
      <c r="E26" t="n">
        <v>19.49</v>
      </c>
      <c r="F26" t="n">
        <v>16.88</v>
      </c>
      <c r="G26" t="n">
        <v>144.65</v>
      </c>
      <c r="H26" t="n">
        <v>2.17</v>
      </c>
      <c r="I26" t="n">
        <v>7</v>
      </c>
      <c r="J26" t="n">
        <v>204.19</v>
      </c>
      <c r="K26" t="n">
        <v>51.39</v>
      </c>
      <c r="L26" t="n">
        <v>25</v>
      </c>
      <c r="M26" t="n">
        <v>5</v>
      </c>
      <c r="N26" t="n">
        <v>42.79</v>
      </c>
      <c r="O26" t="n">
        <v>25417.05</v>
      </c>
      <c r="P26" t="n">
        <v>209.33</v>
      </c>
      <c r="Q26" t="n">
        <v>183.28</v>
      </c>
      <c r="R26" t="n">
        <v>32.02</v>
      </c>
      <c r="S26" t="n">
        <v>26.24</v>
      </c>
      <c r="T26" t="n">
        <v>2032.37</v>
      </c>
      <c r="U26" t="n">
        <v>0.82</v>
      </c>
      <c r="V26" t="n">
        <v>0.9</v>
      </c>
      <c r="W26" t="n">
        <v>2.95</v>
      </c>
      <c r="X26" t="n">
        <v>0.12</v>
      </c>
      <c r="Y26" t="n">
        <v>0.5</v>
      </c>
      <c r="Z26" t="n">
        <v>10</v>
      </c>
      <c r="AA26" t="n">
        <v>308.2372983184399</v>
      </c>
      <c r="AB26" t="n">
        <v>421.7438700291606</v>
      </c>
      <c r="AC26" t="n">
        <v>381.4932269948159</v>
      </c>
      <c r="AD26" t="n">
        <v>308237.2983184399</v>
      </c>
      <c r="AE26" t="n">
        <v>421743.8700291606</v>
      </c>
      <c r="AF26" t="n">
        <v>1.228040982960469e-06</v>
      </c>
      <c r="AG26" t="n">
        <v>0.2706944444444444</v>
      </c>
      <c r="AH26" t="n">
        <v>381493.2269948159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5.1322</v>
      </c>
      <c r="E27" t="n">
        <v>19.48</v>
      </c>
      <c r="F27" t="n">
        <v>16.88</v>
      </c>
      <c r="G27" t="n">
        <v>144.64</v>
      </c>
      <c r="H27" t="n">
        <v>2.24</v>
      </c>
      <c r="I27" t="n">
        <v>7</v>
      </c>
      <c r="J27" t="n">
        <v>205.77</v>
      </c>
      <c r="K27" t="n">
        <v>51.39</v>
      </c>
      <c r="L27" t="n">
        <v>26</v>
      </c>
      <c r="M27" t="n">
        <v>5</v>
      </c>
      <c r="N27" t="n">
        <v>43.38</v>
      </c>
      <c r="O27" t="n">
        <v>25612.75</v>
      </c>
      <c r="P27" t="n">
        <v>210.58</v>
      </c>
      <c r="Q27" t="n">
        <v>183.26</v>
      </c>
      <c r="R27" t="n">
        <v>31.94</v>
      </c>
      <c r="S27" t="n">
        <v>26.24</v>
      </c>
      <c r="T27" t="n">
        <v>1990.82</v>
      </c>
      <c r="U27" t="n">
        <v>0.82</v>
      </c>
      <c r="V27" t="n">
        <v>0.9</v>
      </c>
      <c r="W27" t="n">
        <v>2.95</v>
      </c>
      <c r="X27" t="n">
        <v>0.12</v>
      </c>
      <c r="Y27" t="n">
        <v>0.5</v>
      </c>
      <c r="Z27" t="n">
        <v>10</v>
      </c>
      <c r="AA27" t="n">
        <v>309.5444138727021</v>
      </c>
      <c r="AB27" t="n">
        <v>423.5323231963704</v>
      </c>
      <c r="AC27" t="n">
        <v>383.110992701857</v>
      </c>
      <c r="AD27" t="n">
        <v>309544.4138727021</v>
      </c>
      <c r="AE27" t="n">
        <v>423532.3231963704</v>
      </c>
      <c r="AF27" t="n">
        <v>1.228112771634232e-06</v>
      </c>
      <c r="AG27" t="n">
        <v>0.2705555555555555</v>
      </c>
      <c r="AH27" t="n">
        <v>383110.992701857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5.1316</v>
      </c>
      <c r="E28" t="n">
        <v>19.49</v>
      </c>
      <c r="F28" t="n">
        <v>16.88</v>
      </c>
      <c r="G28" t="n">
        <v>144.66</v>
      </c>
      <c r="H28" t="n">
        <v>2.31</v>
      </c>
      <c r="I28" t="n">
        <v>7</v>
      </c>
      <c r="J28" t="n">
        <v>207.37</v>
      </c>
      <c r="K28" t="n">
        <v>51.39</v>
      </c>
      <c r="L28" t="n">
        <v>27</v>
      </c>
      <c r="M28" t="n">
        <v>5</v>
      </c>
      <c r="N28" t="n">
        <v>43.97</v>
      </c>
      <c r="O28" t="n">
        <v>25809.25</v>
      </c>
      <c r="P28" t="n">
        <v>210.9</v>
      </c>
      <c r="Q28" t="n">
        <v>183.26</v>
      </c>
      <c r="R28" t="n">
        <v>32.08</v>
      </c>
      <c r="S28" t="n">
        <v>26.24</v>
      </c>
      <c r="T28" t="n">
        <v>2059.43</v>
      </c>
      <c r="U28" t="n">
        <v>0.82</v>
      </c>
      <c r="V28" t="n">
        <v>0.9</v>
      </c>
      <c r="W28" t="n">
        <v>2.95</v>
      </c>
      <c r="X28" t="n">
        <v>0.12</v>
      </c>
      <c r="Y28" t="n">
        <v>0.5</v>
      </c>
      <c r="Z28" t="n">
        <v>10</v>
      </c>
      <c r="AA28" t="n">
        <v>309.920123904216</v>
      </c>
      <c r="AB28" t="n">
        <v>424.0463862366447</v>
      </c>
      <c r="AC28" t="n">
        <v>383.5759942870595</v>
      </c>
      <c r="AD28" t="n">
        <v>309920.123904216</v>
      </c>
      <c r="AE28" t="n">
        <v>424046.3862366446</v>
      </c>
      <c r="AF28" t="n">
        <v>1.227969194286705e-06</v>
      </c>
      <c r="AG28" t="n">
        <v>0.2706944444444444</v>
      </c>
      <c r="AH28" t="n">
        <v>383575.9942870595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5.1323</v>
      </c>
      <c r="E29" t="n">
        <v>19.48</v>
      </c>
      <c r="F29" t="n">
        <v>16.87</v>
      </c>
      <c r="G29" t="n">
        <v>144.64</v>
      </c>
      <c r="H29" t="n">
        <v>2.38</v>
      </c>
      <c r="I29" t="n">
        <v>7</v>
      </c>
      <c r="J29" t="n">
        <v>208.97</v>
      </c>
      <c r="K29" t="n">
        <v>51.39</v>
      </c>
      <c r="L29" t="n">
        <v>28</v>
      </c>
      <c r="M29" t="n">
        <v>5</v>
      </c>
      <c r="N29" t="n">
        <v>44.57</v>
      </c>
      <c r="O29" t="n">
        <v>26006.56</v>
      </c>
      <c r="P29" t="n">
        <v>210.17</v>
      </c>
      <c r="Q29" t="n">
        <v>183.26</v>
      </c>
      <c r="R29" t="n">
        <v>32.04</v>
      </c>
      <c r="S29" t="n">
        <v>26.24</v>
      </c>
      <c r="T29" t="n">
        <v>2042.68</v>
      </c>
      <c r="U29" t="n">
        <v>0.82</v>
      </c>
      <c r="V29" t="n">
        <v>0.9</v>
      </c>
      <c r="W29" t="n">
        <v>2.95</v>
      </c>
      <c r="X29" t="n">
        <v>0.12</v>
      </c>
      <c r="Y29" t="n">
        <v>0.5</v>
      </c>
      <c r="Z29" t="n">
        <v>10</v>
      </c>
      <c r="AA29" t="n">
        <v>309.0540938845348</v>
      </c>
      <c r="AB29" t="n">
        <v>422.8614457571686</v>
      </c>
      <c r="AC29" t="n">
        <v>382.5041428638702</v>
      </c>
      <c r="AD29" t="n">
        <v>309054.0938845348</v>
      </c>
      <c r="AE29" t="n">
        <v>422861.4457571686</v>
      </c>
      <c r="AF29" t="n">
        <v>1.228136701192154e-06</v>
      </c>
      <c r="AG29" t="n">
        <v>0.2705555555555555</v>
      </c>
      <c r="AH29" t="n">
        <v>382504.1428638702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5.1312</v>
      </c>
      <c r="E30" t="n">
        <v>19.49</v>
      </c>
      <c r="F30" t="n">
        <v>16.88</v>
      </c>
      <c r="G30" t="n">
        <v>144.68</v>
      </c>
      <c r="H30" t="n">
        <v>2.45</v>
      </c>
      <c r="I30" t="n">
        <v>7</v>
      </c>
      <c r="J30" t="n">
        <v>210.57</v>
      </c>
      <c r="K30" t="n">
        <v>51.39</v>
      </c>
      <c r="L30" t="n">
        <v>29</v>
      </c>
      <c r="M30" t="n">
        <v>5</v>
      </c>
      <c r="N30" t="n">
        <v>45.18</v>
      </c>
      <c r="O30" t="n">
        <v>26204.71</v>
      </c>
      <c r="P30" t="n">
        <v>209.58</v>
      </c>
      <c r="Q30" t="n">
        <v>183.26</v>
      </c>
      <c r="R30" t="n">
        <v>32.06</v>
      </c>
      <c r="S30" t="n">
        <v>26.24</v>
      </c>
      <c r="T30" t="n">
        <v>2051.74</v>
      </c>
      <c r="U30" t="n">
        <v>0.82</v>
      </c>
      <c r="V30" t="n">
        <v>0.9</v>
      </c>
      <c r="W30" t="n">
        <v>2.95</v>
      </c>
      <c r="X30" t="n">
        <v>0.12</v>
      </c>
      <c r="Y30" t="n">
        <v>0.5</v>
      </c>
      <c r="Z30" t="n">
        <v>10</v>
      </c>
      <c r="AA30" t="n">
        <v>308.5441439364973</v>
      </c>
      <c r="AB30" t="n">
        <v>422.1637097408598</v>
      </c>
      <c r="AC30" t="n">
        <v>381.8729977936792</v>
      </c>
      <c r="AD30" t="n">
        <v>308544.1439364973</v>
      </c>
      <c r="AE30" t="n">
        <v>422163.7097408597</v>
      </c>
      <c r="AF30" t="n">
        <v>1.22787347605502e-06</v>
      </c>
      <c r="AG30" t="n">
        <v>0.2706944444444444</v>
      </c>
      <c r="AH30" t="n">
        <v>381872.9977936792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5.1468</v>
      </c>
      <c r="E31" t="n">
        <v>19.43</v>
      </c>
      <c r="F31" t="n">
        <v>16.85</v>
      </c>
      <c r="G31" t="n">
        <v>168.54</v>
      </c>
      <c r="H31" t="n">
        <v>2.51</v>
      </c>
      <c r="I31" t="n">
        <v>6</v>
      </c>
      <c r="J31" t="n">
        <v>212.19</v>
      </c>
      <c r="K31" t="n">
        <v>51.39</v>
      </c>
      <c r="L31" t="n">
        <v>30</v>
      </c>
      <c r="M31" t="n">
        <v>4</v>
      </c>
      <c r="N31" t="n">
        <v>45.79</v>
      </c>
      <c r="O31" t="n">
        <v>26403.69</v>
      </c>
      <c r="P31" t="n">
        <v>208.46</v>
      </c>
      <c r="Q31" t="n">
        <v>183.26</v>
      </c>
      <c r="R31" t="n">
        <v>31.36</v>
      </c>
      <c r="S31" t="n">
        <v>26.24</v>
      </c>
      <c r="T31" t="n">
        <v>1707.47</v>
      </c>
      <c r="U31" t="n">
        <v>0.84</v>
      </c>
      <c r="V31" t="n">
        <v>0.9</v>
      </c>
      <c r="W31" t="n">
        <v>2.95</v>
      </c>
      <c r="X31" t="n">
        <v>0.1</v>
      </c>
      <c r="Y31" t="n">
        <v>0.5</v>
      </c>
      <c r="Z31" t="n">
        <v>10</v>
      </c>
      <c r="AA31" t="n">
        <v>306.2812382743119</v>
      </c>
      <c r="AB31" t="n">
        <v>419.0675023815058</v>
      </c>
      <c r="AC31" t="n">
        <v>379.0722881191477</v>
      </c>
      <c r="AD31" t="n">
        <v>306281.2382743119</v>
      </c>
      <c r="AE31" t="n">
        <v>419067.5023815059</v>
      </c>
      <c r="AF31" t="n">
        <v>1.231606487090735e-06</v>
      </c>
      <c r="AG31" t="n">
        <v>0.2698611111111111</v>
      </c>
      <c r="AH31" t="n">
        <v>379072.2881191478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5.1473</v>
      </c>
      <c r="E32" t="n">
        <v>19.43</v>
      </c>
      <c r="F32" t="n">
        <v>16.85</v>
      </c>
      <c r="G32" t="n">
        <v>168.52</v>
      </c>
      <c r="H32" t="n">
        <v>2.58</v>
      </c>
      <c r="I32" t="n">
        <v>6</v>
      </c>
      <c r="J32" t="n">
        <v>213.81</v>
      </c>
      <c r="K32" t="n">
        <v>51.39</v>
      </c>
      <c r="L32" t="n">
        <v>31</v>
      </c>
      <c r="M32" t="n">
        <v>4</v>
      </c>
      <c r="N32" t="n">
        <v>46.41</v>
      </c>
      <c r="O32" t="n">
        <v>26603.52</v>
      </c>
      <c r="P32" t="n">
        <v>209.07</v>
      </c>
      <c r="Q32" t="n">
        <v>183.26</v>
      </c>
      <c r="R32" t="n">
        <v>31.14</v>
      </c>
      <c r="S32" t="n">
        <v>26.24</v>
      </c>
      <c r="T32" t="n">
        <v>1598.6</v>
      </c>
      <c r="U32" t="n">
        <v>0.84</v>
      </c>
      <c r="V32" t="n">
        <v>0.9</v>
      </c>
      <c r="W32" t="n">
        <v>2.95</v>
      </c>
      <c r="X32" t="n">
        <v>0.1</v>
      </c>
      <c r="Y32" t="n">
        <v>0.5</v>
      </c>
      <c r="Z32" t="n">
        <v>10</v>
      </c>
      <c r="AA32" t="n">
        <v>306.8966515333785</v>
      </c>
      <c r="AB32" t="n">
        <v>419.9095379526776</v>
      </c>
      <c r="AC32" t="n">
        <v>379.8339609972112</v>
      </c>
      <c r="AD32" t="n">
        <v>306896.6515333785</v>
      </c>
      <c r="AE32" t="n">
        <v>419909.5379526776</v>
      </c>
      <c r="AF32" t="n">
        <v>1.231726134880341e-06</v>
      </c>
      <c r="AG32" t="n">
        <v>0.2698611111111111</v>
      </c>
      <c r="AH32" t="n">
        <v>379833.9609972112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5.1477</v>
      </c>
      <c r="E33" t="n">
        <v>19.43</v>
      </c>
      <c r="F33" t="n">
        <v>16.85</v>
      </c>
      <c r="G33" t="n">
        <v>168.5</v>
      </c>
      <c r="H33" t="n">
        <v>2.64</v>
      </c>
      <c r="I33" t="n">
        <v>6</v>
      </c>
      <c r="J33" t="n">
        <v>215.43</v>
      </c>
      <c r="K33" t="n">
        <v>51.39</v>
      </c>
      <c r="L33" t="n">
        <v>32</v>
      </c>
      <c r="M33" t="n">
        <v>4</v>
      </c>
      <c r="N33" t="n">
        <v>47.04</v>
      </c>
      <c r="O33" t="n">
        <v>26804.21</v>
      </c>
      <c r="P33" t="n">
        <v>210.22</v>
      </c>
      <c r="Q33" t="n">
        <v>183.26</v>
      </c>
      <c r="R33" t="n">
        <v>31.28</v>
      </c>
      <c r="S33" t="n">
        <v>26.24</v>
      </c>
      <c r="T33" t="n">
        <v>1664.84</v>
      </c>
      <c r="U33" t="n">
        <v>0.84</v>
      </c>
      <c r="V33" t="n">
        <v>0.9</v>
      </c>
      <c r="W33" t="n">
        <v>2.95</v>
      </c>
      <c r="X33" t="n">
        <v>0.09</v>
      </c>
      <c r="Y33" t="n">
        <v>0.5</v>
      </c>
      <c r="Z33" t="n">
        <v>10</v>
      </c>
      <c r="AA33" t="n">
        <v>308.0887380459448</v>
      </c>
      <c r="AB33" t="n">
        <v>421.540603310316</v>
      </c>
      <c r="AC33" t="n">
        <v>381.3093597663313</v>
      </c>
      <c r="AD33" t="n">
        <v>308088.7380459448</v>
      </c>
      <c r="AE33" t="n">
        <v>421540.603310316</v>
      </c>
      <c r="AF33" t="n">
        <v>1.231821853112026e-06</v>
      </c>
      <c r="AG33" t="n">
        <v>0.2698611111111111</v>
      </c>
      <c r="AH33" t="n">
        <v>381309.3597663313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5.147</v>
      </c>
      <c r="E34" t="n">
        <v>19.43</v>
      </c>
      <c r="F34" t="n">
        <v>16.85</v>
      </c>
      <c r="G34" t="n">
        <v>168.53</v>
      </c>
      <c r="H34" t="n">
        <v>2.7</v>
      </c>
      <c r="I34" t="n">
        <v>6</v>
      </c>
      <c r="J34" t="n">
        <v>217.07</v>
      </c>
      <c r="K34" t="n">
        <v>51.39</v>
      </c>
      <c r="L34" t="n">
        <v>33</v>
      </c>
      <c r="M34" t="n">
        <v>4</v>
      </c>
      <c r="N34" t="n">
        <v>47.68</v>
      </c>
      <c r="O34" t="n">
        <v>27005.77</v>
      </c>
      <c r="P34" t="n">
        <v>210.29</v>
      </c>
      <c r="Q34" t="n">
        <v>183.26</v>
      </c>
      <c r="R34" t="n">
        <v>31.3</v>
      </c>
      <c r="S34" t="n">
        <v>26.24</v>
      </c>
      <c r="T34" t="n">
        <v>1675.68</v>
      </c>
      <c r="U34" t="n">
        <v>0.84</v>
      </c>
      <c r="V34" t="n">
        <v>0.9</v>
      </c>
      <c r="W34" t="n">
        <v>2.95</v>
      </c>
      <c r="X34" t="n">
        <v>0.1</v>
      </c>
      <c r="Y34" t="n">
        <v>0.5</v>
      </c>
      <c r="Z34" t="n">
        <v>10</v>
      </c>
      <c r="AA34" t="n">
        <v>308.2043066548353</v>
      </c>
      <c r="AB34" t="n">
        <v>421.6987293795272</v>
      </c>
      <c r="AC34" t="n">
        <v>381.4523945054283</v>
      </c>
      <c r="AD34" t="n">
        <v>308204.3066548353</v>
      </c>
      <c r="AE34" t="n">
        <v>421698.7293795272</v>
      </c>
      <c r="AF34" t="n">
        <v>1.231654346206577e-06</v>
      </c>
      <c r="AG34" t="n">
        <v>0.2698611111111111</v>
      </c>
      <c r="AH34" t="n">
        <v>381452.3945054283</v>
      </c>
    </row>
    <row r="35">
      <c r="A35" t="n">
        <v>33</v>
      </c>
      <c r="B35" t="n">
        <v>85</v>
      </c>
      <c r="C35" t="inlineStr">
        <is>
          <t xml:space="preserve">CONCLUIDO	</t>
        </is>
      </c>
      <c r="D35" t="n">
        <v>5.1476</v>
      </c>
      <c r="E35" t="n">
        <v>19.43</v>
      </c>
      <c r="F35" t="n">
        <v>16.85</v>
      </c>
      <c r="G35" t="n">
        <v>168.51</v>
      </c>
      <c r="H35" t="n">
        <v>2.76</v>
      </c>
      <c r="I35" t="n">
        <v>6</v>
      </c>
      <c r="J35" t="n">
        <v>218.71</v>
      </c>
      <c r="K35" t="n">
        <v>51.39</v>
      </c>
      <c r="L35" t="n">
        <v>34</v>
      </c>
      <c r="M35" t="n">
        <v>4</v>
      </c>
      <c r="N35" t="n">
        <v>48.32</v>
      </c>
      <c r="O35" t="n">
        <v>27208.22</v>
      </c>
      <c r="P35" t="n">
        <v>210.16</v>
      </c>
      <c r="Q35" t="n">
        <v>183.26</v>
      </c>
      <c r="R35" t="n">
        <v>31.24</v>
      </c>
      <c r="S35" t="n">
        <v>26.24</v>
      </c>
      <c r="T35" t="n">
        <v>1645.51</v>
      </c>
      <c r="U35" t="n">
        <v>0.84</v>
      </c>
      <c r="V35" t="n">
        <v>0.9</v>
      </c>
      <c r="W35" t="n">
        <v>2.95</v>
      </c>
      <c r="X35" t="n">
        <v>0.1</v>
      </c>
      <c r="Y35" t="n">
        <v>0.5</v>
      </c>
      <c r="Z35" t="n">
        <v>10</v>
      </c>
      <c r="AA35" t="n">
        <v>308.0312430672072</v>
      </c>
      <c r="AB35" t="n">
        <v>421.4619361439078</v>
      </c>
      <c r="AC35" t="n">
        <v>381.238200483875</v>
      </c>
      <c r="AD35" t="n">
        <v>308031.2430672072</v>
      </c>
      <c r="AE35" t="n">
        <v>421461.9361439078</v>
      </c>
      <c r="AF35" t="n">
        <v>1.231797923554104e-06</v>
      </c>
      <c r="AG35" t="n">
        <v>0.2698611111111111</v>
      </c>
      <c r="AH35" t="n">
        <v>381238.200483875</v>
      </c>
    </row>
    <row r="36">
      <c r="A36" t="n">
        <v>34</v>
      </c>
      <c r="B36" t="n">
        <v>85</v>
      </c>
      <c r="C36" t="inlineStr">
        <is>
          <t xml:space="preserve">CONCLUIDO	</t>
        </is>
      </c>
      <c r="D36" t="n">
        <v>5.1481</v>
      </c>
      <c r="E36" t="n">
        <v>19.42</v>
      </c>
      <c r="F36" t="n">
        <v>16.85</v>
      </c>
      <c r="G36" t="n">
        <v>168.49</v>
      </c>
      <c r="H36" t="n">
        <v>2.82</v>
      </c>
      <c r="I36" t="n">
        <v>6</v>
      </c>
      <c r="J36" t="n">
        <v>220.36</v>
      </c>
      <c r="K36" t="n">
        <v>51.39</v>
      </c>
      <c r="L36" t="n">
        <v>35</v>
      </c>
      <c r="M36" t="n">
        <v>4</v>
      </c>
      <c r="N36" t="n">
        <v>48.97</v>
      </c>
      <c r="O36" t="n">
        <v>27411.55</v>
      </c>
      <c r="P36" t="n">
        <v>209.58</v>
      </c>
      <c r="Q36" t="n">
        <v>183.26</v>
      </c>
      <c r="R36" t="n">
        <v>31.23</v>
      </c>
      <c r="S36" t="n">
        <v>26.24</v>
      </c>
      <c r="T36" t="n">
        <v>1642.08</v>
      </c>
      <c r="U36" t="n">
        <v>0.84</v>
      </c>
      <c r="V36" t="n">
        <v>0.9</v>
      </c>
      <c r="W36" t="n">
        <v>2.95</v>
      </c>
      <c r="X36" t="n">
        <v>0.09</v>
      </c>
      <c r="Y36" t="n">
        <v>0.5</v>
      </c>
      <c r="Z36" t="n">
        <v>10</v>
      </c>
      <c r="AA36" t="n">
        <v>307.3880051219566</v>
      </c>
      <c r="AB36" t="n">
        <v>420.5818296095607</v>
      </c>
      <c r="AC36" t="n">
        <v>380.4420900819287</v>
      </c>
      <c r="AD36" t="n">
        <v>307388.0051219566</v>
      </c>
      <c r="AE36" t="n">
        <v>420581.8296095607</v>
      </c>
      <c r="AF36" t="n">
        <v>1.231917571343711e-06</v>
      </c>
      <c r="AG36" t="n">
        <v>0.2697222222222223</v>
      </c>
      <c r="AH36" t="n">
        <v>380442.0900819286</v>
      </c>
    </row>
    <row r="37">
      <c r="A37" t="n">
        <v>35</v>
      </c>
      <c r="B37" t="n">
        <v>85</v>
      </c>
      <c r="C37" t="inlineStr">
        <is>
          <t xml:space="preserve">CONCLUIDO	</t>
        </is>
      </c>
      <c r="D37" t="n">
        <v>5.1473</v>
      </c>
      <c r="E37" t="n">
        <v>19.43</v>
      </c>
      <c r="F37" t="n">
        <v>16.85</v>
      </c>
      <c r="G37" t="n">
        <v>168.52</v>
      </c>
      <c r="H37" t="n">
        <v>2.88</v>
      </c>
      <c r="I37" t="n">
        <v>6</v>
      </c>
      <c r="J37" t="n">
        <v>222.01</v>
      </c>
      <c r="K37" t="n">
        <v>51.39</v>
      </c>
      <c r="L37" t="n">
        <v>36</v>
      </c>
      <c r="M37" t="n">
        <v>4</v>
      </c>
      <c r="N37" t="n">
        <v>49.62</v>
      </c>
      <c r="O37" t="n">
        <v>27615.8</v>
      </c>
      <c r="P37" t="n">
        <v>208.78</v>
      </c>
      <c r="Q37" t="n">
        <v>183.26</v>
      </c>
      <c r="R37" t="n">
        <v>31.26</v>
      </c>
      <c r="S37" t="n">
        <v>26.24</v>
      </c>
      <c r="T37" t="n">
        <v>1657.39</v>
      </c>
      <c r="U37" t="n">
        <v>0.84</v>
      </c>
      <c r="V37" t="n">
        <v>0.9</v>
      </c>
      <c r="W37" t="n">
        <v>2.95</v>
      </c>
      <c r="X37" t="n">
        <v>0.1</v>
      </c>
      <c r="Y37" t="n">
        <v>0.5</v>
      </c>
      <c r="Z37" t="n">
        <v>10</v>
      </c>
      <c r="AA37" t="n">
        <v>306.5900504057158</v>
      </c>
      <c r="AB37" t="n">
        <v>419.4900327635224</v>
      </c>
      <c r="AC37" t="n">
        <v>379.4544927945299</v>
      </c>
      <c r="AD37" t="n">
        <v>306590.0504057158</v>
      </c>
      <c r="AE37" t="n">
        <v>419490.0327635224</v>
      </c>
      <c r="AF37" t="n">
        <v>1.231726134880341e-06</v>
      </c>
      <c r="AG37" t="n">
        <v>0.2698611111111111</v>
      </c>
      <c r="AH37" t="n">
        <v>379454.4927945299</v>
      </c>
    </row>
    <row r="38">
      <c r="A38" t="n">
        <v>36</v>
      </c>
      <c r="B38" t="n">
        <v>85</v>
      </c>
      <c r="C38" t="inlineStr">
        <is>
          <t xml:space="preserve">CONCLUIDO	</t>
        </is>
      </c>
      <c r="D38" t="n">
        <v>5.1597</v>
      </c>
      <c r="E38" t="n">
        <v>19.38</v>
      </c>
      <c r="F38" t="n">
        <v>16.84</v>
      </c>
      <c r="G38" t="n">
        <v>202.07</v>
      </c>
      <c r="H38" t="n">
        <v>2.94</v>
      </c>
      <c r="I38" t="n">
        <v>5</v>
      </c>
      <c r="J38" t="n">
        <v>223.68</v>
      </c>
      <c r="K38" t="n">
        <v>51.39</v>
      </c>
      <c r="L38" t="n">
        <v>37</v>
      </c>
      <c r="M38" t="n">
        <v>3</v>
      </c>
      <c r="N38" t="n">
        <v>50.29</v>
      </c>
      <c r="O38" t="n">
        <v>27821.09</v>
      </c>
      <c r="P38" t="n">
        <v>206.88</v>
      </c>
      <c r="Q38" t="n">
        <v>183.26</v>
      </c>
      <c r="R38" t="n">
        <v>30.89</v>
      </c>
      <c r="S38" t="n">
        <v>26.24</v>
      </c>
      <c r="T38" t="n">
        <v>1475.66</v>
      </c>
      <c r="U38" t="n">
        <v>0.85</v>
      </c>
      <c r="V38" t="n">
        <v>0.9</v>
      </c>
      <c r="W38" t="n">
        <v>2.95</v>
      </c>
      <c r="X38" t="n">
        <v>0.08</v>
      </c>
      <c r="Y38" t="n">
        <v>0.5</v>
      </c>
      <c r="Z38" t="n">
        <v>10</v>
      </c>
      <c r="AA38" t="n">
        <v>303.8037374886229</v>
      </c>
      <c r="AB38" t="n">
        <v>415.6776765069054</v>
      </c>
      <c r="AC38" t="n">
        <v>376.0059824683686</v>
      </c>
      <c r="AD38" t="n">
        <v>303803.7374886228</v>
      </c>
      <c r="AE38" t="n">
        <v>415677.6765069054</v>
      </c>
      <c r="AF38" t="n">
        <v>1.234693400062575e-06</v>
      </c>
      <c r="AG38" t="n">
        <v>0.2691666666666667</v>
      </c>
      <c r="AH38" t="n">
        <v>376005.9824683687</v>
      </c>
    </row>
    <row r="39">
      <c r="A39" t="n">
        <v>37</v>
      </c>
      <c r="B39" t="n">
        <v>85</v>
      </c>
      <c r="C39" t="inlineStr">
        <is>
          <t xml:space="preserve">CONCLUIDO	</t>
        </is>
      </c>
      <c r="D39" t="n">
        <v>5.1584</v>
      </c>
      <c r="E39" t="n">
        <v>19.39</v>
      </c>
      <c r="F39" t="n">
        <v>16.84</v>
      </c>
      <c r="G39" t="n">
        <v>202.13</v>
      </c>
      <c r="H39" t="n">
        <v>3</v>
      </c>
      <c r="I39" t="n">
        <v>5</v>
      </c>
      <c r="J39" t="n">
        <v>225.35</v>
      </c>
      <c r="K39" t="n">
        <v>51.39</v>
      </c>
      <c r="L39" t="n">
        <v>38</v>
      </c>
      <c r="M39" t="n">
        <v>3</v>
      </c>
      <c r="N39" t="n">
        <v>50.96</v>
      </c>
      <c r="O39" t="n">
        <v>28027.19</v>
      </c>
      <c r="P39" t="n">
        <v>208.39</v>
      </c>
      <c r="Q39" t="n">
        <v>183.26</v>
      </c>
      <c r="R39" t="n">
        <v>31.03</v>
      </c>
      <c r="S39" t="n">
        <v>26.24</v>
      </c>
      <c r="T39" t="n">
        <v>1546.89</v>
      </c>
      <c r="U39" t="n">
        <v>0.85</v>
      </c>
      <c r="V39" t="n">
        <v>0.9</v>
      </c>
      <c r="W39" t="n">
        <v>2.95</v>
      </c>
      <c r="X39" t="n">
        <v>0.09</v>
      </c>
      <c r="Y39" t="n">
        <v>0.5</v>
      </c>
      <c r="Z39" t="n">
        <v>10</v>
      </c>
      <c r="AA39" t="n">
        <v>305.4731294681183</v>
      </c>
      <c r="AB39" t="n">
        <v>417.9618122616274</v>
      </c>
      <c r="AC39" t="n">
        <v>378.0721235124647</v>
      </c>
      <c r="AD39" t="n">
        <v>305473.1294681182</v>
      </c>
      <c r="AE39" t="n">
        <v>417961.8122616273</v>
      </c>
      <c r="AF39" t="n">
        <v>1.234382315809599e-06</v>
      </c>
      <c r="AG39" t="n">
        <v>0.2693055555555556</v>
      </c>
      <c r="AH39" t="n">
        <v>378072.1235124646</v>
      </c>
    </row>
    <row r="40">
      <c r="A40" t="n">
        <v>38</v>
      </c>
      <c r="B40" t="n">
        <v>85</v>
      </c>
      <c r="C40" t="inlineStr">
        <is>
          <t xml:space="preserve">CONCLUIDO	</t>
        </is>
      </c>
      <c r="D40" t="n">
        <v>5.1599</v>
      </c>
      <c r="E40" t="n">
        <v>19.38</v>
      </c>
      <c r="F40" t="n">
        <v>16.84</v>
      </c>
      <c r="G40" t="n">
        <v>202.06</v>
      </c>
      <c r="H40" t="n">
        <v>3.05</v>
      </c>
      <c r="I40" t="n">
        <v>5</v>
      </c>
      <c r="J40" t="n">
        <v>227.03</v>
      </c>
      <c r="K40" t="n">
        <v>51.39</v>
      </c>
      <c r="L40" t="n">
        <v>39</v>
      </c>
      <c r="M40" t="n">
        <v>3</v>
      </c>
      <c r="N40" t="n">
        <v>51.64</v>
      </c>
      <c r="O40" t="n">
        <v>28234.24</v>
      </c>
      <c r="P40" t="n">
        <v>209.01</v>
      </c>
      <c r="Q40" t="n">
        <v>183.26</v>
      </c>
      <c r="R40" t="n">
        <v>30.73</v>
      </c>
      <c r="S40" t="n">
        <v>26.24</v>
      </c>
      <c r="T40" t="n">
        <v>1398.67</v>
      </c>
      <c r="U40" t="n">
        <v>0.85</v>
      </c>
      <c r="V40" t="n">
        <v>0.9</v>
      </c>
      <c r="W40" t="n">
        <v>2.95</v>
      </c>
      <c r="X40" t="n">
        <v>0.08</v>
      </c>
      <c r="Y40" t="n">
        <v>0.5</v>
      </c>
      <c r="Z40" t="n">
        <v>10</v>
      </c>
      <c r="AA40" t="n">
        <v>306.0384931167461</v>
      </c>
      <c r="AB40" t="n">
        <v>418.7353677477637</v>
      </c>
      <c r="AC40" t="n">
        <v>378.7718519486962</v>
      </c>
      <c r="AD40" t="n">
        <v>306038.4931167461</v>
      </c>
      <c r="AE40" t="n">
        <v>418735.3677477638</v>
      </c>
      <c r="AF40" t="n">
        <v>1.234741259178418e-06</v>
      </c>
      <c r="AG40" t="n">
        <v>0.2691666666666667</v>
      </c>
      <c r="AH40" t="n">
        <v>378771.8519486962</v>
      </c>
    </row>
    <row r="41">
      <c r="A41" t="n">
        <v>39</v>
      </c>
      <c r="B41" t="n">
        <v>85</v>
      </c>
      <c r="C41" t="inlineStr">
        <is>
          <t xml:space="preserve">CONCLUIDO	</t>
        </is>
      </c>
      <c r="D41" t="n">
        <v>5.1625</v>
      </c>
      <c r="E41" t="n">
        <v>19.37</v>
      </c>
      <c r="F41" t="n">
        <v>16.83</v>
      </c>
      <c r="G41" t="n">
        <v>201.94</v>
      </c>
      <c r="H41" t="n">
        <v>3.11</v>
      </c>
      <c r="I41" t="n">
        <v>5</v>
      </c>
      <c r="J41" t="n">
        <v>228.71</v>
      </c>
      <c r="K41" t="n">
        <v>51.39</v>
      </c>
      <c r="L41" t="n">
        <v>40</v>
      </c>
      <c r="M41" t="n">
        <v>3</v>
      </c>
      <c r="N41" t="n">
        <v>52.32</v>
      </c>
      <c r="O41" t="n">
        <v>28442.24</v>
      </c>
      <c r="P41" t="n">
        <v>209.55</v>
      </c>
      <c r="Q41" t="n">
        <v>183.26</v>
      </c>
      <c r="R41" t="n">
        <v>30.5</v>
      </c>
      <c r="S41" t="n">
        <v>26.24</v>
      </c>
      <c r="T41" t="n">
        <v>1280.83</v>
      </c>
      <c r="U41" t="n">
        <v>0.86</v>
      </c>
      <c r="V41" t="n">
        <v>0.9</v>
      </c>
      <c r="W41" t="n">
        <v>2.95</v>
      </c>
      <c r="X41" t="n">
        <v>0.07000000000000001</v>
      </c>
      <c r="Y41" t="n">
        <v>0.5</v>
      </c>
      <c r="Z41" t="n">
        <v>10</v>
      </c>
      <c r="AA41" t="n">
        <v>306.4050948563813</v>
      </c>
      <c r="AB41" t="n">
        <v>419.23696842126</v>
      </c>
      <c r="AC41" t="n">
        <v>379.2255805579148</v>
      </c>
      <c r="AD41" t="n">
        <v>306405.0948563813</v>
      </c>
      <c r="AE41" t="n">
        <v>419236.96842126</v>
      </c>
      <c r="AF41" t="n">
        <v>1.23536342768437e-06</v>
      </c>
      <c r="AG41" t="n">
        <v>0.2690277777777778</v>
      </c>
      <c r="AH41" t="n">
        <v>379225.5805579149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4.7815</v>
      </c>
      <c r="E2" t="n">
        <v>20.91</v>
      </c>
      <c r="F2" t="n">
        <v>18.25</v>
      </c>
      <c r="G2" t="n">
        <v>14.6</v>
      </c>
      <c r="H2" t="n">
        <v>0.34</v>
      </c>
      <c r="I2" t="n">
        <v>75</v>
      </c>
      <c r="J2" t="n">
        <v>51.33</v>
      </c>
      <c r="K2" t="n">
        <v>24.83</v>
      </c>
      <c r="L2" t="n">
        <v>1</v>
      </c>
      <c r="M2" t="n">
        <v>73</v>
      </c>
      <c r="N2" t="n">
        <v>5.51</v>
      </c>
      <c r="O2" t="n">
        <v>6564.78</v>
      </c>
      <c r="P2" t="n">
        <v>103.25</v>
      </c>
      <c r="Q2" t="n">
        <v>183.37</v>
      </c>
      <c r="R2" t="n">
        <v>74.52</v>
      </c>
      <c r="S2" t="n">
        <v>26.24</v>
      </c>
      <c r="T2" t="n">
        <v>22943.14</v>
      </c>
      <c r="U2" t="n">
        <v>0.35</v>
      </c>
      <c r="V2" t="n">
        <v>0.83</v>
      </c>
      <c r="W2" t="n">
        <v>3.06</v>
      </c>
      <c r="X2" t="n">
        <v>1.49</v>
      </c>
      <c r="Y2" t="n">
        <v>0.5</v>
      </c>
      <c r="Z2" t="n">
        <v>10</v>
      </c>
      <c r="AA2" t="n">
        <v>174.1571192928423</v>
      </c>
      <c r="AB2" t="n">
        <v>238.2894538862037</v>
      </c>
      <c r="AC2" t="n">
        <v>215.5474428487225</v>
      </c>
      <c r="AD2" t="n">
        <v>174157.1192928423</v>
      </c>
      <c r="AE2" t="n">
        <v>238289.4538862037</v>
      </c>
      <c r="AF2" t="n">
        <v>1.36931882664191e-06</v>
      </c>
      <c r="AG2" t="n">
        <v>0.2904166666666667</v>
      </c>
      <c r="AH2" t="n">
        <v>215547.4428487225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5.0893</v>
      </c>
      <c r="E3" t="n">
        <v>19.65</v>
      </c>
      <c r="F3" t="n">
        <v>17.46</v>
      </c>
      <c r="G3" t="n">
        <v>29.1</v>
      </c>
      <c r="H3" t="n">
        <v>0.66</v>
      </c>
      <c r="I3" t="n">
        <v>36</v>
      </c>
      <c r="J3" t="n">
        <v>52.47</v>
      </c>
      <c r="K3" t="n">
        <v>24.83</v>
      </c>
      <c r="L3" t="n">
        <v>2</v>
      </c>
      <c r="M3" t="n">
        <v>34</v>
      </c>
      <c r="N3" t="n">
        <v>5.64</v>
      </c>
      <c r="O3" t="n">
        <v>6705.1</v>
      </c>
      <c r="P3" t="n">
        <v>96.64</v>
      </c>
      <c r="Q3" t="n">
        <v>183.3</v>
      </c>
      <c r="R3" t="n">
        <v>49.89</v>
      </c>
      <c r="S3" t="n">
        <v>26.24</v>
      </c>
      <c r="T3" t="n">
        <v>10822.34</v>
      </c>
      <c r="U3" t="n">
        <v>0.53</v>
      </c>
      <c r="V3" t="n">
        <v>0.87</v>
      </c>
      <c r="W3" t="n">
        <v>3.01</v>
      </c>
      <c r="X3" t="n">
        <v>0.7</v>
      </c>
      <c r="Y3" t="n">
        <v>0.5</v>
      </c>
      <c r="Z3" t="n">
        <v>10</v>
      </c>
      <c r="AA3" t="n">
        <v>154.4506003312709</v>
      </c>
      <c r="AB3" t="n">
        <v>211.3261252527372</v>
      </c>
      <c r="AC3" t="n">
        <v>191.157456456756</v>
      </c>
      <c r="AD3" t="n">
        <v>154450.600331271</v>
      </c>
      <c r="AE3" t="n">
        <v>211326.1252527372</v>
      </c>
      <c r="AF3" t="n">
        <v>1.457466130801772e-06</v>
      </c>
      <c r="AG3" t="n">
        <v>0.2729166666666666</v>
      </c>
      <c r="AH3" t="n">
        <v>191157.456456756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5.1883</v>
      </c>
      <c r="E4" t="n">
        <v>19.27</v>
      </c>
      <c r="F4" t="n">
        <v>17.23</v>
      </c>
      <c r="G4" t="n">
        <v>43.08</v>
      </c>
      <c r="H4" t="n">
        <v>0.97</v>
      </c>
      <c r="I4" t="n">
        <v>24</v>
      </c>
      <c r="J4" t="n">
        <v>53.61</v>
      </c>
      <c r="K4" t="n">
        <v>24.83</v>
      </c>
      <c r="L4" t="n">
        <v>3</v>
      </c>
      <c r="M4" t="n">
        <v>22</v>
      </c>
      <c r="N4" t="n">
        <v>5.78</v>
      </c>
      <c r="O4" t="n">
        <v>6845.59</v>
      </c>
      <c r="P4" t="n">
        <v>92.78</v>
      </c>
      <c r="Q4" t="n">
        <v>183.27</v>
      </c>
      <c r="R4" t="n">
        <v>43.11</v>
      </c>
      <c r="S4" t="n">
        <v>26.24</v>
      </c>
      <c r="T4" t="n">
        <v>7493.75</v>
      </c>
      <c r="U4" t="n">
        <v>0.61</v>
      </c>
      <c r="V4" t="n">
        <v>0.88</v>
      </c>
      <c r="W4" t="n">
        <v>2.98</v>
      </c>
      <c r="X4" t="n">
        <v>0.48</v>
      </c>
      <c r="Y4" t="n">
        <v>0.5</v>
      </c>
      <c r="Z4" t="n">
        <v>10</v>
      </c>
      <c r="AA4" t="n">
        <v>146.8561631498766</v>
      </c>
      <c r="AB4" t="n">
        <v>200.9350812582365</v>
      </c>
      <c r="AC4" t="n">
        <v>181.7581191171652</v>
      </c>
      <c r="AD4" t="n">
        <v>146856.1631498766</v>
      </c>
      <c r="AE4" t="n">
        <v>200935.0812582365</v>
      </c>
      <c r="AF4" t="n">
        <v>1.485817602899973e-06</v>
      </c>
      <c r="AG4" t="n">
        <v>0.2676388888888889</v>
      </c>
      <c r="AH4" t="n">
        <v>181758.1191171652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5.2567</v>
      </c>
      <c r="E5" t="n">
        <v>19.02</v>
      </c>
      <c r="F5" t="n">
        <v>17.07</v>
      </c>
      <c r="G5" t="n">
        <v>60.24</v>
      </c>
      <c r="H5" t="n">
        <v>1.27</v>
      </c>
      <c r="I5" t="n">
        <v>17</v>
      </c>
      <c r="J5" t="n">
        <v>54.75</v>
      </c>
      <c r="K5" t="n">
        <v>24.83</v>
      </c>
      <c r="L5" t="n">
        <v>4</v>
      </c>
      <c r="M5" t="n">
        <v>15</v>
      </c>
      <c r="N5" t="n">
        <v>5.92</v>
      </c>
      <c r="O5" t="n">
        <v>6986.39</v>
      </c>
      <c r="P5" t="n">
        <v>89.09</v>
      </c>
      <c r="Q5" t="n">
        <v>183.26</v>
      </c>
      <c r="R5" t="n">
        <v>37.87</v>
      </c>
      <c r="S5" t="n">
        <v>26.24</v>
      </c>
      <c r="T5" t="n">
        <v>4905.14</v>
      </c>
      <c r="U5" t="n">
        <v>0.6899999999999999</v>
      </c>
      <c r="V5" t="n">
        <v>0.89</v>
      </c>
      <c r="W5" t="n">
        <v>2.97</v>
      </c>
      <c r="X5" t="n">
        <v>0.31</v>
      </c>
      <c r="Y5" t="n">
        <v>0.5</v>
      </c>
      <c r="Z5" t="n">
        <v>10</v>
      </c>
      <c r="AA5" t="n">
        <v>140.7142584447989</v>
      </c>
      <c r="AB5" t="n">
        <v>192.5314562790412</v>
      </c>
      <c r="AC5" t="n">
        <v>174.15652431142</v>
      </c>
      <c r="AD5" t="n">
        <v>140714.2584447989</v>
      </c>
      <c r="AE5" t="n">
        <v>192531.4562790412</v>
      </c>
      <c r="AF5" t="n">
        <v>1.505405892713276e-06</v>
      </c>
      <c r="AG5" t="n">
        <v>0.2641666666666667</v>
      </c>
      <c r="AH5" t="n">
        <v>174156.52431142</v>
      </c>
    </row>
    <row r="6">
      <c r="A6" t="n">
        <v>4</v>
      </c>
      <c r="B6" t="n">
        <v>20</v>
      </c>
      <c r="C6" t="inlineStr">
        <is>
          <t xml:space="preserve">CONCLUIDO	</t>
        </is>
      </c>
      <c r="D6" t="n">
        <v>5.2796</v>
      </c>
      <c r="E6" t="n">
        <v>18.94</v>
      </c>
      <c r="F6" t="n">
        <v>17.02</v>
      </c>
      <c r="G6" t="n">
        <v>72.95</v>
      </c>
      <c r="H6" t="n">
        <v>1.55</v>
      </c>
      <c r="I6" t="n">
        <v>14</v>
      </c>
      <c r="J6" t="n">
        <v>55.89</v>
      </c>
      <c r="K6" t="n">
        <v>24.83</v>
      </c>
      <c r="L6" t="n">
        <v>5</v>
      </c>
      <c r="M6" t="n">
        <v>12</v>
      </c>
      <c r="N6" t="n">
        <v>6.07</v>
      </c>
      <c r="O6" t="n">
        <v>7127.49</v>
      </c>
      <c r="P6" t="n">
        <v>87.16</v>
      </c>
      <c r="Q6" t="n">
        <v>183.31</v>
      </c>
      <c r="R6" t="n">
        <v>36.55</v>
      </c>
      <c r="S6" t="n">
        <v>26.24</v>
      </c>
      <c r="T6" t="n">
        <v>4262.3</v>
      </c>
      <c r="U6" t="n">
        <v>0.72</v>
      </c>
      <c r="V6" t="n">
        <v>0.89</v>
      </c>
      <c r="W6" t="n">
        <v>2.96</v>
      </c>
      <c r="X6" t="n">
        <v>0.27</v>
      </c>
      <c r="Y6" t="n">
        <v>0.5</v>
      </c>
      <c r="Z6" t="n">
        <v>10</v>
      </c>
      <c r="AA6" t="n">
        <v>137.9872533537464</v>
      </c>
      <c r="AB6" t="n">
        <v>188.8002476064914</v>
      </c>
      <c r="AC6" t="n">
        <v>170.7814169577928</v>
      </c>
      <c r="AD6" t="n">
        <v>137987.2533537464</v>
      </c>
      <c r="AE6" t="n">
        <v>188800.2476064913</v>
      </c>
      <c r="AF6" t="n">
        <v>1.511963960501648e-06</v>
      </c>
      <c r="AG6" t="n">
        <v>0.2630555555555556</v>
      </c>
      <c r="AH6" t="n">
        <v>170781.4169577928</v>
      </c>
    </row>
    <row r="7">
      <c r="A7" t="n">
        <v>5</v>
      </c>
      <c r="B7" t="n">
        <v>20</v>
      </c>
      <c r="C7" t="inlineStr">
        <is>
          <t xml:space="preserve">CONCLUIDO	</t>
        </is>
      </c>
      <c r="D7" t="n">
        <v>5.3069</v>
      </c>
      <c r="E7" t="n">
        <v>18.84</v>
      </c>
      <c r="F7" t="n">
        <v>16.96</v>
      </c>
      <c r="G7" t="n">
        <v>92.52</v>
      </c>
      <c r="H7" t="n">
        <v>1.82</v>
      </c>
      <c r="I7" t="n">
        <v>11</v>
      </c>
      <c r="J7" t="n">
        <v>57.04</v>
      </c>
      <c r="K7" t="n">
        <v>24.83</v>
      </c>
      <c r="L7" t="n">
        <v>6</v>
      </c>
      <c r="M7" t="n">
        <v>7</v>
      </c>
      <c r="N7" t="n">
        <v>6.21</v>
      </c>
      <c r="O7" t="n">
        <v>7268.89</v>
      </c>
      <c r="P7" t="n">
        <v>83.48</v>
      </c>
      <c r="Q7" t="n">
        <v>183.28</v>
      </c>
      <c r="R7" t="n">
        <v>34.58</v>
      </c>
      <c r="S7" t="n">
        <v>26.24</v>
      </c>
      <c r="T7" t="n">
        <v>3291.71</v>
      </c>
      <c r="U7" t="n">
        <v>0.76</v>
      </c>
      <c r="V7" t="n">
        <v>0.9</v>
      </c>
      <c r="W7" t="n">
        <v>2.96</v>
      </c>
      <c r="X7" t="n">
        <v>0.21</v>
      </c>
      <c r="Y7" t="n">
        <v>0.5</v>
      </c>
      <c r="Z7" t="n">
        <v>10</v>
      </c>
      <c r="AA7" t="n">
        <v>133.3514989331407</v>
      </c>
      <c r="AB7" t="n">
        <v>182.4574038931707</v>
      </c>
      <c r="AC7" t="n">
        <v>165.0439253462324</v>
      </c>
      <c r="AD7" t="n">
        <v>133351.4989331407</v>
      </c>
      <c r="AE7" t="n">
        <v>182457.4038931707</v>
      </c>
      <c r="AF7" t="n">
        <v>1.519782093716607e-06</v>
      </c>
      <c r="AG7" t="n">
        <v>0.2616666666666667</v>
      </c>
      <c r="AH7" t="n">
        <v>165043.9253462324</v>
      </c>
    </row>
    <row r="8">
      <c r="A8" t="n">
        <v>6</v>
      </c>
      <c r="B8" t="n">
        <v>20</v>
      </c>
      <c r="C8" t="inlineStr">
        <is>
          <t xml:space="preserve">CONCLUIDO	</t>
        </is>
      </c>
      <c r="D8" t="n">
        <v>5.3061</v>
      </c>
      <c r="E8" t="n">
        <v>18.85</v>
      </c>
      <c r="F8" t="n">
        <v>16.96</v>
      </c>
      <c r="G8" t="n">
        <v>92.53</v>
      </c>
      <c r="H8" t="n">
        <v>2.09</v>
      </c>
      <c r="I8" t="n">
        <v>11</v>
      </c>
      <c r="J8" t="n">
        <v>58.19</v>
      </c>
      <c r="K8" t="n">
        <v>24.83</v>
      </c>
      <c r="L8" t="n">
        <v>7</v>
      </c>
      <c r="M8" t="n">
        <v>1</v>
      </c>
      <c r="N8" t="n">
        <v>6.36</v>
      </c>
      <c r="O8" t="n">
        <v>7410.59</v>
      </c>
      <c r="P8" t="n">
        <v>83.84</v>
      </c>
      <c r="Q8" t="n">
        <v>183.29</v>
      </c>
      <c r="R8" t="n">
        <v>34.46</v>
      </c>
      <c r="S8" t="n">
        <v>26.24</v>
      </c>
      <c r="T8" t="n">
        <v>3230.87</v>
      </c>
      <c r="U8" t="n">
        <v>0.76</v>
      </c>
      <c r="V8" t="n">
        <v>0.9</v>
      </c>
      <c r="W8" t="n">
        <v>2.97</v>
      </c>
      <c r="X8" t="n">
        <v>0.21</v>
      </c>
      <c r="Y8" t="n">
        <v>0.5</v>
      </c>
      <c r="Z8" t="n">
        <v>10</v>
      </c>
      <c r="AA8" t="n">
        <v>133.7408528097984</v>
      </c>
      <c r="AB8" t="n">
        <v>182.9901350442943</v>
      </c>
      <c r="AC8" t="n">
        <v>165.5258133839857</v>
      </c>
      <c r="AD8" t="n">
        <v>133740.8528097984</v>
      </c>
      <c r="AE8" t="n">
        <v>182990.1350442943</v>
      </c>
      <c r="AF8" t="n">
        <v>1.519552990911772e-06</v>
      </c>
      <c r="AG8" t="n">
        <v>0.2618055555555556</v>
      </c>
      <c r="AH8" t="n">
        <v>165525.8133839857</v>
      </c>
    </row>
    <row r="9">
      <c r="A9" t="n">
        <v>7</v>
      </c>
      <c r="B9" t="n">
        <v>20</v>
      </c>
      <c r="C9" t="inlineStr">
        <is>
          <t xml:space="preserve">CONCLUIDO	</t>
        </is>
      </c>
      <c r="D9" t="n">
        <v>5.3059</v>
      </c>
      <c r="E9" t="n">
        <v>18.85</v>
      </c>
      <c r="F9" t="n">
        <v>16.96</v>
      </c>
      <c r="G9" t="n">
        <v>92.53</v>
      </c>
      <c r="H9" t="n">
        <v>2.34</v>
      </c>
      <c r="I9" t="n">
        <v>11</v>
      </c>
      <c r="J9" t="n">
        <v>59.34</v>
      </c>
      <c r="K9" t="n">
        <v>24.83</v>
      </c>
      <c r="L9" t="n">
        <v>8</v>
      </c>
      <c r="M9" t="n">
        <v>0</v>
      </c>
      <c r="N9" t="n">
        <v>6.52</v>
      </c>
      <c r="O9" t="n">
        <v>7552.59</v>
      </c>
      <c r="P9" t="n">
        <v>85.04000000000001</v>
      </c>
      <c r="Q9" t="n">
        <v>183.29</v>
      </c>
      <c r="R9" t="n">
        <v>34.4</v>
      </c>
      <c r="S9" t="n">
        <v>26.24</v>
      </c>
      <c r="T9" t="n">
        <v>3202.82</v>
      </c>
      <c r="U9" t="n">
        <v>0.76</v>
      </c>
      <c r="V9" t="n">
        <v>0.9</v>
      </c>
      <c r="W9" t="n">
        <v>2.97</v>
      </c>
      <c r="X9" t="n">
        <v>0.21</v>
      </c>
      <c r="Y9" t="n">
        <v>0.5</v>
      </c>
      <c r="Z9" t="n">
        <v>10</v>
      </c>
      <c r="AA9" t="n">
        <v>134.9765764288598</v>
      </c>
      <c r="AB9" t="n">
        <v>184.6809066161717</v>
      </c>
      <c r="AC9" t="n">
        <v>167.0552200900565</v>
      </c>
      <c r="AD9" t="n">
        <v>134976.5764288598</v>
      </c>
      <c r="AE9" t="n">
        <v>184680.9066161717</v>
      </c>
      <c r="AF9" t="n">
        <v>1.519495715210564e-06</v>
      </c>
      <c r="AG9" t="n">
        <v>0.2618055555555556</v>
      </c>
      <c r="AH9" t="n">
        <v>167055.2200900565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3.7747</v>
      </c>
      <c r="E2" t="n">
        <v>26.49</v>
      </c>
      <c r="F2" t="n">
        <v>19.98</v>
      </c>
      <c r="G2" t="n">
        <v>7.54</v>
      </c>
      <c r="H2" t="n">
        <v>0.13</v>
      </c>
      <c r="I2" t="n">
        <v>159</v>
      </c>
      <c r="J2" t="n">
        <v>133.21</v>
      </c>
      <c r="K2" t="n">
        <v>46.47</v>
      </c>
      <c r="L2" t="n">
        <v>1</v>
      </c>
      <c r="M2" t="n">
        <v>157</v>
      </c>
      <c r="N2" t="n">
        <v>20.75</v>
      </c>
      <c r="O2" t="n">
        <v>16663.42</v>
      </c>
      <c r="P2" t="n">
        <v>219.78</v>
      </c>
      <c r="Q2" t="n">
        <v>183.4</v>
      </c>
      <c r="R2" t="n">
        <v>128.7</v>
      </c>
      <c r="S2" t="n">
        <v>26.24</v>
      </c>
      <c r="T2" t="n">
        <v>49612.82</v>
      </c>
      <c r="U2" t="n">
        <v>0.2</v>
      </c>
      <c r="V2" t="n">
        <v>0.76</v>
      </c>
      <c r="W2" t="n">
        <v>3.19</v>
      </c>
      <c r="X2" t="n">
        <v>3.22</v>
      </c>
      <c r="Y2" t="n">
        <v>0.5</v>
      </c>
      <c r="Z2" t="n">
        <v>10</v>
      </c>
      <c r="AA2" t="n">
        <v>440.5853857008945</v>
      </c>
      <c r="AB2" t="n">
        <v>602.8283619713692</v>
      </c>
      <c r="AC2" t="n">
        <v>545.2952691797409</v>
      </c>
      <c r="AD2" t="n">
        <v>440585.3857008945</v>
      </c>
      <c r="AE2" t="n">
        <v>602828.3619713692</v>
      </c>
      <c r="AF2" t="n">
        <v>9.390827041016799e-07</v>
      </c>
      <c r="AG2" t="n">
        <v>0.3679166666666667</v>
      </c>
      <c r="AH2" t="n">
        <v>545295.2691797409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4.4718</v>
      </c>
      <c r="E3" t="n">
        <v>22.36</v>
      </c>
      <c r="F3" t="n">
        <v>18.19</v>
      </c>
      <c r="G3" t="n">
        <v>14.95</v>
      </c>
      <c r="H3" t="n">
        <v>0.26</v>
      </c>
      <c r="I3" t="n">
        <v>73</v>
      </c>
      <c r="J3" t="n">
        <v>134.55</v>
      </c>
      <c r="K3" t="n">
        <v>46.47</v>
      </c>
      <c r="L3" t="n">
        <v>2</v>
      </c>
      <c r="M3" t="n">
        <v>71</v>
      </c>
      <c r="N3" t="n">
        <v>21.09</v>
      </c>
      <c r="O3" t="n">
        <v>16828.84</v>
      </c>
      <c r="P3" t="n">
        <v>199.58</v>
      </c>
      <c r="Q3" t="n">
        <v>183.33</v>
      </c>
      <c r="R3" t="n">
        <v>73.15000000000001</v>
      </c>
      <c r="S3" t="n">
        <v>26.24</v>
      </c>
      <c r="T3" t="n">
        <v>22265.5</v>
      </c>
      <c r="U3" t="n">
        <v>0.36</v>
      </c>
      <c r="V3" t="n">
        <v>0.84</v>
      </c>
      <c r="W3" t="n">
        <v>3.05</v>
      </c>
      <c r="X3" t="n">
        <v>1.44</v>
      </c>
      <c r="Y3" t="n">
        <v>0.5</v>
      </c>
      <c r="Z3" t="n">
        <v>10</v>
      </c>
      <c r="AA3" t="n">
        <v>338.4307270488603</v>
      </c>
      <c r="AB3" t="n">
        <v>463.0558512581865</v>
      </c>
      <c r="AC3" t="n">
        <v>418.8624507170734</v>
      </c>
      <c r="AD3" t="n">
        <v>338430.7270488603</v>
      </c>
      <c r="AE3" t="n">
        <v>463055.8512581865</v>
      </c>
      <c r="AF3" t="n">
        <v>1.112509613002859e-06</v>
      </c>
      <c r="AG3" t="n">
        <v>0.3105555555555555</v>
      </c>
      <c r="AH3" t="n">
        <v>418862.4507170735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4.7182</v>
      </c>
      <c r="E4" t="n">
        <v>21.19</v>
      </c>
      <c r="F4" t="n">
        <v>17.71</v>
      </c>
      <c r="G4" t="n">
        <v>22.13</v>
      </c>
      <c r="H4" t="n">
        <v>0.39</v>
      </c>
      <c r="I4" t="n">
        <v>48</v>
      </c>
      <c r="J4" t="n">
        <v>135.9</v>
      </c>
      <c r="K4" t="n">
        <v>46.47</v>
      </c>
      <c r="L4" t="n">
        <v>3</v>
      </c>
      <c r="M4" t="n">
        <v>46</v>
      </c>
      <c r="N4" t="n">
        <v>21.43</v>
      </c>
      <c r="O4" t="n">
        <v>16994.64</v>
      </c>
      <c r="P4" t="n">
        <v>193.6</v>
      </c>
      <c r="Q4" t="n">
        <v>183.27</v>
      </c>
      <c r="R4" t="n">
        <v>57.48</v>
      </c>
      <c r="S4" t="n">
        <v>26.24</v>
      </c>
      <c r="T4" t="n">
        <v>14555.08</v>
      </c>
      <c r="U4" t="n">
        <v>0.46</v>
      </c>
      <c r="V4" t="n">
        <v>0.86</v>
      </c>
      <c r="W4" t="n">
        <v>3.03</v>
      </c>
      <c r="X4" t="n">
        <v>0.95</v>
      </c>
      <c r="Y4" t="n">
        <v>0.5</v>
      </c>
      <c r="Z4" t="n">
        <v>10</v>
      </c>
      <c r="AA4" t="n">
        <v>311.6204385117406</v>
      </c>
      <c r="AB4" t="n">
        <v>426.372831695246</v>
      </c>
      <c r="AC4" t="n">
        <v>385.6804070562787</v>
      </c>
      <c r="AD4" t="n">
        <v>311620.4385117406</v>
      </c>
      <c r="AE4" t="n">
        <v>426372.831695246</v>
      </c>
      <c r="AF4" t="n">
        <v>1.173809843031909e-06</v>
      </c>
      <c r="AG4" t="n">
        <v>0.2943055555555556</v>
      </c>
      <c r="AH4" t="n">
        <v>385680.4070562787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4.8603</v>
      </c>
      <c r="E5" t="n">
        <v>20.57</v>
      </c>
      <c r="F5" t="n">
        <v>17.44</v>
      </c>
      <c r="G5" t="n">
        <v>29.9</v>
      </c>
      <c r="H5" t="n">
        <v>0.52</v>
      </c>
      <c r="I5" t="n">
        <v>35</v>
      </c>
      <c r="J5" t="n">
        <v>137.25</v>
      </c>
      <c r="K5" t="n">
        <v>46.47</v>
      </c>
      <c r="L5" t="n">
        <v>4</v>
      </c>
      <c r="M5" t="n">
        <v>33</v>
      </c>
      <c r="N5" t="n">
        <v>21.78</v>
      </c>
      <c r="O5" t="n">
        <v>17160.92</v>
      </c>
      <c r="P5" t="n">
        <v>190.08</v>
      </c>
      <c r="Q5" t="n">
        <v>183.27</v>
      </c>
      <c r="R5" t="n">
        <v>49.31</v>
      </c>
      <c r="S5" t="n">
        <v>26.24</v>
      </c>
      <c r="T5" t="n">
        <v>10537.28</v>
      </c>
      <c r="U5" t="n">
        <v>0.53</v>
      </c>
      <c r="V5" t="n">
        <v>0.87</v>
      </c>
      <c r="W5" t="n">
        <v>3</v>
      </c>
      <c r="X5" t="n">
        <v>0.6899999999999999</v>
      </c>
      <c r="Y5" t="n">
        <v>0.5</v>
      </c>
      <c r="Z5" t="n">
        <v>10</v>
      </c>
      <c r="AA5" t="n">
        <v>297.3469656796695</v>
      </c>
      <c r="AB5" t="n">
        <v>406.8432364652272</v>
      </c>
      <c r="AC5" t="n">
        <v>368.0146889850537</v>
      </c>
      <c r="AD5" t="n">
        <v>297346.9656796695</v>
      </c>
      <c r="AE5" t="n">
        <v>406843.2364652271</v>
      </c>
      <c r="AF5" t="n">
        <v>1.209161964327071e-06</v>
      </c>
      <c r="AG5" t="n">
        <v>0.2856944444444445</v>
      </c>
      <c r="AH5" t="n">
        <v>368014.6889850537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4.9393</v>
      </c>
      <c r="E6" t="n">
        <v>20.25</v>
      </c>
      <c r="F6" t="n">
        <v>17.3</v>
      </c>
      <c r="G6" t="n">
        <v>37.08</v>
      </c>
      <c r="H6" t="n">
        <v>0.64</v>
      </c>
      <c r="I6" t="n">
        <v>28</v>
      </c>
      <c r="J6" t="n">
        <v>138.6</v>
      </c>
      <c r="K6" t="n">
        <v>46.47</v>
      </c>
      <c r="L6" t="n">
        <v>5</v>
      </c>
      <c r="M6" t="n">
        <v>26</v>
      </c>
      <c r="N6" t="n">
        <v>22.13</v>
      </c>
      <c r="O6" t="n">
        <v>17327.69</v>
      </c>
      <c r="P6" t="n">
        <v>188.15</v>
      </c>
      <c r="Q6" t="n">
        <v>183.3</v>
      </c>
      <c r="R6" t="n">
        <v>45.02</v>
      </c>
      <c r="S6" t="n">
        <v>26.24</v>
      </c>
      <c r="T6" t="n">
        <v>8427.620000000001</v>
      </c>
      <c r="U6" t="n">
        <v>0.58</v>
      </c>
      <c r="V6" t="n">
        <v>0.88</v>
      </c>
      <c r="W6" t="n">
        <v>2.99</v>
      </c>
      <c r="X6" t="n">
        <v>0.55</v>
      </c>
      <c r="Y6" t="n">
        <v>0.5</v>
      </c>
      <c r="Z6" t="n">
        <v>10</v>
      </c>
      <c r="AA6" t="n">
        <v>289.8437120393284</v>
      </c>
      <c r="AB6" t="n">
        <v>396.576953814324</v>
      </c>
      <c r="AC6" t="n">
        <v>358.7282059415346</v>
      </c>
      <c r="AD6" t="n">
        <v>289843.7120393284</v>
      </c>
      <c r="AE6" t="n">
        <v>396576.953814324</v>
      </c>
      <c r="AF6" t="n">
        <v>1.228815853013333e-06</v>
      </c>
      <c r="AG6" t="n">
        <v>0.28125</v>
      </c>
      <c r="AH6" t="n">
        <v>358728.2059415345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4.9859</v>
      </c>
      <c r="E7" t="n">
        <v>20.06</v>
      </c>
      <c r="F7" t="n">
        <v>17.22</v>
      </c>
      <c r="G7" t="n">
        <v>43.06</v>
      </c>
      <c r="H7" t="n">
        <v>0.76</v>
      </c>
      <c r="I7" t="n">
        <v>24</v>
      </c>
      <c r="J7" t="n">
        <v>139.95</v>
      </c>
      <c r="K7" t="n">
        <v>46.47</v>
      </c>
      <c r="L7" t="n">
        <v>6</v>
      </c>
      <c r="M7" t="n">
        <v>22</v>
      </c>
      <c r="N7" t="n">
        <v>22.49</v>
      </c>
      <c r="O7" t="n">
        <v>17494.97</v>
      </c>
      <c r="P7" t="n">
        <v>186.64</v>
      </c>
      <c r="Q7" t="n">
        <v>183.26</v>
      </c>
      <c r="R7" t="n">
        <v>42.95</v>
      </c>
      <c r="S7" t="n">
        <v>26.24</v>
      </c>
      <c r="T7" t="n">
        <v>7410.9</v>
      </c>
      <c r="U7" t="n">
        <v>0.61</v>
      </c>
      <c r="V7" t="n">
        <v>0.88</v>
      </c>
      <c r="W7" t="n">
        <v>2.97</v>
      </c>
      <c r="X7" t="n">
        <v>0.47</v>
      </c>
      <c r="Y7" t="n">
        <v>0.5</v>
      </c>
      <c r="Z7" t="n">
        <v>10</v>
      </c>
      <c r="AA7" t="n">
        <v>285.1352744325752</v>
      </c>
      <c r="AB7" t="n">
        <v>390.1346617591573</v>
      </c>
      <c r="AC7" t="n">
        <v>352.9007571982994</v>
      </c>
      <c r="AD7" t="n">
        <v>285135.2744325752</v>
      </c>
      <c r="AE7" t="n">
        <v>390134.6617591573</v>
      </c>
      <c r="AF7" t="n">
        <v>1.240409159504216e-06</v>
      </c>
      <c r="AG7" t="n">
        <v>0.2786111111111111</v>
      </c>
      <c r="AH7" t="n">
        <v>352900.7571982994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5.0367</v>
      </c>
      <c r="E8" t="n">
        <v>19.85</v>
      </c>
      <c r="F8" t="n">
        <v>17.13</v>
      </c>
      <c r="G8" t="n">
        <v>51.39</v>
      </c>
      <c r="H8" t="n">
        <v>0.88</v>
      </c>
      <c r="I8" t="n">
        <v>20</v>
      </c>
      <c r="J8" t="n">
        <v>141.31</v>
      </c>
      <c r="K8" t="n">
        <v>46.47</v>
      </c>
      <c r="L8" t="n">
        <v>7</v>
      </c>
      <c r="M8" t="n">
        <v>18</v>
      </c>
      <c r="N8" t="n">
        <v>22.85</v>
      </c>
      <c r="O8" t="n">
        <v>17662.75</v>
      </c>
      <c r="P8" t="n">
        <v>185.05</v>
      </c>
      <c r="Q8" t="n">
        <v>183.27</v>
      </c>
      <c r="R8" t="n">
        <v>39.81</v>
      </c>
      <c r="S8" t="n">
        <v>26.24</v>
      </c>
      <c r="T8" t="n">
        <v>5860.21</v>
      </c>
      <c r="U8" t="n">
        <v>0.66</v>
      </c>
      <c r="V8" t="n">
        <v>0.89</v>
      </c>
      <c r="W8" t="n">
        <v>2.97</v>
      </c>
      <c r="X8" t="n">
        <v>0.37</v>
      </c>
      <c r="Y8" t="n">
        <v>0.5</v>
      </c>
      <c r="Z8" t="n">
        <v>10</v>
      </c>
      <c r="AA8" t="n">
        <v>280.1493793905437</v>
      </c>
      <c r="AB8" t="n">
        <v>383.3127402004848</v>
      </c>
      <c r="AC8" t="n">
        <v>346.7299102585595</v>
      </c>
      <c r="AD8" t="n">
        <v>280149.3793905437</v>
      </c>
      <c r="AE8" t="n">
        <v>383312.7402004848</v>
      </c>
      <c r="AF8" t="n">
        <v>1.253047356279686e-06</v>
      </c>
      <c r="AG8" t="n">
        <v>0.2756944444444445</v>
      </c>
      <c r="AH8" t="n">
        <v>346729.9102585595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5.0599</v>
      </c>
      <c r="E9" t="n">
        <v>19.76</v>
      </c>
      <c r="F9" t="n">
        <v>17.09</v>
      </c>
      <c r="G9" t="n">
        <v>56.98</v>
      </c>
      <c r="H9" t="n">
        <v>0.99</v>
      </c>
      <c r="I9" t="n">
        <v>18</v>
      </c>
      <c r="J9" t="n">
        <v>142.68</v>
      </c>
      <c r="K9" t="n">
        <v>46.47</v>
      </c>
      <c r="L9" t="n">
        <v>8</v>
      </c>
      <c r="M9" t="n">
        <v>16</v>
      </c>
      <c r="N9" t="n">
        <v>23.21</v>
      </c>
      <c r="O9" t="n">
        <v>17831.04</v>
      </c>
      <c r="P9" t="n">
        <v>184.42</v>
      </c>
      <c r="Q9" t="n">
        <v>183.26</v>
      </c>
      <c r="R9" t="n">
        <v>38.65</v>
      </c>
      <c r="S9" t="n">
        <v>26.24</v>
      </c>
      <c r="T9" t="n">
        <v>5292.47</v>
      </c>
      <c r="U9" t="n">
        <v>0.68</v>
      </c>
      <c r="V9" t="n">
        <v>0.89</v>
      </c>
      <c r="W9" t="n">
        <v>2.97</v>
      </c>
      <c r="X9" t="n">
        <v>0.34</v>
      </c>
      <c r="Y9" t="n">
        <v>0.5</v>
      </c>
      <c r="Z9" t="n">
        <v>10</v>
      </c>
      <c r="AA9" t="n">
        <v>278.0142350365403</v>
      </c>
      <c r="AB9" t="n">
        <v>380.3913414994164</v>
      </c>
      <c r="AC9" t="n">
        <v>344.0873257493122</v>
      </c>
      <c r="AD9" t="n">
        <v>278014.2350365403</v>
      </c>
      <c r="AE9" t="n">
        <v>380391.3414994164</v>
      </c>
      <c r="AF9" t="n">
        <v>1.258819131185019e-06</v>
      </c>
      <c r="AG9" t="n">
        <v>0.2744444444444445</v>
      </c>
      <c r="AH9" t="n">
        <v>344087.3257493122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5.0837</v>
      </c>
      <c r="E10" t="n">
        <v>19.67</v>
      </c>
      <c r="F10" t="n">
        <v>17.05</v>
      </c>
      <c r="G10" t="n">
        <v>63.96</v>
      </c>
      <c r="H10" t="n">
        <v>1.11</v>
      </c>
      <c r="I10" t="n">
        <v>16</v>
      </c>
      <c r="J10" t="n">
        <v>144.05</v>
      </c>
      <c r="K10" t="n">
        <v>46.47</v>
      </c>
      <c r="L10" t="n">
        <v>9</v>
      </c>
      <c r="M10" t="n">
        <v>14</v>
      </c>
      <c r="N10" t="n">
        <v>23.58</v>
      </c>
      <c r="O10" t="n">
        <v>17999.83</v>
      </c>
      <c r="P10" t="n">
        <v>183.48</v>
      </c>
      <c r="Q10" t="n">
        <v>183.27</v>
      </c>
      <c r="R10" t="n">
        <v>37.43</v>
      </c>
      <c r="S10" t="n">
        <v>26.24</v>
      </c>
      <c r="T10" t="n">
        <v>4689.08</v>
      </c>
      <c r="U10" t="n">
        <v>0.7</v>
      </c>
      <c r="V10" t="n">
        <v>0.89</v>
      </c>
      <c r="W10" t="n">
        <v>2.97</v>
      </c>
      <c r="X10" t="n">
        <v>0.3</v>
      </c>
      <c r="Y10" t="n">
        <v>0.5</v>
      </c>
      <c r="Z10" t="n">
        <v>10</v>
      </c>
      <c r="AA10" t="n">
        <v>275.534430933356</v>
      </c>
      <c r="AB10" t="n">
        <v>376.9983641242036</v>
      </c>
      <c r="AC10" t="n">
        <v>341.0181693727161</v>
      </c>
      <c r="AD10" t="n">
        <v>275534.4309333559</v>
      </c>
      <c r="AE10" t="n">
        <v>376998.3641242036</v>
      </c>
      <c r="AF10" t="n">
        <v>1.264740176131007e-06</v>
      </c>
      <c r="AG10" t="n">
        <v>0.2731944444444445</v>
      </c>
      <c r="AH10" t="n">
        <v>341018.1693727161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5.0966</v>
      </c>
      <c r="E11" t="n">
        <v>19.62</v>
      </c>
      <c r="F11" t="n">
        <v>17.03</v>
      </c>
      <c r="G11" t="n">
        <v>68.13</v>
      </c>
      <c r="H11" t="n">
        <v>1.22</v>
      </c>
      <c r="I11" t="n">
        <v>15</v>
      </c>
      <c r="J11" t="n">
        <v>145.42</v>
      </c>
      <c r="K11" t="n">
        <v>46.47</v>
      </c>
      <c r="L11" t="n">
        <v>10</v>
      </c>
      <c r="M11" t="n">
        <v>13</v>
      </c>
      <c r="N11" t="n">
        <v>23.95</v>
      </c>
      <c r="O11" t="n">
        <v>18169.15</v>
      </c>
      <c r="P11" t="n">
        <v>182.51</v>
      </c>
      <c r="Q11" t="n">
        <v>183.26</v>
      </c>
      <c r="R11" t="n">
        <v>36.79</v>
      </c>
      <c r="S11" t="n">
        <v>26.24</v>
      </c>
      <c r="T11" t="n">
        <v>4377.36</v>
      </c>
      <c r="U11" t="n">
        <v>0.71</v>
      </c>
      <c r="V11" t="n">
        <v>0.89</v>
      </c>
      <c r="W11" t="n">
        <v>2.96</v>
      </c>
      <c r="X11" t="n">
        <v>0.28</v>
      </c>
      <c r="Y11" t="n">
        <v>0.5</v>
      </c>
      <c r="Z11" t="n">
        <v>10</v>
      </c>
      <c r="AA11" t="n">
        <v>273.715769157614</v>
      </c>
      <c r="AB11" t="n">
        <v>374.5099908489386</v>
      </c>
      <c r="AC11" t="n">
        <v>338.7672829503886</v>
      </c>
      <c r="AD11" t="n">
        <v>273715.769157614</v>
      </c>
      <c r="AE11" t="n">
        <v>374509.9908489386</v>
      </c>
      <c r="AF11" t="n">
        <v>1.267949482005092e-06</v>
      </c>
      <c r="AG11" t="n">
        <v>0.2725</v>
      </c>
      <c r="AH11" t="n">
        <v>338767.2829503886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5.1216</v>
      </c>
      <c r="E12" t="n">
        <v>19.52</v>
      </c>
      <c r="F12" t="n">
        <v>16.99</v>
      </c>
      <c r="G12" t="n">
        <v>78.42</v>
      </c>
      <c r="H12" t="n">
        <v>1.33</v>
      </c>
      <c r="I12" t="n">
        <v>13</v>
      </c>
      <c r="J12" t="n">
        <v>146.8</v>
      </c>
      <c r="K12" t="n">
        <v>46.47</v>
      </c>
      <c r="L12" t="n">
        <v>11</v>
      </c>
      <c r="M12" t="n">
        <v>11</v>
      </c>
      <c r="N12" t="n">
        <v>24.33</v>
      </c>
      <c r="O12" t="n">
        <v>18338.99</v>
      </c>
      <c r="P12" t="n">
        <v>181.77</v>
      </c>
      <c r="Q12" t="n">
        <v>183.28</v>
      </c>
      <c r="R12" t="n">
        <v>35.67</v>
      </c>
      <c r="S12" t="n">
        <v>26.24</v>
      </c>
      <c r="T12" t="n">
        <v>3824.59</v>
      </c>
      <c r="U12" t="n">
        <v>0.74</v>
      </c>
      <c r="V12" t="n">
        <v>0.9</v>
      </c>
      <c r="W12" t="n">
        <v>2.96</v>
      </c>
      <c r="X12" t="n">
        <v>0.23</v>
      </c>
      <c r="Y12" t="n">
        <v>0.5</v>
      </c>
      <c r="Z12" t="n">
        <v>10</v>
      </c>
      <c r="AA12" t="n">
        <v>271.42275381709</v>
      </c>
      <c r="AB12" t="n">
        <v>371.3725860993366</v>
      </c>
      <c r="AC12" t="n">
        <v>335.9293077067133</v>
      </c>
      <c r="AD12" t="n">
        <v>271422.7538170901</v>
      </c>
      <c r="AE12" t="n">
        <v>371372.5860993366</v>
      </c>
      <c r="AF12" t="n">
        <v>1.27416906703239e-06</v>
      </c>
      <c r="AG12" t="n">
        <v>0.2711111111111111</v>
      </c>
      <c r="AH12" t="n">
        <v>335929.3077067133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5.1335</v>
      </c>
      <c r="E13" t="n">
        <v>19.48</v>
      </c>
      <c r="F13" t="n">
        <v>16.97</v>
      </c>
      <c r="G13" t="n">
        <v>84.87</v>
      </c>
      <c r="H13" t="n">
        <v>1.43</v>
      </c>
      <c r="I13" t="n">
        <v>12</v>
      </c>
      <c r="J13" t="n">
        <v>148.18</v>
      </c>
      <c r="K13" t="n">
        <v>46.47</v>
      </c>
      <c r="L13" t="n">
        <v>12</v>
      </c>
      <c r="M13" t="n">
        <v>10</v>
      </c>
      <c r="N13" t="n">
        <v>24.71</v>
      </c>
      <c r="O13" t="n">
        <v>18509.36</v>
      </c>
      <c r="P13" t="n">
        <v>180.96</v>
      </c>
      <c r="Q13" t="n">
        <v>183.26</v>
      </c>
      <c r="R13" t="n">
        <v>34.91</v>
      </c>
      <c r="S13" t="n">
        <v>26.24</v>
      </c>
      <c r="T13" t="n">
        <v>3453.81</v>
      </c>
      <c r="U13" t="n">
        <v>0.75</v>
      </c>
      <c r="V13" t="n">
        <v>0.9</v>
      </c>
      <c r="W13" t="n">
        <v>2.96</v>
      </c>
      <c r="X13" t="n">
        <v>0.22</v>
      </c>
      <c r="Y13" t="n">
        <v>0.5</v>
      </c>
      <c r="Z13" t="n">
        <v>10</v>
      </c>
      <c r="AA13" t="n">
        <v>269.849907400516</v>
      </c>
      <c r="AB13" t="n">
        <v>369.2205482430932</v>
      </c>
      <c r="AC13" t="n">
        <v>333.9826573230657</v>
      </c>
      <c r="AD13" t="n">
        <v>269849.907400516</v>
      </c>
      <c r="AE13" t="n">
        <v>369220.5482430932</v>
      </c>
      <c r="AF13" t="n">
        <v>1.277129589505384e-06</v>
      </c>
      <c r="AG13" t="n">
        <v>0.2705555555555555</v>
      </c>
      <c r="AH13" t="n">
        <v>333982.6573230657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5.1468</v>
      </c>
      <c r="E14" t="n">
        <v>19.43</v>
      </c>
      <c r="F14" t="n">
        <v>16.95</v>
      </c>
      <c r="G14" t="n">
        <v>92.45</v>
      </c>
      <c r="H14" t="n">
        <v>1.54</v>
      </c>
      <c r="I14" t="n">
        <v>11</v>
      </c>
      <c r="J14" t="n">
        <v>149.56</v>
      </c>
      <c r="K14" t="n">
        <v>46.47</v>
      </c>
      <c r="L14" t="n">
        <v>13</v>
      </c>
      <c r="M14" t="n">
        <v>9</v>
      </c>
      <c r="N14" t="n">
        <v>25.1</v>
      </c>
      <c r="O14" t="n">
        <v>18680.25</v>
      </c>
      <c r="P14" t="n">
        <v>179.79</v>
      </c>
      <c r="Q14" t="n">
        <v>183.28</v>
      </c>
      <c r="R14" t="n">
        <v>34.23</v>
      </c>
      <c r="S14" t="n">
        <v>26.24</v>
      </c>
      <c r="T14" t="n">
        <v>3117.75</v>
      </c>
      <c r="U14" t="n">
        <v>0.77</v>
      </c>
      <c r="V14" t="n">
        <v>0.9</v>
      </c>
      <c r="W14" t="n">
        <v>2.96</v>
      </c>
      <c r="X14" t="n">
        <v>0.19</v>
      </c>
      <c r="Y14" t="n">
        <v>0.5</v>
      </c>
      <c r="Z14" t="n">
        <v>10</v>
      </c>
      <c r="AA14" t="n">
        <v>267.8309413381382</v>
      </c>
      <c r="AB14" t="n">
        <v>366.4581098060516</v>
      </c>
      <c r="AC14" t="n">
        <v>331.4838621333487</v>
      </c>
      <c r="AD14" t="n">
        <v>267830.9413381382</v>
      </c>
      <c r="AE14" t="n">
        <v>366458.1098060516</v>
      </c>
      <c r="AF14" t="n">
        <v>1.280438408739907e-06</v>
      </c>
      <c r="AG14" t="n">
        <v>0.2698611111111111</v>
      </c>
      <c r="AH14" t="n">
        <v>331483.8621333487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5.147</v>
      </c>
      <c r="E15" t="n">
        <v>19.43</v>
      </c>
      <c r="F15" t="n">
        <v>16.95</v>
      </c>
      <c r="G15" t="n">
        <v>92.45</v>
      </c>
      <c r="H15" t="n">
        <v>1.64</v>
      </c>
      <c r="I15" t="n">
        <v>11</v>
      </c>
      <c r="J15" t="n">
        <v>150.95</v>
      </c>
      <c r="K15" t="n">
        <v>46.47</v>
      </c>
      <c r="L15" t="n">
        <v>14</v>
      </c>
      <c r="M15" t="n">
        <v>9</v>
      </c>
      <c r="N15" t="n">
        <v>25.49</v>
      </c>
      <c r="O15" t="n">
        <v>18851.69</v>
      </c>
      <c r="P15" t="n">
        <v>179.47</v>
      </c>
      <c r="Q15" t="n">
        <v>183.26</v>
      </c>
      <c r="R15" t="n">
        <v>34.2</v>
      </c>
      <c r="S15" t="n">
        <v>26.24</v>
      </c>
      <c r="T15" t="n">
        <v>3100.69</v>
      </c>
      <c r="U15" t="n">
        <v>0.77</v>
      </c>
      <c r="V15" t="n">
        <v>0.9</v>
      </c>
      <c r="W15" t="n">
        <v>2.96</v>
      </c>
      <c r="X15" t="n">
        <v>0.19</v>
      </c>
      <c r="Y15" t="n">
        <v>0.5</v>
      </c>
      <c r="Z15" t="n">
        <v>10</v>
      </c>
      <c r="AA15" t="n">
        <v>267.4822927257702</v>
      </c>
      <c r="AB15" t="n">
        <v>365.9810733933184</v>
      </c>
      <c r="AC15" t="n">
        <v>331.0523534063219</v>
      </c>
      <c r="AD15" t="n">
        <v>267482.2927257702</v>
      </c>
      <c r="AE15" t="n">
        <v>365981.0733933183</v>
      </c>
      <c r="AF15" t="n">
        <v>1.280488165420125e-06</v>
      </c>
      <c r="AG15" t="n">
        <v>0.2698611111111111</v>
      </c>
      <c r="AH15" t="n">
        <v>331052.3534063218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5.1601</v>
      </c>
      <c r="E16" t="n">
        <v>19.38</v>
      </c>
      <c r="F16" t="n">
        <v>16.93</v>
      </c>
      <c r="G16" t="n">
        <v>101.56</v>
      </c>
      <c r="H16" t="n">
        <v>1.74</v>
      </c>
      <c r="I16" t="n">
        <v>10</v>
      </c>
      <c r="J16" t="n">
        <v>152.35</v>
      </c>
      <c r="K16" t="n">
        <v>46.47</v>
      </c>
      <c r="L16" t="n">
        <v>15</v>
      </c>
      <c r="M16" t="n">
        <v>8</v>
      </c>
      <c r="N16" t="n">
        <v>25.88</v>
      </c>
      <c r="O16" t="n">
        <v>19023.66</v>
      </c>
      <c r="P16" t="n">
        <v>179.38</v>
      </c>
      <c r="Q16" t="n">
        <v>183.27</v>
      </c>
      <c r="R16" t="n">
        <v>33.53</v>
      </c>
      <c r="S16" t="n">
        <v>26.24</v>
      </c>
      <c r="T16" t="n">
        <v>2769.68</v>
      </c>
      <c r="U16" t="n">
        <v>0.78</v>
      </c>
      <c r="V16" t="n">
        <v>0.9</v>
      </c>
      <c r="W16" t="n">
        <v>2.96</v>
      </c>
      <c r="X16" t="n">
        <v>0.17</v>
      </c>
      <c r="Y16" t="n">
        <v>0.5</v>
      </c>
      <c r="Z16" t="n">
        <v>10</v>
      </c>
      <c r="AA16" t="n">
        <v>266.6238847647698</v>
      </c>
      <c r="AB16" t="n">
        <v>364.8065617507913</v>
      </c>
      <c r="AC16" t="n">
        <v>329.9899355065201</v>
      </c>
      <c r="AD16" t="n">
        <v>266623.8847647698</v>
      </c>
      <c r="AE16" t="n">
        <v>364806.5617507913</v>
      </c>
      <c r="AF16" t="n">
        <v>1.283747227974429e-06</v>
      </c>
      <c r="AG16" t="n">
        <v>0.2691666666666667</v>
      </c>
      <c r="AH16" t="n">
        <v>329989.9355065201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5.1708</v>
      </c>
      <c r="E17" t="n">
        <v>19.34</v>
      </c>
      <c r="F17" t="n">
        <v>16.91</v>
      </c>
      <c r="G17" t="n">
        <v>112.76</v>
      </c>
      <c r="H17" t="n">
        <v>1.84</v>
      </c>
      <c r="I17" t="n">
        <v>9</v>
      </c>
      <c r="J17" t="n">
        <v>153.75</v>
      </c>
      <c r="K17" t="n">
        <v>46.47</v>
      </c>
      <c r="L17" t="n">
        <v>16</v>
      </c>
      <c r="M17" t="n">
        <v>7</v>
      </c>
      <c r="N17" t="n">
        <v>26.28</v>
      </c>
      <c r="O17" t="n">
        <v>19196.18</v>
      </c>
      <c r="P17" t="n">
        <v>177.54</v>
      </c>
      <c r="Q17" t="n">
        <v>183.28</v>
      </c>
      <c r="R17" t="n">
        <v>33.13</v>
      </c>
      <c r="S17" t="n">
        <v>26.24</v>
      </c>
      <c r="T17" t="n">
        <v>2576.03</v>
      </c>
      <c r="U17" t="n">
        <v>0.79</v>
      </c>
      <c r="V17" t="n">
        <v>0.9</v>
      </c>
      <c r="W17" t="n">
        <v>2.95</v>
      </c>
      <c r="X17" t="n">
        <v>0.16</v>
      </c>
      <c r="Y17" t="n">
        <v>0.5</v>
      </c>
      <c r="Z17" t="n">
        <v>10</v>
      </c>
      <c r="AA17" t="n">
        <v>264.0506857586564</v>
      </c>
      <c r="AB17" t="n">
        <v>361.2857973490987</v>
      </c>
      <c r="AC17" t="n">
        <v>326.8051879179012</v>
      </c>
      <c r="AD17" t="n">
        <v>264050.6857586564</v>
      </c>
      <c r="AE17" t="n">
        <v>361285.7973490987</v>
      </c>
      <c r="AF17" t="n">
        <v>1.286409210366113e-06</v>
      </c>
      <c r="AG17" t="n">
        <v>0.2686111111111111</v>
      </c>
      <c r="AH17" t="n">
        <v>326805.1879179011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5.1703</v>
      </c>
      <c r="E18" t="n">
        <v>19.34</v>
      </c>
      <c r="F18" t="n">
        <v>16.92</v>
      </c>
      <c r="G18" t="n">
        <v>112.77</v>
      </c>
      <c r="H18" t="n">
        <v>1.94</v>
      </c>
      <c r="I18" t="n">
        <v>9</v>
      </c>
      <c r="J18" t="n">
        <v>155.15</v>
      </c>
      <c r="K18" t="n">
        <v>46.47</v>
      </c>
      <c r="L18" t="n">
        <v>17</v>
      </c>
      <c r="M18" t="n">
        <v>7</v>
      </c>
      <c r="N18" t="n">
        <v>26.68</v>
      </c>
      <c r="O18" t="n">
        <v>19369.26</v>
      </c>
      <c r="P18" t="n">
        <v>178.01</v>
      </c>
      <c r="Q18" t="n">
        <v>183.29</v>
      </c>
      <c r="R18" t="n">
        <v>33.27</v>
      </c>
      <c r="S18" t="n">
        <v>26.24</v>
      </c>
      <c r="T18" t="n">
        <v>2644.6</v>
      </c>
      <c r="U18" t="n">
        <v>0.79</v>
      </c>
      <c r="V18" t="n">
        <v>0.9</v>
      </c>
      <c r="W18" t="n">
        <v>2.95</v>
      </c>
      <c r="X18" t="n">
        <v>0.16</v>
      </c>
      <c r="Y18" t="n">
        <v>0.5</v>
      </c>
      <c r="Z18" t="n">
        <v>10</v>
      </c>
      <c r="AA18" t="n">
        <v>264.6148615232328</v>
      </c>
      <c r="AB18" t="n">
        <v>362.0577275198704</v>
      </c>
      <c r="AC18" t="n">
        <v>327.5034461565852</v>
      </c>
      <c r="AD18" t="n">
        <v>264614.8615232328</v>
      </c>
      <c r="AE18" t="n">
        <v>362057.7275198703</v>
      </c>
      <c r="AF18" t="n">
        <v>1.286284818665567e-06</v>
      </c>
      <c r="AG18" t="n">
        <v>0.2686111111111111</v>
      </c>
      <c r="AH18" t="n">
        <v>327503.4461565852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5.1707</v>
      </c>
      <c r="E19" t="n">
        <v>19.34</v>
      </c>
      <c r="F19" t="n">
        <v>16.91</v>
      </c>
      <c r="G19" t="n">
        <v>112.76</v>
      </c>
      <c r="H19" t="n">
        <v>2.04</v>
      </c>
      <c r="I19" t="n">
        <v>9</v>
      </c>
      <c r="J19" t="n">
        <v>156.56</v>
      </c>
      <c r="K19" t="n">
        <v>46.47</v>
      </c>
      <c r="L19" t="n">
        <v>18</v>
      </c>
      <c r="M19" t="n">
        <v>7</v>
      </c>
      <c r="N19" t="n">
        <v>27.09</v>
      </c>
      <c r="O19" t="n">
        <v>19542.89</v>
      </c>
      <c r="P19" t="n">
        <v>177.01</v>
      </c>
      <c r="Q19" t="n">
        <v>183.26</v>
      </c>
      <c r="R19" t="n">
        <v>33.17</v>
      </c>
      <c r="S19" t="n">
        <v>26.24</v>
      </c>
      <c r="T19" t="n">
        <v>2598.21</v>
      </c>
      <c r="U19" t="n">
        <v>0.79</v>
      </c>
      <c r="V19" t="n">
        <v>0.9</v>
      </c>
      <c r="W19" t="n">
        <v>2.95</v>
      </c>
      <c r="X19" t="n">
        <v>0.16</v>
      </c>
      <c r="Y19" t="n">
        <v>0.5</v>
      </c>
      <c r="Z19" t="n">
        <v>10</v>
      </c>
      <c r="AA19" t="n">
        <v>263.497940127587</v>
      </c>
      <c r="AB19" t="n">
        <v>360.5295063912533</v>
      </c>
      <c r="AC19" t="n">
        <v>326.1210763076115</v>
      </c>
      <c r="AD19" t="n">
        <v>263497.940127587</v>
      </c>
      <c r="AE19" t="n">
        <v>360529.5063912533</v>
      </c>
      <c r="AF19" t="n">
        <v>1.286384332026004e-06</v>
      </c>
      <c r="AG19" t="n">
        <v>0.2686111111111111</v>
      </c>
      <c r="AH19" t="n">
        <v>326121.0763076115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5.1827</v>
      </c>
      <c r="E20" t="n">
        <v>19.3</v>
      </c>
      <c r="F20" t="n">
        <v>16.9</v>
      </c>
      <c r="G20" t="n">
        <v>126.73</v>
      </c>
      <c r="H20" t="n">
        <v>2.13</v>
      </c>
      <c r="I20" t="n">
        <v>8</v>
      </c>
      <c r="J20" t="n">
        <v>157.97</v>
      </c>
      <c r="K20" t="n">
        <v>46.47</v>
      </c>
      <c r="L20" t="n">
        <v>19</v>
      </c>
      <c r="M20" t="n">
        <v>6</v>
      </c>
      <c r="N20" t="n">
        <v>27.5</v>
      </c>
      <c r="O20" t="n">
        <v>19717.08</v>
      </c>
      <c r="P20" t="n">
        <v>177</v>
      </c>
      <c r="Q20" t="n">
        <v>183.27</v>
      </c>
      <c r="R20" t="n">
        <v>32.62</v>
      </c>
      <c r="S20" t="n">
        <v>26.24</v>
      </c>
      <c r="T20" t="n">
        <v>2324.75</v>
      </c>
      <c r="U20" t="n">
        <v>0.8</v>
      </c>
      <c r="V20" t="n">
        <v>0.9</v>
      </c>
      <c r="W20" t="n">
        <v>2.95</v>
      </c>
      <c r="X20" t="n">
        <v>0.14</v>
      </c>
      <c r="Y20" t="n">
        <v>0.5</v>
      </c>
      <c r="Z20" t="n">
        <v>10</v>
      </c>
      <c r="AA20" t="n">
        <v>262.8372494939993</v>
      </c>
      <c r="AB20" t="n">
        <v>359.625520318765</v>
      </c>
      <c r="AC20" t="n">
        <v>325.3033653971291</v>
      </c>
      <c r="AD20" t="n">
        <v>262837.2494939993</v>
      </c>
      <c r="AE20" t="n">
        <v>359625.520318765</v>
      </c>
      <c r="AF20" t="n">
        <v>1.289369732839107e-06</v>
      </c>
      <c r="AG20" t="n">
        <v>0.2680555555555555</v>
      </c>
      <c r="AH20" t="n">
        <v>325303.3653971291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5.1836</v>
      </c>
      <c r="E21" t="n">
        <v>19.29</v>
      </c>
      <c r="F21" t="n">
        <v>16.89</v>
      </c>
      <c r="G21" t="n">
        <v>126.7</v>
      </c>
      <c r="H21" t="n">
        <v>2.22</v>
      </c>
      <c r="I21" t="n">
        <v>8</v>
      </c>
      <c r="J21" t="n">
        <v>159.39</v>
      </c>
      <c r="K21" t="n">
        <v>46.47</v>
      </c>
      <c r="L21" t="n">
        <v>20</v>
      </c>
      <c r="M21" t="n">
        <v>6</v>
      </c>
      <c r="N21" t="n">
        <v>27.92</v>
      </c>
      <c r="O21" t="n">
        <v>19891.97</v>
      </c>
      <c r="P21" t="n">
        <v>176.51</v>
      </c>
      <c r="Q21" t="n">
        <v>183.26</v>
      </c>
      <c r="R21" t="n">
        <v>32.61</v>
      </c>
      <c r="S21" t="n">
        <v>26.24</v>
      </c>
      <c r="T21" t="n">
        <v>2322.92</v>
      </c>
      <c r="U21" t="n">
        <v>0.8</v>
      </c>
      <c r="V21" t="n">
        <v>0.9</v>
      </c>
      <c r="W21" t="n">
        <v>2.95</v>
      </c>
      <c r="X21" t="n">
        <v>0.14</v>
      </c>
      <c r="Y21" t="n">
        <v>0.5</v>
      </c>
      <c r="Z21" t="n">
        <v>10</v>
      </c>
      <c r="AA21" t="n">
        <v>262.2331085014461</v>
      </c>
      <c r="AB21" t="n">
        <v>358.7989079599342</v>
      </c>
      <c r="AC21" t="n">
        <v>324.5556437616673</v>
      </c>
      <c r="AD21" t="n">
        <v>262233.1085014461</v>
      </c>
      <c r="AE21" t="n">
        <v>358798.9079599342</v>
      </c>
      <c r="AF21" t="n">
        <v>1.289593637900089e-06</v>
      </c>
      <c r="AG21" t="n">
        <v>0.2679166666666666</v>
      </c>
      <c r="AH21" t="n">
        <v>324555.6437616674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5.1955</v>
      </c>
      <c r="E22" t="n">
        <v>19.25</v>
      </c>
      <c r="F22" t="n">
        <v>16.88</v>
      </c>
      <c r="G22" t="n">
        <v>144.66</v>
      </c>
      <c r="H22" t="n">
        <v>2.31</v>
      </c>
      <c r="I22" t="n">
        <v>7</v>
      </c>
      <c r="J22" t="n">
        <v>160.81</v>
      </c>
      <c r="K22" t="n">
        <v>46.47</v>
      </c>
      <c r="L22" t="n">
        <v>21</v>
      </c>
      <c r="M22" t="n">
        <v>5</v>
      </c>
      <c r="N22" t="n">
        <v>28.34</v>
      </c>
      <c r="O22" t="n">
        <v>20067.32</v>
      </c>
      <c r="P22" t="n">
        <v>174.97</v>
      </c>
      <c r="Q22" t="n">
        <v>183.27</v>
      </c>
      <c r="R22" t="n">
        <v>31.96</v>
      </c>
      <c r="S22" t="n">
        <v>26.24</v>
      </c>
      <c r="T22" t="n">
        <v>2001.65</v>
      </c>
      <c r="U22" t="n">
        <v>0.82</v>
      </c>
      <c r="V22" t="n">
        <v>0.9</v>
      </c>
      <c r="W22" t="n">
        <v>2.95</v>
      </c>
      <c r="X22" t="n">
        <v>0.12</v>
      </c>
      <c r="Y22" t="n">
        <v>0.5</v>
      </c>
      <c r="Z22" t="n">
        <v>10</v>
      </c>
      <c r="AA22" t="n">
        <v>259.9793784442119</v>
      </c>
      <c r="AB22" t="n">
        <v>355.7152550680735</v>
      </c>
      <c r="AC22" t="n">
        <v>321.7662903738718</v>
      </c>
      <c r="AD22" t="n">
        <v>259979.3784442119</v>
      </c>
      <c r="AE22" t="n">
        <v>355715.2550680735</v>
      </c>
      <c r="AF22" t="n">
        <v>1.292554160373083e-06</v>
      </c>
      <c r="AG22" t="n">
        <v>0.2673611111111111</v>
      </c>
      <c r="AH22" t="n">
        <v>321766.2903738718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5.1976</v>
      </c>
      <c r="E23" t="n">
        <v>19.24</v>
      </c>
      <c r="F23" t="n">
        <v>16.87</v>
      </c>
      <c r="G23" t="n">
        <v>144.59</v>
      </c>
      <c r="H23" t="n">
        <v>2.4</v>
      </c>
      <c r="I23" t="n">
        <v>7</v>
      </c>
      <c r="J23" t="n">
        <v>162.24</v>
      </c>
      <c r="K23" t="n">
        <v>46.47</v>
      </c>
      <c r="L23" t="n">
        <v>22</v>
      </c>
      <c r="M23" t="n">
        <v>5</v>
      </c>
      <c r="N23" t="n">
        <v>28.77</v>
      </c>
      <c r="O23" t="n">
        <v>20243.25</v>
      </c>
      <c r="P23" t="n">
        <v>175.58</v>
      </c>
      <c r="Q23" t="n">
        <v>183.28</v>
      </c>
      <c r="R23" t="n">
        <v>31.77</v>
      </c>
      <c r="S23" t="n">
        <v>26.24</v>
      </c>
      <c r="T23" t="n">
        <v>1907.25</v>
      </c>
      <c r="U23" t="n">
        <v>0.83</v>
      </c>
      <c r="V23" t="n">
        <v>0.9</v>
      </c>
      <c r="W23" t="n">
        <v>2.95</v>
      </c>
      <c r="X23" t="n">
        <v>0.11</v>
      </c>
      <c r="Y23" t="n">
        <v>0.5</v>
      </c>
      <c r="Z23" t="n">
        <v>10</v>
      </c>
      <c r="AA23" t="n">
        <v>260.4696238249273</v>
      </c>
      <c r="AB23" t="n">
        <v>356.3860304260681</v>
      </c>
      <c r="AC23" t="n">
        <v>322.3730478731385</v>
      </c>
      <c r="AD23" t="n">
        <v>260469.6238249273</v>
      </c>
      <c r="AE23" t="n">
        <v>356386.0304260681</v>
      </c>
      <c r="AF23" t="n">
        <v>1.293076605515376e-06</v>
      </c>
      <c r="AG23" t="n">
        <v>0.2672222222222222</v>
      </c>
      <c r="AH23" t="n">
        <v>322373.0478731386</v>
      </c>
    </row>
    <row r="24">
      <c r="A24" t="n">
        <v>22</v>
      </c>
      <c r="B24" t="n">
        <v>65</v>
      </c>
      <c r="C24" t="inlineStr">
        <is>
          <t xml:space="preserve">CONCLUIDO	</t>
        </is>
      </c>
      <c r="D24" t="n">
        <v>5.1978</v>
      </c>
      <c r="E24" t="n">
        <v>19.24</v>
      </c>
      <c r="F24" t="n">
        <v>16.87</v>
      </c>
      <c r="G24" t="n">
        <v>144.58</v>
      </c>
      <c r="H24" t="n">
        <v>2.49</v>
      </c>
      <c r="I24" t="n">
        <v>7</v>
      </c>
      <c r="J24" t="n">
        <v>163.67</v>
      </c>
      <c r="K24" t="n">
        <v>46.47</v>
      </c>
      <c r="L24" t="n">
        <v>23</v>
      </c>
      <c r="M24" t="n">
        <v>5</v>
      </c>
      <c r="N24" t="n">
        <v>29.2</v>
      </c>
      <c r="O24" t="n">
        <v>20419.76</v>
      </c>
      <c r="P24" t="n">
        <v>175.32</v>
      </c>
      <c r="Q24" t="n">
        <v>183.26</v>
      </c>
      <c r="R24" t="n">
        <v>31.77</v>
      </c>
      <c r="S24" t="n">
        <v>26.24</v>
      </c>
      <c r="T24" t="n">
        <v>1906.65</v>
      </c>
      <c r="U24" t="n">
        <v>0.83</v>
      </c>
      <c r="V24" t="n">
        <v>0.9</v>
      </c>
      <c r="W24" t="n">
        <v>2.95</v>
      </c>
      <c r="X24" t="n">
        <v>0.11</v>
      </c>
      <c r="Y24" t="n">
        <v>0.5</v>
      </c>
      <c r="Z24" t="n">
        <v>10</v>
      </c>
      <c r="AA24" t="n">
        <v>260.1874840134919</v>
      </c>
      <c r="AB24" t="n">
        <v>355.9999942889322</v>
      </c>
      <c r="AC24" t="n">
        <v>322.0238544831258</v>
      </c>
      <c r="AD24" t="n">
        <v>260187.484013492</v>
      </c>
      <c r="AE24" t="n">
        <v>355999.9942889322</v>
      </c>
      <c r="AF24" t="n">
        <v>1.293126362195595e-06</v>
      </c>
      <c r="AG24" t="n">
        <v>0.2672222222222222</v>
      </c>
      <c r="AH24" t="n">
        <v>322023.8544831258</v>
      </c>
    </row>
    <row r="25">
      <c r="A25" t="n">
        <v>23</v>
      </c>
      <c r="B25" t="n">
        <v>65</v>
      </c>
      <c r="C25" t="inlineStr">
        <is>
          <t xml:space="preserve">CONCLUIDO	</t>
        </is>
      </c>
      <c r="D25" t="n">
        <v>5.1958</v>
      </c>
      <c r="E25" t="n">
        <v>19.25</v>
      </c>
      <c r="F25" t="n">
        <v>16.88</v>
      </c>
      <c r="G25" t="n">
        <v>144.65</v>
      </c>
      <c r="H25" t="n">
        <v>2.58</v>
      </c>
      <c r="I25" t="n">
        <v>7</v>
      </c>
      <c r="J25" t="n">
        <v>165.1</v>
      </c>
      <c r="K25" t="n">
        <v>46.47</v>
      </c>
      <c r="L25" t="n">
        <v>24</v>
      </c>
      <c r="M25" t="n">
        <v>5</v>
      </c>
      <c r="N25" t="n">
        <v>29.64</v>
      </c>
      <c r="O25" t="n">
        <v>20596.86</v>
      </c>
      <c r="P25" t="n">
        <v>173.97</v>
      </c>
      <c r="Q25" t="n">
        <v>183.26</v>
      </c>
      <c r="R25" t="n">
        <v>32.08</v>
      </c>
      <c r="S25" t="n">
        <v>26.24</v>
      </c>
      <c r="T25" t="n">
        <v>2062.33</v>
      </c>
      <c r="U25" t="n">
        <v>0.82</v>
      </c>
      <c r="V25" t="n">
        <v>0.9</v>
      </c>
      <c r="W25" t="n">
        <v>2.95</v>
      </c>
      <c r="X25" t="n">
        <v>0.12</v>
      </c>
      <c r="Y25" t="n">
        <v>0.5</v>
      </c>
      <c r="Z25" t="n">
        <v>10</v>
      </c>
      <c r="AA25" t="n">
        <v>258.9171345188691</v>
      </c>
      <c r="AB25" t="n">
        <v>354.261846066525</v>
      </c>
      <c r="AC25" t="n">
        <v>320.4515926875588</v>
      </c>
      <c r="AD25" t="n">
        <v>258917.1345188692</v>
      </c>
      <c r="AE25" t="n">
        <v>354261.846066525</v>
      </c>
      <c r="AF25" t="n">
        <v>1.292628795393411e-06</v>
      </c>
      <c r="AG25" t="n">
        <v>0.2673611111111111</v>
      </c>
      <c r="AH25" t="n">
        <v>320451.5926875588</v>
      </c>
    </row>
    <row r="26">
      <c r="A26" t="n">
        <v>24</v>
      </c>
      <c r="B26" t="n">
        <v>65</v>
      </c>
      <c r="C26" t="inlineStr">
        <is>
          <t xml:space="preserve">CONCLUIDO	</t>
        </is>
      </c>
      <c r="D26" t="n">
        <v>5.2102</v>
      </c>
      <c r="E26" t="n">
        <v>19.19</v>
      </c>
      <c r="F26" t="n">
        <v>16.85</v>
      </c>
      <c r="G26" t="n">
        <v>168.49</v>
      </c>
      <c r="H26" t="n">
        <v>2.66</v>
      </c>
      <c r="I26" t="n">
        <v>6</v>
      </c>
      <c r="J26" t="n">
        <v>166.54</v>
      </c>
      <c r="K26" t="n">
        <v>46.47</v>
      </c>
      <c r="L26" t="n">
        <v>25</v>
      </c>
      <c r="M26" t="n">
        <v>4</v>
      </c>
      <c r="N26" t="n">
        <v>30.08</v>
      </c>
      <c r="O26" t="n">
        <v>20774.56</v>
      </c>
      <c r="P26" t="n">
        <v>172.44</v>
      </c>
      <c r="Q26" t="n">
        <v>183.26</v>
      </c>
      <c r="R26" t="n">
        <v>31.11</v>
      </c>
      <c r="S26" t="n">
        <v>26.24</v>
      </c>
      <c r="T26" t="n">
        <v>1580.31</v>
      </c>
      <c r="U26" t="n">
        <v>0.84</v>
      </c>
      <c r="V26" t="n">
        <v>0.9</v>
      </c>
      <c r="W26" t="n">
        <v>2.95</v>
      </c>
      <c r="X26" t="n">
        <v>0.09</v>
      </c>
      <c r="Y26" t="n">
        <v>0.5</v>
      </c>
      <c r="Z26" t="n">
        <v>10</v>
      </c>
      <c r="AA26" t="n">
        <v>256.4761481685568</v>
      </c>
      <c r="AB26" t="n">
        <v>350.9219808531442</v>
      </c>
      <c r="AC26" t="n">
        <v>317.4304795227184</v>
      </c>
      <c r="AD26" t="n">
        <v>256476.1481685568</v>
      </c>
      <c r="AE26" t="n">
        <v>350921.9808531442</v>
      </c>
      <c r="AF26" t="n">
        <v>1.296211276369135e-06</v>
      </c>
      <c r="AG26" t="n">
        <v>0.2665277777777778</v>
      </c>
      <c r="AH26" t="n">
        <v>317430.4795227183</v>
      </c>
    </row>
    <row r="27">
      <c r="A27" t="n">
        <v>25</v>
      </c>
      <c r="B27" t="n">
        <v>65</v>
      </c>
      <c r="C27" t="inlineStr">
        <is>
          <t xml:space="preserve">CONCLUIDO	</t>
        </is>
      </c>
      <c r="D27" t="n">
        <v>5.2098</v>
      </c>
      <c r="E27" t="n">
        <v>19.19</v>
      </c>
      <c r="F27" t="n">
        <v>16.85</v>
      </c>
      <c r="G27" t="n">
        <v>168.51</v>
      </c>
      <c r="H27" t="n">
        <v>2.74</v>
      </c>
      <c r="I27" t="n">
        <v>6</v>
      </c>
      <c r="J27" t="n">
        <v>167.99</v>
      </c>
      <c r="K27" t="n">
        <v>46.47</v>
      </c>
      <c r="L27" t="n">
        <v>26</v>
      </c>
      <c r="M27" t="n">
        <v>4</v>
      </c>
      <c r="N27" t="n">
        <v>30.52</v>
      </c>
      <c r="O27" t="n">
        <v>20952.87</v>
      </c>
      <c r="P27" t="n">
        <v>173.44</v>
      </c>
      <c r="Q27" t="n">
        <v>183.26</v>
      </c>
      <c r="R27" t="n">
        <v>31.22</v>
      </c>
      <c r="S27" t="n">
        <v>26.24</v>
      </c>
      <c r="T27" t="n">
        <v>1634.34</v>
      </c>
      <c r="U27" t="n">
        <v>0.84</v>
      </c>
      <c r="V27" t="n">
        <v>0.9</v>
      </c>
      <c r="W27" t="n">
        <v>2.95</v>
      </c>
      <c r="X27" t="n">
        <v>0.1</v>
      </c>
      <c r="Y27" t="n">
        <v>0.5</v>
      </c>
      <c r="Z27" t="n">
        <v>10</v>
      </c>
      <c r="AA27" t="n">
        <v>257.5402113246581</v>
      </c>
      <c r="AB27" t="n">
        <v>352.3778790064745</v>
      </c>
      <c r="AC27" t="n">
        <v>318.7474287996612</v>
      </c>
      <c r="AD27" t="n">
        <v>257540.211324658</v>
      </c>
      <c r="AE27" t="n">
        <v>352377.8790064745</v>
      </c>
      <c r="AF27" t="n">
        <v>1.296111763008698e-06</v>
      </c>
      <c r="AG27" t="n">
        <v>0.2665277777777778</v>
      </c>
      <c r="AH27" t="n">
        <v>318747.4287996612</v>
      </c>
    </row>
    <row r="28">
      <c r="A28" t="n">
        <v>26</v>
      </c>
      <c r="B28" t="n">
        <v>65</v>
      </c>
      <c r="C28" t="inlineStr">
        <is>
          <t xml:space="preserve">CONCLUIDO	</t>
        </is>
      </c>
      <c r="D28" t="n">
        <v>5.2107</v>
      </c>
      <c r="E28" t="n">
        <v>19.19</v>
      </c>
      <c r="F28" t="n">
        <v>16.85</v>
      </c>
      <c r="G28" t="n">
        <v>168.47</v>
      </c>
      <c r="H28" t="n">
        <v>2.82</v>
      </c>
      <c r="I28" t="n">
        <v>6</v>
      </c>
      <c r="J28" t="n">
        <v>169.44</v>
      </c>
      <c r="K28" t="n">
        <v>46.47</v>
      </c>
      <c r="L28" t="n">
        <v>27</v>
      </c>
      <c r="M28" t="n">
        <v>4</v>
      </c>
      <c r="N28" t="n">
        <v>30.97</v>
      </c>
      <c r="O28" t="n">
        <v>21131.78</v>
      </c>
      <c r="P28" t="n">
        <v>173.6</v>
      </c>
      <c r="Q28" t="n">
        <v>183.26</v>
      </c>
      <c r="R28" t="n">
        <v>31.09</v>
      </c>
      <c r="S28" t="n">
        <v>26.24</v>
      </c>
      <c r="T28" t="n">
        <v>1573.13</v>
      </c>
      <c r="U28" t="n">
        <v>0.84</v>
      </c>
      <c r="V28" t="n">
        <v>0.9</v>
      </c>
      <c r="W28" t="n">
        <v>2.95</v>
      </c>
      <c r="X28" t="n">
        <v>0.09</v>
      </c>
      <c r="Y28" t="n">
        <v>0.5</v>
      </c>
      <c r="Z28" t="n">
        <v>10</v>
      </c>
      <c r="AA28" t="n">
        <v>257.6632583184502</v>
      </c>
      <c r="AB28" t="n">
        <v>352.5462373318311</v>
      </c>
      <c r="AC28" t="n">
        <v>318.8997192427382</v>
      </c>
      <c r="AD28" t="n">
        <v>257663.2583184502</v>
      </c>
      <c r="AE28" t="n">
        <v>352546.2373318311</v>
      </c>
      <c r="AF28" t="n">
        <v>1.296335668069681e-06</v>
      </c>
      <c r="AG28" t="n">
        <v>0.2665277777777778</v>
      </c>
      <c r="AH28" t="n">
        <v>318899.7192427382</v>
      </c>
    </row>
    <row r="29">
      <c r="A29" t="n">
        <v>27</v>
      </c>
      <c r="B29" t="n">
        <v>65</v>
      </c>
      <c r="C29" t="inlineStr">
        <is>
          <t xml:space="preserve">CONCLUIDO	</t>
        </is>
      </c>
      <c r="D29" t="n">
        <v>5.209</v>
      </c>
      <c r="E29" t="n">
        <v>19.2</v>
      </c>
      <c r="F29" t="n">
        <v>16.85</v>
      </c>
      <c r="G29" t="n">
        <v>168.54</v>
      </c>
      <c r="H29" t="n">
        <v>2.9</v>
      </c>
      <c r="I29" t="n">
        <v>6</v>
      </c>
      <c r="J29" t="n">
        <v>170.9</v>
      </c>
      <c r="K29" t="n">
        <v>46.47</v>
      </c>
      <c r="L29" t="n">
        <v>28</v>
      </c>
      <c r="M29" t="n">
        <v>4</v>
      </c>
      <c r="N29" t="n">
        <v>31.43</v>
      </c>
      <c r="O29" t="n">
        <v>21311.32</v>
      </c>
      <c r="P29" t="n">
        <v>173.39</v>
      </c>
      <c r="Q29" t="n">
        <v>183.26</v>
      </c>
      <c r="R29" t="n">
        <v>31.23</v>
      </c>
      <c r="S29" t="n">
        <v>26.24</v>
      </c>
      <c r="T29" t="n">
        <v>1643.59</v>
      </c>
      <c r="U29" t="n">
        <v>0.84</v>
      </c>
      <c r="V29" t="n">
        <v>0.9</v>
      </c>
      <c r="W29" t="n">
        <v>2.95</v>
      </c>
      <c r="X29" t="n">
        <v>0.1</v>
      </c>
      <c r="Y29" t="n">
        <v>0.5</v>
      </c>
      <c r="Z29" t="n">
        <v>10</v>
      </c>
      <c r="AA29" t="n">
        <v>257.5275896482023</v>
      </c>
      <c r="AB29" t="n">
        <v>352.3606094719186</v>
      </c>
      <c r="AC29" t="n">
        <v>318.7318074452454</v>
      </c>
      <c r="AD29" t="n">
        <v>257527.5896482022</v>
      </c>
      <c r="AE29" t="n">
        <v>352360.6094719186</v>
      </c>
      <c r="AF29" t="n">
        <v>1.295912736287824e-06</v>
      </c>
      <c r="AG29" t="n">
        <v>0.2666666666666667</v>
      </c>
      <c r="AH29" t="n">
        <v>318731.8074452453</v>
      </c>
    </row>
    <row r="30">
      <c r="A30" t="n">
        <v>28</v>
      </c>
      <c r="B30" t="n">
        <v>65</v>
      </c>
      <c r="C30" t="inlineStr">
        <is>
          <t xml:space="preserve">CONCLUIDO	</t>
        </is>
      </c>
      <c r="D30" t="n">
        <v>5.2113</v>
      </c>
      <c r="E30" t="n">
        <v>19.19</v>
      </c>
      <c r="F30" t="n">
        <v>16.85</v>
      </c>
      <c r="G30" t="n">
        <v>168.45</v>
      </c>
      <c r="H30" t="n">
        <v>2.98</v>
      </c>
      <c r="I30" t="n">
        <v>6</v>
      </c>
      <c r="J30" t="n">
        <v>172.36</v>
      </c>
      <c r="K30" t="n">
        <v>46.47</v>
      </c>
      <c r="L30" t="n">
        <v>29</v>
      </c>
      <c r="M30" t="n">
        <v>4</v>
      </c>
      <c r="N30" t="n">
        <v>31.89</v>
      </c>
      <c r="O30" t="n">
        <v>21491.47</v>
      </c>
      <c r="P30" t="n">
        <v>171.92</v>
      </c>
      <c r="Q30" t="n">
        <v>183.26</v>
      </c>
      <c r="R30" t="n">
        <v>31.17</v>
      </c>
      <c r="S30" t="n">
        <v>26.24</v>
      </c>
      <c r="T30" t="n">
        <v>1609.72</v>
      </c>
      <c r="U30" t="n">
        <v>0.84</v>
      </c>
      <c r="V30" t="n">
        <v>0.9</v>
      </c>
      <c r="W30" t="n">
        <v>2.94</v>
      </c>
      <c r="X30" t="n">
        <v>0.09</v>
      </c>
      <c r="Y30" t="n">
        <v>0.5</v>
      </c>
      <c r="Z30" t="n">
        <v>10</v>
      </c>
      <c r="AA30" t="n">
        <v>255.8795192986035</v>
      </c>
      <c r="AB30" t="n">
        <v>350.1056469118665</v>
      </c>
      <c r="AC30" t="n">
        <v>316.692055347064</v>
      </c>
      <c r="AD30" t="n">
        <v>255879.5192986035</v>
      </c>
      <c r="AE30" t="n">
        <v>350105.6469118665</v>
      </c>
      <c r="AF30" t="n">
        <v>1.296484938110336e-06</v>
      </c>
      <c r="AG30" t="n">
        <v>0.2665277777777778</v>
      </c>
      <c r="AH30" t="n">
        <v>316692.055347064</v>
      </c>
    </row>
    <row r="31">
      <c r="A31" t="n">
        <v>29</v>
      </c>
      <c r="B31" t="n">
        <v>65</v>
      </c>
      <c r="C31" t="inlineStr">
        <is>
          <t xml:space="preserve">CONCLUIDO	</t>
        </is>
      </c>
      <c r="D31" t="n">
        <v>5.2089</v>
      </c>
      <c r="E31" t="n">
        <v>19.2</v>
      </c>
      <c r="F31" t="n">
        <v>16.85</v>
      </c>
      <c r="G31" t="n">
        <v>168.54</v>
      </c>
      <c r="H31" t="n">
        <v>3.06</v>
      </c>
      <c r="I31" t="n">
        <v>6</v>
      </c>
      <c r="J31" t="n">
        <v>173.82</v>
      </c>
      <c r="K31" t="n">
        <v>46.47</v>
      </c>
      <c r="L31" t="n">
        <v>30</v>
      </c>
      <c r="M31" t="n">
        <v>4</v>
      </c>
      <c r="N31" t="n">
        <v>32.36</v>
      </c>
      <c r="O31" t="n">
        <v>21672.25</v>
      </c>
      <c r="P31" t="n">
        <v>170.12</v>
      </c>
      <c r="Q31" t="n">
        <v>183.27</v>
      </c>
      <c r="R31" t="n">
        <v>31.36</v>
      </c>
      <c r="S31" t="n">
        <v>26.24</v>
      </c>
      <c r="T31" t="n">
        <v>1704.52</v>
      </c>
      <c r="U31" t="n">
        <v>0.84</v>
      </c>
      <c r="V31" t="n">
        <v>0.9</v>
      </c>
      <c r="W31" t="n">
        <v>2.95</v>
      </c>
      <c r="X31" t="n">
        <v>0.1</v>
      </c>
      <c r="Y31" t="n">
        <v>0.5</v>
      </c>
      <c r="Z31" t="n">
        <v>10</v>
      </c>
      <c r="AA31" t="n">
        <v>254.1161784101034</v>
      </c>
      <c r="AB31" t="n">
        <v>347.6929661151121</v>
      </c>
      <c r="AC31" t="n">
        <v>314.5096374193325</v>
      </c>
      <c r="AD31" t="n">
        <v>254116.1784101034</v>
      </c>
      <c r="AE31" t="n">
        <v>347692.9661151121</v>
      </c>
      <c r="AF31" t="n">
        <v>1.295887857947715e-06</v>
      </c>
      <c r="AG31" t="n">
        <v>0.2666666666666667</v>
      </c>
      <c r="AH31" t="n">
        <v>314509.6374193325</v>
      </c>
    </row>
    <row r="32">
      <c r="A32" t="n">
        <v>30</v>
      </c>
      <c r="B32" t="n">
        <v>65</v>
      </c>
      <c r="C32" t="inlineStr">
        <is>
          <t xml:space="preserve">CONCLUIDO	</t>
        </is>
      </c>
      <c r="D32" t="n">
        <v>5.2199</v>
      </c>
      <c r="E32" t="n">
        <v>19.16</v>
      </c>
      <c r="F32" t="n">
        <v>16.84</v>
      </c>
      <c r="G32" t="n">
        <v>202.09</v>
      </c>
      <c r="H32" t="n">
        <v>3.14</v>
      </c>
      <c r="I32" t="n">
        <v>5</v>
      </c>
      <c r="J32" t="n">
        <v>175.29</v>
      </c>
      <c r="K32" t="n">
        <v>46.47</v>
      </c>
      <c r="L32" t="n">
        <v>31</v>
      </c>
      <c r="M32" t="n">
        <v>3</v>
      </c>
      <c r="N32" t="n">
        <v>32.83</v>
      </c>
      <c r="O32" t="n">
        <v>21853.67</v>
      </c>
      <c r="P32" t="n">
        <v>170.35</v>
      </c>
      <c r="Q32" t="n">
        <v>183.28</v>
      </c>
      <c r="R32" t="n">
        <v>31.03</v>
      </c>
      <c r="S32" t="n">
        <v>26.24</v>
      </c>
      <c r="T32" t="n">
        <v>1547.89</v>
      </c>
      <c r="U32" t="n">
        <v>0.85</v>
      </c>
      <c r="V32" t="n">
        <v>0.9</v>
      </c>
      <c r="W32" t="n">
        <v>2.94</v>
      </c>
      <c r="X32" t="n">
        <v>0.09</v>
      </c>
      <c r="Y32" t="n">
        <v>0.5</v>
      </c>
      <c r="Z32" t="n">
        <v>10</v>
      </c>
      <c r="AA32" t="n">
        <v>253.7801534689357</v>
      </c>
      <c r="AB32" t="n">
        <v>347.2332019662326</v>
      </c>
      <c r="AC32" t="n">
        <v>314.0937525155387</v>
      </c>
      <c r="AD32" t="n">
        <v>253780.1534689357</v>
      </c>
      <c r="AE32" t="n">
        <v>347233.2019662326</v>
      </c>
      <c r="AF32" t="n">
        <v>1.298624475359726e-06</v>
      </c>
      <c r="AG32" t="n">
        <v>0.2661111111111111</v>
      </c>
      <c r="AH32" t="n">
        <v>314093.7525155387</v>
      </c>
    </row>
    <row r="33">
      <c r="A33" t="n">
        <v>31</v>
      </c>
      <c r="B33" t="n">
        <v>65</v>
      </c>
      <c r="C33" t="inlineStr">
        <is>
          <t xml:space="preserve">CONCLUIDO	</t>
        </is>
      </c>
      <c r="D33" t="n">
        <v>5.2204</v>
      </c>
      <c r="E33" t="n">
        <v>19.16</v>
      </c>
      <c r="F33" t="n">
        <v>16.84</v>
      </c>
      <c r="G33" t="n">
        <v>202.07</v>
      </c>
      <c r="H33" t="n">
        <v>3.21</v>
      </c>
      <c r="I33" t="n">
        <v>5</v>
      </c>
      <c r="J33" t="n">
        <v>176.77</v>
      </c>
      <c r="K33" t="n">
        <v>46.47</v>
      </c>
      <c r="L33" t="n">
        <v>32</v>
      </c>
      <c r="M33" t="n">
        <v>3</v>
      </c>
      <c r="N33" t="n">
        <v>33.3</v>
      </c>
      <c r="O33" t="n">
        <v>22035.73</v>
      </c>
      <c r="P33" t="n">
        <v>170.79</v>
      </c>
      <c r="Q33" t="n">
        <v>183.26</v>
      </c>
      <c r="R33" t="n">
        <v>30.91</v>
      </c>
      <c r="S33" t="n">
        <v>26.24</v>
      </c>
      <c r="T33" t="n">
        <v>1488.45</v>
      </c>
      <c r="U33" t="n">
        <v>0.85</v>
      </c>
      <c r="V33" t="n">
        <v>0.9</v>
      </c>
      <c r="W33" t="n">
        <v>2.95</v>
      </c>
      <c r="X33" t="n">
        <v>0.08</v>
      </c>
      <c r="Y33" t="n">
        <v>0.5</v>
      </c>
      <c r="Z33" t="n">
        <v>10</v>
      </c>
      <c r="AA33" t="n">
        <v>254.2147584845329</v>
      </c>
      <c r="AB33" t="n">
        <v>347.8278477219925</v>
      </c>
      <c r="AC33" t="n">
        <v>314.6316461149596</v>
      </c>
      <c r="AD33" t="n">
        <v>254214.7584845329</v>
      </c>
      <c r="AE33" t="n">
        <v>347827.8477219925</v>
      </c>
      <c r="AF33" t="n">
        <v>1.298748867060272e-06</v>
      </c>
      <c r="AG33" t="n">
        <v>0.2661111111111111</v>
      </c>
      <c r="AH33" t="n">
        <v>314631.6461149596</v>
      </c>
    </row>
    <row r="34">
      <c r="A34" t="n">
        <v>32</v>
      </c>
      <c r="B34" t="n">
        <v>65</v>
      </c>
      <c r="C34" t="inlineStr">
        <is>
          <t xml:space="preserve">CONCLUIDO	</t>
        </is>
      </c>
      <c r="D34" t="n">
        <v>5.2213</v>
      </c>
      <c r="E34" t="n">
        <v>19.15</v>
      </c>
      <c r="F34" t="n">
        <v>16.84</v>
      </c>
      <c r="G34" t="n">
        <v>202.03</v>
      </c>
      <c r="H34" t="n">
        <v>3.28</v>
      </c>
      <c r="I34" t="n">
        <v>5</v>
      </c>
      <c r="J34" t="n">
        <v>178.25</v>
      </c>
      <c r="K34" t="n">
        <v>46.47</v>
      </c>
      <c r="L34" t="n">
        <v>33</v>
      </c>
      <c r="M34" t="n">
        <v>3</v>
      </c>
      <c r="N34" t="n">
        <v>33.79</v>
      </c>
      <c r="O34" t="n">
        <v>22218.44</v>
      </c>
      <c r="P34" t="n">
        <v>171.15</v>
      </c>
      <c r="Q34" t="n">
        <v>183.26</v>
      </c>
      <c r="R34" t="n">
        <v>30.76</v>
      </c>
      <c r="S34" t="n">
        <v>26.24</v>
      </c>
      <c r="T34" t="n">
        <v>1411.81</v>
      </c>
      <c r="U34" t="n">
        <v>0.85</v>
      </c>
      <c r="V34" t="n">
        <v>0.9</v>
      </c>
      <c r="W34" t="n">
        <v>2.95</v>
      </c>
      <c r="X34" t="n">
        <v>0.08</v>
      </c>
      <c r="Y34" t="n">
        <v>0.5</v>
      </c>
      <c r="Z34" t="n">
        <v>10</v>
      </c>
      <c r="AA34" t="n">
        <v>254.5461383929988</v>
      </c>
      <c r="AB34" t="n">
        <v>348.281256332205</v>
      </c>
      <c r="AC34" t="n">
        <v>315.0417820437766</v>
      </c>
      <c r="AD34" t="n">
        <v>254546.1383929988</v>
      </c>
      <c r="AE34" t="n">
        <v>348281.256332205</v>
      </c>
      <c r="AF34" t="n">
        <v>1.298972772121255e-06</v>
      </c>
      <c r="AG34" t="n">
        <v>0.2659722222222222</v>
      </c>
      <c r="AH34" t="n">
        <v>315041.7820437766</v>
      </c>
    </row>
    <row r="35">
      <c r="A35" t="n">
        <v>33</v>
      </c>
      <c r="B35" t="n">
        <v>65</v>
      </c>
      <c r="C35" t="inlineStr">
        <is>
          <t xml:space="preserve">CONCLUIDO	</t>
        </is>
      </c>
      <c r="D35" t="n">
        <v>5.2221</v>
      </c>
      <c r="E35" t="n">
        <v>19.15</v>
      </c>
      <c r="F35" t="n">
        <v>16.83</v>
      </c>
      <c r="G35" t="n">
        <v>202</v>
      </c>
      <c r="H35" t="n">
        <v>3.36</v>
      </c>
      <c r="I35" t="n">
        <v>5</v>
      </c>
      <c r="J35" t="n">
        <v>179.74</v>
      </c>
      <c r="K35" t="n">
        <v>46.47</v>
      </c>
      <c r="L35" t="n">
        <v>34</v>
      </c>
      <c r="M35" t="n">
        <v>3</v>
      </c>
      <c r="N35" t="n">
        <v>34.27</v>
      </c>
      <c r="O35" t="n">
        <v>22401.81</v>
      </c>
      <c r="P35" t="n">
        <v>170.98</v>
      </c>
      <c r="Q35" t="n">
        <v>183.26</v>
      </c>
      <c r="R35" t="n">
        <v>30.74</v>
      </c>
      <c r="S35" t="n">
        <v>26.24</v>
      </c>
      <c r="T35" t="n">
        <v>1400.11</v>
      </c>
      <c r="U35" t="n">
        <v>0.85</v>
      </c>
      <c r="V35" t="n">
        <v>0.9</v>
      </c>
      <c r="W35" t="n">
        <v>2.94</v>
      </c>
      <c r="X35" t="n">
        <v>0.08</v>
      </c>
      <c r="Y35" t="n">
        <v>0.5</v>
      </c>
      <c r="Z35" t="n">
        <v>10</v>
      </c>
      <c r="AA35" t="n">
        <v>254.2866178760565</v>
      </c>
      <c r="AB35" t="n">
        <v>347.9261689116876</v>
      </c>
      <c r="AC35" t="n">
        <v>314.720583668305</v>
      </c>
      <c r="AD35" t="n">
        <v>254286.6178760565</v>
      </c>
      <c r="AE35" t="n">
        <v>347926.1689116876</v>
      </c>
      <c r="AF35" t="n">
        <v>1.299171798842129e-06</v>
      </c>
      <c r="AG35" t="n">
        <v>0.2659722222222222</v>
      </c>
      <c r="AH35" t="n">
        <v>314720.583668305</v>
      </c>
    </row>
    <row r="36">
      <c r="A36" t="n">
        <v>34</v>
      </c>
      <c r="B36" t="n">
        <v>65</v>
      </c>
      <c r="C36" t="inlineStr">
        <is>
          <t xml:space="preserve">CONCLUIDO	</t>
        </is>
      </c>
      <c r="D36" t="n">
        <v>5.2231</v>
      </c>
      <c r="E36" t="n">
        <v>19.15</v>
      </c>
      <c r="F36" t="n">
        <v>16.83</v>
      </c>
      <c r="G36" t="n">
        <v>201.95</v>
      </c>
      <c r="H36" t="n">
        <v>3.43</v>
      </c>
      <c r="I36" t="n">
        <v>5</v>
      </c>
      <c r="J36" t="n">
        <v>181.23</v>
      </c>
      <c r="K36" t="n">
        <v>46.47</v>
      </c>
      <c r="L36" t="n">
        <v>35</v>
      </c>
      <c r="M36" t="n">
        <v>3</v>
      </c>
      <c r="N36" t="n">
        <v>34.76</v>
      </c>
      <c r="O36" t="n">
        <v>22585.84</v>
      </c>
      <c r="P36" t="n">
        <v>170.64</v>
      </c>
      <c r="Q36" t="n">
        <v>183.26</v>
      </c>
      <c r="R36" t="n">
        <v>30.56</v>
      </c>
      <c r="S36" t="n">
        <v>26.24</v>
      </c>
      <c r="T36" t="n">
        <v>1310.72</v>
      </c>
      <c r="U36" t="n">
        <v>0.86</v>
      </c>
      <c r="V36" t="n">
        <v>0.9</v>
      </c>
      <c r="W36" t="n">
        <v>2.95</v>
      </c>
      <c r="X36" t="n">
        <v>0.07000000000000001</v>
      </c>
      <c r="Y36" t="n">
        <v>0.5</v>
      </c>
      <c r="Z36" t="n">
        <v>10</v>
      </c>
      <c r="AA36" t="n">
        <v>253.8841610378263</v>
      </c>
      <c r="AB36" t="n">
        <v>347.3755097104788</v>
      </c>
      <c r="AC36" t="n">
        <v>314.2224786084042</v>
      </c>
      <c r="AD36" t="n">
        <v>253884.1610378263</v>
      </c>
      <c r="AE36" t="n">
        <v>347375.5097104788</v>
      </c>
      <c r="AF36" t="n">
        <v>1.29942058224322e-06</v>
      </c>
      <c r="AG36" t="n">
        <v>0.2659722222222222</v>
      </c>
      <c r="AH36" t="n">
        <v>314222.4786084042</v>
      </c>
    </row>
    <row r="37">
      <c r="A37" t="n">
        <v>35</v>
      </c>
      <c r="B37" t="n">
        <v>65</v>
      </c>
      <c r="C37" t="inlineStr">
        <is>
          <t xml:space="preserve">CONCLUIDO	</t>
        </is>
      </c>
      <c r="D37" t="n">
        <v>5.2233</v>
      </c>
      <c r="E37" t="n">
        <v>19.14</v>
      </c>
      <c r="F37" t="n">
        <v>16.83</v>
      </c>
      <c r="G37" t="n">
        <v>201.94</v>
      </c>
      <c r="H37" t="n">
        <v>3.5</v>
      </c>
      <c r="I37" t="n">
        <v>5</v>
      </c>
      <c r="J37" t="n">
        <v>182.73</v>
      </c>
      <c r="K37" t="n">
        <v>46.47</v>
      </c>
      <c r="L37" t="n">
        <v>36</v>
      </c>
      <c r="M37" t="n">
        <v>3</v>
      </c>
      <c r="N37" t="n">
        <v>35.26</v>
      </c>
      <c r="O37" t="n">
        <v>22770.67</v>
      </c>
      <c r="P37" t="n">
        <v>169.66</v>
      </c>
      <c r="Q37" t="n">
        <v>183.26</v>
      </c>
      <c r="R37" t="n">
        <v>30.49</v>
      </c>
      <c r="S37" t="n">
        <v>26.24</v>
      </c>
      <c r="T37" t="n">
        <v>1276.71</v>
      </c>
      <c r="U37" t="n">
        <v>0.86</v>
      </c>
      <c r="V37" t="n">
        <v>0.9</v>
      </c>
      <c r="W37" t="n">
        <v>2.95</v>
      </c>
      <c r="X37" t="n">
        <v>0.07000000000000001</v>
      </c>
      <c r="Y37" t="n">
        <v>0.5</v>
      </c>
      <c r="Z37" t="n">
        <v>10</v>
      </c>
      <c r="AA37" t="n">
        <v>252.8530673710408</v>
      </c>
      <c r="AB37" t="n">
        <v>345.9647218669414</v>
      </c>
      <c r="AC37" t="n">
        <v>312.9463343766005</v>
      </c>
      <c r="AD37" t="n">
        <v>252853.0673710408</v>
      </c>
      <c r="AE37" t="n">
        <v>345964.7218669414</v>
      </c>
      <c r="AF37" t="n">
        <v>1.299470338923439e-06</v>
      </c>
      <c r="AG37" t="n">
        <v>0.2658333333333334</v>
      </c>
      <c r="AH37" t="n">
        <v>312946.3343766005</v>
      </c>
    </row>
    <row r="38">
      <c r="A38" t="n">
        <v>36</v>
      </c>
      <c r="B38" t="n">
        <v>65</v>
      </c>
      <c r="C38" t="inlineStr">
        <is>
          <t xml:space="preserve">CONCLUIDO	</t>
        </is>
      </c>
      <c r="D38" t="n">
        <v>5.2244</v>
      </c>
      <c r="E38" t="n">
        <v>19.14</v>
      </c>
      <c r="F38" t="n">
        <v>16.82</v>
      </c>
      <c r="G38" t="n">
        <v>201.9</v>
      </c>
      <c r="H38" t="n">
        <v>3.56</v>
      </c>
      <c r="I38" t="n">
        <v>5</v>
      </c>
      <c r="J38" t="n">
        <v>184.23</v>
      </c>
      <c r="K38" t="n">
        <v>46.47</v>
      </c>
      <c r="L38" t="n">
        <v>37</v>
      </c>
      <c r="M38" t="n">
        <v>3</v>
      </c>
      <c r="N38" t="n">
        <v>35.77</v>
      </c>
      <c r="O38" t="n">
        <v>22956.06</v>
      </c>
      <c r="P38" t="n">
        <v>167.79</v>
      </c>
      <c r="Q38" t="n">
        <v>183.26</v>
      </c>
      <c r="R38" t="n">
        <v>30.43</v>
      </c>
      <c r="S38" t="n">
        <v>26.24</v>
      </c>
      <c r="T38" t="n">
        <v>1248.39</v>
      </c>
      <c r="U38" t="n">
        <v>0.86</v>
      </c>
      <c r="V38" t="n">
        <v>0.9</v>
      </c>
      <c r="W38" t="n">
        <v>2.94</v>
      </c>
      <c r="X38" t="n">
        <v>0.07000000000000001</v>
      </c>
      <c r="Y38" t="n">
        <v>0.5</v>
      </c>
      <c r="Z38" t="n">
        <v>10</v>
      </c>
      <c r="AA38" t="n">
        <v>250.8087504083572</v>
      </c>
      <c r="AB38" t="n">
        <v>343.1675972096998</v>
      </c>
      <c r="AC38" t="n">
        <v>310.416163370856</v>
      </c>
      <c r="AD38" t="n">
        <v>250808.7504083572</v>
      </c>
      <c r="AE38" t="n">
        <v>343167.5972096998</v>
      </c>
      <c r="AF38" t="n">
        <v>1.29974400066464e-06</v>
      </c>
      <c r="AG38" t="n">
        <v>0.2658333333333334</v>
      </c>
      <c r="AH38" t="n">
        <v>310416.163370856</v>
      </c>
    </row>
    <row r="39">
      <c r="A39" t="n">
        <v>37</v>
      </c>
      <c r="B39" t="n">
        <v>65</v>
      </c>
      <c r="C39" t="inlineStr">
        <is>
          <t xml:space="preserve">CONCLUIDO	</t>
        </is>
      </c>
      <c r="D39" t="n">
        <v>5.2222</v>
      </c>
      <c r="E39" t="n">
        <v>19.15</v>
      </c>
      <c r="F39" t="n">
        <v>16.83</v>
      </c>
      <c r="G39" t="n">
        <v>201.99</v>
      </c>
      <c r="H39" t="n">
        <v>3.63</v>
      </c>
      <c r="I39" t="n">
        <v>5</v>
      </c>
      <c r="J39" t="n">
        <v>185.74</v>
      </c>
      <c r="K39" t="n">
        <v>46.47</v>
      </c>
      <c r="L39" t="n">
        <v>38</v>
      </c>
      <c r="M39" t="n">
        <v>3</v>
      </c>
      <c r="N39" t="n">
        <v>36.27</v>
      </c>
      <c r="O39" t="n">
        <v>23142.13</v>
      </c>
      <c r="P39" t="n">
        <v>167.15</v>
      </c>
      <c r="Q39" t="n">
        <v>183.26</v>
      </c>
      <c r="R39" t="n">
        <v>30.68</v>
      </c>
      <c r="S39" t="n">
        <v>26.24</v>
      </c>
      <c r="T39" t="n">
        <v>1370.12</v>
      </c>
      <c r="U39" t="n">
        <v>0.86</v>
      </c>
      <c r="V39" t="n">
        <v>0.9</v>
      </c>
      <c r="W39" t="n">
        <v>2.95</v>
      </c>
      <c r="X39" t="n">
        <v>0.08</v>
      </c>
      <c r="Y39" t="n">
        <v>0.5</v>
      </c>
      <c r="Z39" t="n">
        <v>10</v>
      </c>
      <c r="AA39" t="n">
        <v>250.2906234768856</v>
      </c>
      <c r="AB39" t="n">
        <v>342.4586730839139</v>
      </c>
      <c r="AC39" t="n">
        <v>309.7748979686536</v>
      </c>
      <c r="AD39" t="n">
        <v>250290.6234768856</v>
      </c>
      <c r="AE39" t="n">
        <v>342458.6730839139</v>
      </c>
      <c r="AF39" t="n">
        <v>1.299196677182238e-06</v>
      </c>
      <c r="AG39" t="n">
        <v>0.2659722222222222</v>
      </c>
      <c r="AH39" t="n">
        <v>309774.8979686536</v>
      </c>
    </row>
    <row r="40">
      <c r="A40" t="n">
        <v>38</v>
      </c>
      <c r="B40" t="n">
        <v>65</v>
      </c>
      <c r="C40" t="inlineStr">
        <is>
          <t xml:space="preserve">CONCLUIDO	</t>
        </is>
      </c>
      <c r="D40" t="n">
        <v>5.2225</v>
      </c>
      <c r="E40" t="n">
        <v>19.15</v>
      </c>
      <c r="F40" t="n">
        <v>16.83</v>
      </c>
      <c r="G40" t="n">
        <v>201.98</v>
      </c>
      <c r="H40" t="n">
        <v>3.7</v>
      </c>
      <c r="I40" t="n">
        <v>5</v>
      </c>
      <c r="J40" t="n">
        <v>187.26</v>
      </c>
      <c r="K40" t="n">
        <v>46.47</v>
      </c>
      <c r="L40" t="n">
        <v>39</v>
      </c>
      <c r="M40" t="n">
        <v>3</v>
      </c>
      <c r="N40" t="n">
        <v>36.79</v>
      </c>
      <c r="O40" t="n">
        <v>23328.9</v>
      </c>
      <c r="P40" t="n">
        <v>165.67</v>
      </c>
      <c r="Q40" t="n">
        <v>183.26</v>
      </c>
      <c r="R40" t="n">
        <v>30.61</v>
      </c>
      <c r="S40" t="n">
        <v>26.24</v>
      </c>
      <c r="T40" t="n">
        <v>1337.42</v>
      </c>
      <c r="U40" t="n">
        <v>0.86</v>
      </c>
      <c r="V40" t="n">
        <v>0.9</v>
      </c>
      <c r="W40" t="n">
        <v>2.95</v>
      </c>
      <c r="X40" t="n">
        <v>0.08</v>
      </c>
      <c r="Y40" t="n">
        <v>0.5</v>
      </c>
      <c r="Z40" t="n">
        <v>10</v>
      </c>
      <c r="AA40" t="n">
        <v>248.7341961335678</v>
      </c>
      <c r="AB40" t="n">
        <v>340.3291005280593</v>
      </c>
      <c r="AC40" t="n">
        <v>307.8485688286552</v>
      </c>
      <c r="AD40" t="n">
        <v>248734.1961335678</v>
      </c>
      <c r="AE40" t="n">
        <v>340329.1005280592</v>
      </c>
      <c r="AF40" t="n">
        <v>1.299271312202565e-06</v>
      </c>
      <c r="AG40" t="n">
        <v>0.2659722222222222</v>
      </c>
      <c r="AH40" t="n">
        <v>307848.5688286552</v>
      </c>
    </row>
    <row r="41">
      <c r="A41" t="n">
        <v>39</v>
      </c>
      <c r="B41" t="n">
        <v>65</v>
      </c>
      <c r="C41" t="inlineStr">
        <is>
          <t xml:space="preserve">CONCLUIDO	</t>
        </is>
      </c>
      <c r="D41" t="n">
        <v>5.2356</v>
      </c>
      <c r="E41" t="n">
        <v>19.1</v>
      </c>
      <c r="F41" t="n">
        <v>16.81</v>
      </c>
      <c r="G41" t="n">
        <v>252.16</v>
      </c>
      <c r="H41" t="n">
        <v>3.76</v>
      </c>
      <c r="I41" t="n">
        <v>4</v>
      </c>
      <c r="J41" t="n">
        <v>188.78</v>
      </c>
      <c r="K41" t="n">
        <v>46.47</v>
      </c>
      <c r="L41" t="n">
        <v>40</v>
      </c>
      <c r="M41" t="n">
        <v>1</v>
      </c>
      <c r="N41" t="n">
        <v>37.31</v>
      </c>
      <c r="O41" t="n">
        <v>23516.37</v>
      </c>
      <c r="P41" t="n">
        <v>165.61</v>
      </c>
      <c r="Q41" t="n">
        <v>183.26</v>
      </c>
      <c r="R41" t="n">
        <v>29.9</v>
      </c>
      <c r="S41" t="n">
        <v>26.24</v>
      </c>
      <c r="T41" t="n">
        <v>984.96</v>
      </c>
      <c r="U41" t="n">
        <v>0.88</v>
      </c>
      <c r="V41" t="n">
        <v>0.9</v>
      </c>
      <c r="W41" t="n">
        <v>2.95</v>
      </c>
      <c r="X41" t="n">
        <v>0.06</v>
      </c>
      <c r="Y41" t="n">
        <v>0.5</v>
      </c>
      <c r="Z41" t="n">
        <v>10</v>
      </c>
      <c r="AA41" t="n">
        <v>247.9661960079207</v>
      </c>
      <c r="AB41" t="n">
        <v>339.2782888743751</v>
      </c>
      <c r="AC41" t="n">
        <v>306.8980451643749</v>
      </c>
      <c r="AD41" t="n">
        <v>247966.1960079207</v>
      </c>
      <c r="AE41" t="n">
        <v>339278.2888743751</v>
      </c>
      <c r="AF41" t="n">
        <v>1.302530374756869e-06</v>
      </c>
      <c r="AG41" t="n">
        <v>0.2652777777777778</v>
      </c>
      <c r="AH41" t="n">
        <v>306898.0451643749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3.5852</v>
      </c>
      <c r="E2" t="n">
        <v>27.89</v>
      </c>
      <c r="F2" t="n">
        <v>20.3</v>
      </c>
      <c r="G2" t="n">
        <v>7</v>
      </c>
      <c r="H2" t="n">
        <v>0.12</v>
      </c>
      <c r="I2" t="n">
        <v>174</v>
      </c>
      <c r="J2" t="n">
        <v>150.44</v>
      </c>
      <c r="K2" t="n">
        <v>49.1</v>
      </c>
      <c r="L2" t="n">
        <v>1</v>
      </c>
      <c r="M2" t="n">
        <v>172</v>
      </c>
      <c r="N2" t="n">
        <v>25.34</v>
      </c>
      <c r="O2" t="n">
        <v>18787.76</v>
      </c>
      <c r="P2" t="n">
        <v>241.62</v>
      </c>
      <c r="Q2" t="n">
        <v>183.31</v>
      </c>
      <c r="R2" t="n">
        <v>138.32</v>
      </c>
      <c r="S2" t="n">
        <v>26.24</v>
      </c>
      <c r="T2" t="n">
        <v>54346.79</v>
      </c>
      <c r="U2" t="n">
        <v>0.19</v>
      </c>
      <c r="V2" t="n">
        <v>0.75</v>
      </c>
      <c r="W2" t="n">
        <v>3.23</v>
      </c>
      <c r="X2" t="n">
        <v>3.54</v>
      </c>
      <c r="Y2" t="n">
        <v>0.5</v>
      </c>
      <c r="Z2" t="n">
        <v>10</v>
      </c>
      <c r="AA2" t="n">
        <v>506.6873673652536</v>
      </c>
      <c r="AB2" t="n">
        <v>693.2720094981603</v>
      </c>
      <c r="AC2" t="n">
        <v>627.1071019250315</v>
      </c>
      <c r="AD2" t="n">
        <v>506687.3673652536</v>
      </c>
      <c r="AE2" t="n">
        <v>693272.0094981603</v>
      </c>
      <c r="AF2" t="n">
        <v>8.739217843904272e-07</v>
      </c>
      <c r="AG2" t="n">
        <v>0.3873611111111111</v>
      </c>
      <c r="AH2" t="n">
        <v>627107.1019250315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4.3435</v>
      </c>
      <c r="E3" t="n">
        <v>23.02</v>
      </c>
      <c r="F3" t="n">
        <v>18.33</v>
      </c>
      <c r="G3" t="n">
        <v>13.92</v>
      </c>
      <c r="H3" t="n">
        <v>0.23</v>
      </c>
      <c r="I3" t="n">
        <v>79</v>
      </c>
      <c r="J3" t="n">
        <v>151.83</v>
      </c>
      <c r="K3" t="n">
        <v>49.1</v>
      </c>
      <c r="L3" t="n">
        <v>2</v>
      </c>
      <c r="M3" t="n">
        <v>77</v>
      </c>
      <c r="N3" t="n">
        <v>25.73</v>
      </c>
      <c r="O3" t="n">
        <v>18959.54</v>
      </c>
      <c r="P3" t="n">
        <v>217.79</v>
      </c>
      <c r="Q3" t="n">
        <v>183.31</v>
      </c>
      <c r="R3" t="n">
        <v>77.41</v>
      </c>
      <c r="S3" t="n">
        <v>26.24</v>
      </c>
      <c r="T3" t="n">
        <v>24364.41</v>
      </c>
      <c r="U3" t="n">
        <v>0.34</v>
      </c>
      <c r="V3" t="n">
        <v>0.83</v>
      </c>
      <c r="W3" t="n">
        <v>3.07</v>
      </c>
      <c r="X3" t="n">
        <v>1.57</v>
      </c>
      <c r="Y3" t="n">
        <v>0.5</v>
      </c>
      <c r="Z3" t="n">
        <v>10</v>
      </c>
      <c r="AA3" t="n">
        <v>377.6796287351912</v>
      </c>
      <c r="AB3" t="n">
        <v>516.7579300847608</v>
      </c>
      <c r="AC3" t="n">
        <v>467.4392785117806</v>
      </c>
      <c r="AD3" t="n">
        <v>377679.6287351911</v>
      </c>
      <c r="AE3" t="n">
        <v>516757.9300847608</v>
      </c>
      <c r="AF3" t="n">
        <v>1.05876360328568e-06</v>
      </c>
      <c r="AG3" t="n">
        <v>0.3197222222222222</v>
      </c>
      <c r="AH3" t="n">
        <v>467439.2785117805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4.6185</v>
      </c>
      <c r="E4" t="n">
        <v>21.65</v>
      </c>
      <c r="F4" t="n">
        <v>17.79</v>
      </c>
      <c r="G4" t="n">
        <v>20.52</v>
      </c>
      <c r="H4" t="n">
        <v>0.35</v>
      </c>
      <c r="I4" t="n">
        <v>52</v>
      </c>
      <c r="J4" t="n">
        <v>153.23</v>
      </c>
      <c r="K4" t="n">
        <v>49.1</v>
      </c>
      <c r="L4" t="n">
        <v>3</v>
      </c>
      <c r="M4" t="n">
        <v>50</v>
      </c>
      <c r="N4" t="n">
        <v>26.13</v>
      </c>
      <c r="O4" t="n">
        <v>19131.85</v>
      </c>
      <c r="P4" t="n">
        <v>210.88</v>
      </c>
      <c r="Q4" t="n">
        <v>183.32</v>
      </c>
      <c r="R4" t="n">
        <v>60.42</v>
      </c>
      <c r="S4" t="n">
        <v>26.24</v>
      </c>
      <c r="T4" t="n">
        <v>16006.14</v>
      </c>
      <c r="U4" t="n">
        <v>0.43</v>
      </c>
      <c r="V4" t="n">
        <v>0.86</v>
      </c>
      <c r="W4" t="n">
        <v>3.02</v>
      </c>
      <c r="X4" t="n">
        <v>1.03</v>
      </c>
      <c r="Y4" t="n">
        <v>0.5</v>
      </c>
      <c r="Z4" t="n">
        <v>10</v>
      </c>
      <c r="AA4" t="n">
        <v>344.3167696711267</v>
      </c>
      <c r="AB4" t="n">
        <v>471.109394447845</v>
      </c>
      <c r="AC4" t="n">
        <v>426.1473750479299</v>
      </c>
      <c r="AD4" t="n">
        <v>344316.7696711267</v>
      </c>
      <c r="AE4" t="n">
        <v>471109.3944478451</v>
      </c>
      <c r="AF4" t="n">
        <v>1.125797099522255e-06</v>
      </c>
      <c r="AG4" t="n">
        <v>0.3006944444444444</v>
      </c>
      <c r="AH4" t="n">
        <v>426147.3750479299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4.7817</v>
      </c>
      <c r="E5" t="n">
        <v>20.91</v>
      </c>
      <c r="F5" t="n">
        <v>17.48</v>
      </c>
      <c r="G5" t="n">
        <v>27.59</v>
      </c>
      <c r="H5" t="n">
        <v>0.46</v>
      </c>
      <c r="I5" t="n">
        <v>38</v>
      </c>
      <c r="J5" t="n">
        <v>154.63</v>
      </c>
      <c r="K5" t="n">
        <v>49.1</v>
      </c>
      <c r="L5" t="n">
        <v>4</v>
      </c>
      <c r="M5" t="n">
        <v>36</v>
      </c>
      <c r="N5" t="n">
        <v>26.53</v>
      </c>
      <c r="O5" t="n">
        <v>19304.72</v>
      </c>
      <c r="P5" t="n">
        <v>206.71</v>
      </c>
      <c r="Q5" t="n">
        <v>183.3</v>
      </c>
      <c r="R5" t="n">
        <v>50.88</v>
      </c>
      <c r="S5" t="n">
        <v>26.24</v>
      </c>
      <c r="T5" t="n">
        <v>11304.14</v>
      </c>
      <c r="U5" t="n">
        <v>0.52</v>
      </c>
      <c r="V5" t="n">
        <v>0.87</v>
      </c>
      <c r="W5" t="n">
        <v>2.99</v>
      </c>
      <c r="X5" t="n">
        <v>0.72</v>
      </c>
      <c r="Y5" t="n">
        <v>0.5</v>
      </c>
      <c r="Z5" t="n">
        <v>10</v>
      </c>
      <c r="AA5" t="n">
        <v>326.3059789677391</v>
      </c>
      <c r="AB5" t="n">
        <v>446.466236027463</v>
      </c>
      <c r="AC5" t="n">
        <v>403.856125080299</v>
      </c>
      <c r="AD5" t="n">
        <v>326305.9789677391</v>
      </c>
      <c r="AE5" t="n">
        <v>446466.236027463</v>
      </c>
      <c r="AF5" t="n">
        <v>1.16557843256156e-06</v>
      </c>
      <c r="AG5" t="n">
        <v>0.2904166666666667</v>
      </c>
      <c r="AH5" t="n">
        <v>403856.125080299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4.8622</v>
      </c>
      <c r="E6" t="n">
        <v>20.57</v>
      </c>
      <c r="F6" t="n">
        <v>17.34</v>
      </c>
      <c r="G6" t="n">
        <v>33.57</v>
      </c>
      <c r="H6" t="n">
        <v>0.57</v>
      </c>
      <c r="I6" t="n">
        <v>31</v>
      </c>
      <c r="J6" t="n">
        <v>156.03</v>
      </c>
      <c r="K6" t="n">
        <v>49.1</v>
      </c>
      <c r="L6" t="n">
        <v>5</v>
      </c>
      <c r="M6" t="n">
        <v>29</v>
      </c>
      <c r="N6" t="n">
        <v>26.94</v>
      </c>
      <c r="O6" t="n">
        <v>19478.15</v>
      </c>
      <c r="P6" t="n">
        <v>204.86</v>
      </c>
      <c r="Q6" t="n">
        <v>183.28</v>
      </c>
      <c r="R6" t="n">
        <v>46.49</v>
      </c>
      <c r="S6" t="n">
        <v>26.24</v>
      </c>
      <c r="T6" t="n">
        <v>9144.41</v>
      </c>
      <c r="U6" t="n">
        <v>0.5600000000000001</v>
      </c>
      <c r="V6" t="n">
        <v>0.88</v>
      </c>
      <c r="W6" t="n">
        <v>2.99</v>
      </c>
      <c r="X6" t="n">
        <v>0.59</v>
      </c>
      <c r="Y6" t="n">
        <v>0.5</v>
      </c>
      <c r="Z6" t="n">
        <v>10</v>
      </c>
      <c r="AA6" t="n">
        <v>318.1633901755835</v>
      </c>
      <c r="AB6" t="n">
        <v>435.3251868163711</v>
      </c>
      <c r="AC6" t="n">
        <v>393.7783619693529</v>
      </c>
      <c r="AD6" t="n">
        <v>318163.3901755835</v>
      </c>
      <c r="AE6" t="n">
        <v>435325.186816371</v>
      </c>
      <c r="AF6" t="n">
        <v>1.185200965096266e-06</v>
      </c>
      <c r="AG6" t="n">
        <v>0.2856944444444445</v>
      </c>
      <c r="AH6" t="n">
        <v>393778.3619693529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4.9182</v>
      </c>
      <c r="E7" t="n">
        <v>20.33</v>
      </c>
      <c r="F7" t="n">
        <v>17.26</v>
      </c>
      <c r="G7" t="n">
        <v>39.84</v>
      </c>
      <c r="H7" t="n">
        <v>0.67</v>
      </c>
      <c r="I7" t="n">
        <v>26</v>
      </c>
      <c r="J7" t="n">
        <v>157.44</v>
      </c>
      <c r="K7" t="n">
        <v>49.1</v>
      </c>
      <c r="L7" t="n">
        <v>6</v>
      </c>
      <c r="M7" t="n">
        <v>24</v>
      </c>
      <c r="N7" t="n">
        <v>27.35</v>
      </c>
      <c r="O7" t="n">
        <v>19652.13</v>
      </c>
      <c r="P7" t="n">
        <v>203.26</v>
      </c>
      <c r="Q7" t="n">
        <v>183.26</v>
      </c>
      <c r="R7" t="n">
        <v>43.92</v>
      </c>
      <c r="S7" t="n">
        <v>26.24</v>
      </c>
      <c r="T7" t="n">
        <v>7887.39</v>
      </c>
      <c r="U7" t="n">
        <v>0.6</v>
      </c>
      <c r="V7" t="n">
        <v>0.88</v>
      </c>
      <c r="W7" t="n">
        <v>2.98</v>
      </c>
      <c r="X7" t="n">
        <v>0.51</v>
      </c>
      <c r="Y7" t="n">
        <v>0.5</v>
      </c>
      <c r="Z7" t="n">
        <v>10</v>
      </c>
      <c r="AA7" t="n">
        <v>312.3949420935792</v>
      </c>
      <c r="AB7" t="n">
        <v>427.4325416646041</v>
      </c>
      <c r="AC7" t="n">
        <v>386.6389797934734</v>
      </c>
      <c r="AD7" t="n">
        <v>312394.9420935792</v>
      </c>
      <c r="AE7" t="n">
        <v>427432.541664604</v>
      </c>
      <c r="AF7" t="n">
        <v>1.198851422511714e-06</v>
      </c>
      <c r="AG7" t="n">
        <v>0.2823611111111111</v>
      </c>
      <c r="AH7" t="n">
        <v>386638.9797934734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4.9716</v>
      </c>
      <c r="E8" t="n">
        <v>20.11</v>
      </c>
      <c r="F8" t="n">
        <v>17.17</v>
      </c>
      <c r="G8" t="n">
        <v>46.82</v>
      </c>
      <c r="H8" t="n">
        <v>0.78</v>
      </c>
      <c r="I8" t="n">
        <v>22</v>
      </c>
      <c r="J8" t="n">
        <v>158.86</v>
      </c>
      <c r="K8" t="n">
        <v>49.1</v>
      </c>
      <c r="L8" t="n">
        <v>7</v>
      </c>
      <c r="M8" t="n">
        <v>20</v>
      </c>
      <c r="N8" t="n">
        <v>27.77</v>
      </c>
      <c r="O8" t="n">
        <v>19826.68</v>
      </c>
      <c r="P8" t="n">
        <v>201.83</v>
      </c>
      <c r="Q8" t="n">
        <v>183.28</v>
      </c>
      <c r="R8" t="n">
        <v>40.94</v>
      </c>
      <c r="S8" t="n">
        <v>26.24</v>
      </c>
      <c r="T8" t="n">
        <v>6416.49</v>
      </c>
      <c r="U8" t="n">
        <v>0.64</v>
      </c>
      <c r="V8" t="n">
        <v>0.89</v>
      </c>
      <c r="W8" t="n">
        <v>2.97</v>
      </c>
      <c r="X8" t="n">
        <v>0.41</v>
      </c>
      <c r="Y8" t="n">
        <v>0.5</v>
      </c>
      <c r="Z8" t="n">
        <v>10</v>
      </c>
      <c r="AA8" t="n">
        <v>307.0535332016177</v>
      </c>
      <c r="AB8" t="n">
        <v>420.1241903722931</v>
      </c>
      <c r="AC8" t="n">
        <v>380.0281272911652</v>
      </c>
      <c r="AD8" t="n">
        <v>307053.5332016177</v>
      </c>
      <c r="AE8" t="n">
        <v>420124.1903722931</v>
      </c>
      <c r="AF8" t="n">
        <v>1.211868108690016e-06</v>
      </c>
      <c r="AG8" t="n">
        <v>0.2793055555555555</v>
      </c>
      <c r="AH8" t="n">
        <v>380028.1272911652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5.0067</v>
      </c>
      <c r="E9" t="n">
        <v>19.97</v>
      </c>
      <c r="F9" t="n">
        <v>17.12</v>
      </c>
      <c r="G9" t="n">
        <v>54.05</v>
      </c>
      <c r="H9" t="n">
        <v>0.88</v>
      </c>
      <c r="I9" t="n">
        <v>19</v>
      </c>
      <c r="J9" t="n">
        <v>160.28</v>
      </c>
      <c r="K9" t="n">
        <v>49.1</v>
      </c>
      <c r="L9" t="n">
        <v>8</v>
      </c>
      <c r="M9" t="n">
        <v>17</v>
      </c>
      <c r="N9" t="n">
        <v>28.19</v>
      </c>
      <c r="O9" t="n">
        <v>20001.93</v>
      </c>
      <c r="P9" t="n">
        <v>200.79</v>
      </c>
      <c r="Q9" t="n">
        <v>183.28</v>
      </c>
      <c r="R9" t="n">
        <v>39.38</v>
      </c>
      <c r="S9" t="n">
        <v>26.24</v>
      </c>
      <c r="T9" t="n">
        <v>5653.34</v>
      </c>
      <c r="U9" t="n">
        <v>0.67</v>
      </c>
      <c r="V9" t="n">
        <v>0.89</v>
      </c>
      <c r="W9" t="n">
        <v>2.97</v>
      </c>
      <c r="X9" t="n">
        <v>0.36</v>
      </c>
      <c r="Y9" t="n">
        <v>0.5</v>
      </c>
      <c r="Z9" t="n">
        <v>10</v>
      </c>
      <c r="AA9" t="n">
        <v>303.5402730934965</v>
      </c>
      <c r="AB9" t="n">
        <v>415.3171928982648</v>
      </c>
      <c r="AC9" t="n">
        <v>375.6799029093948</v>
      </c>
      <c r="AD9" t="n">
        <v>303540.2730934965</v>
      </c>
      <c r="AE9" t="n">
        <v>415317.1928982647</v>
      </c>
      <c r="AF9" t="n">
        <v>1.220424020391485e-06</v>
      </c>
      <c r="AG9" t="n">
        <v>0.2773611111111111</v>
      </c>
      <c r="AH9" t="n">
        <v>375679.9029093948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5.0345</v>
      </c>
      <c r="E10" t="n">
        <v>19.86</v>
      </c>
      <c r="F10" t="n">
        <v>17.07</v>
      </c>
      <c r="G10" t="n">
        <v>60.24</v>
      </c>
      <c r="H10" t="n">
        <v>0.99</v>
      </c>
      <c r="I10" t="n">
        <v>17</v>
      </c>
      <c r="J10" t="n">
        <v>161.71</v>
      </c>
      <c r="K10" t="n">
        <v>49.1</v>
      </c>
      <c r="L10" t="n">
        <v>9</v>
      </c>
      <c r="M10" t="n">
        <v>15</v>
      </c>
      <c r="N10" t="n">
        <v>28.61</v>
      </c>
      <c r="O10" t="n">
        <v>20177.64</v>
      </c>
      <c r="P10" t="n">
        <v>199.55</v>
      </c>
      <c r="Q10" t="n">
        <v>183.27</v>
      </c>
      <c r="R10" t="n">
        <v>37.88</v>
      </c>
      <c r="S10" t="n">
        <v>26.24</v>
      </c>
      <c r="T10" t="n">
        <v>4912.35</v>
      </c>
      <c r="U10" t="n">
        <v>0.6899999999999999</v>
      </c>
      <c r="V10" t="n">
        <v>0.89</v>
      </c>
      <c r="W10" t="n">
        <v>2.97</v>
      </c>
      <c r="X10" t="n">
        <v>0.31</v>
      </c>
      <c r="Y10" t="n">
        <v>0.5</v>
      </c>
      <c r="Z10" t="n">
        <v>10</v>
      </c>
      <c r="AA10" t="n">
        <v>300.2924527609036</v>
      </c>
      <c r="AB10" t="n">
        <v>410.8733818354906</v>
      </c>
      <c r="AC10" t="n">
        <v>371.6602029375238</v>
      </c>
      <c r="AD10" t="n">
        <v>300292.4527609036</v>
      </c>
      <c r="AE10" t="n">
        <v>410873.3818354906</v>
      </c>
      <c r="AF10" t="n">
        <v>1.227200497465582e-06</v>
      </c>
      <c r="AG10" t="n">
        <v>0.2758333333333333</v>
      </c>
      <c r="AH10" t="n">
        <v>371660.2029375238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5.0464</v>
      </c>
      <c r="E11" t="n">
        <v>19.82</v>
      </c>
      <c r="F11" t="n">
        <v>17.05</v>
      </c>
      <c r="G11" t="n">
        <v>63.94</v>
      </c>
      <c r="H11" t="n">
        <v>1.09</v>
      </c>
      <c r="I11" t="n">
        <v>16</v>
      </c>
      <c r="J11" t="n">
        <v>163.13</v>
      </c>
      <c r="K11" t="n">
        <v>49.1</v>
      </c>
      <c r="L11" t="n">
        <v>10</v>
      </c>
      <c r="M11" t="n">
        <v>14</v>
      </c>
      <c r="N11" t="n">
        <v>29.04</v>
      </c>
      <c r="O11" t="n">
        <v>20353.94</v>
      </c>
      <c r="P11" t="n">
        <v>199.6</v>
      </c>
      <c r="Q11" t="n">
        <v>183.26</v>
      </c>
      <c r="R11" t="n">
        <v>37.58</v>
      </c>
      <c r="S11" t="n">
        <v>26.24</v>
      </c>
      <c r="T11" t="n">
        <v>4764.81</v>
      </c>
      <c r="U11" t="n">
        <v>0.7</v>
      </c>
      <c r="V11" t="n">
        <v>0.89</v>
      </c>
      <c r="W11" t="n">
        <v>2.96</v>
      </c>
      <c r="X11" t="n">
        <v>0.29</v>
      </c>
      <c r="Y11" t="n">
        <v>0.5</v>
      </c>
      <c r="Z11" t="n">
        <v>10</v>
      </c>
      <c r="AA11" t="n">
        <v>299.546483550386</v>
      </c>
      <c r="AB11" t="n">
        <v>409.8527138518214</v>
      </c>
      <c r="AC11" t="n">
        <v>370.7369460736995</v>
      </c>
      <c r="AD11" t="n">
        <v>299546.483550386</v>
      </c>
      <c r="AE11" t="n">
        <v>409852.7138518214</v>
      </c>
      <c r="AF11" t="n">
        <v>1.230101219666365e-06</v>
      </c>
      <c r="AG11" t="n">
        <v>0.2752777777777778</v>
      </c>
      <c r="AH11" t="n">
        <v>370736.9460736995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5.0731</v>
      </c>
      <c r="E12" t="n">
        <v>19.71</v>
      </c>
      <c r="F12" t="n">
        <v>17.01</v>
      </c>
      <c r="G12" t="n">
        <v>72.89</v>
      </c>
      <c r="H12" t="n">
        <v>1.18</v>
      </c>
      <c r="I12" t="n">
        <v>14</v>
      </c>
      <c r="J12" t="n">
        <v>164.57</v>
      </c>
      <c r="K12" t="n">
        <v>49.1</v>
      </c>
      <c r="L12" t="n">
        <v>11</v>
      </c>
      <c r="M12" t="n">
        <v>12</v>
      </c>
      <c r="N12" t="n">
        <v>29.47</v>
      </c>
      <c r="O12" t="n">
        <v>20530.82</v>
      </c>
      <c r="P12" t="n">
        <v>198.52</v>
      </c>
      <c r="Q12" t="n">
        <v>183.26</v>
      </c>
      <c r="R12" t="n">
        <v>36.08</v>
      </c>
      <c r="S12" t="n">
        <v>26.24</v>
      </c>
      <c r="T12" t="n">
        <v>4024.7</v>
      </c>
      <c r="U12" t="n">
        <v>0.73</v>
      </c>
      <c r="V12" t="n">
        <v>0.89</v>
      </c>
      <c r="W12" t="n">
        <v>2.96</v>
      </c>
      <c r="X12" t="n">
        <v>0.25</v>
      </c>
      <c r="Y12" t="n">
        <v>0.5</v>
      </c>
      <c r="Z12" t="n">
        <v>10</v>
      </c>
      <c r="AA12" t="n">
        <v>296.6289306292744</v>
      </c>
      <c r="AB12" t="n">
        <v>405.8607892318056</v>
      </c>
      <c r="AC12" t="n">
        <v>367.1260051367166</v>
      </c>
      <c r="AD12" t="n">
        <v>296628.9306292743</v>
      </c>
      <c r="AE12" t="n">
        <v>405860.7892318056</v>
      </c>
      <c r="AF12" t="n">
        <v>1.236609562755516e-06</v>
      </c>
      <c r="AG12" t="n">
        <v>0.27375</v>
      </c>
      <c r="AH12" t="n">
        <v>367126.0051367166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5.0845</v>
      </c>
      <c r="E13" t="n">
        <v>19.67</v>
      </c>
      <c r="F13" t="n">
        <v>16.99</v>
      </c>
      <c r="G13" t="n">
        <v>78.43000000000001</v>
      </c>
      <c r="H13" t="n">
        <v>1.28</v>
      </c>
      <c r="I13" t="n">
        <v>13</v>
      </c>
      <c r="J13" t="n">
        <v>166.01</v>
      </c>
      <c r="K13" t="n">
        <v>49.1</v>
      </c>
      <c r="L13" t="n">
        <v>12</v>
      </c>
      <c r="M13" t="n">
        <v>11</v>
      </c>
      <c r="N13" t="n">
        <v>29.91</v>
      </c>
      <c r="O13" t="n">
        <v>20708.3</v>
      </c>
      <c r="P13" t="n">
        <v>198.19</v>
      </c>
      <c r="Q13" t="n">
        <v>183.26</v>
      </c>
      <c r="R13" t="n">
        <v>35.68</v>
      </c>
      <c r="S13" t="n">
        <v>26.24</v>
      </c>
      <c r="T13" t="n">
        <v>3831.84</v>
      </c>
      <c r="U13" t="n">
        <v>0.74</v>
      </c>
      <c r="V13" t="n">
        <v>0.9</v>
      </c>
      <c r="W13" t="n">
        <v>2.96</v>
      </c>
      <c r="X13" t="n">
        <v>0.24</v>
      </c>
      <c r="Y13" t="n">
        <v>0.5</v>
      </c>
      <c r="Z13" t="n">
        <v>10</v>
      </c>
      <c r="AA13" t="n">
        <v>295.5193026853045</v>
      </c>
      <c r="AB13" t="n">
        <v>404.3425473255363</v>
      </c>
      <c r="AC13" t="n">
        <v>365.7526621071157</v>
      </c>
      <c r="AD13" t="n">
        <v>295519.3026853045</v>
      </c>
      <c r="AE13" t="n">
        <v>404342.5473255363</v>
      </c>
      <c r="AF13" t="n">
        <v>1.239388405872232e-06</v>
      </c>
      <c r="AG13" t="n">
        <v>0.2731944444444445</v>
      </c>
      <c r="AH13" t="n">
        <v>365752.6621071157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5.0971</v>
      </c>
      <c r="E14" t="n">
        <v>19.62</v>
      </c>
      <c r="F14" t="n">
        <v>16.98</v>
      </c>
      <c r="G14" t="n">
        <v>84.88</v>
      </c>
      <c r="H14" t="n">
        <v>1.38</v>
      </c>
      <c r="I14" t="n">
        <v>12</v>
      </c>
      <c r="J14" t="n">
        <v>167.45</v>
      </c>
      <c r="K14" t="n">
        <v>49.1</v>
      </c>
      <c r="L14" t="n">
        <v>13</v>
      </c>
      <c r="M14" t="n">
        <v>10</v>
      </c>
      <c r="N14" t="n">
        <v>30.36</v>
      </c>
      <c r="O14" t="n">
        <v>20886.38</v>
      </c>
      <c r="P14" t="n">
        <v>197.43</v>
      </c>
      <c r="Q14" t="n">
        <v>183.29</v>
      </c>
      <c r="R14" t="n">
        <v>35.04</v>
      </c>
      <c r="S14" t="n">
        <v>26.24</v>
      </c>
      <c r="T14" t="n">
        <v>3515.14</v>
      </c>
      <c r="U14" t="n">
        <v>0.75</v>
      </c>
      <c r="V14" t="n">
        <v>0.9</v>
      </c>
      <c r="W14" t="n">
        <v>2.96</v>
      </c>
      <c r="X14" t="n">
        <v>0.22</v>
      </c>
      <c r="Y14" t="n">
        <v>0.5</v>
      </c>
      <c r="Z14" t="n">
        <v>10</v>
      </c>
      <c r="AA14" t="n">
        <v>293.9338509202632</v>
      </c>
      <c r="AB14" t="n">
        <v>402.1732622754113</v>
      </c>
      <c r="AC14" t="n">
        <v>363.790410577564</v>
      </c>
      <c r="AD14" t="n">
        <v>293933.8509202632</v>
      </c>
      <c r="AE14" t="n">
        <v>402173.2622754113</v>
      </c>
      <c r="AF14" t="n">
        <v>1.242459758790708e-06</v>
      </c>
      <c r="AG14" t="n">
        <v>0.2725</v>
      </c>
      <c r="AH14" t="n">
        <v>363790.410577564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5.097</v>
      </c>
      <c r="E15" t="n">
        <v>19.62</v>
      </c>
      <c r="F15" t="n">
        <v>16.98</v>
      </c>
      <c r="G15" t="n">
        <v>84.88</v>
      </c>
      <c r="H15" t="n">
        <v>1.47</v>
      </c>
      <c r="I15" t="n">
        <v>12</v>
      </c>
      <c r="J15" t="n">
        <v>168.9</v>
      </c>
      <c r="K15" t="n">
        <v>49.1</v>
      </c>
      <c r="L15" t="n">
        <v>14</v>
      </c>
      <c r="M15" t="n">
        <v>10</v>
      </c>
      <c r="N15" t="n">
        <v>30.81</v>
      </c>
      <c r="O15" t="n">
        <v>21065.06</v>
      </c>
      <c r="P15" t="n">
        <v>196.66</v>
      </c>
      <c r="Q15" t="n">
        <v>183.27</v>
      </c>
      <c r="R15" t="n">
        <v>35.14</v>
      </c>
      <c r="S15" t="n">
        <v>26.24</v>
      </c>
      <c r="T15" t="n">
        <v>3566.36</v>
      </c>
      <c r="U15" t="n">
        <v>0.75</v>
      </c>
      <c r="V15" t="n">
        <v>0.9</v>
      </c>
      <c r="W15" t="n">
        <v>2.96</v>
      </c>
      <c r="X15" t="n">
        <v>0.22</v>
      </c>
      <c r="Y15" t="n">
        <v>0.5</v>
      </c>
      <c r="Z15" t="n">
        <v>10</v>
      </c>
      <c r="AA15" t="n">
        <v>293.1174556837955</v>
      </c>
      <c r="AB15" t="n">
        <v>401.0562342960604</v>
      </c>
      <c r="AC15" t="n">
        <v>362.7799901808037</v>
      </c>
      <c r="AD15" t="n">
        <v>293117.4556837955</v>
      </c>
      <c r="AE15" t="n">
        <v>401056.2342960605</v>
      </c>
      <c r="AF15" t="n">
        <v>1.242435382973895e-06</v>
      </c>
      <c r="AG15" t="n">
        <v>0.2725</v>
      </c>
      <c r="AH15" t="n">
        <v>362779.9901808038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5.1091</v>
      </c>
      <c r="E16" t="n">
        <v>19.57</v>
      </c>
      <c r="F16" t="n">
        <v>16.96</v>
      </c>
      <c r="G16" t="n">
        <v>92.51000000000001</v>
      </c>
      <c r="H16" t="n">
        <v>1.56</v>
      </c>
      <c r="I16" t="n">
        <v>11</v>
      </c>
      <c r="J16" t="n">
        <v>170.35</v>
      </c>
      <c r="K16" t="n">
        <v>49.1</v>
      </c>
      <c r="L16" t="n">
        <v>15</v>
      </c>
      <c r="M16" t="n">
        <v>9</v>
      </c>
      <c r="N16" t="n">
        <v>31.26</v>
      </c>
      <c r="O16" t="n">
        <v>21244.37</v>
      </c>
      <c r="P16" t="n">
        <v>196.75</v>
      </c>
      <c r="Q16" t="n">
        <v>183.26</v>
      </c>
      <c r="R16" t="n">
        <v>34.56</v>
      </c>
      <c r="S16" t="n">
        <v>26.24</v>
      </c>
      <c r="T16" t="n">
        <v>3280.45</v>
      </c>
      <c r="U16" t="n">
        <v>0.76</v>
      </c>
      <c r="V16" t="n">
        <v>0.9</v>
      </c>
      <c r="W16" t="n">
        <v>2.96</v>
      </c>
      <c r="X16" t="n">
        <v>0.2</v>
      </c>
      <c r="Y16" t="n">
        <v>0.5</v>
      </c>
      <c r="Z16" t="n">
        <v>10</v>
      </c>
      <c r="AA16" t="n">
        <v>292.4280846782775</v>
      </c>
      <c r="AB16" t="n">
        <v>400.1130064734082</v>
      </c>
      <c r="AC16" t="n">
        <v>361.926782697717</v>
      </c>
      <c r="AD16" t="n">
        <v>292428.0846782775</v>
      </c>
      <c r="AE16" t="n">
        <v>400113.0064734082</v>
      </c>
      <c r="AF16" t="n">
        <v>1.245384856808304e-06</v>
      </c>
      <c r="AG16" t="n">
        <v>0.2718055555555556</v>
      </c>
      <c r="AH16" t="n">
        <v>361926.782697717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5.1251</v>
      </c>
      <c r="E17" t="n">
        <v>19.51</v>
      </c>
      <c r="F17" t="n">
        <v>16.93</v>
      </c>
      <c r="G17" t="n">
        <v>101.58</v>
      </c>
      <c r="H17" t="n">
        <v>1.65</v>
      </c>
      <c r="I17" t="n">
        <v>10</v>
      </c>
      <c r="J17" t="n">
        <v>171.81</v>
      </c>
      <c r="K17" t="n">
        <v>49.1</v>
      </c>
      <c r="L17" t="n">
        <v>16</v>
      </c>
      <c r="M17" t="n">
        <v>8</v>
      </c>
      <c r="N17" t="n">
        <v>31.72</v>
      </c>
      <c r="O17" t="n">
        <v>21424.29</v>
      </c>
      <c r="P17" t="n">
        <v>196.25</v>
      </c>
      <c r="Q17" t="n">
        <v>183.26</v>
      </c>
      <c r="R17" t="n">
        <v>33.66</v>
      </c>
      <c r="S17" t="n">
        <v>26.24</v>
      </c>
      <c r="T17" t="n">
        <v>2836.86</v>
      </c>
      <c r="U17" t="n">
        <v>0.78</v>
      </c>
      <c r="V17" t="n">
        <v>0.9</v>
      </c>
      <c r="W17" t="n">
        <v>2.96</v>
      </c>
      <c r="X17" t="n">
        <v>0.17</v>
      </c>
      <c r="Y17" t="n">
        <v>0.5</v>
      </c>
      <c r="Z17" t="n">
        <v>10</v>
      </c>
      <c r="AA17" t="n">
        <v>290.8477165477031</v>
      </c>
      <c r="AB17" t="n">
        <v>397.9506770762351</v>
      </c>
      <c r="AC17" t="n">
        <v>359.9708229833616</v>
      </c>
      <c r="AD17" t="n">
        <v>290847.7165477031</v>
      </c>
      <c r="AE17" t="n">
        <v>397950.6770762351</v>
      </c>
      <c r="AF17" t="n">
        <v>1.249284987498432e-06</v>
      </c>
      <c r="AG17" t="n">
        <v>0.2709722222222222</v>
      </c>
      <c r="AH17" t="n">
        <v>359970.8229833616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5.1248</v>
      </c>
      <c r="E18" t="n">
        <v>19.51</v>
      </c>
      <c r="F18" t="n">
        <v>16.93</v>
      </c>
      <c r="G18" t="n">
        <v>101.59</v>
      </c>
      <c r="H18" t="n">
        <v>1.74</v>
      </c>
      <c r="I18" t="n">
        <v>10</v>
      </c>
      <c r="J18" t="n">
        <v>173.28</v>
      </c>
      <c r="K18" t="n">
        <v>49.1</v>
      </c>
      <c r="L18" t="n">
        <v>17</v>
      </c>
      <c r="M18" t="n">
        <v>8</v>
      </c>
      <c r="N18" t="n">
        <v>32.18</v>
      </c>
      <c r="O18" t="n">
        <v>21604.83</v>
      </c>
      <c r="P18" t="n">
        <v>195.6</v>
      </c>
      <c r="Q18" t="n">
        <v>183.29</v>
      </c>
      <c r="R18" t="n">
        <v>33.64</v>
      </c>
      <c r="S18" t="n">
        <v>26.24</v>
      </c>
      <c r="T18" t="n">
        <v>2825.37</v>
      </c>
      <c r="U18" t="n">
        <v>0.78</v>
      </c>
      <c r="V18" t="n">
        <v>0.9</v>
      </c>
      <c r="W18" t="n">
        <v>2.96</v>
      </c>
      <c r="X18" t="n">
        <v>0.18</v>
      </c>
      <c r="Y18" t="n">
        <v>0.5</v>
      </c>
      <c r="Z18" t="n">
        <v>10</v>
      </c>
      <c r="AA18" t="n">
        <v>290.1743687700359</v>
      </c>
      <c r="AB18" t="n">
        <v>397.0293729408236</v>
      </c>
      <c r="AC18" t="n">
        <v>359.1374468215752</v>
      </c>
      <c r="AD18" t="n">
        <v>290174.3687700359</v>
      </c>
      <c r="AE18" t="n">
        <v>397029.3729408236</v>
      </c>
      <c r="AF18" t="n">
        <v>1.249211860047992e-06</v>
      </c>
      <c r="AG18" t="n">
        <v>0.2709722222222222</v>
      </c>
      <c r="AH18" t="n">
        <v>359137.4468215752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5.1358</v>
      </c>
      <c r="E19" t="n">
        <v>19.47</v>
      </c>
      <c r="F19" t="n">
        <v>16.92</v>
      </c>
      <c r="G19" t="n">
        <v>112.8</v>
      </c>
      <c r="H19" t="n">
        <v>1.83</v>
      </c>
      <c r="I19" t="n">
        <v>9</v>
      </c>
      <c r="J19" t="n">
        <v>174.75</v>
      </c>
      <c r="K19" t="n">
        <v>49.1</v>
      </c>
      <c r="L19" t="n">
        <v>18</v>
      </c>
      <c r="M19" t="n">
        <v>7</v>
      </c>
      <c r="N19" t="n">
        <v>32.65</v>
      </c>
      <c r="O19" t="n">
        <v>21786.02</v>
      </c>
      <c r="P19" t="n">
        <v>194.99</v>
      </c>
      <c r="Q19" t="n">
        <v>183.26</v>
      </c>
      <c r="R19" t="n">
        <v>33.46</v>
      </c>
      <c r="S19" t="n">
        <v>26.24</v>
      </c>
      <c r="T19" t="n">
        <v>2743.06</v>
      </c>
      <c r="U19" t="n">
        <v>0.78</v>
      </c>
      <c r="V19" t="n">
        <v>0.9</v>
      </c>
      <c r="W19" t="n">
        <v>2.95</v>
      </c>
      <c r="X19" t="n">
        <v>0.16</v>
      </c>
      <c r="Y19" t="n">
        <v>0.5</v>
      </c>
      <c r="Z19" t="n">
        <v>10</v>
      </c>
      <c r="AA19" t="n">
        <v>288.8629529847075</v>
      </c>
      <c r="AB19" t="n">
        <v>395.2350360077559</v>
      </c>
      <c r="AC19" t="n">
        <v>357.5143588870319</v>
      </c>
      <c r="AD19" t="n">
        <v>288862.9529847075</v>
      </c>
      <c r="AE19" t="n">
        <v>395235.0360077559</v>
      </c>
      <c r="AF19" t="n">
        <v>1.251893199897455e-06</v>
      </c>
      <c r="AG19" t="n">
        <v>0.2704166666666666</v>
      </c>
      <c r="AH19" t="n">
        <v>357514.3588870319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5.1361</v>
      </c>
      <c r="E20" t="n">
        <v>19.47</v>
      </c>
      <c r="F20" t="n">
        <v>16.92</v>
      </c>
      <c r="G20" t="n">
        <v>112.79</v>
      </c>
      <c r="H20" t="n">
        <v>1.91</v>
      </c>
      <c r="I20" t="n">
        <v>9</v>
      </c>
      <c r="J20" t="n">
        <v>176.22</v>
      </c>
      <c r="K20" t="n">
        <v>49.1</v>
      </c>
      <c r="L20" t="n">
        <v>19</v>
      </c>
      <c r="M20" t="n">
        <v>7</v>
      </c>
      <c r="N20" t="n">
        <v>33.13</v>
      </c>
      <c r="O20" t="n">
        <v>21967.84</v>
      </c>
      <c r="P20" t="n">
        <v>194.74</v>
      </c>
      <c r="Q20" t="n">
        <v>183.27</v>
      </c>
      <c r="R20" t="n">
        <v>33.35</v>
      </c>
      <c r="S20" t="n">
        <v>26.24</v>
      </c>
      <c r="T20" t="n">
        <v>2687.93</v>
      </c>
      <c r="U20" t="n">
        <v>0.79</v>
      </c>
      <c r="V20" t="n">
        <v>0.9</v>
      </c>
      <c r="W20" t="n">
        <v>2.95</v>
      </c>
      <c r="X20" t="n">
        <v>0.16</v>
      </c>
      <c r="Y20" t="n">
        <v>0.5</v>
      </c>
      <c r="Z20" t="n">
        <v>10</v>
      </c>
      <c r="AA20" t="n">
        <v>288.5813394780274</v>
      </c>
      <c r="AB20" t="n">
        <v>394.8497199840052</v>
      </c>
      <c r="AC20" t="n">
        <v>357.1658168837935</v>
      </c>
      <c r="AD20" t="n">
        <v>288581.3394780274</v>
      </c>
      <c r="AE20" t="n">
        <v>394849.7199840051</v>
      </c>
      <c r="AF20" t="n">
        <v>1.251966327347895e-06</v>
      </c>
      <c r="AG20" t="n">
        <v>0.2704166666666666</v>
      </c>
      <c r="AH20" t="n">
        <v>357165.8168837935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5.1524</v>
      </c>
      <c r="E21" t="n">
        <v>19.41</v>
      </c>
      <c r="F21" t="n">
        <v>16.89</v>
      </c>
      <c r="G21" t="n">
        <v>126.66</v>
      </c>
      <c r="H21" t="n">
        <v>2</v>
      </c>
      <c r="I21" t="n">
        <v>8</v>
      </c>
      <c r="J21" t="n">
        <v>177.7</v>
      </c>
      <c r="K21" t="n">
        <v>49.1</v>
      </c>
      <c r="L21" t="n">
        <v>20</v>
      </c>
      <c r="M21" t="n">
        <v>6</v>
      </c>
      <c r="N21" t="n">
        <v>33.61</v>
      </c>
      <c r="O21" t="n">
        <v>22150.3</v>
      </c>
      <c r="P21" t="n">
        <v>193.85</v>
      </c>
      <c r="Q21" t="n">
        <v>183.26</v>
      </c>
      <c r="R21" t="n">
        <v>32.34</v>
      </c>
      <c r="S21" t="n">
        <v>26.24</v>
      </c>
      <c r="T21" t="n">
        <v>2187.29</v>
      </c>
      <c r="U21" t="n">
        <v>0.8100000000000001</v>
      </c>
      <c r="V21" t="n">
        <v>0.9</v>
      </c>
      <c r="W21" t="n">
        <v>2.95</v>
      </c>
      <c r="X21" t="n">
        <v>0.13</v>
      </c>
      <c r="Y21" t="n">
        <v>0.5</v>
      </c>
      <c r="Z21" t="n">
        <v>10</v>
      </c>
      <c r="AA21" t="n">
        <v>286.5926880278141</v>
      </c>
      <c r="AB21" t="n">
        <v>392.1287593367133</v>
      </c>
      <c r="AC21" t="n">
        <v>354.7045409017868</v>
      </c>
      <c r="AD21" t="n">
        <v>286592.6880278141</v>
      </c>
      <c r="AE21" t="n">
        <v>392128.7593367133</v>
      </c>
      <c r="AF21" t="n">
        <v>1.255939585488463e-06</v>
      </c>
      <c r="AG21" t="n">
        <v>0.2695833333333333</v>
      </c>
      <c r="AH21" t="n">
        <v>354704.5409017868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5.1521</v>
      </c>
      <c r="E22" t="n">
        <v>19.41</v>
      </c>
      <c r="F22" t="n">
        <v>16.89</v>
      </c>
      <c r="G22" t="n">
        <v>126.67</v>
      </c>
      <c r="H22" t="n">
        <v>2.08</v>
      </c>
      <c r="I22" t="n">
        <v>8</v>
      </c>
      <c r="J22" t="n">
        <v>179.18</v>
      </c>
      <c r="K22" t="n">
        <v>49.1</v>
      </c>
      <c r="L22" t="n">
        <v>21</v>
      </c>
      <c r="M22" t="n">
        <v>6</v>
      </c>
      <c r="N22" t="n">
        <v>34.09</v>
      </c>
      <c r="O22" t="n">
        <v>22333.43</v>
      </c>
      <c r="P22" t="n">
        <v>194.23</v>
      </c>
      <c r="Q22" t="n">
        <v>183.27</v>
      </c>
      <c r="R22" t="n">
        <v>32.37</v>
      </c>
      <c r="S22" t="n">
        <v>26.24</v>
      </c>
      <c r="T22" t="n">
        <v>2203.04</v>
      </c>
      <c r="U22" t="n">
        <v>0.8100000000000001</v>
      </c>
      <c r="V22" t="n">
        <v>0.9</v>
      </c>
      <c r="W22" t="n">
        <v>2.95</v>
      </c>
      <c r="X22" t="n">
        <v>0.13</v>
      </c>
      <c r="Y22" t="n">
        <v>0.5</v>
      </c>
      <c r="Z22" t="n">
        <v>10</v>
      </c>
      <c r="AA22" t="n">
        <v>287.0106087743169</v>
      </c>
      <c r="AB22" t="n">
        <v>392.7005769394406</v>
      </c>
      <c r="AC22" t="n">
        <v>355.221785035061</v>
      </c>
      <c r="AD22" t="n">
        <v>287010.608774317</v>
      </c>
      <c r="AE22" t="n">
        <v>392700.5769394406</v>
      </c>
      <c r="AF22" t="n">
        <v>1.255866458038023e-06</v>
      </c>
      <c r="AG22" t="n">
        <v>0.2695833333333333</v>
      </c>
      <c r="AH22" t="n">
        <v>355221.785035061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5.1501</v>
      </c>
      <c r="E23" t="n">
        <v>19.42</v>
      </c>
      <c r="F23" t="n">
        <v>16.9</v>
      </c>
      <c r="G23" t="n">
        <v>126.72</v>
      </c>
      <c r="H23" t="n">
        <v>2.16</v>
      </c>
      <c r="I23" t="n">
        <v>8</v>
      </c>
      <c r="J23" t="n">
        <v>180.67</v>
      </c>
      <c r="K23" t="n">
        <v>49.1</v>
      </c>
      <c r="L23" t="n">
        <v>22</v>
      </c>
      <c r="M23" t="n">
        <v>6</v>
      </c>
      <c r="N23" t="n">
        <v>34.58</v>
      </c>
      <c r="O23" t="n">
        <v>22517.21</v>
      </c>
      <c r="P23" t="n">
        <v>193.94</v>
      </c>
      <c r="Q23" t="n">
        <v>183.26</v>
      </c>
      <c r="R23" t="n">
        <v>32.63</v>
      </c>
      <c r="S23" t="n">
        <v>26.24</v>
      </c>
      <c r="T23" t="n">
        <v>2330.14</v>
      </c>
      <c r="U23" t="n">
        <v>0.8</v>
      </c>
      <c r="V23" t="n">
        <v>0.9</v>
      </c>
      <c r="W23" t="n">
        <v>2.95</v>
      </c>
      <c r="X23" t="n">
        <v>0.14</v>
      </c>
      <c r="Y23" t="n">
        <v>0.5</v>
      </c>
      <c r="Z23" t="n">
        <v>10</v>
      </c>
      <c r="AA23" t="n">
        <v>286.8621051033132</v>
      </c>
      <c r="AB23" t="n">
        <v>392.4973876652535</v>
      </c>
      <c r="AC23" t="n">
        <v>355.0379878600243</v>
      </c>
      <c r="AD23" t="n">
        <v>286862.1051033132</v>
      </c>
      <c r="AE23" t="n">
        <v>392497.3876652535</v>
      </c>
      <c r="AF23" t="n">
        <v>1.255378941701757e-06</v>
      </c>
      <c r="AG23" t="n">
        <v>0.2697222222222223</v>
      </c>
      <c r="AH23" t="n">
        <v>355037.9878600243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5.1628</v>
      </c>
      <c r="E24" t="n">
        <v>19.37</v>
      </c>
      <c r="F24" t="n">
        <v>16.88</v>
      </c>
      <c r="G24" t="n">
        <v>144.68</v>
      </c>
      <c r="H24" t="n">
        <v>2.24</v>
      </c>
      <c r="I24" t="n">
        <v>7</v>
      </c>
      <c r="J24" t="n">
        <v>182.17</v>
      </c>
      <c r="K24" t="n">
        <v>49.1</v>
      </c>
      <c r="L24" t="n">
        <v>23</v>
      </c>
      <c r="M24" t="n">
        <v>5</v>
      </c>
      <c r="N24" t="n">
        <v>35.08</v>
      </c>
      <c r="O24" t="n">
        <v>22701.78</v>
      </c>
      <c r="P24" t="n">
        <v>192.33</v>
      </c>
      <c r="Q24" t="n">
        <v>183.26</v>
      </c>
      <c r="R24" t="n">
        <v>32.01</v>
      </c>
      <c r="S24" t="n">
        <v>26.24</v>
      </c>
      <c r="T24" t="n">
        <v>2026.81</v>
      </c>
      <c r="U24" t="n">
        <v>0.82</v>
      </c>
      <c r="V24" t="n">
        <v>0.9</v>
      </c>
      <c r="W24" t="n">
        <v>2.95</v>
      </c>
      <c r="X24" t="n">
        <v>0.12</v>
      </c>
      <c r="Y24" t="n">
        <v>0.5</v>
      </c>
      <c r="Z24" t="n">
        <v>10</v>
      </c>
      <c r="AA24" t="n">
        <v>284.3695531171173</v>
      </c>
      <c r="AB24" t="n">
        <v>389.0869680741076</v>
      </c>
      <c r="AC24" t="n">
        <v>351.9530539281035</v>
      </c>
      <c r="AD24" t="n">
        <v>284369.5531171173</v>
      </c>
      <c r="AE24" t="n">
        <v>389086.9680741076</v>
      </c>
      <c r="AF24" t="n">
        <v>1.258474670437046e-06</v>
      </c>
      <c r="AG24" t="n">
        <v>0.2690277777777778</v>
      </c>
      <c r="AH24" t="n">
        <v>351953.0539281035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5.1651</v>
      </c>
      <c r="E25" t="n">
        <v>19.36</v>
      </c>
      <c r="F25" t="n">
        <v>16.87</v>
      </c>
      <c r="G25" t="n">
        <v>144.6</v>
      </c>
      <c r="H25" t="n">
        <v>2.32</v>
      </c>
      <c r="I25" t="n">
        <v>7</v>
      </c>
      <c r="J25" t="n">
        <v>183.67</v>
      </c>
      <c r="K25" t="n">
        <v>49.1</v>
      </c>
      <c r="L25" t="n">
        <v>24</v>
      </c>
      <c r="M25" t="n">
        <v>5</v>
      </c>
      <c r="N25" t="n">
        <v>35.58</v>
      </c>
      <c r="O25" t="n">
        <v>22886.92</v>
      </c>
      <c r="P25" t="n">
        <v>193.41</v>
      </c>
      <c r="Q25" t="n">
        <v>183.27</v>
      </c>
      <c r="R25" t="n">
        <v>31.81</v>
      </c>
      <c r="S25" t="n">
        <v>26.24</v>
      </c>
      <c r="T25" t="n">
        <v>1925.01</v>
      </c>
      <c r="U25" t="n">
        <v>0.83</v>
      </c>
      <c r="V25" t="n">
        <v>0.9</v>
      </c>
      <c r="W25" t="n">
        <v>2.95</v>
      </c>
      <c r="X25" t="n">
        <v>0.11</v>
      </c>
      <c r="Y25" t="n">
        <v>0.5</v>
      </c>
      <c r="Z25" t="n">
        <v>10</v>
      </c>
      <c r="AA25" t="n">
        <v>285.3346203827636</v>
      </c>
      <c r="AB25" t="n">
        <v>390.4074156827278</v>
      </c>
      <c r="AC25" t="n">
        <v>353.1474798702167</v>
      </c>
      <c r="AD25" t="n">
        <v>285334.6203827636</v>
      </c>
      <c r="AE25" t="n">
        <v>390407.4156827278</v>
      </c>
      <c r="AF25" t="n">
        <v>1.259035314223752e-06</v>
      </c>
      <c r="AG25" t="n">
        <v>0.2688888888888889</v>
      </c>
      <c r="AH25" t="n">
        <v>353147.4798702167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5.1631</v>
      </c>
      <c r="E26" t="n">
        <v>19.37</v>
      </c>
      <c r="F26" t="n">
        <v>16.88</v>
      </c>
      <c r="G26" t="n">
        <v>144.67</v>
      </c>
      <c r="H26" t="n">
        <v>2.4</v>
      </c>
      <c r="I26" t="n">
        <v>7</v>
      </c>
      <c r="J26" t="n">
        <v>185.18</v>
      </c>
      <c r="K26" t="n">
        <v>49.1</v>
      </c>
      <c r="L26" t="n">
        <v>25</v>
      </c>
      <c r="M26" t="n">
        <v>5</v>
      </c>
      <c r="N26" t="n">
        <v>36.08</v>
      </c>
      <c r="O26" t="n">
        <v>23072.73</v>
      </c>
      <c r="P26" t="n">
        <v>193.47</v>
      </c>
      <c r="Q26" t="n">
        <v>183.26</v>
      </c>
      <c r="R26" t="n">
        <v>32.09</v>
      </c>
      <c r="S26" t="n">
        <v>26.24</v>
      </c>
      <c r="T26" t="n">
        <v>2064.73</v>
      </c>
      <c r="U26" t="n">
        <v>0.82</v>
      </c>
      <c r="V26" t="n">
        <v>0.9</v>
      </c>
      <c r="W26" t="n">
        <v>2.95</v>
      </c>
      <c r="X26" t="n">
        <v>0.12</v>
      </c>
      <c r="Y26" t="n">
        <v>0.5</v>
      </c>
      <c r="Z26" t="n">
        <v>10</v>
      </c>
      <c r="AA26" t="n">
        <v>285.554746884958</v>
      </c>
      <c r="AB26" t="n">
        <v>390.7086024743261</v>
      </c>
      <c r="AC26" t="n">
        <v>353.4199218171433</v>
      </c>
      <c r="AD26" t="n">
        <v>285554.7468849581</v>
      </c>
      <c r="AE26" t="n">
        <v>390708.6024743261</v>
      </c>
      <c r="AF26" t="n">
        <v>1.258547797887486e-06</v>
      </c>
      <c r="AG26" t="n">
        <v>0.2690277777777778</v>
      </c>
      <c r="AH26" t="n">
        <v>353419.9218171433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5.1637</v>
      </c>
      <c r="E27" t="n">
        <v>19.37</v>
      </c>
      <c r="F27" t="n">
        <v>16.88</v>
      </c>
      <c r="G27" t="n">
        <v>144.65</v>
      </c>
      <c r="H27" t="n">
        <v>2.47</v>
      </c>
      <c r="I27" t="n">
        <v>7</v>
      </c>
      <c r="J27" t="n">
        <v>186.69</v>
      </c>
      <c r="K27" t="n">
        <v>49.1</v>
      </c>
      <c r="L27" t="n">
        <v>26</v>
      </c>
      <c r="M27" t="n">
        <v>5</v>
      </c>
      <c r="N27" t="n">
        <v>36.6</v>
      </c>
      <c r="O27" t="n">
        <v>23259.24</v>
      </c>
      <c r="P27" t="n">
        <v>192.4</v>
      </c>
      <c r="Q27" t="n">
        <v>183.26</v>
      </c>
      <c r="R27" t="n">
        <v>32.01</v>
      </c>
      <c r="S27" t="n">
        <v>26.24</v>
      </c>
      <c r="T27" t="n">
        <v>2028.32</v>
      </c>
      <c r="U27" t="n">
        <v>0.82</v>
      </c>
      <c r="V27" t="n">
        <v>0.9</v>
      </c>
      <c r="W27" t="n">
        <v>2.95</v>
      </c>
      <c r="X27" t="n">
        <v>0.12</v>
      </c>
      <c r="Y27" t="n">
        <v>0.5</v>
      </c>
      <c r="Z27" t="n">
        <v>10</v>
      </c>
      <c r="AA27" t="n">
        <v>284.3941983577209</v>
      </c>
      <c r="AB27" t="n">
        <v>389.1206887795727</v>
      </c>
      <c r="AC27" t="n">
        <v>351.9835563767663</v>
      </c>
      <c r="AD27" t="n">
        <v>284394.1983577209</v>
      </c>
      <c r="AE27" t="n">
        <v>389120.6887795727</v>
      </c>
      <c r="AF27" t="n">
        <v>1.258694052788366e-06</v>
      </c>
      <c r="AG27" t="n">
        <v>0.2690277777777778</v>
      </c>
      <c r="AH27" t="n">
        <v>351983.5563767663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5.164</v>
      </c>
      <c r="E28" t="n">
        <v>19.36</v>
      </c>
      <c r="F28" t="n">
        <v>16.87</v>
      </c>
      <c r="G28" t="n">
        <v>144.64</v>
      </c>
      <c r="H28" t="n">
        <v>2.55</v>
      </c>
      <c r="I28" t="n">
        <v>7</v>
      </c>
      <c r="J28" t="n">
        <v>188.21</v>
      </c>
      <c r="K28" t="n">
        <v>49.1</v>
      </c>
      <c r="L28" t="n">
        <v>27</v>
      </c>
      <c r="M28" t="n">
        <v>5</v>
      </c>
      <c r="N28" t="n">
        <v>37.11</v>
      </c>
      <c r="O28" t="n">
        <v>23446.45</v>
      </c>
      <c r="P28" t="n">
        <v>191.29</v>
      </c>
      <c r="Q28" t="n">
        <v>183.27</v>
      </c>
      <c r="R28" t="n">
        <v>31.94</v>
      </c>
      <c r="S28" t="n">
        <v>26.24</v>
      </c>
      <c r="T28" t="n">
        <v>1993.09</v>
      </c>
      <c r="U28" t="n">
        <v>0.82</v>
      </c>
      <c r="V28" t="n">
        <v>0.9</v>
      </c>
      <c r="W28" t="n">
        <v>2.95</v>
      </c>
      <c r="X28" t="n">
        <v>0.12</v>
      </c>
      <c r="Y28" t="n">
        <v>0.5</v>
      </c>
      <c r="Z28" t="n">
        <v>10</v>
      </c>
      <c r="AA28" t="n">
        <v>283.1607549544556</v>
      </c>
      <c r="AB28" t="n">
        <v>387.4330370995426</v>
      </c>
      <c r="AC28" t="n">
        <v>350.4569718044443</v>
      </c>
      <c r="AD28" t="n">
        <v>283160.7549544556</v>
      </c>
      <c r="AE28" t="n">
        <v>387433.0370995426</v>
      </c>
      <c r="AF28" t="n">
        <v>1.258767180238806e-06</v>
      </c>
      <c r="AG28" t="n">
        <v>0.2688888888888889</v>
      </c>
      <c r="AH28" t="n">
        <v>350456.9718044443</v>
      </c>
    </row>
    <row r="29">
      <c r="A29" t="n">
        <v>27</v>
      </c>
      <c r="B29" t="n">
        <v>75</v>
      </c>
      <c r="C29" t="inlineStr">
        <is>
          <t xml:space="preserve">CONCLUIDO	</t>
        </is>
      </c>
      <c r="D29" t="n">
        <v>5.1802</v>
      </c>
      <c r="E29" t="n">
        <v>19.3</v>
      </c>
      <c r="F29" t="n">
        <v>16.84</v>
      </c>
      <c r="G29" t="n">
        <v>168.45</v>
      </c>
      <c r="H29" t="n">
        <v>2.62</v>
      </c>
      <c r="I29" t="n">
        <v>6</v>
      </c>
      <c r="J29" t="n">
        <v>189.73</v>
      </c>
      <c r="K29" t="n">
        <v>49.1</v>
      </c>
      <c r="L29" t="n">
        <v>28</v>
      </c>
      <c r="M29" t="n">
        <v>4</v>
      </c>
      <c r="N29" t="n">
        <v>37.64</v>
      </c>
      <c r="O29" t="n">
        <v>23634.36</v>
      </c>
      <c r="P29" t="n">
        <v>190.88</v>
      </c>
      <c r="Q29" t="n">
        <v>183.27</v>
      </c>
      <c r="R29" t="n">
        <v>31.01</v>
      </c>
      <c r="S29" t="n">
        <v>26.24</v>
      </c>
      <c r="T29" t="n">
        <v>1529.74</v>
      </c>
      <c r="U29" t="n">
        <v>0.85</v>
      </c>
      <c r="V29" t="n">
        <v>0.9</v>
      </c>
      <c r="W29" t="n">
        <v>2.95</v>
      </c>
      <c r="X29" t="n">
        <v>0.09</v>
      </c>
      <c r="Y29" t="n">
        <v>0.5</v>
      </c>
      <c r="Z29" t="n">
        <v>10</v>
      </c>
      <c r="AA29" t="n">
        <v>281.709474537352</v>
      </c>
      <c r="AB29" t="n">
        <v>385.4473312068882</v>
      </c>
      <c r="AC29" t="n">
        <v>348.660778895229</v>
      </c>
      <c r="AD29" t="n">
        <v>281709.474537352</v>
      </c>
      <c r="AE29" t="n">
        <v>385447.3312068882</v>
      </c>
      <c r="AF29" t="n">
        <v>1.26271606256256e-06</v>
      </c>
      <c r="AG29" t="n">
        <v>0.2680555555555555</v>
      </c>
      <c r="AH29" t="n">
        <v>348660.778895229</v>
      </c>
    </row>
    <row r="30">
      <c r="A30" t="n">
        <v>28</v>
      </c>
      <c r="B30" t="n">
        <v>75</v>
      </c>
      <c r="C30" t="inlineStr">
        <is>
          <t xml:space="preserve">CONCLUIDO	</t>
        </is>
      </c>
      <c r="D30" t="n">
        <v>5.1764</v>
      </c>
      <c r="E30" t="n">
        <v>19.32</v>
      </c>
      <c r="F30" t="n">
        <v>16.86</v>
      </c>
      <c r="G30" t="n">
        <v>168.59</v>
      </c>
      <c r="H30" t="n">
        <v>2.69</v>
      </c>
      <c r="I30" t="n">
        <v>6</v>
      </c>
      <c r="J30" t="n">
        <v>191.26</v>
      </c>
      <c r="K30" t="n">
        <v>49.1</v>
      </c>
      <c r="L30" t="n">
        <v>29</v>
      </c>
      <c r="M30" t="n">
        <v>4</v>
      </c>
      <c r="N30" t="n">
        <v>38.17</v>
      </c>
      <c r="O30" t="n">
        <v>23822.99</v>
      </c>
      <c r="P30" t="n">
        <v>192.03</v>
      </c>
      <c r="Q30" t="n">
        <v>183.26</v>
      </c>
      <c r="R30" t="n">
        <v>31.34</v>
      </c>
      <c r="S30" t="n">
        <v>26.24</v>
      </c>
      <c r="T30" t="n">
        <v>1697.88</v>
      </c>
      <c r="U30" t="n">
        <v>0.84</v>
      </c>
      <c r="V30" t="n">
        <v>0.9</v>
      </c>
      <c r="W30" t="n">
        <v>2.95</v>
      </c>
      <c r="X30" t="n">
        <v>0.1</v>
      </c>
      <c r="Y30" t="n">
        <v>0.5</v>
      </c>
      <c r="Z30" t="n">
        <v>10</v>
      </c>
      <c r="AA30" t="n">
        <v>283.2178526947214</v>
      </c>
      <c r="AB30" t="n">
        <v>387.5111607467488</v>
      </c>
      <c r="AC30" t="n">
        <v>350.5276394404083</v>
      </c>
      <c r="AD30" t="n">
        <v>283217.8526947214</v>
      </c>
      <c r="AE30" t="n">
        <v>387511.1607467488</v>
      </c>
      <c r="AF30" t="n">
        <v>1.261789781523655e-06</v>
      </c>
      <c r="AG30" t="n">
        <v>0.2683333333333333</v>
      </c>
      <c r="AH30" t="n">
        <v>350527.6394404083</v>
      </c>
    </row>
    <row r="31">
      <c r="A31" t="n">
        <v>29</v>
      </c>
      <c r="B31" t="n">
        <v>75</v>
      </c>
      <c r="C31" t="inlineStr">
        <is>
          <t xml:space="preserve">CONCLUIDO	</t>
        </is>
      </c>
      <c r="D31" t="n">
        <v>5.1793</v>
      </c>
      <c r="E31" t="n">
        <v>19.31</v>
      </c>
      <c r="F31" t="n">
        <v>16.85</v>
      </c>
      <c r="G31" t="n">
        <v>168.48</v>
      </c>
      <c r="H31" t="n">
        <v>2.76</v>
      </c>
      <c r="I31" t="n">
        <v>6</v>
      </c>
      <c r="J31" t="n">
        <v>192.8</v>
      </c>
      <c r="K31" t="n">
        <v>49.1</v>
      </c>
      <c r="L31" t="n">
        <v>30</v>
      </c>
      <c r="M31" t="n">
        <v>4</v>
      </c>
      <c r="N31" t="n">
        <v>38.7</v>
      </c>
      <c r="O31" t="n">
        <v>24012.34</v>
      </c>
      <c r="P31" t="n">
        <v>192.15</v>
      </c>
      <c r="Q31" t="n">
        <v>183.27</v>
      </c>
      <c r="R31" t="n">
        <v>31.14</v>
      </c>
      <c r="S31" t="n">
        <v>26.24</v>
      </c>
      <c r="T31" t="n">
        <v>1594.87</v>
      </c>
      <c r="U31" t="n">
        <v>0.84</v>
      </c>
      <c r="V31" t="n">
        <v>0.9</v>
      </c>
      <c r="W31" t="n">
        <v>2.95</v>
      </c>
      <c r="X31" t="n">
        <v>0.09</v>
      </c>
      <c r="Y31" t="n">
        <v>0.5</v>
      </c>
      <c r="Z31" t="n">
        <v>10</v>
      </c>
      <c r="AA31" t="n">
        <v>283.1395791913089</v>
      </c>
      <c r="AB31" t="n">
        <v>387.4040634861965</v>
      </c>
      <c r="AC31" t="n">
        <v>350.4307633920913</v>
      </c>
      <c r="AD31" t="n">
        <v>283139.5791913089</v>
      </c>
      <c r="AE31" t="n">
        <v>387404.0634861966</v>
      </c>
      <c r="AF31" t="n">
        <v>1.26249668021124e-06</v>
      </c>
      <c r="AG31" t="n">
        <v>0.2681944444444444</v>
      </c>
      <c r="AH31" t="n">
        <v>350430.7633920913</v>
      </c>
    </row>
    <row r="32">
      <c r="A32" t="n">
        <v>30</v>
      </c>
      <c r="B32" t="n">
        <v>75</v>
      </c>
      <c r="C32" t="inlineStr">
        <is>
          <t xml:space="preserve">CONCLUIDO	</t>
        </is>
      </c>
      <c r="D32" t="n">
        <v>5.1788</v>
      </c>
      <c r="E32" t="n">
        <v>19.31</v>
      </c>
      <c r="F32" t="n">
        <v>16.85</v>
      </c>
      <c r="G32" t="n">
        <v>168.5</v>
      </c>
      <c r="H32" t="n">
        <v>2.83</v>
      </c>
      <c r="I32" t="n">
        <v>6</v>
      </c>
      <c r="J32" t="n">
        <v>194.34</v>
      </c>
      <c r="K32" t="n">
        <v>49.1</v>
      </c>
      <c r="L32" t="n">
        <v>31</v>
      </c>
      <c r="M32" t="n">
        <v>4</v>
      </c>
      <c r="N32" t="n">
        <v>39.24</v>
      </c>
      <c r="O32" t="n">
        <v>24202.42</v>
      </c>
      <c r="P32" t="n">
        <v>191.89</v>
      </c>
      <c r="Q32" t="n">
        <v>183.28</v>
      </c>
      <c r="R32" t="n">
        <v>31.22</v>
      </c>
      <c r="S32" t="n">
        <v>26.24</v>
      </c>
      <c r="T32" t="n">
        <v>1635.62</v>
      </c>
      <c r="U32" t="n">
        <v>0.84</v>
      </c>
      <c r="V32" t="n">
        <v>0.9</v>
      </c>
      <c r="W32" t="n">
        <v>2.95</v>
      </c>
      <c r="X32" t="n">
        <v>0.09</v>
      </c>
      <c r="Y32" t="n">
        <v>0.5</v>
      </c>
      <c r="Z32" t="n">
        <v>10</v>
      </c>
      <c r="AA32" t="n">
        <v>282.8934620429191</v>
      </c>
      <c r="AB32" t="n">
        <v>387.0673151458473</v>
      </c>
      <c r="AC32" t="n">
        <v>350.1261538407157</v>
      </c>
      <c r="AD32" t="n">
        <v>282893.4620429191</v>
      </c>
      <c r="AE32" t="n">
        <v>387067.3151458473</v>
      </c>
      <c r="AF32" t="n">
        <v>1.262374801127174e-06</v>
      </c>
      <c r="AG32" t="n">
        <v>0.2681944444444444</v>
      </c>
      <c r="AH32" t="n">
        <v>350126.1538407157</v>
      </c>
    </row>
    <row r="33">
      <c r="A33" t="n">
        <v>31</v>
      </c>
      <c r="B33" t="n">
        <v>75</v>
      </c>
      <c r="C33" t="inlineStr">
        <is>
          <t xml:space="preserve">CONCLUIDO	</t>
        </is>
      </c>
      <c r="D33" t="n">
        <v>5.1793</v>
      </c>
      <c r="E33" t="n">
        <v>19.31</v>
      </c>
      <c r="F33" t="n">
        <v>16.85</v>
      </c>
      <c r="G33" t="n">
        <v>168.48</v>
      </c>
      <c r="H33" t="n">
        <v>2.9</v>
      </c>
      <c r="I33" t="n">
        <v>6</v>
      </c>
      <c r="J33" t="n">
        <v>195.89</v>
      </c>
      <c r="K33" t="n">
        <v>49.1</v>
      </c>
      <c r="L33" t="n">
        <v>32</v>
      </c>
      <c r="M33" t="n">
        <v>4</v>
      </c>
      <c r="N33" t="n">
        <v>39.79</v>
      </c>
      <c r="O33" t="n">
        <v>24393.24</v>
      </c>
      <c r="P33" t="n">
        <v>190.91</v>
      </c>
      <c r="Q33" t="n">
        <v>183.26</v>
      </c>
      <c r="R33" t="n">
        <v>31.13</v>
      </c>
      <c r="S33" t="n">
        <v>26.24</v>
      </c>
      <c r="T33" t="n">
        <v>1592.83</v>
      </c>
      <c r="U33" t="n">
        <v>0.84</v>
      </c>
      <c r="V33" t="n">
        <v>0.9</v>
      </c>
      <c r="W33" t="n">
        <v>2.95</v>
      </c>
      <c r="X33" t="n">
        <v>0.09</v>
      </c>
      <c r="Y33" t="n">
        <v>0.5</v>
      </c>
      <c r="Z33" t="n">
        <v>10</v>
      </c>
      <c r="AA33" t="n">
        <v>281.8366948974799</v>
      </c>
      <c r="AB33" t="n">
        <v>385.6213997161813</v>
      </c>
      <c r="AC33" t="n">
        <v>348.818234550302</v>
      </c>
      <c r="AD33" t="n">
        <v>281836.6948974799</v>
      </c>
      <c r="AE33" t="n">
        <v>385621.3997161813</v>
      </c>
      <c r="AF33" t="n">
        <v>1.26249668021124e-06</v>
      </c>
      <c r="AG33" t="n">
        <v>0.2681944444444444</v>
      </c>
      <c r="AH33" t="n">
        <v>348818.234550302</v>
      </c>
    </row>
    <row r="34">
      <c r="A34" t="n">
        <v>32</v>
      </c>
      <c r="B34" t="n">
        <v>75</v>
      </c>
      <c r="C34" t="inlineStr">
        <is>
          <t xml:space="preserve">CONCLUIDO	</t>
        </is>
      </c>
      <c r="D34" t="n">
        <v>5.1784</v>
      </c>
      <c r="E34" t="n">
        <v>19.31</v>
      </c>
      <c r="F34" t="n">
        <v>16.85</v>
      </c>
      <c r="G34" t="n">
        <v>168.51</v>
      </c>
      <c r="H34" t="n">
        <v>2.97</v>
      </c>
      <c r="I34" t="n">
        <v>6</v>
      </c>
      <c r="J34" t="n">
        <v>197.44</v>
      </c>
      <c r="K34" t="n">
        <v>49.1</v>
      </c>
      <c r="L34" t="n">
        <v>33</v>
      </c>
      <c r="M34" t="n">
        <v>4</v>
      </c>
      <c r="N34" t="n">
        <v>40.34</v>
      </c>
      <c r="O34" t="n">
        <v>24584.81</v>
      </c>
      <c r="P34" t="n">
        <v>189.95</v>
      </c>
      <c r="Q34" t="n">
        <v>183.26</v>
      </c>
      <c r="R34" t="n">
        <v>31.17</v>
      </c>
      <c r="S34" t="n">
        <v>26.24</v>
      </c>
      <c r="T34" t="n">
        <v>1611.06</v>
      </c>
      <c r="U34" t="n">
        <v>0.84</v>
      </c>
      <c r="V34" t="n">
        <v>0.9</v>
      </c>
      <c r="W34" t="n">
        <v>2.95</v>
      </c>
      <c r="X34" t="n">
        <v>0.1</v>
      </c>
      <c r="Y34" t="n">
        <v>0.5</v>
      </c>
      <c r="Z34" t="n">
        <v>10</v>
      </c>
      <c r="AA34" t="n">
        <v>280.8763826602341</v>
      </c>
      <c r="AB34" t="n">
        <v>384.3074581471957</v>
      </c>
      <c r="AC34" t="n">
        <v>347.6296937205317</v>
      </c>
      <c r="AD34" t="n">
        <v>280876.3826602341</v>
      </c>
      <c r="AE34" t="n">
        <v>384307.4581471957</v>
      </c>
      <c r="AF34" t="n">
        <v>1.262277297859921e-06</v>
      </c>
      <c r="AG34" t="n">
        <v>0.2681944444444444</v>
      </c>
      <c r="AH34" t="n">
        <v>347629.6937205318</v>
      </c>
    </row>
    <row r="35">
      <c r="A35" t="n">
        <v>33</v>
      </c>
      <c r="B35" t="n">
        <v>75</v>
      </c>
      <c r="C35" t="inlineStr">
        <is>
          <t xml:space="preserve">CONCLUIDO	</t>
        </is>
      </c>
      <c r="D35" t="n">
        <v>5.1897</v>
      </c>
      <c r="E35" t="n">
        <v>19.27</v>
      </c>
      <c r="F35" t="n">
        <v>16.84</v>
      </c>
      <c r="G35" t="n">
        <v>202.08</v>
      </c>
      <c r="H35" t="n">
        <v>3.03</v>
      </c>
      <c r="I35" t="n">
        <v>5</v>
      </c>
      <c r="J35" t="n">
        <v>199</v>
      </c>
      <c r="K35" t="n">
        <v>49.1</v>
      </c>
      <c r="L35" t="n">
        <v>34</v>
      </c>
      <c r="M35" t="n">
        <v>3</v>
      </c>
      <c r="N35" t="n">
        <v>40.9</v>
      </c>
      <c r="O35" t="n">
        <v>24777.13</v>
      </c>
      <c r="P35" t="n">
        <v>188.74</v>
      </c>
      <c r="Q35" t="n">
        <v>183.27</v>
      </c>
      <c r="R35" t="n">
        <v>30.88</v>
      </c>
      <c r="S35" t="n">
        <v>26.24</v>
      </c>
      <c r="T35" t="n">
        <v>1469.86</v>
      </c>
      <c r="U35" t="n">
        <v>0.85</v>
      </c>
      <c r="V35" t="n">
        <v>0.9</v>
      </c>
      <c r="W35" t="n">
        <v>2.95</v>
      </c>
      <c r="X35" t="n">
        <v>0.08</v>
      </c>
      <c r="Y35" t="n">
        <v>0.5</v>
      </c>
      <c r="Z35" t="n">
        <v>10</v>
      </c>
      <c r="AA35" t="n">
        <v>278.9530008239739</v>
      </c>
      <c r="AB35" t="n">
        <v>381.6758022652066</v>
      </c>
      <c r="AC35" t="n">
        <v>345.2491993823674</v>
      </c>
      <c r="AD35" t="n">
        <v>278953.0008239739</v>
      </c>
      <c r="AE35" t="n">
        <v>381675.8022652066</v>
      </c>
      <c r="AF35" t="n">
        <v>1.265031765159824e-06</v>
      </c>
      <c r="AG35" t="n">
        <v>0.2676388888888889</v>
      </c>
      <c r="AH35" t="n">
        <v>345249.1993823674</v>
      </c>
    </row>
    <row r="36">
      <c r="A36" t="n">
        <v>34</v>
      </c>
      <c r="B36" t="n">
        <v>75</v>
      </c>
      <c r="C36" t="inlineStr">
        <is>
          <t xml:space="preserve">CONCLUIDO	</t>
        </is>
      </c>
      <c r="D36" t="n">
        <v>5.1892</v>
      </c>
      <c r="E36" t="n">
        <v>19.27</v>
      </c>
      <c r="F36" t="n">
        <v>16.84</v>
      </c>
      <c r="G36" t="n">
        <v>202.1</v>
      </c>
      <c r="H36" t="n">
        <v>3.1</v>
      </c>
      <c r="I36" t="n">
        <v>5</v>
      </c>
      <c r="J36" t="n">
        <v>200.56</v>
      </c>
      <c r="K36" t="n">
        <v>49.1</v>
      </c>
      <c r="L36" t="n">
        <v>35</v>
      </c>
      <c r="M36" t="n">
        <v>3</v>
      </c>
      <c r="N36" t="n">
        <v>41.47</v>
      </c>
      <c r="O36" t="n">
        <v>24970.22</v>
      </c>
      <c r="P36" t="n">
        <v>189.74</v>
      </c>
      <c r="Q36" t="n">
        <v>183.26</v>
      </c>
      <c r="R36" t="n">
        <v>30.95</v>
      </c>
      <c r="S36" t="n">
        <v>26.24</v>
      </c>
      <c r="T36" t="n">
        <v>1508.73</v>
      </c>
      <c r="U36" t="n">
        <v>0.85</v>
      </c>
      <c r="V36" t="n">
        <v>0.9</v>
      </c>
      <c r="W36" t="n">
        <v>2.95</v>
      </c>
      <c r="X36" t="n">
        <v>0.09</v>
      </c>
      <c r="Y36" t="n">
        <v>0.5</v>
      </c>
      <c r="Z36" t="n">
        <v>10</v>
      </c>
      <c r="AA36" t="n">
        <v>280.0283465264958</v>
      </c>
      <c r="AB36" t="n">
        <v>383.1471376963013</v>
      </c>
      <c r="AC36" t="n">
        <v>346.5801126249507</v>
      </c>
      <c r="AD36" t="n">
        <v>280028.3465264958</v>
      </c>
      <c r="AE36" t="n">
        <v>383147.1376963013</v>
      </c>
      <c r="AF36" t="n">
        <v>1.264909886075757e-06</v>
      </c>
      <c r="AG36" t="n">
        <v>0.2676388888888889</v>
      </c>
      <c r="AH36" t="n">
        <v>346580.1126249507</v>
      </c>
    </row>
    <row r="37">
      <c r="A37" t="n">
        <v>35</v>
      </c>
      <c r="B37" t="n">
        <v>75</v>
      </c>
      <c r="C37" t="inlineStr">
        <is>
          <t xml:space="preserve">CONCLUIDO	</t>
        </is>
      </c>
      <c r="D37" t="n">
        <v>5.1901</v>
      </c>
      <c r="E37" t="n">
        <v>19.27</v>
      </c>
      <c r="F37" t="n">
        <v>16.84</v>
      </c>
      <c r="G37" t="n">
        <v>202.06</v>
      </c>
      <c r="H37" t="n">
        <v>3.16</v>
      </c>
      <c r="I37" t="n">
        <v>5</v>
      </c>
      <c r="J37" t="n">
        <v>202.14</v>
      </c>
      <c r="K37" t="n">
        <v>49.1</v>
      </c>
      <c r="L37" t="n">
        <v>36</v>
      </c>
      <c r="M37" t="n">
        <v>3</v>
      </c>
      <c r="N37" t="n">
        <v>42.04</v>
      </c>
      <c r="O37" t="n">
        <v>25164.09</v>
      </c>
      <c r="P37" t="n">
        <v>190.38</v>
      </c>
      <c r="Q37" t="n">
        <v>183.27</v>
      </c>
      <c r="R37" t="n">
        <v>30.83</v>
      </c>
      <c r="S37" t="n">
        <v>26.24</v>
      </c>
      <c r="T37" t="n">
        <v>1445.36</v>
      </c>
      <c r="U37" t="n">
        <v>0.85</v>
      </c>
      <c r="V37" t="n">
        <v>0.9</v>
      </c>
      <c r="W37" t="n">
        <v>2.95</v>
      </c>
      <c r="X37" t="n">
        <v>0.08</v>
      </c>
      <c r="Y37" t="n">
        <v>0.5</v>
      </c>
      <c r="Z37" t="n">
        <v>10</v>
      </c>
      <c r="AA37" t="n">
        <v>280.6512786544122</v>
      </c>
      <c r="AB37" t="n">
        <v>383.9994609155425</v>
      </c>
      <c r="AC37" t="n">
        <v>347.3510913123906</v>
      </c>
      <c r="AD37" t="n">
        <v>280651.2786544122</v>
      </c>
      <c r="AE37" t="n">
        <v>383999.4609155425</v>
      </c>
      <c r="AF37" t="n">
        <v>1.265129268427077e-06</v>
      </c>
      <c r="AG37" t="n">
        <v>0.2676388888888889</v>
      </c>
      <c r="AH37" t="n">
        <v>347351.0913123906</v>
      </c>
    </row>
    <row r="38">
      <c r="A38" t="n">
        <v>36</v>
      </c>
      <c r="B38" t="n">
        <v>75</v>
      </c>
      <c r="C38" t="inlineStr">
        <is>
          <t xml:space="preserve">CONCLUIDO	</t>
        </is>
      </c>
      <c r="D38" t="n">
        <v>5.1907</v>
      </c>
      <c r="E38" t="n">
        <v>19.27</v>
      </c>
      <c r="F38" t="n">
        <v>16.84</v>
      </c>
      <c r="G38" t="n">
        <v>202.03</v>
      </c>
      <c r="H38" t="n">
        <v>3.23</v>
      </c>
      <c r="I38" t="n">
        <v>5</v>
      </c>
      <c r="J38" t="n">
        <v>203.71</v>
      </c>
      <c r="K38" t="n">
        <v>49.1</v>
      </c>
      <c r="L38" t="n">
        <v>37</v>
      </c>
      <c r="M38" t="n">
        <v>3</v>
      </c>
      <c r="N38" t="n">
        <v>42.62</v>
      </c>
      <c r="O38" t="n">
        <v>25358.87</v>
      </c>
      <c r="P38" t="n">
        <v>190.74</v>
      </c>
      <c r="Q38" t="n">
        <v>183.28</v>
      </c>
      <c r="R38" t="n">
        <v>30.74</v>
      </c>
      <c r="S38" t="n">
        <v>26.24</v>
      </c>
      <c r="T38" t="n">
        <v>1401.09</v>
      </c>
      <c r="U38" t="n">
        <v>0.85</v>
      </c>
      <c r="V38" t="n">
        <v>0.9</v>
      </c>
      <c r="W38" t="n">
        <v>2.95</v>
      </c>
      <c r="X38" t="n">
        <v>0.08</v>
      </c>
      <c r="Y38" t="n">
        <v>0.5</v>
      </c>
      <c r="Z38" t="n">
        <v>10</v>
      </c>
      <c r="AA38" t="n">
        <v>280.9965530286441</v>
      </c>
      <c r="AB38" t="n">
        <v>384.4718805467969</v>
      </c>
      <c r="AC38" t="n">
        <v>347.7784238770832</v>
      </c>
      <c r="AD38" t="n">
        <v>280996.5530286441</v>
      </c>
      <c r="AE38" t="n">
        <v>384471.8805467969</v>
      </c>
      <c r="AF38" t="n">
        <v>1.265275523327956e-06</v>
      </c>
      <c r="AG38" t="n">
        <v>0.2676388888888889</v>
      </c>
      <c r="AH38" t="n">
        <v>347778.4238770832</v>
      </c>
    </row>
    <row r="39">
      <c r="A39" t="n">
        <v>37</v>
      </c>
      <c r="B39" t="n">
        <v>75</v>
      </c>
      <c r="C39" t="inlineStr">
        <is>
          <t xml:space="preserve">CONCLUIDO	</t>
        </is>
      </c>
      <c r="D39" t="n">
        <v>5.1903</v>
      </c>
      <c r="E39" t="n">
        <v>19.27</v>
      </c>
      <c r="F39" t="n">
        <v>16.84</v>
      </c>
      <c r="G39" t="n">
        <v>202.05</v>
      </c>
      <c r="H39" t="n">
        <v>3.29</v>
      </c>
      <c r="I39" t="n">
        <v>5</v>
      </c>
      <c r="J39" t="n">
        <v>205.3</v>
      </c>
      <c r="K39" t="n">
        <v>49.1</v>
      </c>
      <c r="L39" t="n">
        <v>38</v>
      </c>
      <c r="M39" t="n">
        <v>3</v>
      </c>
      <c r="N39" t="n">
        <v>43.2</v>
      </c>
      <c r="O39" t="n">
        <v>25554.32</v>
      </c>
      <c r="P39" t="n">
        <v>190.75</v>
      </c>
      <c r="Q39" t="n">
        <v>183.28</v>
      </c>
      <c r="R39" t="n">
        <v>30.78</v>
      </c>
      <c r="S39" t="n">
        <v>26.24</v>
      </c>
      <c r="T39" t="n">
        <v>1419.86</v>
      </c>
      <c r="U39" t="n">
        <v>0.85</v>
      </c>
      <c r="V39" t="n">
        <v>0.9</v>
      </c>
      <c r="W39" t="n">
        <v>2.95</v>
      </c>
      <c r="X39" t="n">
        <v>0.08</v>
      </c>
      <c r="Y39" t="n">
        <v>0.5</v>
      </c>
      <c r="Z39" t="n">
        <v>10</v>
      </c>
      <c r="AA39" t="n">
        <v>281.0285005632</v>
      </c>
      <c r="AB39" t="n">
        <v>384.515592573002</v>
      </c>
      <c r="AC39" t="n">
        <v>347.8179640888576</v>
      </c>
      <c r="AD39" t="n">
        <v>281028.5005632</v>
      </c>
      <c r="AE39" t="n">
        <v>384515.592573002</v>
      </c>
      <c r="AF39" t="n">
        <v>1.265178020060703e-06</v>
      </c>
      <c r="AG39" t="n">
        <v>0.2676388888888889</v>
      </c>
      <c r="AH39" t="n">
        <v>347817.9640888576</v>
      </c>
    </row>
    <row r="40">
      <c r="A40" t="n">
        <v>38</v>
      </c>
      <c r="B40" t="n">
        <v>75</v>
      </c>
      <c r="C40" t="inlineStr">
        <is>
          <t xml:space="preserve">CONCLUIDO	</t>
        </is>
      </c>
      <c r="D40" t="n">
        <v>5.1926</v>
      </c>
      <c r="E40" t="n">
        <v>19.26</v>
      </c>
      <c r="F40" t="n">
        <v>16.83</v>
      </c>
      <c r="G40" t="n">
        <v>201.95</v>
      </c>
      <c r="H40" t="n">
        <v>3.35</v>
      </c>
      <c r="I40" t="n">
        <v>5</v>
      </c>
      <c r="J40" t="n">
        <v>206.89</v>
      </c>
      <c r="K40" t="n">
        <v>49.1</v>
      </c>
      <c r="L40" t="n">
        <v>39</v>
      </c>
      <c r="M40" t="n">
        <v>3</v>
      </c>
      <c r="N40" t="n">
        <v>43.8</v>
      </c>
      <c r="O40" t="n">
        <v>25750.58</v>
      </c>
      <c r="P40" t="n">
        <v>190.53</v>
      </c>
      <c r="Q40" t="n">
        <v>183.26</v>
      </c>
      <c r="R40" t="n">
        <v>30.6</v>
      </c>
      <c r="S40" t="n">
        <v>26.24</v>
      </c>
      <c r="T40" t="n">
        <v>1331.64</v>
      </c>
      <c r="U40" t="n">
        <v>0.86</v>
      </c>
      <c r="V40" t="n">
        <v>0.9</v>
      </c>
      <c r="W40" t="n">
        <v>2.94</v>
      </c>
      <c r="X40" t="n">
        <v>0.07000000000000001</v>
      </c>
      <c r="Y40" t="n">
        <v>0.5</v>
      </c>
      <c r="Z40" t="n">
        <v>10</v>
      </c>
      <c r="AA40" t="n">
        <v>280.6275038431436</v>
      </c>
      <c r="AB40" t="n">
        <v>383.9669311698941</v>
      </c>
      <c r="AC40" t="n">
        <v>347.3216661600111</v>
      </c>
      <c r="AD40" t="n">
        <v>280627.5038431436</v>
      </c>
      <c r="AE40" t="n">
        <v>383966.9311698941</v>
      </c>
      <c r="AF40" t="n">
        <v>1.265738663847409e-06</v>
      </c>
      <c r="AG40" t="n">
        <v>0.2675</v>
      </c>
      <c r="AH40" t="n">
        <v>347321.6661600111</v>
      </c>
    </row>
    <row r="41">
      <c r="A41" t="n">
        <v>39</v>
      </c>
      <c r="B41" t="n">
        <v>75</v>
      </c>
      <c r="C41" t="inlineStr">
        <is>
          <t xml:space="preserve">CONCLUIDO	</t>
        </is>
      </c>
      <c r="D41" t="n">
        <v>5.1932</v>
      </c>
      <c r="E41" t="n">
        <v>19.26</v>
      </c>
      <c r="F41" t="n">
        <v>16.83</v>
      </c>
      <c r="G41" t="n">
        <v>201.92</v>
      </c>
      <c r="H41" t="n">
        <v>3.41</v>
      </c>
      <c r="I41" t="n">
        <v>5</v>
      </c>
      <c r="J41" t="n">
        <v>208.49</v>
      </c>
      <c r="K41" t="n">
        <v>49.1</v>
      </c>
      <c r="L41" t="n">
        <v>40</v>
      </c>
      <c r="M41" t="n">
        <v>3</v>
      </c>
      <c r="N41" t="n">
        <v>44.39</v>
      </c>
      <c r="O41" t="n">
        <v>25947.65</v>
      </c>
      <c r="P41" t="n">
        <v>189.92</v>
      </c>
      <c r="Q41" t="n">
        <v>183.26</v>
      </c>
      <c r="R41" t="n">
        <v>30.5</v>
      </c>
      <c r="S41" t="n">
        <v>26.24</v>
      </c>
      <c r="T41" t="n">
        <v>1279.15</v>
      </c>
      <c r="U41" t="n">
        <v>0.86</v>
      </c>
      <c r="V41" t="n">
        <v>0.9</v>
      </c>
      <c r="W41" t="n">
        <v>2.95</v>
      </c>
      <c r="X41" t="n">
        <v>0.07000000000000001</v>
      </c>
      <c r="Y41" t="n">
        <v>0.5</v>
      </c>
      <c r="Z41" t="n">
        <v>10</v>
      </c>
      <c r="AA41" t="n">
        <v>279.9561508967013</v>
      </c>
      <c r="AB41" t="n">
        <v>383.0483564505701</v>
      </c>
      <c r="AC41" t="n">
        <v>346.4907589226717</v>
      </c>
      <c r="AD41" t="n">
        <v>279956.1508967013</v>
      </c>
      <c r="AE41" t="n">
        <v>383048.35645057</v>
      </c>
      <c r="AF41" t="n">
        <v>1.265884918748289e-06</v>
      </c>
      <c r="AG41" t="n">
        <v>0.2675</v>
      </c>
      <c r="AH41" t="n">
        <v>346490.7589226717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3.2143</v>
      </c>
      <c r="E2" t="n">
        <v>31.11</v>
      </c>
      <c r="F2" t="n">
        <v>20.97</v>
      </c>
      <c r="G2" t="n">
        <v>6.11</v>
      </c>
      <c r="H2" t="n">
        <v>0.1</v>
      </c>
      <c r="I2" t="n">
        <v>206</v>
      </c>
      <c r="J2" t="n">
        <v>185.69</v>
      </c>
      <c r="K2" t="n">
        <v>53.44</v>
      </c>
      <c r="L2" t="n">
        <v>1</v>
      </c>
      <c r="M2" t="n">
        <v>204</v>
      </c>
      <c r="N2" t="n">
        <v>36.26</v>
      </c>
      <c r="O2" t="n">
        <v>23136.14</v>
      </c>
      <c r="P2" t="n">
        <v>285.77</v>
      </c>
      <c r="Q2" t="n">
        <v>183.34</v>
      </c>
      <c r="R2" t="n">
        <v>159.65</v>
      </c>
      <c r="S2" t="n">
        <v>26.24</v>
      </c>
      <c r="T2" t="n">
        <v>64852.75</v>
      </c>
      <c r="U2" t="n">
        <v>0.16</v>
      </c>
      <c r="V2" t="n">
        <v>0.73</v>
      </c>
      <c r="W2" t="n">
        <v>3.27</v>
      </c>
      <c r="X2" t="n">
        <v>4.21</v>
      </c>
      <c r="Y2" t="n">
        <v>0.5</v>
      </c>
      <c r="Z2" t="n">
        <v>10</v>
      </c>
      <c r="AA2" t="n">
        <v>660.6045262371497</v>
      </c>
      <c r="AB2" t="n">
        <v>903.8682566124991</v>
      </c>
      <c r="AC2" t="n">
        <v>817.6043387884672</v>
      </c>
      <c r="AD2" t="n">
        <v>660604.5262371497</v>
      </c>
      <c r="AE2" t="n">
        <v>903868.256612499</v>
      </c>
      <c r="AF2" t="n">
        <v>7.562637586811906e-07</v>
      </c>
      <c r="AG2" t="n">
        <v>0.4320833333333333</v>
      </c>
      <c r="AH2" t="n">
        <v>817604.3387884672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4.0864</v>
      </c>
      <c r="E3" t="n">
        <v>24.47</v>
      </c>
      <c r="F3" t="n">
        <v>18.58</v>
      </c>
      <c r="G3" t="n">
        <v>12.12</v>
      </c>
      <c r="H3" t="n">
        <v>0.19</v>
      </c>
      <c r="I3" t="n">
        <v>92</v>
      </c>
      <c r="J3" t="n">
        <v>187.21</v>
      </c>
      <c r="K3" t="n">
        <v>53.44</v>
      </c>
      <c r="L3" t="n">
        <v>2</v>
      </c>
      <c r="M3" t="n">
        <v>90</v>
      </c>
      <c r="N3" t="n">
        <v>36.77</v>
      </c>
      <c r="O3" t="n">
        <v>23322.88</v>
      </c>
      <c r="P3" t="n">
        <v>252.91</v>
      </c>
      <c r="Q3" t="n">
        <v>183.33</v>
      </c>
      <c r="R3" t="n">
        <v>85.04000000000001</v>
      </c>
      <c r="S3" t="n">
        <v>26.24</v>
      </c>
      <c r="T3" t="n">
        <v>28116.01</v>
      </c>
      <c r="U3" t="n">
        <v>0.31</v>
      </c>
      <c r="V3" t="n">
        <v>0.82</v>
      </c>
      <c r="W3" t="n">
        <v>3.08</v>
      </c>
      <c r="X3" t="n">
        <v>1.82</v>
      </c>
      <c r="Y3" t="n">
        <v>0.5</v>
      </c>
      <c r="Z3" t="n">
        <v>10</v>
      </c>
      <c r="AA3" t="n">
        <v>460.6376056038218</v>
      </c>
      <c r="AB3" t="n">
        <v>630.2646938840616</v>
      </c>
      <c r="AC3" t="n">
        <v>570.1131160818195</v>
      </c>
      <c r="AD3" t="n">
        <v>460637.6056038219</v>
      </c>
      <c r="AE3" t="n">
        <v>630264.6938840615</v>
      </c>
      <c r="AF3" t="n">
        <v>9.614523297373665e-07</v>
      </c>
      <c r="AG3" t="n">
        <v>0.3398611111111111</v>
      </c>
      <c r="AH3" t="n">
        <v>570113.1160818195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4.4153</v>
      </c>
      <c r="E4" t="n">
        <v>22.65</v>
      </c>
      <c r="F4" t="n">
        <v>17.95</v>
      </c>
      <c r="G4" t="n">
        <v>17.95</v>
      </c>
      <c r="H4" t="n">
        <v>0.28</v>
      </c>
      <c r="I4" t="n">
        <v>60</v>
      </c>
      <c r="J4" t="n">
        <v>188.73</v>
      </c>
      <c r="K4" t="n">
        <v>53.44</v>
      </c>
      <c r="L4" t="n">
        <v>3</v>
      </c>
      <c r="M4" t="n">
        <v>58</v>
      </c>
      <c r="N4" t="n">
        <v>37.29</v>
      </c>
      <c r="O4" t="n">
        <v>23510.33</v>
      </c>
      <c r="P4" t="n">
        <v>244.11</v>
      </c>
      <c r="Q4" t="n">
        <v>183.3</v>
      </c>
      <c r="R4" t="n">
        <v>64.92</v>
      </c>
      <c r="S4" t="n">
        <v>26.24</v>
      </c>
      <c r="T4" t="n">
        <v>18215.42</v>
      </c>
      <c r="U4" t="n">
        <v>0.4</v>
      </c>
      <c r="V4" t="n">
        <v>0.85</v>
      </c>
      <c r="W4" t="n">
        <v>3.04</v>
      </c>
      <c r="X4" t="n">
        <v>1.19</v>
      </c>
      <c r="Y4" t="n">
        <v>0.5</v>
      </c>
      <c r="Z4" t="n">
        <v>10</v>
      </c>
      <c r="AA4" t="n">
        <v>411.8008760401048</v>
      </c>
      <c r="AB4" t="n">
        <v>563.4441259705344</v>
      </c>
      <c r="AC4" t="n">
        <v>509.6698093867033</v>
      </c>
      <c r="AD4" t="n">
        <v>411800.8760401048</v>
      </c>
      <c r="AE4" t="n">
        <v>563444.1259705344</v>
      </c>
      <c r="AF4" t="n">
        <v>1.038836254769331e-06</v>
      </c>
      <c r="AG4" t="n">
        <v>0.3145833333333333</v>
      </c>
      <c r="AH4" t="n">
        <v>509669.8093867033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4.603</v>
      </c>
      <c r="E5" t="n">
        <v>21.72</v>
      </c>
      <c r="F5" t="n">
        <v>17.62</v>
      </c>
      <c r="G5" t="n">
        <v>24.03</v>
      </c>
      <c r="H5" t="n">
        <v>0.37</v>
      </c>
      <c r="I5" t="n">
        <v>44</v>
      </c>
      <c r="J5" t="n">
        <v>190.25</v>
      </c>
      <c r="K5" t="n">
        <v>53.44</v>
      </c>
      <c r="L5" t="n">
        <v>4</v>
      </c>
      <c r="M5" t="n">
        <v>42</v>
      </c>
      <c r="N5" t="n">
        <v>37.82</v>
      </c>
      <c r="O5" t="n">
        <v>23698.48</v>
      </c>
      <c r="P5" t="n">
        <v>239.43</v>
      </c>
      <c r="Q5" t="n">
        <v>183.31</v>
      </c>
      <c r="R5" t="n">
        <v>55.09</v>
      </c>
      <c r="S5" t="n">
        <v>26.24</v>
      </c>
      <c r="T5" t="n">
        <v>13380.97</v>
      </c>
      <c r="U5" t="n">
        <v>0.48</v>
      </c>
      <c r="V5" t="n">
        <v>0.86</v>
      </c>
      <c r="W5" t="n">
        <v>3.01</v>
      </c>
      <c r="X5" t="n">
        <v>0.86</v>
      </c>
      <c r="Y5" t="n">
        <v>0.5</v>
      </c>
      <c r="Z5" t="n">
        <v>10</v>
      </c>
      <c r="AA5" t="n">
        <v>387.6330746902419</v>
      </c>
      <c r="AB5" t="n">
        <v>530.3766739555057</v>
      </c>
      <c r="AC5" t="n">
        <v>479.7582685815287</v>
      </c>
      <c r="AD5" t="n">
        <v>387633.0746902419</v>
      </c>
      <c r="AE5" t="n">
        <v>530376.6739555057</v>
      </c>
      <c r="AF5" t="n">
        <v>1.082998500827402e-06</v>
      </c>
      <c r="AG5" t="n">
        <v>0.3016666666666666</v>
      </c>
      <c r="AH5" t="n">
        <v>479758.2685815287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4.7138</v>
      </c>
      <c r="E6" t="n">
        <v>21.21</v>
      </c>
      <c r="F6" t="n">
        <v>17.44</v>
      </c>
      <c r="G6" t="n">
        <v>29.9</v>
      </c>
      <c r="H6" t="n">
        <v>0.46</v>
      </c>
      <c r="I6" t="n">
        <v>35</v>
      </c>
      <c r="J6" t="n">
        <v>191.78</v>
      </c>
      <c r="K6" t="n">
        <v>53.44</v>
      </c>
      <c r="L6" t="n">
        <v>5</v>
      </c>
      <c r="M6" t="n">
        <v>33</v>
      </c>
      <c r="N6" t="n">
        <v>38.35</v>
      </c>
      <c r="O6" t="n">
        <v>23887.36</v>
      </c>
      <c r="P6" t="n">
        <v>236.79</v>
      </c>
      <c r="Q6" t="n">
        <v>183.32</v>
      </c>
      <c r="R6" t="n">
        <v>49.44</v>
      </c>
      <c r="S6" t="n">
        <v>26.24</v>
      </c>
      <c r="T6" t="n">
        <v>10599.72</v>
      </c>
      <c r="U6" t="n">
        <v>0.53</v>
      </c>
      <c r="V6" t="n">
        <v>0.87</v>
      </c>
      <c r="W6" t="n">
        <v>3</v>
      </c>
      <c r="X6" t="n">
        <v>0.6899999999999999</v>
      </c>
      <c r="Y6" t="n">
        <v>0.5</v>
      </c>
      <c r="Z6" t="n">
        <v>10</v>
      </c>
      <c r="AA6" t="n">
        <v>374.4954992835991</v>
      </c>
      <c r="AB6" t="n">
        <v>512.4012636952153</v>
      </c>
      <c r="AC6" t="n">
        <v>463.4984062478336</v>
      </c>
      <c r="AD6" t="n">
        <v>374495.4992835991</v>
      </c>
      <c r="AE6" t="n">
        <v>512401.2636952153</v>
      </c>
      <c r="AF6" t="n">
        <v>1.109067637019381e-06</v>
      </c>
      <c r="AG6" t="n">
        <v>0.2945833333333334</v>
      </c>
      <c r="AH6" t="n">
        <v>463498.4062478336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4.794</v>
      </c>
      <c r="E7" t="n">
        <v>20.86</v>
      </c>
      <c r="F7" t="n">
        <v>17.31</v>
      </c>
      <c r="G7" t="n">
        <v>35.82</v>
      </c>
      <c r="H7" t="n">
        <v>0.55</v>
      </c>
      <c r="I7" t="n">
        <v>29</v>
      </c>
      <c r="J7" t="n">
        <v>193.32</v>
      </c>
      <c r="K7" t="n">
        <v>53.44</v>
      </c>
      <c r="L7" t="n">
        <v>6</v>
      </c>
      <c r="M7" t="n">
        <v>27</v>
      </c>
      <c r="N7" t="n">
        <v>38.89</v>
      </c>
      <c r="O7" t="n">
        <v>24076.95</v>
      </c>
      <c r="P7" t="n">
        <v>234.85</v>
      </c>
      <c r="Q7" t="n">
        <v>183.28</v>
      </c>
      <c r="R7" t="n">
        <v>45.48</v>
      </c>
      <c r="S7" t="n">
        <v>26.24</v>
      </c>
      <c r="T7" t="n">
        <v>8649.5</v>
      </c>
      <c r="U7" t="n">
        <v>0.58</v>
      </c>
      <c r="V7" t="n">
        <v>0.88</v>
      </c>
      <c r="W7" t="n">
        <v>2.99</v>
      </c>
      <c r="X7" t="n">
        <v>0.5600000000000001</v>
      </c>
      <c r="Y7" t="n">
        <v>0.5</v>
      </c>
      <c r="Z7" t="n">
        <v>10</v>
      </c>
      <c r="AA7" t="n">
        <v>365.3338179174278</v>
      </c>
      <c r="AB7" t="n">
        <v>499.8658470651638</v>
      </c>
      <c r="AC7" t="n">
        <v>452.1593521873865</v>
      </c>
      <c r="AD7" t="n">
        <v>365333.8179174278</v>
      </c>
      <c r="AE7" t="n">
        <v>499865.8470651638</v>
      </c>
      <c r="AF7" t="n">
        <v>1.127937174226932e-06</v>
      </c>
      <c r="AG7" t="n">
        <v>0.2897222222222222</v>
      </c>
      <c r="AH7" t="n">
        <v>452159.3521873865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4.8453</v>
      </c>
      <c r="E8" t="n">
        <v>20.64</v>
      </c>
      <c r="F8" t="n">
        <v>17.24</v>
      </c>
      <c r="G8" t="n">
        <v>41.37</v>
      </c>
      <c r="H8" t="n">
        <v>0.64</v>
      </c>
      <c r="I8" t="n">
        <v>25</v>
      </c>
      <c r="J8" t="n">
        <v>194.86</v>
      </c>
      <c r="K8" t="n">
        <v>53.44</v>
      </c>
      <c r="L8" t="n">
        <v>7</v>
      </c>
      <c r="M8" t="n">
        <v>23</v>
      </c>
      <c r="N8" t="n">
        <v>39.43</v>
      </c>
      <c r="O8" t="n">
        <v>24267.28</v>
      </c>
      <c r="P8" t="n">
        <v>233.69</v>
      </c>
      <c r="Q8" t="n">
        <v>183.28</v>
      </c>
      <c r="R8" t="n">
        <v>43.22</v>
      </c>
      <c r="S8" t="n">
        <v>26.24</v>
      </c>
      <c r="T8" t="n">
        <v>7542.68</v>
      </c>
      <c r="U8" t="n">
        <v>0.61</v>
      </c>
      <c r="V8" t="n">
        <v>0.88</v>
      </c>
      <c r="W8" t="n">
        <v>2.98</v>
      </c>
      <c r="X8" t="n">
        <v>0.48</v>
      </c>
      <c r="Y8" t="n">
        <v>0.5</v>
      </c>
      <c r="Z8" t="n">
        <v>10</v>
      </c>
      <c r="AA8" t="n">
        <v>359.7956553049341</v>
      </c>
      <c r="AB8" t="n">
        <v>492.2882886522593</v>
      </c>
      <c r="AC8" t="n">
        <v>445.3049853142394</v>
      </c>
      <c r="AD8" t="n">
        <v>359795.6553049341</v>
      </c>
      <c r="AE8" t="n">
        <v>492288.2886522593</v>
      </c>
      <c r="AF8" t="n">
        <v>1.140007090171413e-06</v>
      </c>
      <c r="AG8" t="n">
        <v>0.2866666666666667</v>
      </c>
      <c r="AH8" t="n">
        <v>445304.9853142395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4.8904</v>
      </c>
      <c r="E9" t="n">
        <v>20.45</v>
      </c>
      <c r="F9" t="n">
        <v>17.16</v>
      </c>
      <c r="G9" t="n">
        <v>46.8</v>
      </c>
      <c r="H9" t="n">
        <v>0.72</v>
      </c>
      <c r="I9" t="n">
        <v>22</v>
      </c>
      <c r="J9" t="n">
        <v>196.41</v>
      </c>
      <c r="K9" t="n">
        <v>53.44</v>
      </c>
      <c r="L9" t="n">
        <v>8</v>
      </c>
      <c r="M9" t="n">
        <v>20</v>
      </c>
      <c r="N9" t="n">
        <v>39.98</v>
      </c>
      <c r="O9" t="n">
        <v>24458.36</v>
      </c>
      <c r="P9" t="n">
        <v>232.46</v>
      </c>
      <c r="Q9" t="n">
        <v>183.28</v>
      </c>
      <c r="R9" t="n">
        <v>40.86</v>
      </c>
      <c r="S9" t="n">
        <v>26.24</v>
      </c>
      <c r="T9" t="n">
        <v>6374.47</v>
      </c>
      <c r="U9" t="n">
        <v>0.64</v>
      </c>
      <c r="V9" t="n">
        <v>0.89</v>
      </c>
      <c r="W9" t="n">
        <v>2.97</v>
      </c>
      <c r="X9" t="n">
        <v>0.4</v>
      </c>
      <c r="Y9" t="n">
        <v>0.5</v>
      </c>
      <c r="Z9" t="n">
        <v>10</v>
      </c>
      <c r="AA9" t="n">
        <v>354.6883758030995</v>
      </c>
      <c r="AB9" t="n">
        <v>485.3002835205797</v>
      </c>
      <c r="AC9" t="n">
        <v>438.9839055846006</v>
      </c>
      <c r="AD9" t="n">
        <v>354688.3758030995</v>
      </c>
      <c r="AE9" t="n">
        <v>485300.2835205797</v>
      </c>
      <c r="AF9" t="n">
        <v>1.150618263838003e-06</v>
      </c>
      <c r="AG9" t="n">
        <v>0.2840277777777778</v>
      </c>
      <c r="AH9" t="n">
        <v>438983.9055846006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4.9174</v>
      </c>
      <c r="E10" t="n">
        <v>20.34</v>
      </c>
      <c r="F10" t="n">
        <v>17.12</v>
      </c>
      <c r="G10" t="n">
        <v>51.37</v>
      </c>
      <c r="H10" t="n">
        <v>0.8100000000000001</v>
      </c>
      <c r="I10" t="n">
        <v>20</v>
      </c>
      <c r="J10" t="n">
        <v>197.97</v>
      </c>
      <c r="K10" t="n">
        <v>53.44</v>
      </c>
      <c r="L10" t="n">
        <v>9</v>
      </c>
      <c r="M10" t="n">
        <v>18</v>
      </c>
      <c r="N10" t="n">
        <v>40.53</v>
      </c>
      <c r="O10" t="n">
        <v>24650.18</v>
      </c>
      <c r="P10" t="n">
        <v>231.97</v>
      </c>
      <c r="Q10" t="n">
        <v>183.27</v>
      </c>
      <c r="R10" t="n">
        <v>39.62</v>
      </c>
      <c r="S10" t="n">
        <v>26.24</v>
      </c>
      <c r="T10" t="n">
        <v>5767.65</v>
      </c>
      <c r="U10" t="n">
        <v>0.66</v>
      </c>
      <c r="V10" t="n">
        <v>0.89</v>
      </c>
      <c r="W10" t="n">
        <v>2.97</v>
      </c>
      <c r="X10" t="n">
        <v>0.37</v>
      </c>
      <c r="Y10" t="n">
        <v>0.5</v>
      </c>
      <c r="Z10" t="n">
        <v>10</v>
      </c>
      <c r="AA10" t="n">
        <v>351.9911134083673</v>
      </c>
      <c r="AB10" t="n">
        <v>481.6097701172885</v>
      </c>
      <c r="AC10" t="n">
        <v>435.6456096008513</v>
      </c>
      <c r="AD10" t="n">
        <v>351991.1134083673</v>
      </c>
      <c r="AE10" t="n">
        <v>481609.7701172885</v>
      </c>
      <c r="AF10" t="n">
        <v>1.156970851177204e-06</v>
      </c>
      <c r="AG10" t="n">
        <v>0.2825</v>
      </c>
      <c r="AH10" t="n">
        <v>435645.6096008514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4.9413</v>
      </c>
      <c r="E11" t="n">
        <v>20.24</v>
      </c>
      <c r="F11" t="n">
        <v>17.1</v>
      </c>
      <c r="G11" t="n">
        <v>57</v>
      </c>
      <c r="H11" t="n">
        <v>0.89</v>
      </c>
      <c r="I11" t="n">
        <v>18</v>
      </c>
      <c r="J11" t="n">
        <v>199.53</v>
      </c>
      <c r="K11" t="n">
        <v>53.44</v>
      </c>
      <c r="L11" t="n">
        <v>10</v>
      </c>
      <c r="M11" t="n">
        <v>16</v>
      </c>
      <c r="N11" t="n">
        <v>41.1</v>
      </c>
      <c r="O11" t="n">
        <v>24842.77</v>
      </c>
      <c r="P11" t="n">
        <v>231.56</v>
      </c>
      <c r="Q11" t="n">
        <v>183.27</v>
      </c>
      <c r="R11" t="n">
        <v>38.8</v>
      </c>
      <c r="S11" t="n">
        <v>26.24</v>
      </c>
      <c r="T11" t="n">
        <v>5368.88</v>
      </c>
      <c r="U11" t="n">
        <v>0.68</v>
      </c>
      <c r="V11" t="n">
        <v>0.89</v>
      </c>
      <c r="W11" t="n">
        <v>2.97</v>
      </c>
      <c r="X11" t="n">
        <v>0.34</v>
      </c>
      <c r="Y11" t="n">
        <v>0.5</v>
      </c>
      <c r="Z11" t="n">
        <v>10</v>
      </c>
      <c r="AA11" t="n">
        <v>349.7371253288459</v>
      </c>
      <c r="AB11" t="n">
        <v>478.5257641879512</v>
      </c>
      <c r="AC11" t="n">
        <v>432.8559368689805</v>
      </c>
      <c r="AD11" t="n">
        <v>349737.1253288459</v>
      </c>
      <c r="AE11" t="n">
        <v>478525.7641879512</v>
      </c>
      <c r="AF11" t="n">
        <v>1.162594067377459e-06</v>
      </c>
      <c r="AG11" t="n">
        <v>0.2811111111111111</v>
      </c>
      <c r="AH11" t="n">
        <v>432855.9368689805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4.9693</v>
      </c>
      <c r="E12" t="n">
        <v>20.12</v>
      </c>
      <c r="F12" t="n">
        <v>17.06</v>
      </c>
      <c r="G12" t="n">
        <v>63.97</v>
      </c>
      <c r="H12" t="n">
        <v>0.97</v>
      </c>
      <c r="I12" t="n">
        <v>16</v>
      </c>
      <c r="J12" t="n">
        <v>201.1</v>
      </c>
      <c r="K12" t="n">
        <v>53.44</v>
      </c>
      <c r="L12" t="n">
        <v>11</v>
      </c>
      <c r="M12" t="n">
        <v>14</v>
      </c>
      <c r="N12" t="n">
        <v>41.66</v>
      </c>
      <c r="O12" t="n">
        <v>25036.12</v>
      </c>
      <c r="P12" t="n">
        <v>230.66</v>
      </c>
      <c r="Q12" t="n">
        <v>183.28</v>
      </c>
      <c r="R12" t="n">
        <v>37.8</v>
      </c>
      <c r="S12" t="n">
        <v>26.24</v>
      </c>
      <c r="T12" t="n">
        <v>4878.47</v>
      </c>
      <c r="U12" t="n">
        <v>0.6899999999999999</v>
      </c>
      <c r="V12" t="n">
        <v>0.89</v>
      </c>
      <c r="W12" t="n">
        <v>2.96</v>
      </c>
      <c r="X12" t="n">
        <v>0.3</v>
      </c>
      <c r="Y12" t="n">
        <v>0.5</v>
      </c>
      <c r="Z12" t="n">
        <v>10</v>
      </c>
      <c r="AA12" t="n">
        <v>346.575503486277</v>
      </c>
      <c r="AB12" t="n">
        <v>474.1998937020369</v>
      </c>
      <c r="AC12" t="n">
        <v>428.9429213908446</v>
      </c>
      <c r="AD12" t="n">
        <v>346575.503486277</v>
      </c>
      <c r="AE12" t="n">
        <v>474199.8937020369</v>
      </c>
      <c r="AF12" t="n">
        <v>1.169181935729222e-06</v>
      </c>
      <c r="AG12" t="n">
        <v>0.2794444444444444</v>
      </c>
      <c r="AH12" t="n">
        <v>428942.9213908446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4.9862</v>
      </c>
      <c r="E13" t="n">
        <v>20.06</v>
      </c>
      <c r="F13" t="n">
        <v>17.03</v>
      </c>
      <c r="G13" t="n">
        <v>68.11</v>
      </c>
      <c r="H13" t="n">
        <v>1.05</v>
      </c>
      <c r="I13" t="n">
        <v>15</v>
      </c>
      <c r="J13" t="n">
        <v>202.67</v>
      </c>
      <c r="K13" t="n">
        <v>53.44</v>
      </c>
      <c r="L13" t="n">
        <v>12</v>
      </c>
      <c r="M13" t="n">
        <v>13</v>
      </c>
      <c r="N13" t="n">
        <v>42.24</v>
      </c>
      <c r="O13" t="n">
        <v>25230.25</v>
      </c>
      <c r="P13" t="n">
        <v>230.28</v>
      </c>
      <c r="Q13" t="n">
        <v>183.26</v>
      </c>
      <c r="R13" t="n">
        <v>36.94</v>
      </c>
      <c r="S13" t="n">
        <v>26.24</v>
      </c>
      <c r="T13" t="n">
        <v>4449.51</v>
      </c>
      <c r="U13" t="n">
        <v>0.71</v>
      </c>
      <c r="V13" t="n">
        <v>0.89</v>
      </c>
      <c r="W13" t="n">
        <v>2.96</v>
      </c>
      <c r="X13" t="n">
        <v>0.27</v>
      </c>
      <c r="Y13" t="n">
        <v>0.5</v>
      </c>
      <c r="Z13" t="n">
        <v>10</v>
      </c>
      <c r="AA13" t="n">
        <v>344.8318297850599</v>
      </c>
      <c r="AB13" t="n">
        <v>471.814122418577</v>
      </c>
      <c r="AC13" t="n">
        <v>426.7848447702271</v>
      </c>
      <c r="AD13" t="n">
        <v>344831.82978506</v>
      </c>
      <c r="AE13" t="n">
        <v>471814.122418577</v>
      </c>
      <c r="AF13" t="n">
        <v>1.173158184841537e-06</v>
      </c>
      <c r="AG13" t="n">
        <v>0.2786111111111111</v>
      </c>
      <c r="AH13" t="n">
        <v>426784.8447702271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5.0015</v>
      </c>
      <c r="E14" t="n">
        <v>19.99</v>
      </c>
      <c r="F14" t="n">
        <v>17</v>
      </c>
      <c r="G14" t="n">
        <v>72.88</v>
      </c>
      <c r="H14" t="n">
        <v>1.13</v>
      </c>
      <c r="I14" t="n">
        <v>14</v>
      </c>
      <c r="J14" t="n">
        <v>204.25</v>
      </c>
      <c r="K14" t="n">
        <v>53.44</v>
      </c>
      <c r="L14" t="n">
        <v>13</v>
      </c>
      <c r="M14" t="n">
        <v>12</v>
      </c>
      <c r="N14" t="n">
        <v>42.82</v>
      </c>
      <c r="O14" t="n">
        <v>25425.3</v>
      </c>
      <c r="P14" t="n">
        <v>229.84</v>
      </c>
      <c r="Q14" t="n">
        <v>183.26</v>
      </c>
      <c r="R14" t="n">
        <v>36.02</v>
      </c>
      <c r="S14" t="n">
        <v>26.24</v>
      </c>
      <c r="T14" t="n">
        <v>3995.69</v>
      </c>
      <c r="U14" t="n">
        <v>0.73</v>
      </c>
      <c r="V14" t="n">
        <v>0.89</v>
      </c>
      <c r="W14" t="n">
        <v>2.96</v>
      </c>
      <c r="X14" t="n">
        <v>0.25</v>
      </c>
      <c r="Y14" t="n">
        <v>0.5</v>
      </c>
      <c r="Z14" t="n">
        <v>10</v>
      </c>
      <c r="AA14" t="n">
        <v>343.1431045306393</v>
      </c>
      <c r="AB14" t="n">
        <v>469.5035340241786</v>
      </c>
      <c r="AC14" t="n">
        <v>424.6947756892588</v>
      </c>
      <c r="AD14" t="n">
        <v>343143.1045306393</v>
      </c>
      <c r="AE14" t="n">
        <v>469503.5340241786</v>
      </c>
      <c r="AF14" t="n">
        <v>1.176757984333751e-06</v>
      </c>
      <c r="AG14" t="n">
        <v>0.2776388888888889</v>
      </c>
      <c r="AH14" t="n">
        <v>424694.7756892588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5.0106</v>
      </c>
      <c r="E15" t="n">
        <v>19.96</v>
      </c>
      <c r="F15" t="n">
        <v>17</v>
      </c>
      <c r="G15" t="n">
        <v>78.48</v>
      </c>
      <c r="H15" t="n">
        <v>1.21</v>
      </c>
      <c r="I15" t="n">
        <v>13</v>
      </c>
      <c r="J15" t="n">
        <v>205.84</v>
      </c>
      <c r="K15" t="n">
        <v>53.44</v>
      </c>
      <c r="L15" t="n">
        <v>14</v>
      </c>
      <c r="M15" t="n">
        <v>11</v>
      </c>
      <c r="N15" t="n">
        <v>43.4</v>
      </c>
      <c r="O15" t="n">
        <v>25621.03</v>
      </c>
      <c r="P15" t="n">
        <v>229.88</v>
      </c>
      <c r="Q15" t="n">
        <v>183.29</v>
      </c>
      <c r="R15" t="n">
        <v>36.04</v>
      </c>
      <c r="S15" t="n">
        <v>26.24</v>
      </c>
      <c r="T15" t="n">
        <v>4013.32</v>
      </c>
      <c r="U15" t="n">
        <v>0.73</v>
      </c>
      <c r="V15" t="n">
        <v>0.89</v>
      </c>
      <c r="W15" t="n">
        <v>2.96</v>
      </c>
      <c r="X15" t="n">
        <v>0.25</v>
      </c>
      <c r="Y15" t="n">
        <v>0.5</v>
      </c>
      <c r="Z15" t="n">
        <v>10</v>
      </c>
      <c r="AA15" t="n">
        <v>342.5666085269568</v>
      </c>
      <c r="AB15" t="n">
        <v>468.7147467587315</v>
      </c>
      <c r="AC15" t="n">
        <v>423.9812691733561</v>
      </c>
      <c r="AD15" t="n">
        <v>342566.6085269568</v>
      </c>
      <c r="AE15" t="n">
        <v>468714.7467587314</v>
      </c>
      <c r="AF15" t="n">
        <v>1.178899041548074e-06</v>
      </c>
      <c r="AG15" t="n">
        <v>0.2772222222222223</v>
      </c>
      <c r="AH15" t="n">
        <v>423981.2691733561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5.027</v>
      </c>
      <c r="E16" t="n">
        <v>19.89</v>
      </c>
      <c r="F16" t="n">
        <v>16.98</v>
      </c>
      <c r="G16" t="n">
        <v>84.89</v>
      </c>
      <c r="H16" t="n">
        <v>1.28</v>
      </c>
      <c r="I16" t="n">
        <v>12</v>
      </c>
      <c r="J16" t="n">
        <v>207.43</v>
      </c>
      <c r="K16" t="n">
        <v>53.44</v>
      </c>
      <c r="L16" t="n">
        <v>15</v>
      </c>
      <c r="M16" t="n">
        <v>10</v>
      </c>
      <c r="N16" t="n">
        <v>44</v>
      </c>
      <c r="O16" t="n">
        <v>25817.56</v>
      </c>
      <c r="P16" t="n">
        <v>229.02</v>
      </c>
      <c r="Q16" t="n">
        <v>183.26</v>
      </c>
      <c r="R16" t="n">
        <v>35.2</v>
      </c>
      <c r="S16" t="n">
        <v>26.24</v>
      </c>
      <c r="T16" t="n">
        <v>3594.75</v>
      </c>
      <c r="U16" t="n">
        <v>0.75</v>
      </c>
      <c r="V16" t="n">
        <v>0.9</v>
      </c>
      <c r="W16" t="n">
        <v>2.96</v>
      </c>
      <c r="X16" t="n">
        <v>0.22</v>
      </c>
      <c r="Y16" t="n">
        <v>0.5</v>
      </c>
      <c r="Z16" t="n">
        <v>10</v>
      </c>
      <c r="AA16" t="n">
        <v>340.4172081744102</v>
      </c>
      <c r="AB16" t="n">
        <v>465.773842371526</v>
      </c>
      <c r="AC16" t="n">
        <v>421.3210405732804</v>
      </c>
      <c r="AD16" t="n">
        <v>340417.2081744102</v>
      </c>
      <c r="AE16" t="n">
        <v>465773.842371526</v>
      </c>
      <c r="AF16" t="n">
        <v>1.182757650154107e-06</v>
      </c>
      <c r="AG16" t="n">
        <v>0.27625</v>
      </c>
      <c r="AH16" t="n">
        <v>421321.0405732804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5.0278</v>
      </c>
      <c r="E17" t="n">
        <v>19.89</v>
      </c>
      <c r="F17" t="n">
        <v>16.97</v>
      </c>
      <c r="G17" t="n">
        <v>84.87</v>
      </c>
      <c r="H17" t="n">
        <v>1.36</v>
      </c>
      <c r="I17" t="n">
        <v>12</v>
      </c>
      <c r="J17" t="n">
        <v>209.03</v>
      </c>
      <c r="K17" t="n">
        <v>53.44</v>
      </c>
      <c r="L17" t="n">
        <v>16</v>
      </c>
      <c r="M17" t="n">
        <v>10</v>
      </c>
      <c r="N17" t="n">
        <v>44.6</v>
      </c>
      <c r="O17" t="n">
        <v>26014.91</v>
      </c>
      <c r="P17" t="n">
        <v>228.87</v>
      </c>
      <c r="Q17" t="n">
        <v>183.27</v>
      </c>
      <c r="R17" t="n">
        <v>35.06</v>
      </c>
      <c r="S17" t="n">
        <v>26.24</v>
      </c>
      <c r="T17" t="n">
        <v>3525.48</v>
      </c>
      <c r="U17" t="n">
        <v>0.75</v>
      </c>
      <c r="V17" t="n">
        <v>0.9</v>
      </c>
      <c r="W17" t="n">
        <v>2.96</v>
      </c>
      <c r="X17" t="n">
        <v>0.22</v>
      </c>
      <c r="Y17" t="n">
        <v>0.5</v>
      </c>
      <c r="Z17" t="n">
        <v>10</v>
      </c>
      <c r="AA17" t="n">
        <v>340.1481393405623</v>
      </c>
      <c r="AB17" t="n">
        <v>465.4056905225762</v>
      </c>
      <c r="AC17" t="n">
        <v>420.9880246200898</v>
      </c>
      <c r="AD17" t="n">
        <v>340148.1393405623</v>
      </c>
      <c r="AE17" t="n">
        <v>465405.6905225762</v>
      </c>
      <c r="AF17" t="n">
        <v>1.182945874964157e-06</v>
      </c>
      <c r="AG17" t="n">
        <v>0.27625</v>
      </c>
      <c r="AH17" t="n">
        <v>420988.0246200899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5.0436</v>
      </c>
      <c r="E18" t="n">
        <v>19.83</v>
      </c>
      <c r="F18" t="n">
        <v>16.95</v>
      </c>
      <c r="G18" t="n">
        <v>92.45</v>
      </c>
      <c r="H18" t="n">
        <v>1.43</v>
      </c>
      <c r="I18" t="n">
        <v>11</v>
      </c>
      <c r="J18" t="n">
        <v>210.64</v>
      </c>
      <c r="K18" t="n">
        <v>53.44</v>
      </c>
      <c r="L18" t="n">
        <v>17</v>
      </c>
      <c r="M18" t="n">
        <v>9</v>
      </c>
      <c r="N18" t="n">
        <v>45.21</v>
      </c>
      <c r="O18" t="n">
        <v>26213.09</v>
      </c>
      <c r="P18" t="n">
        <v>228.43</v>
      </c>
      <c r="Q18" t="n">
        <v>183.26</v>
      </c>
      <c r="R18" t="n">
        <v>34.32</v>
      </c>
      <c r="S18" t="n">
        <v>26.24</v>
      </c>
      <c r="T18" t="n">
        <v>3160</v>
      </c>
      <c r="U18" t="n">
        <v>0.76</v>
      </c>
      <c r="V18" t="n">
        <v>0.9</v>
      </c>
      <c r="W18" t="n">
        <v>2.95</v>
      </c>
      <c r="X18" t="n">
        <v>0.19</v>
      </c>
      <c r="Y18" t="n">
        <v>0.5</v>
      </c>
      <c r="Z18" t="n">
        <v>10</v>
      </c>
      <c r="AA18" t="n">
        <v>338.5074557638582</v>
      </c>
      <c r="AB18" t="n">
        <v>463.1608348710786</v>
      </c>
      <c r="AC18" t="n">
        <v>418.9574148412966</v>
      </c>
      <c r="AD18" t="n">
        <v>338507.4557638582</v>
      </c>
      <c r="AE18" t="n">
        <v>463160.8348710786</v>
      </c>
      <c r="AF18" t="n">
        <v>1.186663314962652e-06</v>
      </c>
      <c r="AG18" t="n">
        <v>0.2754166666666666</v>
      </c>
      <c r="AH18" t="n">
        <v>418957.4148412966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5.0441</v>
      </c>
      <c r="E19" t="n">
        <v>19.83</v>
      </c>
      <c r="F19" t="n">
        <v>16.95</v>
      </c>
      <c r="G19" t="n">
        <v>92.44</v>
      </c>
      <c r="H19" t="n">
        <v>1.51</v>
      </c>
      <c r="I19" t="n">
        <v>11</v>
      </c>
      <c r="J19" t="n">
        <v>212.25</v>
      </c>
      <c r="K19" t="n">
        <v>53.44</v>
      </c>
      <c r="L19" t="n">
        <v>18</v>
      </c>
      <c r="M19" t="n">
        <v>9</v>
      </c>
      <c r="N19" t="n">
        <v>45.82</v>
      </c>
      <c r="O19" t="n">
        <v>26412.11</v>
      </c>
      <c r="P19" t="n">
        <v>228.28</v>
      </c>
      <c r="Q19" t="n">
        <v>183.26</v>
      </c>
      <c r="R19" t="n">
        <v>34.24</v>
      </c>
      <c r="S19" t="n">
        <v>26.24</v>
      </c>
      <c r="T19" t="n">
        <v>3119.15</v>
      </c>
      <c r="U19" t="n">
        <v>0.77</v>
      </c>
      <c r="V19" t="n">
        <v>0.9</v>
      </c>
      <c r="W19" t="n">
        <v>2.96</v>
      </c>
      <c r="X19" t="n">
        <v>0.19</v>
      </c>
      <c r="Y19" t="n">
        <v>0.5</v>
      </c>
      <c r="Z19" t="n">
        <v>10</v>
      </c>
      <c r="AA19" t="n">
        <v>338.3123231647812</v>
      </c>
      <c r="AB19" t="n">
        <v>462.8938458403788</v>
      </c>
      <c r="AC19" t="n">
        <v>418.7159068689654</v>
      </c>
      <c r="AD19" t="n">
        <v>338312.3231647811</v>
      </c>
      <c r="AE19" t="n">
        <v>462893.8458403788</v>
      </c>
      <c r="AF19" t="n">
        <v>1.186780955468934e-06</v>
      </c>
      <c r="AG19" t="n">
        <v>0.2754166666666666</v>
      </c>
      <c r="AH19" t="n">
        <v>418715.9068689654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5.0594</v>
      </c>
      <c r="E20" t="n">
        <v>19.77</v>
      </c>
      <c r="F20" t="n">
        <v>16.92</v>
      </c>
      <c r="G20" t="n">
        <v>101.55</v>
      </c>
      <c r="H20" t="n">
        <v>1.58</v>
      </c>
      <c r="I20" t="n">
        <v>10</v>
      </c>
      <c r="J20" t="n">
        <v>213.87</v>
      </c>
      <c r="K20" t="n">
        <v>53.44</v>
      </c>
      <c r="L20" t="n">
        <v>19</v>
      </c>
      <c r="M20" t="n">
        <v>8</v>
      </c>
      <c r="N20" t="n">
        <v>46.44</v>
      </c>
      <c r="O20" t="n">
        <v>26611.98</v>
      </c>
      <c r="P20" t="n">
        <v>228.44</v>
      </c>
      <c r="Q20" t="n">
        <v>183.28</v>
      </c>
      <c r="R20" t="n">
        <v>33.45</v>
      </c>
      <c r="S20" t="n">
        <v>26.24</v>
      </c>
      <c r="T20" t="n">
        <v>2731.82</v>
      </c>
      <c r="U20" t="n">
        <v>0.78</v>
      </c>
      <c r="V20" t="n">
        <v>0.9</v>
      </c>
      <c r="W20" t="n">
        <v>2.96</v>
      </c>
      <c r="X20" t="n">
        <v>0.17</v>
      </c>
      <c r="Y20" t="n">
        <v>0.5</v>
      </c>
      <c r="Z20" t="n">
        <v>10</v>
      </c>
      <c r="AA20" t="n">
        <v>337.3084041633603</v>
      </c>
      <c r="AB20" t="n">
        <v>461.5202395728542</v>
      </c>
      <c r="AC20" t="n">
        <v>417.4733956557447</v>
      </c>
      <c r="AD20" t="n">
        <v>337308.4041633602</v>
      </c>
      <c r="AE20" t="n">
        <v>461520.2395728542</v>
      </c>
      <c r="AF20" t="n">
        <v>1.190380754961147e-06</v>
      </c>
      <c r="AG20" t="n">
        <v>0.2745833333333333</v>
      </c>
      <c r="AH20" t="n">
        <v>417473.3956557447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5.0599</v>
      </c>
      <c r="E21" t="n">
        <v>19.76</v>
      </c>
      <c r="F21" t="n">
        <v>16.92</v>
      </c>
      <c r="G21" t="n">
        <v>101.53</v>
      </c>
      <c r="H21" t="n">
        <v>1.65</v>
      </c>
      <c r="I21" t="n">
        <v>10</v>
      </c>
      <c r="J21" t="n">
        <v>215.5</v>
      </c>
      <c r="K21" t="n">
        <v>53.44</v>
      </c>
      <c r="L21" t="n">
        <v>20</v>
      </c>
      <c r="M21" t="n">
        <v>8</v>
      </c>
      <c r="N21" t="n">
        <v>47.07</v>
      </c>
      <c r="O21" t="n">
        <v>26812.71</v>
      </c>
      <c r="P21" t="n">
        <v>227.88</v>
      </c>
      <c r="Q21" t="n">
        <v>183.26</v>
      </c>
      <c r="R21" t="n">
        <v>33.52</v>
      </c>
      <c r="S21" t="n">
        <v>26.24</v>
      </c>
      <c r="T21" t="n">
        <v>2766.23</v>
      </c>
      <c r="U21" t="n">
        <v>0.78</v>
      </c>
      <c r="V21" t="n">
        <v>0.9</v>
      </c>
      <c r="W21" t="n">
        <v>2.95</v>
      </c>
      <c r="X21" t="n">
        <v>0.17</v>
      </c>
      <c r="Y21" t="n">
        <v>0.5</v>
      </c>
      <c r="Z21" t="n">
        <v>10</v>
      </c>
      <c r="AA21" t="n">
        <v>336.6725744344879</v>
      </c>
      <c r="AB21" t="n">
        <v>460.6502692869832</v>
      </c>
      <c r="AC21" t="n">
        <v>416.6864541129463</v>
      </c>
      <c r="AD21" t="n">
        <v>336672.5744344879</v>
      </c>
      <c r="AE21" t="n">
        <v>460650.2692869832</v>
      </c>
      <c r="AF21" t="n">
        <v>1.190498395467429e-06</v>
      </c>
      <c r="AG21" t="n">
        <v>0.2744444444444445</v>
      </c>
      <c r="AH21" t="n">
        <v>416686.4541129462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5.0686</v>
      </c>
      <c r="E22" t="n">
        <v>19.73</v>
      </c>
      <c r="F22" t="n">
        <v>16.93</v>
      </c>
      <c r="G22" t="n">
        <v>112.84</v>
      </c>
      <c r="H22" t="n">
        <v>1.72</v>
      </c>
      <c r="I22" t="n">
        <v>9</v>
      </c>
      <c r="J22" t="n">
        <v>217.14</v>
      </c>
      <c r="K22" t="n">
        <v>53.44</v>
      </c>
      <c r="L22" t="n">
        <v>21</v>
      </c>
      <c r="M22" t="n">
        <v>7</v>
      </c>
      <c r="N22" t="n">
        <v>47.7</v>
      </c>
      <c r="O22" t="n">
        <v>27014.3</v>
      </c>
      <c r="P22" t="n">
        <v>227.91</v>
      </c>
      <c r="Q22" t="n">
        <v>183.27</v>
      </c>
      <c r="R22" t="n">
        <v>33.54</v>
      </c>
      <c r="S22" t="n">
        <v>26.24</v>
      </c>
      <c r="T22" t="n">
        <v>2780.9</v>
      </c>
      <c r="U22" t="n">
        <v>0.78</v>
      </c>
      <c r="V22" t="n">
        <v>0.9</v>
      </c>
      <c r="W22" t="n">
        <v>2.95</v>
      </c>
      <c r="X22" t="n">
        <v>0.17</v>
      </c>
      <c r="Y22" t="n">
        <v>0.5</v>
      </c>
      <c r="Z22" t="n">
        <v>10</v>
      </c>
      <c r="AA22" t="n">
        <v>336.1824164239991</v>
      </c>
      <c r="AB22" t="n">
        <v>459.9796134727871</v>
      </c>
      <c r="AC22" t="n">
        <v>416.0798047483857</v>
      </c>
      <c r="AD22" t="n">
        <v>336182.4164239991</v>
      </c>
      <c r="AE22" t="n">
        <v>459979.6134727871</v>
      </c>
      <c r="AF22" t="n">
        <v>1.192545340276727e-06</v>
      </c>
      <c r="AG22" t="n">
        <v>0.2740277777777778</v>
      </c>
      <c r="AH22" t="n">
        <v>416079.8047483857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5.0733</v>
      </c>
      <c r="E23" t="n">
        <v>19.71</v>
      </c>
      <c r="F23" t="n">
        <v>16.91</v>
      </c>
      <c r="G23" t="n">
        <v>112.72</v>
      </c>
      <c r="H23" t="n">
        <v>1.79</v>
      </c>
      <c r="I23" t="n">
        <v>9</v>
      </c>
      <c r="J23" t="n">
        <v>218.78</v>
      </c>
      <c r="K23" t="n">
        <v>53.44</v>
      </c>
      <c r="L23" t="n">
        <v>22</v>
      </c>
      <c r="M23" t="n">
        <v>7</v>
      </c>
      <c r="N23" t="n">
        <v>48.34</v>
      </c>
      <c r="O23" t="n">
        <v>27216.79</v>
      </c>
      <c r="P23" t="n">
        <v>227.67</v>
      </c>
      <c r="Q23" t="n">
        <v>183.26</v>
      </c>
      <c r="R23" t="n">
        <v>32.93</v>
      </c>
      <c r="S23" t="n">
        <v>26.24</v>
      </c>
      <c r="T23" t="n">
        <v>2477.07</v>
      </c>
      <c r="U23" t="n">
        <v>0.8</v>
      </c>
      <c r="V23" t="n">
        <v>0.9</v>
      </c>
      <c r="W23" t="n">
        <v>2.95</v>
      </c>
      <c r="X23" t="n">
        <v>0.15</v>
      </c>
      <c r="Y23" t="n">
        <v>0.5</v>
      </c>
      <c r="Z23" t="n">
        <v>10</v>
      </c>
      <c r="AA23" t="n">
        <v>335.5100035609364</v>
      </c>
      <c r="AB23" t="n">
        <v>459.0595885287828</v>
      </c>
      <c r="AC23" t="n">
        <v>415.2475856937741</v>
      </c>
      <c r="AD23" t="n">
        <v>335510.0035609364</v>
      </c>
      <c r="AE23" t="n">
        <v>459059.5885287828</v>
      </c>
      <c r="AF23" t="n">
        <v>1.193651161035773e-06</v>
      </c>
      <c r="AG23" t="n">
        <v>0.27375</v>
      </c>
      <c r="AH23" t="n">
        <v>415247.5856937741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5.0715</v>
      </c>
      <c r="E24" t="n">
        <v>19.72</v>
      </c>
      <c r="F24" t="n">
        <v>16.91</v>
      </c>
      <c r="G24" t="n">
        <v>112.76</v>
      </c>
      <c r="H24" t="n">
        <v>1.85</v>
      </c>
      <c r="I24" t="n">
        <v>9</v>
      </c>
      <c r="J24" t="n">
        <v>220.43</v>
      </c>
      <c r="K24" t="n">
        <v>53.44</v>
      </c>
      <c r="L24" t="n">
        <v>23</v>
      </c>
      <c r="M24" t="n">
        <v>7</v>
      </c>
      <c r="N24" t="n">
        <v>48.99</v>
      </c>
      <c r="O24" t="n">
        <v>27420.16</v>
      </c>
      <c r="P24" t="n">
        <v>227.57</v>
      </c>
      <c r="Q24" t="n">
        <v>183.26</v>
      </c>
      <c r="R24" t="n">
        <v>33.2</v>
      </c>
      <c r="S24" t="n">
        <v>26.24</v>
      </c>
      <c r="T24" t="n">
        <v>2612.49</v>
      </c>
      <c r="U24" t="n">
        <v>0.79</v>
      </c>
      <c r="V24" t="n">
        <v>0.9</v>
      </c>
      <c r="W24" t="n">
        <v>2.95</v>
      </c>
      <c r="X24" t="n">
        <v>0.16</v>
      </c>
      <c r="Y24" t="n">
        <v>0.5</v>
      </c>
      <c r="Z24" t="n">
        <v>10</v>
      </c>
      <c r="AA24" t="n">
        <v>335.5213402953845</v>
      </c>
      <c r="AB24" t="n">
        <v>459.0750999489961</v>
      </c>
      <c r="AC24" t="n">
        <v>415.2616167258126</v>
      </c>
      <c r="AD24" t="n">
        <v>335521.3402953845</v>
      </c>
      <c r="AE24" t="n">
        <v>459075.0999489961</v>
      </c>
      <c r="AF24" t="n">
        <v>1.193227655213159e-06</v>
      </c>
      <c r="AG24" t="n">
        <v>0.2738888888888888</v>
      </c>
      <c r="AH24" t="n">
        <v>415261.6167258127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5.0873</v>
      </c>
      <c r="E25" t="n">
        <v>19.66</v>
      </c>
      <c r="F25" t="n">
        <v>16.89</v>
      </c>
      <c r="G25" t="n">
        <v>126.68</v>
      </c>
      <c r="H25" t="n">
        <v>1.92</v>
      </c>
      <c r="I25" t="n">
        <v>8</v>
      </c>
      <c r="J25" t="n">
        <v>222.08</v>
      </c>
      <c r="K25" t="n">
        <v>53.44</v>
      </c>
      <c r="L25" t="n">
        <v>24</v>
      </c>
      <c r="M25" t="n">
        <v>6</v>
      </c>
      <c r="N25" t="n">
        <v>49.65</v>
      </c>
      <c r="O25" t="n">
        <v>27624.44</v>
      </c>
      <c r="P25" t="n">
        <v>227.48</v>
      </c>
      <c r="Q25" t="n">
        <v>183.27</v>
      </c>
      <c r="R25" t="n">
        <v>32.36</v>
      </c>
      <c r="S25" t="n">
        <v>26.24</v>
      </c>
      <c r="T25" t="n">
        <v>2195.83</v>
      </c>
      <c r="U25" t="n">
        <v>0.8100000000000001</v>
      </c>
      <c r="V25" t="n">
        <v>0.9</v>
      </c>
      <c r="W25" t="n">
        <v>2.95</v>
      </c>
      <c r="X25" t="n">
        <v>0.13</v>
      </c>
      <c r="Y25" t="n">
        <v>0.5</v>
      </c>
      <c r="Z25" t="n">
        <v>10</v>
      </c>
      <c r="AA25" t="n">
        <v>334.2834713855003</v>
      </c>
      <c r="AB25" t="n">
        <v>457.3813930955704</v>
      </c>
      <c r="AC25" t="n">
        <v>413.7295548773454</v>
      </c>
      <c r="AD25" t="n">
        <v>334283.4713855003</v>
      </c>
      <c r="AE25" t="n">
        <v>457381.3930955704</v>
      </c>
      <c r="AF25" t="n">
        <v>1.196945095211654e-06</v>
      </c>
      <c r="AG25" t="n">
        <v>0.2730555555555556</v>
      </c>
      <c r="AH25" t="n">
        <v>413729.5548773454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5.0874</v>
      </c>
      <c r="E26" t="n">
        <v>19.66</v>
      </c>
      <c r="F26" t="n">
        <v>16.89</v>
      </c>
      <c r="G26" t="n">
        <v>126.67</v>
      </c>
      <c r="H26" t="n">
        <v>1.99</v>
      </c>
      <c r="I26" t="n">
        <v>8</v>
      </c>
      <c r="J26" t="n">
        <v>223.75</v>
      </c>
      <c r="K26" t="n">
        <v>53.44</v>
      </c>
      <c r="L26" t="n">
        <v>25</v>
      </c>
      <c r="M26" t="n">
        <v>6</v>
      </c>
      <c r="N26" t="n">
        <v>50.31</v>
      </c>
      <c r="O26" t="n">
        <v>27829.77</v>
      </c>
      <c r="P26" t="n">
        <v>227.9</v>
      </c>
      <c r="Q26" t="n">
        <v>183.26</v>
      </c>
      <c r="R26" t="n">
        <v>32.43</v>
      </c>
      <c r="S26" t="n">
        <v>26.24</v>
      </c>
      <c r="T26" t="n">
        <v>2233.81</v>
      </c>
      <c r="U26" t="n">
        <v>0.8100000000000001</v>
      </c>
      <c r="V26" t="n">
        <v>0.9</v>
      </c>
      <c r="W26" t="n">
        <v>2.95</v>
      </c>
      <c r="X26" t="n">
        <v>0.13</v>
      </c>
      <c r="Y26" t="n">
        <v>0.5</v>
      </c>
      <c r="Z26" t="n">
        <v>10</v>
      </c>
      <c r="AA26" t="n">
        <v>334.7262219636984</v>
      </c>
      <c r="AB26" t="n">
        <v>457.9871839694381</v>
      </c>
      <c r="AC26" t="n">
        <v>414.2775299204439</v>
      </c>
      <c r="AD26" t="n">
        <v>334726.2219636984</v>
      </c>
      <c r="AE26" t="n">
        <v>457987.1839694381</v>
      </c>
      <c r="AF26" t="n">
        <v>1.19696862331291e-06</v>
      </c>
      <c r="AG26" t="n">
        <v>0.2730555555555556</v>
      </c>
      <c r="AH26" t="n">
        <v>414277.5299204439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5.0859</v>
      </c>
      <c r="E27" t="n">
        <v>19.66</v>
      </c>
      <c r="F27" t="n">
        <v>16.9</v>
      </c>
      <c r="G27" t="n">
        <v>126.72</v>
      </c>
      <c r="H27" t="n">
        <v>2.05</v>
      </c>
      <c r="I27" t="n">
        <v>8</v>
      </c>
      <c r="J27" t="n">
        <v>225.42</v>
      </c>
      <c r="K27" t="n">
        <v>53.44</v>
      </c>
      <c r="L27" t="n">
        <v>26</v>
      </c>
      <c r="M27" t="n">
        <v>6</v>
      </c>
      <c r="N27" t="n">
        <v>50.98</v>
      </c>
      <c r="O27" t="n">
        <v>28035.92</v>
      </c>
      <c r="P27" t="n">
        <v>227.73</v>
      </c>
      <c r="Q27" t="n">
        <v>183.26</v>
      </c>
      <c r="R27" t="n">
        <v>32.55</v>
      </c>
      <c r="S27" t="n">
        <v>26.24</v>
      </c>
      <c r="T27" t="n">
        <v>2291.89</v>
      </c>
      <c r="U27" t="n">
        <v>0.8100000000000001</v>
      </c>
      <c r="V27" t="n">
        <v>0.9</v>
      </c>
      <c r="W27" t="n">
        <v>2.95</v>
      </c>
      <c r="X27" t="n">
        <v>0.14</v>
      </c>
      <c r="Y27" t="n">
        <v>0.5</v>
      </c>
      <c r="Z27" t="n">
        <v>10</v>
      </c>
      <c r="AA27" t="n">
        <v>334.6946398271789</v>
      </c>
      <c r="AB27" t="n">
        <v>457.9439718969467</v>
      </c>
      <c r="AC27" t="n">
        <v>414.2384419475026</v>
      </c>
      <c r="AD27" t="n">
        <v>334694.639827179</v>
      </c>
      <c r="AE27" t="n">
        <v>457943.9718969467</v>
      </c>
      <c r="AF27" t="n">
        <v>1.196615701794066e-06</v>
      </c>
      <c r="AG27" t="n">
        <v>0.2730555555555556</v>
      </c>
      <c r="AH27" t="n">
        <v>414238.4419475026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5.1001</v>
      </c>
      <c r="E28" t="n">
        <v>19.61</v>
      </c>
      <c r="F28" t="n">
        <v>16.88</v>
      </c>
      <c r="G28" t="n">
        <v>144.67</v>
      </c>
      <c r="H28" t="n">
        <v>2.11</v>
      </c>
      <c r="I28" t="n">
        <v>7</v>
      </c>
      <c r="J28" t="n">
        <v>227.1</v>
      </c>
      <c r="K28" t="n">
        <v>53.44</v>
      </c>
      <c r="L28" t="n">
        <v>27</v>
      </c>
      <c r="M28" t="n">
        <v>5</v>
      </c>
      <c r="N28" t="n">
        <v>51.66</v>
      </c>
      <c r="O28" t="n">
        <v>28243</v>
      </c>
      <c r="P28" t="n">
        <v>226.27</v>
      </c>
      <c r="Q28" t="n">
        <v>183.26</v>
      </c>
      <c r="R28" t="n">
        <v>32.09</v>
      </c>
      <c r="S28" t="n">
        <v>26.24</v>
      </c>
      <c r="T28" t="n">
        <v>2065.31</v>
      </c>
      <c r="U28" t="n">
        <v>0.82</v>
      </c>
      <c r="V28" t="n">
        <v>0.9</v>
      </c>
      <c r="W28" t="n">
        <v>2.95</v>
      </c>
      <c r="X28" t="n">
        <v>0.12</v>
      </c>
      <c r="Y28" t="n">
        <v>0.5</v>
      </c>
      <c r="Z28" t="n">
        <v>10</v>
      </c>
      <c r="AA28" t="n">
        <v>332.1052590674329</v>
      </c>
      <c r="AB28" t="n">
        <v>454.4010669060453</v>
      </c>
      <c r="AC28" t="n">
        <v>411.0336668364345</v>
      </c>
      <c r="AD28" t="n">
        <v>332105.2590674329</v>
      </c>
      <c r="AE28" t="n">
        <v>454401.0669060454</v>
      </c>
      <c r="AF28" t="n">
        <v>1.199956692172461e-06</v>
      </c>
      <c r="AG28" t="n">
        <v>0.2723611111111111</v>
      </c>
      <c r="AH28" t="n">
        <v>411033.6668364345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5.101</v>
      </c>
      <c r="E29" t="n">
        <v>19.6</v>
      </c>
      <c r="F29" t="n">
        <v>16.88</v>
      </c>
      <c r="G29" t="n">
        <v>144.64</v>
      </c>
      <c r="H29" t="n">
        <v>2.18</v>
      </c>
      <c r="I29" t="n">
        <v>7</v>
      </c>
      <c r="J29" t="n">
        <v>228.79</v>
      </c>
      <c r="K29" t="n">
        <v>53.44</v>
      </c>
      <c r="L29" t="n">
        <v>28</v>
      </c>
      <c r="M29" t="n">
        <v>5</v>
      </c>
      <c r="N29" t="n">
        <v>52.35</v>
      </c>
      <c r="O29" t="n">
        <v>28451.04</v>
      </c>
      <c r="P29" t="n">
        <v>227.6</v>
      </c>
      <c r="Q29" t="n">
        <v>183.28</v>
      </c>
      <c r="R29" t="n">
        <v>32.01</v>
      </c>
      <c r="S29" t="n">
        <v>26.24</v>
      </c>
      <c r="T29" t="n">
        <v>2026.81</v>
      </c>
      <c r="U29" t="n">
        <v>0.82</v>
      </c>
      <c r="V29" t="n">
        <v>0.9</v>
      </c>
      <c r="W29" t="n">
        <v>2.95</v>
      </c>
      <c r="X29" t="n">
        <v>0.12</v>
      </c>
      <c r="Y29" t="n">
        <v>0.5</v>
      </c>
      <c r="Z29" t="n">
        <v>10</v>
      </c>
      <c r="AA29" t="n">
        <v>333.4655458009222</v>
      </c>
      <c r="AB29" t="n">
        <v>456.2622712264207</v>
      </c>
      <c r="AC29" t="n">
        <v>412.7172404286898</v>
      </c>
      <c r="AD29" t="n">
        <v>333465.5458009222</v>
      </c>
      <c r="AE29" t="n">
        <v>456262.2712264207</v>
      </c>
      <c r="AF29" t="n">
        <v>1.200168445083767e-06</v>
      </c>
      <c r="AG29" t="n">
        <v>0.2722222222222223</v>
      </c>
      <c r="AH29" t="n">
        <v>412717.2404286898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5.1007</v>
      </c>
      <c r="E30" t="n">
        <v>19.6</v>
      </c>
      <c r="F30" t="n">
        <v>16.88</v>
      </c>
      <c r="G30" t="n">
        <v>144.65</v>
      </c>
      <c r="H30" t="n">
        <v>2.24</v>
      </c>
      <c r="I30" t="n">
        <v>7</v>
      </c>
      <c r="J30" t="n">
        <v>230.48</v>
      </c>
      <c r="K30" t="n">
        <v>53.44</v>
      </c>
      <c r="L30" t="n">
        <v>29</v>
      </c>
      <c r="M30" t="n">
        <v>5</v>
      </c>
      <c r="N30" t="n">
        <v>53.05</v>
      </c>
      <c r="O30" t="n">
        <v>28660.06</v>
      </c>
      <c r="P30" t="n">
        <v>227.93</v>
      </c>
      <c r="Q30" t="n">
        <v>183.27</v>
      </c>
      <c r="R30" t="n">
        <v>31.98</v>
      </c>
      <c r="S30" t="n">
        <v>26.24</v>
      </c>
      <c r="T30" t="n">
        <v>2011.36</v>
      </c>
      <c r="U30" t="n">
        <v>0.82</v>
      </c>
      <c r="V30" t="n">
        <v>0.9</v>
      </c>
      <c r="W30" t="n">
        <v>2.95</v>
      </c>
      <c r="X30" t="n">
        <v>0.12</v>
      </c>
      <c r="Y30" t="n">
        <v>0.5</v>
      </c>
      <c r="Z30" t="n">
        <v>10</v>
      </c>
      <c r="AA30" t="n">
        <v>333.8370872970565</v>
      </c>
      <c r="AB30" t="n">
        <v>456.7706306926855</v>
      </c>
      <c r="AC30" t="n">
        <v>413.1770827809814</v>
      </c>
      <c r="AD30" t="n">
        <v>333837.0872970565</v>
      </c>
      <c r="AE30" t="n">
        <v>456770.6306926855</v>
      </c>
      <c r="AF30" t="n">
        <v>1.200097860779998e-06</v>
      </c>
      <c r="AG30" t="n">
        <v>0.2722222222222223</v>
      </c>
      <c r="AH30" t="n">
        <v>413177.0827809814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5.1031</v>
      </c>
      <c r="E31" t="n">
        <v>19.6</v>
      </c>
      <c r="F31" t="n">
        <v>16.87</v>
      </c>
      <c r="G31" t="n">
        <v>144.57</v>
      </c>
      <c r="H31" t="n">
        <v>2.3</v>
      </c>
      <c r="I31" t="n">
        <v>7</v>
      </c>
      <c r="J31" t="n">
        <v>232.18</v>
      </c>
      <c r="K31" t="n">
        <v>53.44</v>
      </c>
      <c r="L31" t="n">
        <v>30</v>
      </c>
      <c r="M31" t="n">
        <v>5</v>
      </c>
      <c r="N31" t="n">
        <v>53.75</v>
      </c>
      <c r="O31" t="n">
        <v>28870.05</v>
      </c>
      <c r="P31" t="n">
        <v>227.83</v>
      </c>
      <c r="Q31" t="n">
        <v>183.27</v>
      </c>
      <c r="R31" t="n">
        <v>31.75</v>
      </c>
      <c r="S31" t="n">
        <v>26.24</v>
      </c>
      <c r="T31" t="n">
        <v>1897.96</v>
      </c>
      <c r="U31" t="n">
        <v>0.83</v>
      </c>
      <c r="V31" t="n">
        <v>0.9</v>
      </c>
      <c r="W31" t="n">
        <v>2.95</v>
      </c>
      <c r="X31" t="n">
        <v>0.11</v>
      </c>
      <c r="Y31" t="n">
        <v>0.5</v>
      </c>
      <c r="Z31" t="n">
        <v>10</v>
      </c>
      <c r="AA31" t="n">
        <v>333.5224675056371</v>
      </c>
      <c r="AB31" t="n">
        <v>456.3401540140199</v>
      </c>
      <c r="AC31" t="n">
        <v>412.7876901923498</v>
      </c>
      <c r="AD31" t="n">
        <v>333522.467505637</v>
      </c>
      <c r="AE31" t="n">
        <v>456340.1540140199</v>
      </c>
      <c r="AF31" t="n">
        <v>1.20066253521015e-06</v>
      </c>
      <c r="AG31" t="n">
        <v>0.2722222222222223</v>
      </c>
      <c r="AH31" t="n">
        <v>412787.6901923498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5.099</v>
      </c>
      <c r="E32" t="n">
        <v>19.61</v>
      </c>
      <c r="F32" t="n">
        <v>16.88</v>
      </c>
      <c r="G32" t="n">
        <v>144.71</v>
      </c>
      <c r="H32" t="n">
        <v>2.36</v>
      </c>
      <c r="I32" t="n">
        <v>7</v>
      </c>
      <c r="J32" t="n">
        <v>233.89</v>
      </c>
      <c r="K32" t="n">
        <v>53.44</v>
      </c>
      <c r="L32" t="n">
        <v>31</v>
      </c>
      <c r="M32" t="n">
        <v>5</v>
      </c>
      <c r="N32" t="n">
        <v>54.46</v>
      </c>
      <c r="O32" t="n">
        <v>29081.05</v>
      </c>
      <c r="P32" t="n">
        <v>227.23</v>
      </c>
      <c r="Q32" t="n">
        <v>183.26</v>
      </c>
      <c r="R32" t="n">
        <v>32.21</v>
      </c>
      <c r="S32" t="n">
        <v>26.24</v>
      </c>
      <c r="T32" t="n">
        <v>2127.56</v>
      </c>
      <c r="U32" t="n">
        <v>0.8100000000000001</v>
      </c>
      <c r="V32" t="n">
        <v>0.9</v>
      </c>
      <c r="W32" t="n">
        <v>2.95</v>
      </c>
      <c r="X32" t="n">
        <v>0.13</v>
      </c>
      <c r="Y32" t="n">
        <v>0.5</v>
      </c>
      <c r="Z32" t="n">
        <v>10</v>
      </c>
      <c r="AA32" t="n">
        <v>333.2009235370016</v>
      </c>
      <c r="AB32" t="n">
        <v>455.9002033706142</v>
      </c>
      <c r="AC32" t="n">
        <v>412.3897278208761</v>
      </c>
      <c r="AD32" t="n">
        <v>333200.9235370017</v>
      </c>
      <c r="AE32" t="n">
        <v>455900.2033706142</v>
      </c>
      <c r="AF32" t="n">
        <v>1.199697883058641e-06</v>
      </c>
      <c r="AG32" t="n">
        <v>0.2723611111111111</v>
      </c>
      <c r="AH32" t="n">
        <v>412389.7278208762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5.1008</v>
      </c>
      <c r="E33" t="n">
        <v>19.6</v>
      </c>
      <c r="F33" t="n">
        <v>16.88</v>
      </c>
      <c r="G33" t="n">
        <v>144.65</v>
      </c>
      <c r="H33" t="n">
        <v>2.41</v>
      </c>
      <c r="I33" t="n">
        <v>7</v>
      </c>
      <c r="J33" t="n">
        <v>235.61</v>
      </c>
      <c r="K33" t="n">
        <v>53.44</v>
      </c>
      <c r="L33" t="n">
        <v>32</v>
      </c>
      <c r="M33" t="n">
        <v>5</v>
      </c>
      <c r="N33" t="n">
        <v>55.18</v>
      </c>
      <c r="O33" t="n">
        <v>29293.06</v>
      </c>
      <c r="P33" t="n">
        <v>226.55</v>
      </c>
      <c r="Q33" t="n">
        <v>183.26</v>
      </c>
      <c r="R33" t="n">
        <v>31.95</v>
      </c>
      <c r="S33" t="n">
        <v>26.24</v>
      </c>
      <c r="T33" t="n">
        <v>1995.4</v>
      </c>
      <c r="U33" t="n">
        <v>0.82</v>
      </c>
      <c r="V33" t="n">
        <v>0.9</v>
      </c>
      <c r="W33" t="n">
        <v>2.95</v>
      </c>
      <c r="X33" t="n">
        <v>0.12</v>
      </c>
      <c r="Y33" t="n">
        <v>0.5</v>
      </c>
      <c r="Z33" t="n">
        <v>10</v>
      </c>
      <c r="AA33" t="n">
        <v>332.3582934273438</v>
      </c>
      <c r="AB33" t="n">
        <v>454.7472796803635</v>
      </c>
      <c r="AC33" t="n">
        <v>411.3468375494843</v>
      </c>
      <c r="AD33" t="n">
        <v>332358.2934273438</v>
      </c>
      <c r="AE33" t="n">
        <v>454747.2796803635</v>
      </c>
      <c r="AF33" t="n">
        <v>1.200121388881255e-06</v>
      </c>
      <c r="AG33" t="n">
        <v>0.2722222222222223</v>
      </c>
      <c r="AH33" t="n">
        <v>411346.8375494843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5.1178</v>
      </c>
      <c r="E34" t="n">
        <v>19.54</v>
      </c>
      <c r="F34" t="n">
        <v>16.85</v>
      </c>
      <c r="G34" t="n">
        <v>168.48</v>
      </c>
      <c r="H34" t="n">
        <v>2.47</v>
      </c>
      <c r="I34" t="n">
        <v>6</v>
      </c>
      <c r="J34" t="n">
        <v>237.34</v>
      </c>
      <c r="K34" t="n">
        <v>53.44</v>
      </c>
      <c r="L34" t="n">
        <v>33</v>
      </c>
      <c r="M34" t="n">
        <v>4</v>
      </c>
      <c r="N34" t="n">
        <v>55.91</v>
      </c>
      <c r="O34" t="n">
        <v>29506.09</v>
      </c>
      <c r="P34" t="n">
        <v>226.31</v>
      </c>
      <c r="Q34" t="n">
        <v>183.26</v>
      </c>
      <c r="R34" t="n">
        <v>31.12</v>
      </c>
      <c r="S34" t="n">
        <v>26.24</v>
      </c>
      <c r="T34" t="n">
        <v>1585.85</v>
      </c>
      <c r="U34" t="n">
        <v>0.84</v>
      </c>
      <c r="V34" t="n">
        <v>0.9</v>
      </c>
      <c r="W34" t="n">
        <v>2.95</v>
      </c>
      <c r="X34" t="n">
        <v>0.09</v>
      </c>
      <c r="Y34" t="n">
        <v>0.5</v>
      </c>
      <c r="Z34" t="n">
        <v>10</v>
      </c>
      <c r="AA34" t="n">
        <v>330.8486759113218</v>
      </c>
      <c r="AB34" t="n">
        <v>452.6817543953178</v>
      </c>
      <c r="AC34" t="n">
        <v>409.4784430986605</v>
      </c>
      <c r="AD34" t="n">
        <v>330848.6759113218</v>
      </c>
      <c r="AE34" t="n">
        <v>452681.7543953178</v>
      </c>
      <c r="AF34" t="n">
        <v>1.204121166094825e-06</v>
      </c>
      <c r="AG34" t="n">
        <v>0.2713888888888889</v>
      </c>
      <c r="AH34" t="n">
        <v>409478.4430986605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5.1177</v>
      </c>
      <c r="E35" t="n">
        <v>19.54</v>
      </c>
      <c r="F35" t="n">
        <v>16.85</v>
      </c>
      <c r="G35" t="n">
        <v>168.48</v>
      </c>
      <c r="H35" t="n">
        <v>2.53</v>
      </c>
      <c r="I35" t="n">
        <v>6</v>
      </c>
      <c r="J35" t="n">
        <v>239.08</v>
      </c>
      <c r="K35" t="n">
        <v>53.44</v>
      </c>
      <c r="L35" t="n">
        <v>34</v>
      </c>
      <c r="M35" t="n">
        <v>4</v>
      </c>
      <c r="N35" t="n">
        <v>56.64</v>
      </c>
      <c r="O35" t="n">
        <v>29720.17</v>
      </c>
      <c r="P35" t="n">
        <v>227.35</v>
      </c>
      <c r="Q35" t="n">
        <v>183.29</v>
      </c>
      <c r="R35" t="n">
        <v>31.14</v>
      </c>
      <c r="S35" t="n">
        <v>26.24</v>
      </c>
      <c r="T35" t="n">
        <v>1597.61</v>
      </c>
      <c r="U35" t="n">
        <v>0.84</v>
      </c>
      <c r="V35" t="n">
        <v>0.9</v>
      </c>
      <c r="W35" t="n">
        <v>2.95</v>
      </c>
      <c r="X35" t="n">
        <v>0.09</v>
      </c>
      <c r="Y35" t="n">
        <v>0.5</v>
      </c>
      <c r="Z35" t="n">
        <v>10</v>
      </c>
      <c r="AA35" t="n">
        <v>331.9609856005895</v>
      </c>
      <c r="AB35" t="n">
        <v>454.203665583814</v>
      </c>
      <c r="AC35" t="n">
        <v>410.8551052193424</v>
      </c>
      <c r="AD35" t="n">
        <v>331960.9856005895</v>
      </c>
      <c r="AE35" t="n">
        <v>454203.665583814</v>
      </c>
      <c r="AF35" t="n">
        <v>1.204097637993569e-06</v>
      </c>
      <c r="AG35" t="n">
        <v>0.2713888888888889</v>
      </c>
      <c r="AH35" t="n">
        <v>410855.1052193424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5.1171</v>
      </c>
      <c r="E36" t="n">
        <v>19.54</v>
      </c>
      <c r="F36" t="n">
        <v>16.85</v>
      </c>
      <c r="G36" t="n">
        <v>168.5</v>
      </c>
      <c r="H36" t="n">
        <v>2.58</v>
      </c>
      <c r="I36" t="n">
        <v>6</v>
      </c>
      <c r="J36" t="n">
        <v>240.82</v>
      </c>
      <c r="K36" t="n">
        <v>53.44</v>
      </c>
      <c r="L36" t="n">
        <v>35</v>
      </c>
      <c r="M36" t="n">
        <v>4</v>
      </c>
      <c r="N36" t="n">
        <v>57.39</v>
      </c>
      <c r="O36" t="n">
        <v>29935.43</v>
      </c>
      <c r="P36" t="n">
        <v>228.11</v>
      </c>
      <c r="Q36" t="n">
        <v>183.26</v>
      </c>
      <c r="R36" t="n">
        <v>31.17</v>
      </c>
      <c r="S36" t="n">
        <v>26.24</v>
      </c>
      <c r="T36" t="n">
        <v>1612.21</v>
      </c>
      <c r="U36" t="n">
        <v>0.84</v>
      </c>
      <c r="V36" t="n">
        <v>0.9</v>
      </c>
      <c r="W36" t="n">
        <v>2.95</v>
      </c>
      <c r="X36" t="n">
        <v>0.09</v>
      </c>
      <c r="Y36" t="n">
        <v>0.5</v>
      </c>
      <c r="Z36" t="n">
        <v>10</v>
      </c>
      <c r="AA36" t="n">
        <v>332.8078594587264</v>
      </c>
      <c r="AB36" t="n">
        <v>455.3623957579548</v>
      </c>
      <c r="AC36" t="n">
        <v>411.9032478119511</v>
      </c>
      <c r="AD36" t="n">
        <v>332807.8594587264</v>
      </c>
      <c r="AE36" t="n">
        <v>455362.3957579548</v>
      </c>
      <c r="AF36" t="n">
        <v>1.203956469386031e-06</v>
      </c>
      <c r="AG36" t="n">
        <v>0.2713888888888889</v>
      </c>
      <c r="AH36" t="n">
        <v>411903.2478119512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5.116</v>
      </c>
      <c r="E37" t="n">
        <v>19.55</v>
      </c>
      <c r="F37" t="n">
        <v>16.85</v>
      </c>
      <c r="G37" t="n">
        <v>168.54</v>
      </c>
      <c r="H37" t="n">
        <v>2.64</v>
      </c>
      <c r="I37" t="n">
        <v>6</v>
      </c>
      <c r="J37" t="n">
        <v>242.57</v>
      </c>
      <c r="K37" t="n">
        <v>53.44</v>
      </c>
      <c r="L37" t="n">
        <v>36</v>
      </c>
      <c r="M37" t="n">
        <v>4</v>
      </c>
      <c r="N37" t="n">
        <v>58.14</v>
      </c>
      <c r="O37" t="n">
        <v>30151.65</v>
      </c>
      <c r="P37" t="n">
        <v>228.43</v>
      </c>
      <c r="Q37" t="n">
        <v>183.26</v>
      </c>
      <c r="R37" t="n">
        <v>31.32</v>
      </c>
      <c r="S37" t="n">
        <v>26.24</v>
      </c>
      <c r="T37" t="n">
        <v>1684.27</v>
      </c>
      <c r="U37" t="n">
        <v>0.84</v>
      </c>
      <c r="V37" t="n">
        <v>0.9</v>
      </c>
      <c r="W37" t="n">
        <v>2.95</v>
      </c>
      <c r="X37" t="n">
        <v>0.1</v>
      </c>
      <c r="Y37" t="n">
        <v>0.5</v>
      </c>
      <c r="Z37" t="n">
        <v>10</v>
      </c>
      <c r="AA37" t="n">
        <v>333.2197249592452</v>
      </c>
      <c r="AB37" t="n">
        <v>455.9259283059881</v>
      </c>
      <c r="AC37" t="n">
        <v>412.4129976045232</v>
      </c>
      <c r="AD37" t="n">
        <v>333219.7249592452</v>
      </c>
      <c r="AE37" t="n">
        <v>455925.9283059881</v>
      </c>
      <c r="AF37" t="n">
        <v>1.203697660272212e-06</v>
      </c>
      <c r="AG37" t="n">
        <v>0.2715277777777778</v>
      </c>
      <c r="AH37" t="n">
        <v>412412.9976045232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5.1165</v>
      </c>
      <c r="E38" t="n">
        <v>19.54</v>
      </c>
      <c r="F38" t="n">
        <v>16.85</v>
      </c>
      <c r="G38" t="n">
        <v>168.53</v>
      </c>
      <c r="H38" t="n">
        <v>2.69</v>
      </c>
      <c r="I38" t="n">
        <v>6</v>
      </c>
      <c r="J38" t="n">
        <v>244.34</v>
      </c>
      <c r="K38" t="n">
        <v>53.44</v>
      </c>
      <c r="L38" t="n">
        <v>37</v>
      </c>
      <c r="M38" t="n">
        <v>4</v>
      </c>
      <c r="N38" t="n">
        <v>58.9</v>
      </c>
      <c r="O38" t="n">
        <v>30368.96</v>
      </c>
      <c r="P38" t="n">
        <v>228.47</v>
      </c>
      <c r="Q38" t="n">
        <v>183.27</v>
      </c>
      <c r="R38" t="n">
        <v>31.24</v>
      </c>
      <c r="S38" t="n">
        <v>26.24</v>
      </c>
      <c r="T38" t="n">
        <v>1645.82</v>
      </c>
      <c r="U38" t="n">
        <v>0.84</v>
      </c>
      <c r="V38" t="n">
        <v>0.9</v>
      </c>
      <c r="W38" t="n">
        <v>2.95</v>
      </c>
      <c r="X38" t="n">
        <v>0.1</v>
      </c>
      <c r="Y38" t="n">
        <v>0.5</v>
      </c>
      <c r="Z38" t="n">
        <v>10</v>
      </c>
      <c r="AA38" t="n">
        <v>333.2294880949043</v>
      </c>
      <c r="AB38" t="n">
        <v>455.9392866589159</v>
      </c>
      <c r="AC38" t="n">
        <v>412.425081054996</v>
      </c>
      <c r="AD38" t="n">
        <v>333229.4880949043</v>
      </c>
      <c r="AE38" t="n">
        <v>455939.2866589159</v>
      </c>
      <c r="AF38" t="n">
        <v>1.203815300778493e-06</v>
      </c>
      <c r="AG38" t="n">
        <v>0.2713888888888889</v>
      </c>
      <c r="AH38" t="n">
        <v>412425.0810549961</v>
      </c>
    </row>
    <row r="39">
      <c r="A39" t="n">
        <v>37</v>
      </c>
      <c r="B39" t="n">
        <v>95</v>
      </c>
      <c r="C39" t="inlineStr">
        <is>
          <t xml:space="preserve">CONCLUIDO	</t>
        </is>
      </c>
      <c r="D39" t="n">
        <v>5.1163</v>
      </c>
      <c r="E39" t="n">
        <v>19.55</v>
      </c>
      <c r="F39" t="n">
        <v>16.85</v>
      </c>
      <c r="G39" t="n">
        <v>168.54</v>
      </c>
      <c r="H39" t="n">
        <v>2.75</v>
      </c>
      <c r="I39" t="n">
        <v>6</v>
      </c>
      <c r="J39" t="n">
        <v>246.11</v>
      </c>
      <c r="K39" t="n">
        <v>53.44</v>
      </c>
      <c r="L39" t="n">
        <v>38</v>
      </c>
      <c r="M39" t="n">
        <v>4</v>
      </c>
      <c r="N39" t="n">
        <v>59.67</v>
      </c>
      <c r="O39" t="n">
        <v>30587.38</v>
      </c>
      <c r="P39" t="n">
        <v>228.21</v>
      </c>
      <c r="Q39" t="n">
        <v>183.27</v>
      </c>
      <c r="R39" t="n">
        <v>31.31</v>
      </c>
      <c r="S39" t="n">
        <v>26.24</v>
      </c>
      <c r="T39" t="n">
        <v>1679.4</v>
      </c>
      <c r="U39" t="n">
        <v>0.84</v>
      </c>
      <c r="V39" t="n">
        <v>0.9</v>
      </c>
      <c r="W39" t="n">
        <v>2.95</v>
      </c>
      <c r="X39" t="n">
        <v>0.1</v>
      </c>
      <c r="Y39" t="n">
        <v>0.5</v>
      </c>
      <c r="Z39" t="n">
        <v>10</v>
      </c>
      <c r="AA39" t="n">
        <v>332.9663322299661</v>
      </c>
      <c r="AB39" t="n">
        <v>455.5792251948901</v>
      </c>
      <c r="AC39" t="n">
        <v>412.0993833517475</v>
      </c>
      <c r="AD39" t="n">
        <v>332966.3322299661</v>
      </c>
      <c r="AE39" t="n">
        <v>455579.2251948901</v>
      </c>
      <c r="AF39" t="n">
        <v>1.203768244575981e-06</v>
      </c>
      <c r="AG39" t="n">
        <v>0.2715277777777778</v>
      </c>
      <c r="AH39" t="n">
        <v>412099.3833517475</v>
      </c>
    </row>
    <row r="40">
      <c r="A40" t="n">
        <v>38</v>
      </c>
      <c r="B40" t="n">
        <v>95</v>
      </c>
      <c r="C40" t="inlineStr">
        <is>
          <t xml:space="preserve">CONCLUIDO	</t>
        </is>
      </c>
      <c r="D40" t="n">
        <v>5.1168</v>
      </c>
      <c r="E40" t="n">
        <v>19.54</v>
      </c>
      <c r="F40" t="n">
        <v>16.85</v>
      </c>
      <c r="G40" t="n">
        <v>168.52</v>
      </c>
      <c r="H40" t="n">
        <v>2.8</v>
      </c>
      <c r="I40" t="n">
        <v>6</v>
      </c>
      <c r="J40" t="n">
        <v>247.89</v>
      </c>
      <c r="K40" t="n">
        <v>53.44</v>
      </c>
      <c r="L40" t="n">
        <v>39</v>
      </c>
      <c r="M40" t="n">
        <v>4</v>
      </c>
      <c r="N40" t="n">
        <v>60.45</v>
      </c>
      <c r="O40" t="n">
        <v>30806.92</v>
      </c>
      <c r="P40" t="n">
        <v>227.48</v>
      </c>
      <c r="Q40" t="n">
        <v>183.26</v>
      </c>
      <c r="R40" t="n">
        <v>31.17</v>
      </c>
      <c r="S40" t="n">
        <v>26.24</v>
      </c>
      <c r="T40" t="n">
        <v>1609.37</v>
      </c>
      <c r="U40" t="n">
        <v>0.84</v>
      </c>
      <c r="V40" t="n">
        <v>0.9</v>
      </c>
      <c r="W40" t="n">
        <v>2.95</v>
      </c>
      <c r="X40" t="n">
        <v>0.1</v>
      </c>
      <c r="Y40" t="n">
        <v>0.5</v>
      </c>
      <c r="Z40" t="n">
        <v>10</v>
      </c>
      <c r="AA40" t="n">
        <v>332.1571881444804</v>
      </c>
      <c r="AB40" t="n">
        <v>454.4721185602108</v>
      </c>
      <c r="AC40" t="n">
        <v>411.097937420448</v>
      </c>
      <c r="AD40" t="n">
        <v>332157.1881444803</v>
      </c>
      <c r="AE40" t="n">
        <v>454472.1185602108</v>
      </c>
      <c r="AF40" t="n">
        <v>1.203885885082262e-06</v>
      </c>
      <c r="AG40" t="n">
        <v>0.2713888888888889</v>
      </c>
      <c r="AH40" t="n">
        <v>411097.937420448</v>
      </c>
    </row>
    <row r="41">
      <c r="A41" t="n">
        <v>39</v>
      </c>
      <c r="B41" t="n">
        <v>95</v>
      </c>
      <c r="C41" t="inlineStr">
        <is>
          <t xml:space="preserve">CONCLUIDO	</t>
        </is>
      </c>
      <c r="D41" t="n">
        <v>5.1164</v>
      </c>
      <c r="E41" t="n">
        <v>19.55</v>
      </c>
      <c r="F41" t="n">
        <v>16.85</v>
      </c>
      <c r="G41" t="n">
        <v>168.53</v>
      </c>
      <c r="H41" t="n">
        <v>2.85</v>
      </c>
      <c r="I41" t="n">
        <v>6</v>
      </c>
      <c r="J41" t="n">
        <v>249.68</v>
      </c>
      <c r="K41" t="n">
        <v>53.44</v>
      </c>
      <c r="L41" t="n">
        <v>40</v>
      </c>
      <c r="M41" t="n">
        <v>4</v>
      </c>
      <c r="N41" t="n">
        <v>61.24</v>
      </c>
      <c r="O41" t="n">
        <v>31027.6</v>
      </c>
      <c r="P41" t="n">
        <v>226.49</v>
      </c>
      <c r="Q41" t="n">
        <v>183.27</v>
      </c>
      <c r="R41" t="n">
        <v>31.37</v>
      </c>
      <c r="S41" t="n">
        <v>26.24</v>
      </c>
      <c r="T41" t="n">
        <v>1712.57</v>
      </c>
      <c r="U41" t="n">
        <v>0.84</v>
      </c>
      <c r="V41" t="n">
        <v>0.9</v>
      </c>
      <c r="W41" t="n">
        <v>2.95</v>
      </c>
      <c r="X41" t="n">
        <v>0.1</v>
      </c>
      <c r="Y41" t="n">
        <v>0.5</v>
      </c>
      <c r="Z41" t="n">
        <v>10</v>
      </c>
      <c r="AA41" t="n">
        <v>331.1304298686855</v>
      </c>
      <c r="AB41" t="n">
        <v>453.0672625898901</v>
      </c>
      <c r="AC41" t="n">
        <v>409.8271589322071</v>
      </c>
      <c r="AD41" t="n">
        <v>331130.4298686855</v>
      </c>
      <c r="AE41" t="n">
        <v>453067.2625898901</v>
      </c>
      <c r="AF41" t="n">
        <v>1.203791772677237e-06</v>
      </c>
      <c r="AG41" t="n">
        <v>0.2715277777777778</v>
      </c>
      <c r="AH41" t="n">
        <v>409827.158932207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3.9848</v>
      </c>
      <c r="E2" t="n">
        <v>25.1</v>
      </c>
      <c r="F2" t="n">
        <v>19.62</v>
      </c>
      <c r="G2" t="n">
        <v>8.289999999999999</v>
      </c>
      <c r="H2" t="n">
        <v>0.15</v>
      </c>
      <c r="I2" t="n">
        <v>142</v>
      </c>
      <c r="J2" t="n">
        <v>116.05</v>
      </c>
      <c r="K2" t="n">
        <v>43.4</v>
      </c>
      <c r="L2" t="n">
        <v>1</v>
      </c>
      <c r="M2" t="n">
        <v>140</v>
      </c>
      <c r="N2" t="n">
        <v>16.65</v>
      </c>
      <c r="O2" t="n">
        <v>14546.17</v>
      </c>
      <c r="P2" t="n">
        <v>197.04</v>
      </c>
      <c r="Q2" t="n">
        <v>183.35</v>
      </c>
      <c r="R2" t="n">
        <v>117.16</v>
      </c>
      <c r="S2" t="n">
        <v>26.24</v>
      </c>
      <c r="T2" t="n">
        <v>43926.45</v>
      </c>
      <c r="U2" t="n">
        <v>0.22</v>
      </c>
      <c r="V2" t="n">
        <v>0.78</v>
      </c>
      <c r="W2" t="n">
        <v>3.17</v>
      </c>
      <c r="X2" t="n">
        <v>2.86</v>
      </c>
      <c r="Y2" t="n">
        <v>0.5</v>
      </c>
      <c r="Z2" t="n">
        <v>10</v>
      </c>
      <c r="AA2" t="n">
        <v>376.9683007470638</v>
      </c>
      <c r="AB2" t="n">
        <v>515.7846597498291</v>
      </c>
      <c r="AC2" t="n">
        <v>466.5588957316211</v>
      </c>
      <c r="AD2" t="n">
        <v>376968.3007470638</v>
      </c>
      <c r="AE2" t="n">
        <v>515784.659749829</v>
      </c>
      <c r="AF2" t="n">
        <v>1.014283282767389e-06</v>
      </c>
      <c r="AG2" t="n">
        <v>0.3486111111111111</v>
      </c>
      <c r="AH2" t="n">
        <v>466558.8957316211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4.5997</v>
      </c>
      <c r="E3" t="n">
        <v>21.74</v>
      </c>
      <c r="F3" t="n">
        <v>18.08</v>
      </c>
      <c r="G3" t="n">
        <v>16.44</v>
      </c>
      <c r="H3" t="n">
        <v>0.3</v>
      </c>
      <c r="I3" t="n">
        <v>66</v>
      </c>
      <c r="J3" t="n">
        <v>117.34</v>
      </c>
      <c r="K3" t="n">
        <v>43.4</v>
      </c>
      <c r="L3" t="n">
        <v>2</v>
      </c>
      <c r="M3" t="n">
        <v>64</v>
      </c>
      <c r="N3" t="n">
        <v>16.94</v>
      </c>
      <c r="O3" t="n">
        <v>14705.49</v>
      </c>
      <c r="P3" t="n">
        <v>180.85</v>
      </c>
      <c r="Q3" t="n">
        <v>183.29</v>
      </c>
      <c r="R3" t="n">
        <v>69.11</v>
      </c>
      <c r="S3" t="n">
        <v>26.24</v>
      </c>
      <c r="T3" t="n">
        <v>20280.18</v>
      </c>
      <c r="U3" t="n">
        <v>0.38</v>
      </c>
      <c r="V3" t="n">
        <v>0.84</v>
      </c>
      <c r="W3" t="n">
        <v>3.06</v>
      </c>
      <c r="X3" t="n">
        <v>1.32</v>
      </c>
      <c r="Y3" t="n">
        <v>0.5</v>
      </c>
      <c r="Z3" t="n">
        <v>10</v>
      </c>
      <c r="AA3" t="n">
        <v>300.4872966249255</v>
      </c>
      <c r="AB3" t="n">
        <v>411.1399758061498</v>
      </c>
      <c r="AC3" t="n">
        <v>371.9013535537903</v>
      </c>
      <c r="AD3" t="n">
        <v>300487.2966249255</v>
      </c>
      <c r="AE3" t="n">
        <v>411139.9758061498</v>
      </c>
      <c r="AF3" t="n">
        <v>1.170798739145041e-06</v>
      </c>
      <c r="AG3" t="n">
        <v>0.3019444444444444</v>
      </c>
      <c r="AH3" t="n">
        <v>371901.3535537902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4.8282</v>
      </c>
      <c r="E4" t="n">
        <v>20.71</v>
      </c>
      <c r="F4" t="n">
        <v>17.6</v>
      </c>
      <c r="G4" t="n">
        <v>24.56</v>
      </c>
      <c r="H4" t="n">
        <v>0.45</v>
      </c>
      <c r="I4" t="n">
        <v>43</v>
      </c>
      <c r="J4" t="n">
        <v>118.63</v>
      </c>
      <c r="K4" t="n">
        <v>43.4</v>
      </c>
      <c r="L4" t="n">
        <v>3</v>
      </c>
      <c r="M4" t="n">
        <v>41</v>
      </c>
      <c r="N4" t="n">
        <v>17.23</v>
      </c>
      <c r="O4" t="n">
        <v>14865.24</v>
      </c>
      <c r="P4" t="n">
        <v>175.28</v>
      </c>
      <c r="Q4" t="n">
        <v>183.28</v>
      </c>
      <c r="R4" t="n">
        <v>54.4</v>
      </c>
      <c r="S4" t="n">
        <v>26.24</v>
      </c>
      <c r="T4" t="n">
        <v>13040.19</v>
      </c>
      <c r="U4" t="n">
        <v>0.48</v>
      </c>
      <c r="V4" t="n">
        <v>0.86</v>
      </c>
      <c r="W4" t="n">
        <v>3.01</v>
      </c>
      <c r="X4" t="n">
        <v>0.84</v>
      </c>
      <c r="Y4" t="n">
        <v>0.5</v>
      </c>
      <c r="Z4" t="n">
        <v>10</v>
      </c>
      <c r="AA4" t="n">
        <v>277.9423483842807</v>
      </c>
      <c r="AB4" t="n">
        <v>380.2929830103795</v>
      </c>
      <c r="AC4" t="n">
        <v>343.998354456422</v>
      </c>
      <c r="AD4" t="n">
        <v>277942.3483842807</v>
      </c>
      <c r="AE4" t="n">
        <v>380292.9830103795</v>
      </c>
      <c r="AF4" t="n">
        <v>1.228960687075263e-06</v>
      </c>
      <c r="AG4" t="n">
        <v>0.2876388888888889</v>
      </c>
      <c r="AH4" t="n">
        <v>343998.354456422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4.9435</v>
      </c>
      <c r="E5" t="n">
        <v>20.23</v>
      </c>
      <c r="F5" t="n">
        <v>17.38</v>
      </c>
      <c r="G5" t="n">
        <v>32.59</v>
      </c>
      <c r="H5" t="n">
        <v>0.59</v>
      </c>
      <c r="I5" t="n">
        <v>32</v>
      </c>
      <c r="J5" t="n">
        <v>119.93</v>
      </c>
      <c r="K5" t="n">
        <v>43.4</v>
      </c>
      <c r="L5" t="n">
        <v>4</v>
      </c>
      <c r="M5" t="n">
        <v>30</v>
      </c>
      <c r="N5" t="n">
        <v>17.53</v>
      </c>
      <c r="O5" t="n">
        <v>15025.44</v>
      </c>
      <c r="P5" t="n">
        <v>172.37</v>
      </c>
      <c r="Q5" t="n">
        <v>183.27</v>
      </c>
      <c r="R5" t="n">
        <v>47.49</v>
      </c>
      <c r="S5" t="n">
        <v>26.24</v>
      </c>
      <c r="T5" t="n">
        <v>9641.24</v>
      </c>
      <c r="U5" t="n">
        <v>0.55</v>
      </c>
      <c r="V5" t="n">
        <v>0.88</v>
      </c>
      <c r="W5" t="n">
        <v>3</v>
      </c>
      <c r="X5" t="n">
        <v>0.62</v>
      </c>
      <c r="Y5" t="n">
        <v>0.5</v>
      </c>
      <c r="Z5" t="n">
        <v>10</v>
      </c>
      <c r="AA5" t="n">
        <v>267.3440953797297</v>
      </c>
      <c r="AB5" t="n">
        <v>365.7919856876292</v>
      </c>
      <c r="AC5" t="n">
        <v>330.8813119658774</v>
      </c>
      <c r="AD5" t="n">
        <v>267344.0953797297</v>
      </c>
      <c r="AE5" t="n">
        <v>365791.9856876292</v>
      </c>
      <c r="AF5" t="n">
        <v>1.258308926008982e-06</v>
      </c>
      <c r="AG5" t="n">
        <v>0.2809722222222222</v>
      </c>
      <c r="AH5" t="n">
        <v>330881.3119658774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5.0109</v>
      </c>
      <c r="E6" t="n">
        <v>19.96</v>
      </c>
      <c r="F6" t="n">
        <v>17.25</v>
      </c>
      <c r="G6" t="n">
        <v>39.81</v>
      </c>
      <c r="H6" t="n">
        <v>0.73</v>
      </c>
      <c r="I6" t="n">
        <v>26</v>
      </c>
      <c r="J6" t="n">
        <v>121.23</v>
      </c>
      <c r="K6" t="n">
        <v>43.4</v>
      </c>
      <c r="L6" t="n">
        <v>5</v>
      </c>
      <c r="M6" t="n">
        <v>24</v>
      </c>
      <c r="N6" t="n">
        <v>17.83</v>
      </c>
      <c r="O6" t="n">
        <v>15186.08</v>
      </c>
      <c r="P6" t="n">
        <v>170.28</v>
      </c>
      <c r="Q6" t="n">
        <v>183.28</v>
      </c>
      <c r="R6" t="n">
        <v>43.75</v>
      </c>
      <c r="S6" t="n">
        <v>26.24</v>
      </c>
      <c r="T6" t="n">
        <v>7802.97</v>
      </c>
      <c r="U6" t="n">
        <v>0.6</v>
      </c>
      <c r="V6" t="n">
        <v>0.88</v>
      </c>
      <c r="W6" t="n">
        <v>2.98</v>
      </c>
      <c r="X6" t="n">
        <v>0.49</v>
      </c>
      <c r="Y6" t="n">
        <v>0.5</v>
      </c>
      <c r="Z6" t="n">
        <v>10</v>
      </c>
      <c r="AA6" t="n">
        <v>260.9463271215923</v>
      </c>
      <c r="AB6" t="n">
        <v>357.0382769072303</v>
      </c>
      <c r="AC6" t="n">
        <v>322.9630448655724</v>
      </c>
      <c r="AD6" t="n">
        <v>260946.3271215923</v>
      </c>
      <c r="AE6" t="n">
        <v>357038.2769072303</v>
      </c>
      <c r="AF6" t="n">
        <v>1.275464791612907e-06</v>
      </c>
      <c r="AG6" t="n">
        <v>0.2772222222222223</v>
      </c>
      <c r="AH6" t="n">
        <v>322963.0448655724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5.0573</v>
      </c>
      <c r="E7" t="n">
        <v>19.77</v>
      </c>
      <c r="F7" t="n">
        <v>17.16</v>
      </c>
      <c r="G7" t="n">
        <v>46.81</v>
      </c>
      <c r="H7" t="n">
        <v>0.86</v>
      </c>
      <c r="I7" t="n">
        <v>22</v>
      </c>
      <c r="J7" t="n">
        <v>122.54</v>
      </c>
      <c r="K7" t="n">
        <v>43.4</v>
      </c>
      <c r="L7" t="n">
        <v>6</v>
      </c>
      <c r="M7" t="n">
        <v>20</v>
      </c>
      <c r="N7" t="n">
        <v>18.14</v>
      </c>
      <c r="O7" t="n">
        <v>15347.16</v>
      </c>
      <c r="P7" t="n">
        <v>168.82</v>
      </c>
      <c r="Q7" t="n">
        <v>183.29</v>
      </c>
      <c r="R7" t="n">
        <v>41.17</v>
      </c>
      <c r="S7" t="n">
        <v>26.24</v>
      </c>
      <c r="T7" t="n">
        <v>6529.59</v>
      </c>
      <c r="U7" t="n">
        <v>0.64</v>
      </c>
      <c r="V7" t="n">
        <v>0.89</v>
      </c>
      <c r="W7" t="n">
        <v>2.97</v>
      </c>
      <c r="X7" t="n">
        <v>0.41</v>
      </c>
      <c r="Y7" t="n">
        <v>0.5</v>
      </c>
      <c r="Z7" t="n">
        <v>10</v>
      </c>
      <c r="AA7" t="n">
        <v>256.6157487280674</v>
      </c>
      <c r="AB7" t="n">
        <v>351.1129884974086</v>
      </c>
      <c r="AC7" t="n">
        <v>317.6032576654951</v>
      </c>
      <c r="AD7" t="n">
        <v>256615.7487280674</v>
      </c>
      <c r="AE7" t="n">
        <v>351112.9884974086</v>
      </c>
      <c r="AF7" t="n">
        <v>1.287275357844689e-06</v>
      </c>
      <c r="AG7" t="n">
        <v>0.2745833333333333</v>
      </c>
      <c r="AH7" t="n">
        <v>317603.257665495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5.0884</v>
      </c>
      <c r="E8" t="n">
        <v>19.65</v>
      </c>
      <c r="F8" t="n">
        <v>17.11</v>
      </c>
      <c r="G8" t="n">
        <v>54.05</v>
      </c>
      <c r="H8" t="n">
        <v>1</v>
      </c>
      <c r="I8" t="n">
        <v>19</v>
      </c>
      <c r="J8" t="n">
        <v>123.85</v>
      </c>
      <c r="K8" t="n">
        <v>43.4</v>
      </c>
      <c r="L8" t="n">
        <v>7</v>
      </c>
      <c r="M8" t="n">
        <v>17</v>
      </c>
      <c r="N8" t="n">
        <v>18.45</v>
      </c>
      <c r="O8" t="n">
        <v>15508.69</v>
      </c>
      <c r="P8" t="n">
        <v>167.72</v>
      </c>
      <c r="Q8" t="n">
        <v>183.27</v>
      </c>
      <c r="R8" t="n">
        <v>39.18</v>
      </c>
      <c r="S8" t="n">
        <v>26.24</v>
      </c>
      <c r="T8" t="n">
        <v>5552.51</v>
      </c>
      <c r="U8" t="n">
        <v>0.67</v>
      </c>
      <c r="V8" t="n">
        <v>0.89</v>
      </c>
      <c r="W8" t="n">
        <v>2.97</v>
      </c>
      <c r="X8" t="n">
        <v>0.36</v>
      </c>
      <c r="Y8" t="n">
        <v>0.5</v>
      </c>
      <c r="Z8" t="n">
        <v>10</v>
      </c>
      <c r="AA8" t="n">
        <v>253.6710536435132</v>
      </c>
      <c r="AB8" t="n">
        <v>347.083926771945</v>
      </c>
      <c r="AC8" t="n">
        <v>313.9587239362848</v>
      </c>
      <c r="AD8" t="n">
        <v>253671.0536435132</v>
      </c>
      <c r="AE8" t="n">
        <v>347083.926771945</v>
      </c>
      <c r="AF8" t="n">
        <v>1.295191491676768e-06</v>
      </c>
      <c r="AG8" t="n">
        <v>0.2729166666666666</v>
      </c>
      <c r="AH8" t="n">
        <v>313958.7239362848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5.1234</v>
      </c>
      <c r="E9" t="n">
        <v>19.52</v>
      </c>
      <c r="F9" t="n">
        <v>17.05</v>
      </c>
      <c r="G9" t="n">
        <v>63.94</v>
      </c>
      <c r="H9" t="n">
        <v>1.13</v>
      </c>
      <c r="I9" t="n">
        <v>16</v>
      </c>
      <c r="J9" t="n">
        <v>125.16</v>
      </c>
      <c r="K9" t="n">
        <v>43.4</v>
      </c>
      <c r="L9" t="n">
        <v>8</v>
      </c>
      <c r="M9" t="n">
        <v>14</v>
      </c>
      <c r="N9" t="n">
        <v>18.76</v>
      </c>
      <c r="O9" t="n">
        <v>15670.68</v>
      </c>
      <c r="P9" t="n">
        <v>166.34</v>
      </c>
      <c r="Q9" t="n">
        <v>183.3</v>
      </c>
      <c r="R9" t="n">
        <v>37.43</v>
      </c>
      <c r="S9" t="n">
        <v>26.24</v>
      </c>
      <c r="T9" t="n">
        <v>4693.49</v>
      </c>
      <c r="U9" t="n">
        <v>0.7</v>
      </c>
      <c r="V9" t="n">
        <v>0.89</v>
      </c>
      <c r="W9" t="n">
        <v>2.97</v>
      </c>
      <c r="X9" t="n">
        <v>0.3</v>
      </c>
      <c r="Y9" t="n">
        <v>0.5</v>
      </c>
      <c r="Z9" t="n">
        <v>10</v>
      </c>
      <c r="AA9" t="n">
        <v>250.2335479077433</v>
      </c>
      <c r="AB9" t="n">
        <v>342.3805797722171</v>
      </c>
      <c r="AC9" t="n">
        <v>309.7042577730205</v>
      </c>
      <c r="AD9" t="n">
        <v>250233.5479077433</v>
      </c>
      <c r="AE9" t="n">
        <v>342380.5797722171</v>
      </c>
      <c r="AF9" t="n">
        <v>1.304100323963672e-06</v>
      </c>
      <c r="AG9" t="n">
        <v>0.2711111111111111</v>
      </c>
      <c r="AH9" t="n">
        <v>309704.2577730205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5.1366</v>
      </c>
      <c r="E10" t="n">
        <v>19.47</v>
      </c>
      <c r="F10" t="n">
        <v>17.03</v>
      </c>
      <c r="G10" t="n">
        <v>68.09999999999999</v>
      </c>
      <c r="H10" t="n">
        <v>1.26</v>
      </c>
      <c r="I10" t="n">
        <v>15</v>
      </c>
      <c r="J10" t="n">
        <v>126.48</v>
      </c>
      <c r="K10" t="n">
        <v>43.4</v>
      </c>
      <c r="L10" t="n">
        <v>9</v>
      </c>
      <c r="M10" t="n">
        <v>13</v>
      </c>
      <c r="N10" t="n">
        <v>19.08</v>
      </c>
      <c r="O10" t="n">
        <v>15833.12</v>
      </c>
      <c r="P10" t="n">
        <v>165.36</v>
      </c>
      <c r="Q10" t="n">
        <v>183.26</v>
      </c>
      <c r="R10" t="n">
        <v>36.63</v>
      </c>
      <c r="S10" t="n">
        <v>26.24</v>
      </c>
      <c r="T10" t="n">
        <v>4296.48</v>
      </c>
      <c r="U10" t="n">
        <v>0.72</v>
      </c>
      <c r="V10" t="n">
        <v>0.89</v>
      </c>
      <c r="W10" t="n">
        <v>2.96</v>
      </c>
      <c r="X10" t="n">
        <v>0.27</v>
      </c>
      <c r="Y10" t="n">
        <v>0.5</v>
      </c>
      <c r="Z10" t="n">
        <v>10</v>
      </c>
      <c r="AA10" t="n">
        <v>248.4732879108903</v>
      </c>
      <c r="AB10" t="n">
        <v>339.9721143873336</v>
      </c>
      <c r="AC10" t="n">
        <v>307.5256529441672</v>
      </c>
      <c r="AD10" t="n">
        <v>248473.2879108903</v>
      </c>
      <c r="AE10" t="n">
        <v>339972.1143873336</v>
      </c>
      <c r="AF10" t="n">
        <v>1.307460226426162e-06</v>
      </c>
      <c r="AG10" t="n">
        <v>0.2704166666666666</v>
      </c>
      <c r="AH10" t="n">
        <v>307525.6529441672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5.1549</v>
      </c>
      <c r="E11" t="n">
        <v>19.4</v>
      </c>
      <c r="F11" t="n">
        <v>17</v>
      </c>
      <c r="G11" t="n">
        <v>78.48</v>
      </c>
      <c r="H11" t="n">
        <v>1.38</v>
      </c>
      <c r="I11" t="n">
        <v>13</v>
      </c>
      <c r="J11" t="n">
        <v>127.8</v>
      </c>
      <c r="K11" t="n">
        <v>43.4</v>
      </c>
      <c r="L11" t="n">
        <v>10</v>
      </c>
      <c r="M11" t="n">
        <v>11</v>
      </c>
      <c r="N11" t="n">
        <v>19.4</v>
      </c>
      <c r="O11" t="n">
        <v>15996.02</v>
      </c>
      <c r="P11" t="n">
        <v>164.77</v>
      </c>
      <c r="Q11" t="n">
        <v>183.29</v>
      </c>
      <c r="R11" t="n">
        <v>35.94</v>
      </c>
      <c r="S11" t="n">
        <v>26.24</v>
      </c>
      <c r="T11" t="n">
        <v>3959.24</v>
      </c>
      <c r="U11" t="n">
        <v>0.73</v>
      </c>
      <c r="V11" t="n">
        <v>0.89</v>
      </c>
      <c r="W11" t="n">
        <v>2.96</v>
      </c>
      <c r="X11" t="n">
        <v>0.25</v>
      </c>
      <c r="Y11" t="n">
        <v>0.5</v>
      </c>
      <c r="Z11" t="n">
        <v>10</v>
      </c>
      <c r="AA11" t="n">
        <v>246.8498149693424</v>
      </c>
      <c r="AB11" t="n">
        <v>337.7508070861376</v>
      </c>
      <c r="AC11" t="n">
        <v>305.5163440941722</v>
      </c>
      <c r="AD11" t="n">
        <v>246849.8149693424</v>
      </c>
      <c r="AE11" t="n">
        <v>337750.8070861376</v>
      </c>
      <c r="AF11" t="n">
        <v>1.312118273021887e-06</v>
      </c>
      <c r="AG11" t="n">
        <v>0.2694444444444444</v>
      </c>
      <c r="AH11" t="n">
        <v>305516.3440941722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5.1687</v>
      </c>
      <c r="E12" t="n">
        <v>19.35</v>
      </c>
      <c r="F12" t="n">
        <v>16.98</v>
      </c>
      <c r="G12" t="n">
        <v>84.88</v>
      </c>
      <c r="H12" t="n">
        <v>1.5</v>
      </c>
      <c r="I12" t="n">
        <v>12</v>
      </c>
      <c r="J12" t="n">
        <v>129.13</v>
      </c>
      <c r="K12" t="n">
        <v>43.4</v>
      </c>
      <c r="L12" t="n">
        <v>11</v>
      </c>
      <c r="M12" t="n">
        <v>10</v>
      </c>
      <c r="N12" t="n">
        <v>19.73</v>
      </c>
      <c r="O12" t="n">
        <v>16159.39</v>
      </c>
      <c r="P12" t="n">
        <v>163.62</v>
      </c>
      <c r="Q12" t="n">
        <v>183.26</v>
      </c>
      <c r="R12" t="n">
        <v>35.11</v>
      </c>
      <c r="S12" t="n">
        <v>26.24</v>
      </c>
      <c r="T12" t="n">
        <v>3552.71</v>
      </c>
      <c r="U12" t="n">
        <v>0.75</v>
      </c>
      <c r="V12" t="n">
        <v>0.9</v>
      </c>
      <c r="W12" t="n">
        <v>2.96</v>
      </c>
      <c r="X12" t="n">
        <v>0.22</v>
      </c>
      <c r="Y12" t="n">
        <v>0.5</v>
      </c>
      <c r="Z12" t="n">
        <v>10</v>
      </c>
      <c r="AA12" t="n">
        <v>244.9017461160655</v>
      </c>
      <c r="AB12" t="n">
        <v>335.0853733383532</v>
      </c>
      <c r="AC12" t="n">
        <v>303.1052956023157</v>
      </c>
      <c r="AD12" t="n">
        <v>244901.7461160655</v>
      </c>
      <c r="AE12" t="n">
        <v>335085.3733383532</v>
      </c>
      <c r="AF12" t="n">
        <v>1.315630898323581e-06</v>
      </c>
      <c r="AG12" t="n">
        <v>0.26875</v>
      </c>
      <c r="AH12" t="n">
        <v>303105.2956023157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5.1816</v>
      </c>
      <c r="E13" t="n">
        <v>19.3</v>
      </c>
      <c r="F13" t="n">
        <v>16.95</v>
      </c>
      <c r="G13" t="n">
        <v>92.47</v>
      </c>
      <c r="H13" t="n">
        <v>1.63</v>
      </c>
      <c r="I13" t="n">
        <v>11</v>
      </c>
      <c r="J13" t="n">
        <v>130.45</v>
      </c>
      <c r="K13" t="n">
        <v>43.4</v>
      </c>
      <c r="L13" t="n">
        <v>12</v>
      </c>
      <c r="M13" t="n">
        <v>9</v>
      </c>
      <c r="N13" t="n">
        <v>20.05</v>
      </c>
      <c r="O13" t="n">
        <v>16323.22</v>
      </c>
      <c r="P13" t="n">
        <v>162.36</v>
      </c>
      <c r="Q13" t="n">
        <v>183.29</v>
      </c>
      <c r="R13" t="n">
        <v>34.35</v>
      </c>
      <c r="S13" t="n">
        <v>26.24</v>
      </c>
      <c r="T13" t="n">
        <v>3174.48</v>
      </c>
      <c r="U13" t="n">
        <v>0.76</v>
      </c>
      <c r="V13" t="n">
        <v>0.9</v>
      </c>
      <c r="W13" t="n">
        <v>2.96</v>
      </c>
      <c r="X13" t="n">
        <v>0.2</v>
      </c>
      <c r="Y13" t="n">
        <v>0.5</v>
      </c>
      <c r="Z13" t="n">
        <v>10</v>
      </c>
      <c r="AA13" t="n">
        <v>242.8490684503633</v>
      </c>
      <c r="AB13" t="n">
        <v>332.2768091983934</v>
      </c>
      <c r="AC13" t="n">
        <v>300.5647768820284</v>
      </c>
      <c r="AD13" t="n">
        <v>242849.0684503633</v>
      </c>
      <c r="AE13" t="n">
        <v>332276.8091983934</v>
      </c>
      <c r="AF13" t="n">
        <v>1.318914439366469e-06</v>
      </c>
      <c r="AG13" t="n">
        <v>0.2680555555555555</v>
      </c>
      <c r="AH13" t="n">
        <v>300564.7768820284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5.1949</v>
      </c>
      <c r="E14" t="n">
        <v>19.25</v>
      </c>
      <c r="F14" t="n">
        <v>16.93</v>
      </c>
      <c r="G14" t="n">
        <v>101.56</v>
      </c>
      <c r="H14" t="n">
        <v>1.74</v>
      </c>
      <c r="I14" t="n">
        <v>10</v>
      </c>
      <c r="J14" t="n">
        <v>131.79</v>
      </c>
      <c r="K14" t="n">
        <v>43.4</v>
      </c>
      <c r="L14" t="n">
        <v>13</v>
      </c>
      <c r="M14" t="n">
        <v>8</v>
      </c>
      <c r="N14" t="n">
        <v>20.39</v>
      </c>
      <c r="O14" t="n">
        <v>16487.53</v>
      </c>
      <c r="P14" t="n">
        <v>161.71</v>
      </c>
      <c r="Q14" t="n">
        <v>183.27</v>
      </c>
      <c r="R14" t="n">
        <v>33.62</v>
      </c>
      <c r="S14" t="n">
        <v>26.24</v>
      </c>
      <c r="T14" t="n">
        <v>2815.92</v>
      </c>
      <c r="U14" t="n">
        <v>0.78</v>
      </c>
      <c r="V14" t="n">
        <v>0.9</v>
      </c>
      <c r="W14" t="n">
        <v>2.95</v>
      </c>
      <c r="X14" t="n">
        <v>0.17</v>
      </c>
      <c r="Y14" t="n">
        <v>0.5</v>
      </c>
      <c r="Z14" t="n">
        <v>10</v>
      </c>
      <c r="AA14" t="n">
        <v>241.4683450387161</v>
      </c>
      <c r="AB14" t="n">
        <v>330.3876425133609</v>
      </c>
      <c r="AC14" t="n">
        <v>298.8559096139525</v>
      </c>
      <c r="AD14" t="n">
        <v>241468.3450387161</v>
      </c>
      <c r="AE14" t="n">
        <v>330387.6425133609</v>
      </c>
      <c r="AF14" t="n">
        <v>1.322299795635492e-06</v>
      </c>
      <c r="AG14" t="n">
        <v>0.2673611111111111</v>
      </c>
      <c r="AH14" t="n">
        <v>298855.9096139525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5.1935</v>
      </c>
      <c r="E15" t="n">
        <v>19.25</v>
      </c>
      <c r="F15" t="n">
        <v>16.93</v>
      </c>
      <c r="G15" t="n">
        <v>101.59</v>
      </c>
      <c r="H15" t="n">
        <v>1.86</v>
      </c>
      <c r="I15" t="n">
        <v>10</v>
      </c>
      <c r="J15" t="n">
        <v>133.12</v>
      </c>
      <c r="K15" t="n">
        <v>43.4</v>
      </c>
      <c r="L15" t="n">
        <v>14</v>
      </c>
      <c r="M15" t="n">
        <v>8</v>
      </c>
      <c r="N15" t="n">
        <v>20.72</v>
      </c>
      <c r="O15" t="n">
        <v>16652.31</v>
      </c>
      <c r="P15" t="n">
        <v>161.09</v>
      </c>
      <c r="Q15" t="n">
        <v>183.27</v>
      </c>
      <c r="R15" t="n">
        <v>33.63</v>
      </c>
      <c r="S15" t="n">
        <v>26.24</v>
      </c>
      <c r="T15" t="n">
        <v>2823.61</v>
      </c>
      <c r="U15" t="n">
        <v>0.78</v>
      </c>
      <c r="V15" t="n">
        <v>0.9</v>
      </c>
      <c r="W15" t="n">
        <v>2.96</v>
      </c>
      <c r="X15" t="n">
        <v>0.18</v>
      </c>
      <c r="Y15" t="n">
        <v>0.5</v>
      </c>
      <c r="Z15" t="n">
        <v>10</v>
      </c>
      <c r="AA15" t="n">
        <v>240.8831113014331</v>
      </c>
      <c r="AB15" t="n">
        <v>329.5868998953204</v>
      </c>
      <c r="AC15" t="n">
        <v>298.1315887475282</v>
      </c>
      <c r="AD15" t="n">
        <v>240883.1113014331</v>
      </c>
      <c r="AE15" t="n">
        <v>329586.8998953204</v>
      </c>
      <c r="AF15" t="n">
        <v>1.321943442344016e-06</v>
      </c>
      <c r="AG15" t="n">
        <v>0.2673611111111111</v>
      </c>
      <c r="AH15" t="n">
        <v>298131.5887475282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5.2041</v>
      </c>
      <c r="E16" t="n">
        <v>19.22</v>
      </c>
      <c r="F16" t="n">
        <v>16.92</v>
      </c>
      <c r="G16" t="n">
        <v>112.78</v>
      </c>
      <c r="H16" t="n">
        <v>1.97</v>
      </c>
      <c r="I16" t="n">
        <v>9</v>
      </c>
      <c r="J16" t="n">
        <v>134.46</v>
      </c>
      <c r="K16" t="n">
        <v>43.4</v>
      </c>
      <c r="L16" t="n">
        <v>15</v>
      </c>
      <c r="M16" t="n">
        <v>7</v>
      </c>
      <c r="N16" t="n">
        <v>21.06</v>
      </c>
      <c r="O16" t="n">
        <v>16817.7</v>
      </c>
      <c r="P16" t="n">
        <v>160.22</v>
      </c>
      <c r="Q16" t="n">
        <v>183.28</v>
      </c>
      <c r="R16" t="n">
        <v>33.25</v>
      </c>
      <c r="S16" t="n">
        <v>26.24</v>
      </c>
      <c r="T16" t="n">
        <v>2638.37</v>
      </c>
      <c r="U16" t="n">
        <v>0.79</v>
      </c>
      <c r="V16" t="n">
        <v>0.9</v>
      </c>
      <c r="W16" t="n">
        <v>2.95</v>
      </c>
      <c r="X16" t="n">
        <v>0.16</v>
      </c>
      <c r="Y16" t="n">
        <v>0.5</v>
      </c>
      <c r="Z16" t="n">
        <v>10</v>
      </c>
      <c r="AA16" t="n">
        <v>239.4453888728771</v>
      </c>
      <c r="AB16" t="n">
        <v>327.6197446407339</v>
      </c>
      <c r="AC16" t="n">
        <v>296.3521760295192</v>
      </c>
      <c r="AD16" t="n">
        <v>239445.3888728771</v>
      </c>
      <c r="AE16" t="n">
        <v>327619.7446407339</v>
      </c>
      <c r="AF16" t="n">
        <v>1.324641545836622e-06</v>
      </c>
      <c r="AG16" t="n">
        <v>0.2669444444444444</v>
      </c>
      <c r="AH16" t="n">
        <v>296352.1760295192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5.2048</v>
      </c>
      <c r="E17" t="n">
        <v>19.21</v>
      </c>
      <c r="F17" t="n">
        <v>16.91</v>
      </c>
      <c r="G17" t="n">
        <v>112.76</v>
      </c>
      <c r="H17" t="n">
        <v>2.08</v>
      </c>
      <c r="I17" t="n">
        <v>9</v>
      </c>
      <c r="J17" t="n">
        <v>135.81</v>
      </c>
      <c r="K17" t="n">
        <v>43.4</v>
      </c>
      <c r="L17" t="n">
        <v>16</v>
      </c>
      <c r="M17" t="n">
        <v>7</v>
      </c>
      <c r="N17" t="n">
        <v>21.41</v>
      </c>
      <c r="O17" t="n">
        <v>16983.46</v>
      </c>
      <c r="P17" t="n">
        <v>159.38</v>
      </c>
      <c r="Q17" t="n">
        <v>183.26</v>
      </c>
      <c r="R17" t="n">
        <v>33.25</v>
      </c>
      <c r="S17" t="n">
        <v>26.24</v>
      </c>
      <c r="T17" t="n">
        <v>2638.8</v>
      </c>
      <c r="U17" t="n">
        <v>0.79</v>
      </c>
      <c r="V17" t="n">
        <v>0.9</v>
      </c>
      <c r="W17" t="n">
        <v>2.95</v>
      </c>
      <c r="X17" t="n">
        <v>0.16</v>
      </c>
      <c r="Y17" t="n">
        <v>0.5</v>
      </c>
      <c r="Z17" t="n">
        <v>10</v>
      </c>
      <c r="AA17" t="n">
        <v>238.4937760839482</v>
      </c>
      <c r="AB17" t="n">
        <v>326.3177060407288</v>
      </c>
      <c r="AC17" t="n">
        <v>295.1744021660755</v>
      </c>
      <c r="AD17" t="n">
        <v>238493.7760839482</v>
      </c>
      <c r="AE17" t="n">
        <v>326317.7060407288</v>
      </c>
      <c r="AF17" t="n">
        <v>1.32481972248236e-06</v>
      </c>
      <c r="AG17" t="n">
        <v>0.2668055555555556</v>
      </c>
      <c r="AH17" t="n">
        <v>295174.4021660755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5.216</v>
      </c>
      <c r="E18" t="n">
        <v>19.17</v>
      </c>
      <c r="F18" t="n">
        <v>16.9</v>
      </c>
      <c r="G18" t="n">
        <v>126.72</v>
      </c>
      <c r="H18" t="n">
        <v>2.19</v>
      </c>
      <c r="I18" t="n">
        <v>8</v>
      </c>
      <c r="J18" t="n">
        <v>137.15</v>
      </c>
      <c r="K18" t="n">
        <v>43.4</v>
      </c>
      <c r="L18" t="n">
        <v>17</v>
      </c>
      <c r="M18" t="n">
        <v>6</v>
      </c>
      <c r="N18" t="n">
        <v>21.75</v>
      </c>
      <c r="O18" t="n">
        <v>17149.71</v>
      </c>
      <c r="P18" t="n">
        <v>158.92</v>
      </c>
      <c r="Q18" t="n">
        <v>183.26</v>
      </c>
      <c r="R18" t="n">
        <v>32.56</v>
      </c>
      <c r="S18" t="n">
        <v>26.24</v>
      </c>
      <c r="T18" t="n">
        <v>2297.32</v>
      </c>
      <c r="U18" t="n">
        <v>0.8100000000000001</v>
      </c>
      <c r="V18" t="n">
        <v>0.9</v>
      </c>
      <c r="W18" t="n">
        <v>2.95</v>
      </c>
      <c r="X18" t="n">
        <v>0.14</v>
      </c>
      <c r="Y18" t="n">
        <v>0.5</v>
      </c>
      <c r="Z18" t="n">
        <v>10</v>
      </c>
      <c r="AA18" t="n">
        <v>237.4643606231449</v>
      </c>
      <c r="AB18" t="n">
        <v>324.9092143926534</v>
      </c>
      <c r="AC18" t="n">
        <v>293.9003349840616</v>
      </c>
      <c r="AD18" t="n">
        <v>237464.3606231449</v>
      </c>
      <c r="AE18" t="n">
        <v>324909.2143926534</v>
      </c>
      <c r="AF18" t="n">
        <v>1.32767054881417e-06</v>
      </c>
      <c r="AG18" t="n">
        <v>0.26625</v>
      </c>
      <c r="AH18" t="n">
        <v>293900.3349840616</v>
      </c>
    </row>
    <row r="19">
      <c r="A19" t="n">
        <v>17</v>
      </c>
      <c r="B19" t="n">
        <v>55</v>
      </c>
      <c r="C19" t="inlineStr">
        <is>
          <t xml:space="preserve">CONCLUIDO	</t>
        </is>
      </c>
      <c r="D19" t="n">
        <v>5.2163</v>
      </c>
      <c r="E19" t="n">
        <v>19.17</v>
      </c>
      <c r="F19" t="n">
        <v>16.9</v>
      </c>
      <c r="G19" t="n">
        <v>126.71</v>
      </c>
      <c r="H19" t="n">
        <v>2.3</v>
      </c>
      <c r="I19" t="n">
        <v>8</v>
      </c>
      <c r="J19" t="n">
        <v>138.51</v>
      </c>
      <c r="K19" t="n">
        <v>43.4</v>
      </c>
      <c r="L19" t="n">
        <v>18</v>
      </c>
      <c r="M19" t="n">
        <v>6</v>
      </c>
      <c r="N19" t="n">
        <v>22.11</v>
      </c>
      <c r="O19" t="n">
        <v>17316.45</v>
      </c>
      <c r="P19" t="n">
        <v>158.3</v>
      </c>
      <c r="Q19" t="n">
        <v>183.26</v>
      </c>
      <c r="R19" t="n">
        <v>32.58</v>
      </c>
      <c r="S19" t="n">
        <v>26.24</v>
      </c>
      <c r="T19" t="n">
        <v>2308.02</v>
      </c>
      <c r="U19" t="n">
        <v>0.8100000000000001</v>
      </c>
      <c r="V19" t="n">
        <v>0.9</v>
      </c>
      <c r="W19" t="n">
        <v>2.95</v>
      </c>
      <c r="X19" t="n">
        <v>0.14</v>
      </c>
      <c r="Y19" t="n">
        <v>0.5</v>
      </c>
      <c r="Z19" t="n">
        <v>10</v>
      </c>
      <c r="AA19" t="n">
        <v>236.8040238372839</v>
      </c>
      <c r="AB19" t="n">
        <v>324.0057124702359</v>
      </c>
      <c r="AC19" t="n">
        <v>293.0830620170464</v>
      </c>
      <c r="AD19" t="n">
        <v>236804.0238372839</v>
      </c>
      <c r="AE19" t="n">
        <v>324005.7124702359</v>
      </c>
      <c r="AF19" t="n">
        <v>1.327746910233772e-06</v>
      </c>
      <c r="AG19" t="n">
        <v>0.26625</v>
      </c>
      <c r="AH19" t="n">
        <v>293083.0620170464</v>
      </c>
    </row>
    <row r="20">
      <c r="A20" t="n">
        <v>18</v>
      </c>
      <c r="B20" t="n">
        <v>55</v>
      </c>
      <c r="C20" t="inlineStr">
        <is>
          <t xml:space="preserve">CONCLUIDO	</t>
        </is>
      </c>
      <c r="D20" t="n">
        <v>5.2297</v>
      </c>
      <c r="E20" t="n">
        <v>19.12</v>
      </c>
      <c r="F20" t="n">
        <v>16.87</v>
      </c>
      <c r="G20" t="n">
        <v>144.6</v>
      </c>
      <c r="H20" t="n">
        <v>2.4</v>
      </c>
      <c r="I20" t="n">
        <v>7</v>
      </c>
      <c r="J20" t="n">
        <v>139.86</v>
      </c>
      <c r="K20" t="n">
        <v>43.4</v>
      </c>
      <c r="L20" t="n">
        <v>19</v>
      </c>
      <c r="M20" t="n">
        <v>5</v>
      </c>
      <c r="N20" t="n">
        <v>22.46</v>
      </c>
      <c r="O20" t="n">
        <v>17483.7</v>
      </c>
      <c r="P20" t="n">
        <v>157.02</v>
      </c>
      <c r="Q20" t="n">
        <v>183.27</v>
      </c>
      <c r="R20" t="n">
        <v>31.8</v>
      </c>
      <c r="S20" t="n">
        <v>26.24</v>
      </c>
      <c r="T20" t="n">
        <v>1921.88</v>
      </c>
      <c r="U20" t="n">
        <v>0.83</v>
      </c>
      <c r="V20" t="n">
        <v>0.9</v>
      </c>
      <c r="W20" t="n">
        <v>2.95</v>
      </c>
      <c r="X20" t="n">
        <v>0.11</v>
      </c>
      <c r="Y20" t="n">
        <v>0.5</v>
      </c>
      <c r="Z20" t="n">
        <v>10</v>
      </c>
      <c r="AA20" t="n">
        <v>234.7469443840188</v>
      </c>
      <c r="AB20" t="n">
        <v>321.1911256103395</v>
      </c>
      <c r="AC20" t="n">
        <v>290.5370953767601</v>
      </c>
      <c r="AD20" t="n">
        <v>234746.9443840188</v>
      </c>
      <c r="AE20" t="n">
        <v>321191.1256103395</v>
      </c>
      <c r="AF20" t="n">
        <v>1.331157720309329e-06</v>
      </c>
      <c r="AG20" t="n">
        <v>0.2655555555555555</v>
      </c>
      <c r="AH20" t="n">
        <v>290537.0953767601</v>
      </c>
    </row>
    <row r="21">
      <c r="A21" t="n">
        <v>19</v>
      </c>
      <c r="B21" t="n">
        <v>55</v>
      </c>
      <c r="C21" t="inlineStr">
        <is>
          <t xml:space="preserve">CONCLUIDO	</t>
        </is>
      </c>
      <c r="D21" t="n">
        <v>5.2271</v>
      </c>
      <c r="E21" t="n">
        <v>19.13</v>
      </c>
      <c r="F21" t="n">
        <v>16.88</v>
      </c>
      <c r="G21" t="n">
        <v>144.68</v>
      </c>
      <c r="H21" t="n">
        <v>2.5</v>
      </c>
      <c r="I21" t="n">
        <v>7</v>
      </c>
      <c r="J21" t="n">
        <v>141.22</v>
      </c>
      <c r="K21" t="n">
        <v>43.4</v>
      </c>
      <c r="L21" t="n">
        <v>20</v>
      </c>
      <c r="M21" t="n">
        <v>5</v>
      </c>
      <c r="N21" t="n">
        <v>22.82</v>
      </c>
      <c r="O21" t="n">
        <v>17651.44</v>
      </c>
      <c r="P21" t="n">
        <v>157.26</v>
      </c>
      <c r="Q21" t="n">
        <v>183.27</v>
      </c>
      <c r="R21" t="n">
        <v>32.11</v>
      </c>
      <c r="S21" t="n">
        <v>26.24</v>
      </c>
      <c r="T21" t="n">
        <v>2074.03</v>
      </c>
      <c r="U21" t="n">
        <v>0.82</v>
      </c>
      <c r="V21" t="n">
        <v>0.9</v>
      </c>
      <c r="W21" t="n">
        <v>2.95</v>
      </c>
      <c r="X21" t="n">
        <v>0.12</v>
      </c>
      <c r="Y21" t="n">
        <v>0.5</v>
      </c>
      <c r="Z21" t="n">
        <v>10</v>
      </c>
      <c r="AA21" t="n">
        <v>235.1536415666095</v>
      </c>
      <c r="AB21" t="n">
        <v>321.7475866377733</v>
      </c>
      <c r="AC21" t="n">
        <v>291.0404485447337</v>
      </c>
      <c r="AD21" t="n">
        <v>235153.6415666095</v>
      </c>
      <c r="AE21" t="n">
        <v>321747.5866377733</v>
      </c>
      <c r="AF21" t="n">
        <v>1.330495921339445e-06</v>
      </c>
      <c r="AG21" t="n">
        <v>0.2656944444444445</v>
      </c>
      <c r="AH21" t="n">
        <v>291040.4485447338</v>
      </c>
    </row>
    <row r="22">
      <c r="A22" t="n">
        <v>20</v>
      </c>
      <c r="B22" t="n">
        <v>55</v>
      </c>
      <c r="C22" t="inlineStr">
        <is>
          <t xml:space="preserve">CONCLUIDO	</t>
        </is>
      </c>
      <c r="D22" t="n">
        <v>5.2285</v>
      </c>
      <c r="E22" t="n">
        <v>19.13</v>
      </c>
      <c r="F22" t="n">
        <v>16.87</v>
      </c>
      <c r="G22" t="n">
        <v>144.64</v>
      </c>
      <c r="H22" t="n">
        <v>2.61</v>
      </c>
      <c r="I22" t="n">
        <v>7</v>
      </c>
      <c r="J22" t="n">
        <v>142.59</v>
      </c>
      <c r="K22" t="n">
        <v>43.4</v>
      </c>
      <c r="L22" t="n">
        <v>21</v>
      </c>
      <c r="M22" t="n">
        <v>5</v>
      </c>
      <c r="N22" t="n">
        <v>23.19</v>
      </c>
      <c r="O22" t="n">
        <v>17819.69</v>
      </c>
      <c r="P22" t="n">
        <v>155.74</v>
      </c>
      <c r="Q22" t="n">
        <v>183.26</v>
      </c>
      <c r="R22" t="n">
        <v>32.01</v>
      </c>
      <c r="S22" t="n">
        <v>26.24</v>
      </c>
      <c r="T22" t="n">
        <v>2027.5</v>
      </c>
      <c r="U22" t="n">
        <v>0.82</v>
      </c>
      <c r="V22" t="n">
        <v>0.9</v>
      </c>
      <c r="W22" t="n">
        <v>2.95</v>
      </c>
      <c r="X22" t="n">
        <v>0.12</v>
      </c>
      <c r="Y22" t="n">
        <v>0.5</v>
      </c>
      <c r="Z22" t="n">
        <v>10</v>
      </c>
      <c r="AA22" t="n">
        <v>233.4684324528195</v>
      </c>
      <c r="AB22" t="n">
        <v>319.4418091821079</v>
      </c>
      <c r="AC22" t="n">
        <v>288.9547312532574</v>
      </c>
      <c r="AD22" t="n">
        <v>233468.4324528195</v>
      </c>
      <c r="AE22" t="n">
        <v>319441.8091821079</v>
      </c>
      <c r="AF22" t="n">
        <v>1.330852274630921e-06</v>
      </c>
      <c r="AG22" t="n">
        <v>0.2656944444444445</v>
      </c>
      <c r="AH22" t="n">
        <v>288954.7312532574</v>
      </c>
    </row>
    <row r="23">
      <c r="A23" t="n">
        <v>21</v>
      </c>
      <c r="B23" t="n">
        <v>55</v>
      </c>
      <c r="C23" t="inlineStr">
        <is>
          <t xml:space="preserve">CONCLUIDO	</t>
        </is>
      </c>
      <c r="D23" t="n">
        <v>5.2406</v>
      </c>
      <c r="E23" t="n">
        <v>19.08</v>
      </c>
      <c r="F23" t="n">
        <v>16.85</v>
      </c>
      <c r="G23" t="n">
        <v>168.54</v>
      </c>
      <c r="H23" t="n">
        <v>2.7</v>
      </c>
      <c r="I23" t="n">
        <v>6</v>
      </c>
      <c r="J23" t="n">
        <v>143.96</v>
      </c>
      <c r="K23" t="n">
        <v>43.4</v>
      </c>
      <c r="L23" t="n">
        <v>22</v>
      </c>
      <c r="M23" t="n">
        <v>4</v>
      </c>
      <c r="N23" t="n">
        <v>23.56</v>
      </c>
      <c r="O23" t="n">
        <v>17988.46</v>
      </c>
      <c r="P23" t="n">
        <v>153.7</v>
      </c>
      <c r="Q23" t="n">
        <v>183.26</v>
      </c>
      <c r="R23" t="n">
        <v>31.36</v>
      </c>
      <c r="S23" t="n">
        <v>26.24</v>
      </c>
      <c r="T23" t="n">
        <v>1707.21</v>
      </c>
      <c r="U23" t="n">
        <v>0.84</v>
      </c>
      <c r="V23" t="n">
        <v>0.9</v>
      </c>
      <c r="W23" t="n">
        <v>2.95</v>
      </c>
      <c r="X23" t="n">
        <v>0.1</v>
      </c>
      <c r="Y23" t="n">
        <v>0.5</v>
      </c>
      <c r="Z23" t="n">
        <v>10</v>
      </c>
      <c r="AA23" t="n">
        <v>230.7330075004655</v>
      </c>
      <c r="AB23" t="n">
        <v>315.6990800838673</v>
      </c>
      <c r="AC23" t="n">
        <v>285.5692029671984</v>
      </c>
      <c r="AD23" t="n">
        <v>230733.0075004655</v>
      </c>
      <c r="AE23" t="n">
        <v>315699.0800838673</v>
      </c>
      <c r="AF23" t="n">
        <v>1.333932185221537e-06</v>
      </c>
      <c r="AG23" t="n">
        <v>0.265</v>
      </c>
      <c r="AH23" t="n">
        <v>285569.2029671983</v>
      </c>
    </row>
    <row r="24">
      <c r="A24" t="n">
        <v>22</v>
      </c>
      <c r="B24" t="n">
        <v>55</v>
      </c>
      <c r="C24" t="inlineStr">
        <is>
          <t xml:space="preserve">CONCLUIDO	</t>
        </is>
      </c>
      <c r="D24" t="n">
        <v>5.2416</v>
      </c>
      <c r="E24" t="n">
        <v>19.08</v>
      </c>
      <c r="F24" t="n">
        <v>16.85</v>
      </c>
      <c r="G24" t="n">
        <v>168.51</v>
      </c>
      <c r="H24" t="n">
        <v>2.8</v>
      </c>
      <c r="I24" t="n">
        <v>6</v>
      </c>
      <c r="J24" t="n">
        <v>145.33</v>
      </c>
      <c r="K24" t="n">
        <v>43.4</v>
      </c>
      <c r="L24" t="n">
        <v>23</v>
      </c>
      <c r="M24" t="n">
        <v>4</v>
      </c>
      <c r="N24" t="n">
        <v>23.93</v>
      </c>
      <c r="O24" t="n">
        <v>18157.74</v>
      </c>
      <c r="P24" t="n">
        <v>154.44</v>
      </c>
      <c r="Q24" t="n">
        <v>183.26</v>
      </c>
      <c r="R24" t="n">
        <v>31.16</v>
      </c>
      <c r="S24" t="n">
        <v>26.24</v>
      </c>
      <c r="T24" t="n">
        <v>1607.09</v>
      </c>
      <c r="U24" t="n">
        <v>0.84</v>
      </c>
      <c r="V24" t="n">
        <v>0.9</v>
      </c>
      <c r="W24" t="n">
        <v>2.95</v>
      </c>
      <c r="X24" t="n">
        <v>0.1</v>
      </c>
      <c r="Y24" t="n">
        <v>0.5</v>
      </c>
      <c r="Z24" t="n">
        <v>10</v>
      </c>
      <c r="AA24" t="n">
        <v>231.4577433153656</v>
      </c>
      <c r="AB24" t="n">
        <v>316.6906955989007</v>
      </c>
      <c r="AC24" t="n">
        <v>286.4661800892184</v>
      </c>
      <c r="AD24" t="n">
        <v>231457.7433153656</v>
      </c>
      <c r="AE24" t="n">
        <v>316690.6955989007</v>
      </c>
      <c r="AF24" t="n">
        <v>1.334186723286877e-06</v>
      </c>
      <c r="AG24" t="n">
        <v>0.265</v>
      </c>
      <c r="AH24" t="n">
        <v>286466.1800892184</v>
      </c>
    </row>
    <row r="25">
      <c r="A25" t="n">
        <v>23</v>
      </c>
      <c r="B25" t="n">
        <v>55</v>
      </c>
      <c r="C25" t="inlineStr">
        <is>
          <t xml:space="preserve">CONCLUIDO	</t>
        </is>
      </c>
      <c r="D25" t="n">
        <v>5.2425</v>
      </c>
      <c r="E25" t="n">
        <v>19.07</v>
      </c>
      <c r="F25" t="n">
        <v>16.85</v>
      </c>
      <c r="G25" t="n">
        <v>168.47</v>
      </c>
      <c r="H25" t="n">
        <v>2.89</v>
      </c>
      <c r="I25" t="n">
        <v>6</v>
      </c>
      <c r="J25" t="n">
        <v>146.7</v>
      </c>
      <c r="K25" t="n">
        <v>43.4</v>
      </c>
      <c r="L25" t="n">
        <v>24</v>
      </c>
      <c r="M25" t="n">
        <v>4</v>
      </c>
      <c r="N25" t="n">
        <v>24.3</v>
      </c>
      <c r="O25" t="n">
        <v>18327.54</v>
      </c>
      <c r="P25" t="n">
        <v>154.42</v>
      </c>
      <c r="Q25" t="n">
        <v>183.27</v>
      </c>
      <c r="R25" t="n">
        <v>31.15</v>
      </c>
      <c r="S25" t="n">
        <v>26.24</v>
      </c>
      <c r="T25" t="n">
        <v>1601.58</v>
      </c>
      <c r="U25" t="n">
        <v>0.84</v>
      </c>
      <c r="V25" t="n">
        <v>0.9</v>
      </c>
      <c r="W25" t="n">
        <v>2.95</v>
      </c>
      <c r="X25" t="n">
        <v>0.09</v>
      </c>
      <c r="Y25" t="n">
        <v>0.5</v>
      </c>
      <c r="Z25" t="n">
        <v>10</v>
      </c>
      <c r="AA25" t="n">
        <v>231.3972363139533</v>
      </c>
      <c r="AB25" t="n">
        <v>316.6079072501878</v>
      </c>
      <c r="AC25" t="n">
        <v>286.3912929443124</v>
      </c>
      <c r="AD25" t="n">
        <v>231397.2363139533</v>
      </c>
      <c r="AE25" t="n">
        <v>316607.9072501878</v>
      </c>
      <c r="AF25" t="n">
        <v>1.334415807545683e-06</v>
      </c>
      <c r="AG25" t="n">
        <v>0.2648611111111111</v>
      </c>
      <c r="AH25" t="n">
        <v>286391.2929443124</v>
      </c>
    </row>
    <row r="26">
      <c r="A26" t="n">
        <v>24</v>
      </c>
      <c r="B26" t="n">
        <v>55</v>
      </c>
      <c r="C26" t="inlineStr">
        <is>
          <t xml:space="preserve">CONCLUIDO	</t>
        </is>
      </c>
      <c r="D26" t="n">
        <v>5.2418</v>
      </c>
      <c r="E26" t="n">
        <v>19.08</v>
      </c>
      <c r="F26" t="n">
        <v>16.85</v>
      </c>
      <c r="G26" t="n">
        <v>168.5</v>
      </c>
      <c r="H26" t="n">
        <v>2.99</v>
      </c>
      <c r="I26" t="n">
        <v>6</v>
      </c>
      <c r="J26" t="n">
        <v>148.09</v>
      </c>
      <c r="K26" t="n">
        <v>43.4</v>
      </c>
      <c r="L26" t="n">
        <v>25</v>
      </c>
      <c r="M26" t="n">
        <v>4</v>
      </c>
      <c r="N26" t="n">
        <v>24.69</v>
      </c>
      <c r="O26" t="n">
        <v>18497.87</v>
      </c>
      <c r="P26" t="n">
        <v>153.64</v>
      </c>
      <c r="Q26" t="n">
        <v>183.27</v>
      </c>
      <c r="R26" t="n">
        <v>31.28</v>
      </c>
      <c r="S26" t="n">
        <v>26.24</v>
      </c>
      <c r="T26" t="n">
        <v>1667.17</v>
      </c>
      <c r="U26" t="n">
        <v>0.84</v>
      </c>
      <c r="V26" t="n">
        <v>0.9</v>
      </c>
      <c r="W26" t="n">
        <v>2.95</v>
      </c>
      <c r="X26" t="n">
        <v>0.09</v>
      </c>
      <c r="Y26" t="n">
        <v>0.5</v>
      </c>
      <c r="Z26" t="n">
        <v>10</v>
      </c>
      <c r="AA26" t="n">
        <v>230.6184578372544</v>
      </c>
      <c r="AB26" t="n">
        <v>315.5423481810874</v>
      </c>
      <c r="AC26" t="n">
        <v>285.4274293372451</v>
      </c>
      <c r="AD26" t="n">
        <v>230618.4578372544</v>
      </c>
      <c r="AE26" t="n">
        <v>315542.3481810875</v>
      </c>
      <c r="AF26" t="n">
        <v>1.334237630899945e-06</v>
      </c>
      <c r="AG26" t="n">
        <v>0.265</v>
      </c>
      <c r="AH26" t="n">
        <v>285427.4293372451</v>
      </c>
    </row>
    <row r="27">
      <c r="A27" t="n">
        <v>25</v>
      </c>
      <c r="B27" t="n">
        <v>55</v>
      </c>
      <c r="C27" t="inlineStr">
        <is>
          <t xml:space="preserve">CONCLUIDO	</t>
        </is>
      </c>
      <c r="D27" t="n">
        <v>5.2414</v>
      </c>
      <c r="E27" t="n">
        <v>19.08</v>
      </c>
      <c r="F27" t="n">
        <v>16.85</v>
      </c>
      <c r="G27" t="n">
        <v>168.51</v>
      </c>
      <c r="H27" t="n">
        <v>3.08</v>
      </c>
      <c r="I27" t="n">
        <v>6</v>
      </c>
      <c r="J27" t="n">
        <v>149.47</v>
      </c>
      <c r="K27" t="n">
        <v>43.4</v>
      </c>
      <c r="L27" t="n">
        <v>26</v>
      </c>
      <c r="M27" t="n">
        <v>4</v>
      </c>
      <c r="N27" t="n">
        <v>25.07</v>
      </c>
      <c r="O27" t="n">
        <v>18668.73</v>
      </c>
      <c r="P27" t="n">
        <v>152.07</v>
      </c>
      <c r="Q27" t="n">
        <v>183.27</v>
      </c>
      <c r="R27" t="n">
        <v>31.2</v>
      </c>
      <c r="S27" t="n">
        <v>26.24</v>
      </c>
      <c r="T27" t="n">
        <v>1627.55</v>
      </c>
      <c r="U27" t="n">
        <v>0.84</v>
      </c>
      <c r="V27" t="n">
        <v>0.9</v>
      </c>
      <c r="W27" t="n">
        <v>2.95</v>
      </c>
      <c r="X27" t="n">
        <v>0.1</v>
      </c>
      <c r="Y27" t="n">
        <v>0.5</v>
      </c>
      <c r="Z27" t="n">
        <v>10</v>
      </c>
      <c r="AA27" t="n">
        <v>229.0057949736831</v>
      </c>
      <c r="AB27" t="n">
        <v>313.335831705486</v>
      </c>
      <c r="AC27" t="n">
        <v>283.4314996972091</v>
      </c>
      <c r="AD27" t="n">
        <v>229005.7949736831</v>
      </c>
      <c r="AE27" t="n">
        <v>313335.831705486</v>
      </c>
      <c r="AF27" t="n">
        <v>1.334135815673809e-06</v>
      </c>
      <c r="AG27" t="n">
        <v>0.265</v>
      </c>
      <c r="AH27" t="n">
        <v>283431.4996972091</v>
      </c>
    </row>
    <row r="28">
      <c r="A28" t="n">
        <v>26</v>
      </c>
      <c r="B28" t="n">
        <v>55</v>
      </c>
      <c r="C28" t="inlineStr">
        <is>
          <t xml:space="preserve">CONCLUIDO	</t>
        </is>
      </c>
      <c r="D28" t="n">
        <v>5.2518</v>
      </c>
      <c r="E28" t="n">
        <v>19.04</v>
      </c>
      <c r="F28" t="n">
        <v>16.84</v>
      </c>
      <c r="G28" t="n">
        <v>202.05</v>
      </c>
      <c r="H28" t="n">
        <v>3.17</v>
      </c>
      <c r="I28" t="n">
        <v>5</v>
      </c>
      <c r="J28" t="n">
        <v>150.86</v>
      </c>
      <c r="K28" t="n">
        <v>43.4</v>
      </c>
      <c r="L28" t="n">
        <v>27</v>
      </c>
      <c r="M28" t="n">
        <v>3</v>
      </c>
      <c r="N28" t="n">
        <v>25.46</v>
      </c>
      <c r="O28" t="n">
        <v>18840.13</v>
      </c>
      <c r="P28" t="n">
        <v>149.96</v>
      </c>
      <c r="Q28" t="n">
        <v>183.26</v>
      </c>
      <c r="R28" t="n">
        <v>30.87</v>
      </c>
      <c r="S28" t="n">
        <v>26.24</v>
      </c>
      <c r="T28" t="n">
        <v>1466.94</v>
      </c>
      <c r="U28" t="n">
        <v>0.85</v>
      </c>
      <c r="V28" t="n">
        <v>0.9</v>
      </c>
      <c r="W28" t="n">
        <v>2.95</v>
      </c>
      <c r="X28" t="n">
        <v>0.08</v>
      </c>
      <c r="Y28" t="n">
        <v>0.5</v>
      </c>
      <c r="Z28" t="n">
        <v>10</v>
      </c>
      <c r="AA28" t="n">
        <v>226.328372979654</v>
      </c>
      <c r="AB28" t="n">
        <v>309.6724648137352</v>
      </c>
      <c r="AC28" t="n">
        <v>280.1177594000382</v>
      </c>
      <c r="AD28" t="n">
        <v>226328.372979654</v>
      </c>
      <c r="AE28" t="n">
        <v>309672.4648137352</v>
      </c>
      <c r="AF28" t="n">
        <v>1.336783011553347e-06</v>
      </c>
      <c r="AG28" t="n">
        <v>0.2644444444444444</v>
      </c>
      <c r="AH28" t="n">
        <v>280117.7594000382</v>
      </c>
    </row>
    <row r="29">
      <c r="A29" t="n">
        <v>27</v>
      </c>
      <c r="B29" t="n">
        <v>55</v>
      </c>
      <c r="C29" t="inlineStr">
        <is>
          <t xml:space="preserve">CONCLUIDO	</t>
        </is>
      </c>
      <c r="D29" t="n">
        <v>5.2513</v>
      </c>
      <c r="E29" t="n">
        <v>19.04</v>
      </c>
      <c r="F29" t="n">
        <v>16.84</v>
      </c>
      <c r="G29" t="n">
        <v>202.07</v>
      </c>
      <c r="H29" t="n">
        <v>3.26</v>
      </c>
      <c r="I29" t="n">
        <v>5</v>
      </c>
      <c r="J29" t="n">
        <v>152.25</v>
      </c>
      <c r="K29" t="n">
        <v>43.4</v>
      </c>
      <c r="L29" t="n">
        <v>28</v>
      </c>
      <c r="M29" t="n">
        <v>3</v>
      </c>
      <c r="N29" t="n">
        <v>25.85</v>
      </c>
      <c r="O29" t="n">
        <v>19012.07</v>
      </c>
      <c r="P29" t="n">
        <v>150.79</v>
      </c>
      <c r="Q29" t="n">
        <v>183.26</v>
      </c>
      <c r="R29" t="n">
        <v>30.79</v>
      </c>
      <c r="S29" t="n">
        <v>26.24</v>
      </c>
      <c r="T29" t="n">
        <v>1427.39</v>
      </c>
      <c r="U29" t="n">
        <v>0.85</v>
      </c>
      <c r="V29" t="n">
        <v>0.9</v>
      </c>
      <c r="W29" t="n">
        <v>2.95</v>
      </c>
      <c r="X29" t="n">
        <v>0.08</v>
      </c>
      <c r="Y29" t="n">
        <v>0.5</v>
      </c>
      <c r="Z29" t="n">
        <v>10</v>
      </c>
      <c r="AA29" t="n">
        <v>227.209823516728</v>
      </c>
      <c r="AB29" t="n">
        <v>310.8785043254125</v>
      </c>
      <c r="AC29" t="n">
        <v>281.2086961934085</v>
      </c>
      <c r="AD29" t="n">
        <v>227209.823516728</v>
      </c>
      <c r="AE29" t="n">
        <v>310878.5043254125</v>
      </c>
      <c r="AF29" t="n">
        <v>1.336655742520676e-06</v>
      </c>
      <c r="AG29" t="n">
        <v>0.2644444444444444</v>
      </c>
      <c r="AH29" t="n">
        <v>281208.6961934085</v>
      </c>
    </row>
    <row r="30">
      <c r="A30" t="n">
        <v>28</v>
      </c>
      <c r="B30" t="n">
        <v>55</v>
      </c>
      <c r="C30" t="inlineStr">
        <is>
          <t xml:space="preserve">CONCLUIDO	</t>
        </is>
      </c>
      <c r="D30" t="n">
        <v>5.253</v>
      </c>
      <c r="E30" t="n">
        <v>19.04</v>
      </c>
      <c r="F30" t="n">
        <v>16.83</v>
      </c>
      <c r="G30" t="n">
        <v>202</v>
      </c>
      <c r="H30" t="n">
        <v>3.34</v>
      </c>
      <c r="I30" t="n">
        <v>5</v>
      </c>
      <c r="J30" t="n">
        <v>153.65</v>
      </c>
      <c r="K30" t="n">
        <v>43.4</v>
      </c>
      <c r="L30" t="n">
        <v>29</v>
      </c>
      <c r="M30" t="n">
        <v>3</v>
      </c>
      <c r="N30" t="n">
        <v>26.25</v>
      </c>
      <c r="O30" t="n">
        <v>19184.56</v>
      </c>
      <c r="P30" t="n">
        <v>150.97</v>
      </c>
      <c r="Q30" t="n">
        <v>183.26</v>
      </c>
      <c r="R30" t="n">
        <v>30.72</v>
      </c>
      <c r="S30" t="n">
        <v>26.24</v>
      </c>
      <c r="T30" t="n">
        <v>1392.77</v>
      </c>
      <c r="U30" t="n">
        <v>0.85</v>
      </c>
      <c r="V30" t="n">
        <v>0.9</v>
      </c>
      <c r="W30" t="n">
        <v>2.95</v>
      </c>
      <c r="X30" t="n">
        <v>0.08</v>
      </c>
      <c r="Y30" t="n">
        <v>0.5</v>
      </c>
      <c r="Z30" t="n">
        <v>10</v>
      </c>
      <c r="AA30" t="n">
        <v>227.2829062904239</v>
      </c>
      <c r="AB30" t="n">
        <v>310.9784994005676</v>
      </c>
      <c r="AC30" t="n">
        <v>281.2991478789347</v>
      </c>
      <c r="AD30" t="n">
        <v>227282.9062904239</v>
      </c>
      <c r="AE30" t="n">
        <v>310978.4994005676</v>
      </c>
      <c r="AF30" t="n">
        <v>1.337088457231755e-06</v>
      </c>
      <c r="AG30" t="n">
        <v>0.2644444444444444</v>
      </c>
      <c r="AH30" t="n">
        <v>281299.1478789347</v>
      </c>
    </row>
    <row r="31">
      <c r="A31" t="n">
        <v>29</v>
      </c>
      <c r="B31" t="n">
        <v>55</v>
      </c>
      <c r="C31" t="inlineStr">
        <is>
          <t xml:space="preserve">CONCLUIDO	</t>
        </is>
      </c>
      <c r="D31" t="n">
        <v>5.251</v>
      </c>
      <c r="E31" t="n">
        <v>19.04</v>
      </c>
      <c r="F31" t="n">
        <v>16.84</v>
      </c>
      <c r="G31" t="n">
        <v>202.08</v>
      </c>
      <c r="H31" t="n">
        <v>3.43</v>
      </c>
      <c r="I31" t="n">
        <v>5</v>
      </c>
      <c r="J31" t="n">
        <v>155.06</v>
      </c>
      <c r="K31" t="n">
        <v>43.4</v>
      </c>
      <c r="L31" t="n">
        <v>30</v>
      </c>
      <c r="M31" t="n">
        <v>2</v>
      </c>
      <c r="N31" t="n">
        <v>26.66</v>
      </c>
      <c r="O31" t="n">
        <v>19357.59</v>
      </c>
      <c r="P31" t="n">
        <v>151.17</v>
      </c>
      <c r="Q31" t="n">
        <v>183.26</v>
      </c>
      <c r="R31" t="n">
        <v>30.86</v>
      </c>
      <c r="S31" t="n">
        <v>26.24</v>
      </c>
      <c r="T31" t="n">
        <v>1462.86</v>
      </c>
      <c r="U31" t="n">
        <v>0.85</v>
      </c>
      <c r="V31" t="n">
        <v>0.9</v>
      </c>
      <c r="W31" t="n">
        <v>2.95</v>
      </c>
      <c r="X31" t="n">
        <v>0.08</v>
      </c>
      <c r="Y31" t="n">
        <v>0.5</v>
      </c>
      <c r="Z31" t="n">
        <v>10</v>
      </c>
      <c r="AA31" t="n">
        <v>227.6164832096365</v>
      </c>
      <c r="AB31" t="n">
        <v>311.4349140578091</v>
      </c>
      <c r="AC31" t="n">
        <v>281.7120029618712</v>
      </c>
      <c r="AD31" t="n">
        <v>227616.4832096365</v>
      </c>
      <c r="AE31" t="n">
        <v>311434.9140578091</v>
      </c>
      <c r="AF31" t="n">
        <v>1.336579381101074e-06</v>
      </c>
      <c r="AG31" t="n">
        <v>0.2644444444444444</v>
      </c>
      <c r="AH31" t="n">
        <v>281712.0029618712</v>
      </c>
    </row>
    <row r="32">
      <c r="A32" t="n">
        <v>30</v>
      </c>
      <c r="B32" t="n">
        <v>55</v>
      </c>
      <c r="C32" t="inlineStr">
        <is>
          <t xml:space="preserve">CONCLUIDO	</t>
        </is>
      </c>
      <c r="D32" t="n">
        <v>5.2537</v>
      </c>
      <c r="E32" t="n">
        <v>19.03</v>
      </c>
      <c r="F32" t="n">
        <v>16.83</v>
      </c>
      <c r="G32" t="n">
        <v>201.97</v>
      </c>
      <c r="H32" t="n">
        <v>3.51</v>
      </c>
      <c r="I32" t="n">
        <v>5</v>
      </c>
      <c r="J32" t="n">
        <v>156.46</v>
      </c>
      <c r="K32" t="n">
        <v>43.4</v>
      </c>
      <c r="L32" t="n">
        <v>31</v>
      </c>
      <c r="M32" t="n">
        <v>2</v>
      </c>
      <c r="N32" t="n">
        <v>27.06</v>
      </c>
      <c r="O32" t="n">
        <v>19531.19</v>
      </c>
      <c r="P32" t="n">
        <v>150.9</v>
      </c>
      <c r="Q32" t="n">
        <v>183.26</v>
      </c>
      <c r="R32" t="n">
        <v>30.56</v>
      </c>
      <c r="S32" t="n">
        <v>26.24</v>
      </c>
      <c r="T32" t="n">
        <v>1309.69</v>
      </c>
      <c r="U32" t="n">
        <v>0.86</v>
      </c>
      <c r="V32" t="n">
        <v>0.9</v>
      </c>
      <c r="W32" t="n">
        <v>2.95</v>
      </c>
      <c r="X32" t="n">
        <v>0.07000000000000001</v>
      </c>
      <c r="Y32" t="n">
        <v>0.5</v>
      </c>
      <c r="Z32" t="n">
        <v>10</v>
      </c>
      <c r="AA32" t="n">
        <v>227.1800093238481</v>
      </c>
      <c r="AB32" t="n">
        <v>310.8377112314048</v>
      </c>
      <c r="AC32" t="n">
        <v>281.1717963350392</v>
      </c>
      <c r="AD32" t="n">
        <v>227180.0093238481</v>
      </c>
      <c r="AE32" t="n">
        <v>310837.7112314048</v>
      </c>
      <c r="AF32" t="n">
        <v>1.337266633877493e-06</v>
      </c>
      <c r="AG32" t="n">
        <v>0.2643055555555556</v>
      </c>
      <c r="AH32" t="n">
        <v>281171.7963350393</v>
      </c>
    </row>
    <row r="33">
      <c r="A33" t="n">
        <v>31</v>
      </c>
      <c r="B33" t="n">
        <v>55</v>
      </c>
      <c r="C33" t="inlineStr">
        <is>
          <t xml:space="preserve">CONCLUIDO	</t>
        </is>
      </c>
      <c r="D33" t="n">
        <v>5.2509</v>
      </c>
      <c r="E33" t="n">
        <v>19.04</v>
      </c>
      <c r="F33" t="n">
        <v>16.84</v>
      </c>
      <c r="G33" t="n">
        <v>202.09</v>
      </c>
      <c r="H33" t="n">
        <v>3.59</v>
      </c>
      <c r="I33" t="n">
        <v>5</v>
      </c>
      <c r="J33" t="n">
        <v>157.88</v>
      </c>
      <c r="K33" t="n">
        <v>43.4</v>
      </c>
      <c r="L33" t="n">
        <v>32</v>
      </c>
      <c r="M33" t="n">
        <v>0</v>
      </c>
      <c r="N33" t="n">
        <v>27.48</v>
      </c>
      <c r="O33" t="n">
        <v>19705.34</v>
      </c>
      <c r="P33" t="n">
        <v>151.19</v>
      </c>
      <c r="Q33" t="n">
        <v>183.26</v>
      </c>
      <c r="R33" t="n">
        <v>30.79</v>
      </c>
      <c r="S33" t="n">
        <v>26.24</v>
      </c>
      <c r="T33" t="n">
        <v>1428.18</v>
      </c>
      <c r="U33" t="n">
        <v>0.85</v>
      </c>
      <c r="V33" t="n">
        <v>0.9</v>
      </c>
      <c r="W33" t="n">
        <v>2.95</v>
      </c>
      <c r="X33" t="n">
        <v>0.09</v>
      </c>
      <c r="Y33" t="n">
        <v>0.5</v>
      </c>
      <c r="Z33" t="n">
        <v>10</v>
      </c>
      <c r="AA33" t="n">
        <v>227.6414989405234</v>
      </c>
      <c r="AB33" t="n">
        <v>311.4691416844247</v>
      </c>
      <c r="AC33" t="n">
        <v>281.7429639518414</v>
      </c>
      <c r="AD33" t="n">
        <v>227641.4989405234</v>
      </c>
      <c r="AE33" t="n">
        <v>311469.1416844247</v>
      </c>
      <c r="AF33" t="n">
        <v>1.33655392729454e-06</v>
      </c>
      <c r="AG33" t="n">
        <v>0.2644444444444444</v>
      </c>
      <c r="AH33" t="n">
        <v>281742.9639518414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4.3012</v>
      </c>
      <c r="E2" t="n">
        <v>23.25</v>
      </c>
      <c r="F2" t="n">
        <v>19.1</v>
      </c>
      <c r="G2" t="n">
        <v>9.789999999999999</v>
      </c>
      <c r="H2" t="n">
        <v>0.2</v>
      </c>
      <c r="I2" t="n">
        <v>117</v>
      </c>
      <c r="J2" t="n">
        <v>89.87</v>
      </c>
      <c r="K2" t="n">
        <v>37.55</v>
      </c>
      <c r="L2" t="n">
        <v>1</v>
      </c>
      <c r="M2" t="n">
        <v>115</v>
      </c>
      <c r="N2" t="n">
        <v>11.32</v>
      </c>
      <c r="O2" t="n">
        <v>11317.98</v>
      </c>
      <c r="P2" t="n">
        <v>161.47</v>
      </c>
      <c r="Q2" t="n">
        <v>183.35</v>
      </c>
      <c r="R2" t="n">
        <v>101.13</v>
      </c>
      <c r="S2" t="n">
        <v>26.24</v>
      </c>
      <c r="T2" t="n">
        <v>36035.12</v>
      </c>
      <c r="U2" t="n">
        <v>0.26</v>
      </c>
      <c r="V2" t="n">
        <v>0.8</v>
      </c>
      <c r="W2" t="n">
        <v>3.13</v>
      </c>
      <c r="X2" t="n">
        <v>2.34</v>
      </c>
      <c r="Y2" t="n">
        <v>0.5</v>
      </c>
      <c r="Z2" t="n">
        <v>10</v>
      </c>
      <c r="AA2" t="n">
        <v>290.3016237337839</v>
      </c>
      <c r="AB2" t="n">
        <v>397.2034887963162</v>
      </c>
      <c r="AC2" t="n">
        <v>359.2949453041928</v>
      </c>
      <c r="AD2" t="n">
        <v>290301.6237337838</v>
      </c>
      <c r="AE2" t="n">
        <v>397203.4887963162</v>
      </c>
      <c r="AF2" t="n">
        <v>1.140438611320163e-06</v>
      </c>
      <c r="AG2" t="n">
        <v>0.3229166666666667</v>
      </c>
      <c r="AH2" t="n">
        <v>359294.9453041928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4.8031</v>
      </c>
      <c r="E3" t="n">
        <v>20.82</v>
      </c>
      <c r="F3" t="n">
        <v>17.84</v>
      </c>
      <c r="G3" t="n">
        <v>19.46</v>
      </c>
      <c r="H3" t="n">
        <v>0.39</v>
      </c>
      <c r="I3" t="n">
        <v>55</v>
      </c>
      <c r="J3" t="n">
        <v>91.09999999999999</v>
      </c>
      <c r="K3" t="n">
        <v>37.55</v>
      </c>
      <c r="L3" t="n">
        <v>2</v>
      </c>
      <c r="M3" t="n">
        <v>53</v>
      </c>
      <c r="N3" t="n">
        <v>11.54</v>
      </c>
      <c r="O3" t="n">
        <v>11468.97</v>
      </c>
      <c r="P3" t="n">
        <v>149.74</v>
      </c>
      <c r="Q3" t="n">
        <v>183.28</v>
      </c>
      <c r="R3" t="n">
        <v>61.87</v>
      </c>
      <c r="S3" t="n">
        <v>26.24</v>
      </c>
      <c r="T3" t="n">
        <v>16717.41</v>
      </c>
      <c r="U3" t="n">
        <v>0.42</v>
      </c>
      <c r="V3" t="n">
        <v>0.85</v>
      </c>
      <c r="W3" t="n">
        <v>3.03</v>
      </c>
      <c r="X3" t="n">
        <v>1.08</v>
      </c>
      <c r="Y3" t="n">
        <v>0.5</v>
      </c>
      <c r="Z3" t="n">
        <v>10</v>
      </c>
      <c r="AA3" t="n">
        <v>241.919742529283</v>
      </c>
      <c r="AB3" t="n">
        <v>331.0052644742061</v>
      </c>
      <c r="AC3" t="n">
        <v>299.4145866016928</v>
      </c>
      <c r="AD3" t="n">
        <v>241919.742529283</v>
      </c>
      <c r="AE3" t="n">
        <v>331005.2644742061</v>
      </c>
      <c r="AF3" t="n">
        <v>1.273514529441058e-06</v>
      </c>
      <c r="AG3" t="n">
        <v>0.2891666666666667</v>
      </c>
      <c r="AH3" t="n">
        <v>299414.5866016928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4.9823</v>
      </c>
      <c r="E4" t="n">
        <v>20.07</v>
      </c>
      <c r="F4" t="n">
        <v>17.45</v>
      </c>
      <c r="G4" t="n">
        <v>29.09</v>
      </c>
      <c r="H4" t="n">
        <v>0.57</v>
      </c>
      <c r="I4" t="n">
        <v>36</v>
      </c>
      <c r="J4" t="n">
        <v>92.31999999999999</v>
      </c>
      <c r="K4" t="n">
        <v>37.55</v>
      </c>
      <c r="L4" t="n">
        <v>3</v>
      </c>
      <c r="M4" t="n">
        <v>34</v>
      </c>
      <c r="N4" t="n">
        <v>11.77</v>
      </c>
      <c r="O4" t="n">
        <v>11620.34</v>
      </c>
      <c r="P4" t="n">
        <v>145.38</v>
      </c>
      <c r="Q4" t="n">
        <v>183.3</v>
      </c>
      <c r="R4" t="n">
        <v>49.91</v>
      </c>
      <c r="S4" t="n">
        <v>26.24</v>
      </c>
      <c r="T4" t="n">
        <v>10830.65</v>
      </c>
      <c r="U4" t="n">
        <v>0.53</v>
      </c>
      <c r="V4" t="n">
        <v>0.87</v>
      </c>
      <c r="W4" t="n">
        <v>3</v>
      </c>
      <c r="X4" t="n">
        <v>0.6899999999999999</v>
      </c>
      <c r="Y4" t="n">
        <v>0.5</v>
      </c>
      <c r="Z4" t="n">
        <v>10</v>
      </c>
      <c r="AA4" t="n">
        <v>227.0447356615965</v>
      </c>
      <c r="AB4" t="n">
        <v>310.6526238388596</v>
      </c>
      <c r="AC4" t="n">
        <v>281.0043734234666</v>
      </c>
      <c r="AD4" t="n">
        <v>227044.7356615965</v>
      </c>
      <c r="AE4" t="n">
        <v>310652.6238388596</v>
      </c>
      <c r="AF4" t="n">
        <v>1.321028385841266e-06</v>
      </c>
      <c r="AG4" t="n">
        <v>0.27875</v>
      </c>
      <c r="AH4" t="n">
        <v>281004.3734234666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5.0658</v>
      </c>
      <c r="E5" t="n">
        <v>19.74</v>
      </c>
      <c r="F5" t="n">
        <v>17.29</v>
      </c>
      <c r="G5" t="n">
        <v>38.42</v>
      </c>
      <c r="H5" t="n">
        <v>0.75</v>
      </c>
      <c r="I5" t="n">
        <v>27</v>
      </c>
      <c r="J5" t="n">
        <v>93.55</v>
      </c>
      <c r="K5" t="n">
        <v>37.55</v>
      </c>
      <c r="L5" t="n">
        <v>4</v>
      </c>
      <c r="M5" t="n">
        <v>25</v>
      </c>
      <c r="N5" t="n">
        <v>12</v>
      </c>
      <c r="O5" t="n">
        <v>11772.07</v>
      </c>
      <c r="P5" t="n">
        <v>143.12</v>
      </c>
      <c r="Q5" t="n">
        <v>183.27</v>
      </c>
      <c r="R5" t="n">
        <v>44.73</v>
      </c>
      <c r="S5" t="n">
        <v>26.24</v>
      </c>
      <c r="T5" t="n">
        <v>8288.639999999999</v>
      </c>
      <c r="U5" t="n">
        <v>0.59</v>
      </c>
      <c r="V5" t="n">
        <v>0.88</v>
      </c>
      <c r="W5" t="n">
        <v>2.99</v>
      </c>
      <c r="X5" t="n">
        <v>0.53</v>
      </c>
      <c r="Y5" t="n">
        <v>0.5</v>
      </c>
      <c r="Z5" t="n">
        <v>10</v>
      </c>
      <c r="AA5" t="n">
        <v>220.3082401139674</v>
      </c>
      <c r="AB5" t="n">
        <v>301.4354534373892</v>
      </c>
      <c r="AC5" t="n">
        <v>272.6668768287299</v>
      </c>
      <c r="AD5" t="n">
        <v>220308.2401139674</v>
      </c>
      <c r="AE5" t="n">
        <v>301435.4534373892</v>
      </c>
      <c r="AF5" t="n">
        <v>1.343167933884889e-06</v>
      </c>
      <c r="AG5" t="n">
        <v>0.2741666666666667</v>
      </c>
      <c r="AH5" t="n">
        <v>272666.8768287299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5.1223</v>
      </c>
      <c r="E6" t="n">
        <v>19.52</v>
      </c>
      <c r="F6" t="n">
        <v>17.17</v>
      </c>
      <c r="G6" t="n">
        <v>46.82</v>
      </c>
      <c r="H6" t="n">
        <v>0.93</v>
      </c>
      <c r="I6" t="n">
        <v>22</v>
      </c>
      <c r="J6" t="n">
        <v>94.79000000000001</v>
      </c>
      <c r="K6" t="n">
        <v>37.55</v>
      </c>
      <c r="L6" t="n">
        <v>5</v>
      </c>
      <c r="M6" t="n">
        <v>20</v>
      </c>
      <c r="N6" t="n">
        <v>12.23</v>
      </c>
      <c r="O6" t="n">
        <v>11924.18</v>
      </c>
      <c r="P6" t="n">
        <v>140.88</v>
      </c>
      <c r="Q6" t="n">
        <v>183.29</v>
      </c>
      <c r="R6" t="n">
        <v>41.19</v>
      </c>
      <c r="S6" t="n">
        <v>26.24</v>
      </c>
      <c r="T6" t="n">
        <v>6542.34</v>
      </c>
      <c r="U6" t="n">
        <v>0.64</v>
      </c>
      <c r="V6" t="n">
        <v>0.89</v>
      </c>
      <c r="W6" t="n">
        <v>2.97</v>
      </c>
      <c r="X6" t="n">
        <v>0.41</v>
      </c>
      <c r="Y6" t="n">
        <v>0.5</v>
      </c>
      <c r="Z6" t="n">
        <v>10</v>
      </c>
      <c r="AA6" t="n">
        <v>215.0763084213643</v>
      </c>
      <c r="AB6" t="n">
        <v>294.2768936790374</v>
      </c>
      <c r="AC6" t="n">
        <v>266.1915199666111</v>
      </c>
      <c r="AD6" t="n">
        <v>215076.3084213643</v>
      </c>
      <c r="AE6" t="n">
        <v>294276.8936790373</v>
      </c>
      <c r="AF6" t="n">
        <v>1.358148586153928e-06</v>
      </c>
      <c r="AG6" t="n">
        <v>0.2711111111111111</v>
      </c>
      <c r="AH6" t="n">
        <v>266191.5199666111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5.1613</v>
      </c>
      <c r="E7" t="n">
        <v>19.38</v>
      </c>
      <c r="F7" t="n">
        <v>17.09</v>
      </c>
      <c r="G7" t="n">
        <v>56.98</v>
      </c>
      <c r="H7" t="n">
        <v>1.1</v>
      </c>
      <c r="I7" t="n">
        <v>18</v>
      </c>
      <c r="J7" t="n">
        <v>96.02</v>
      </c>
      <c r="K7" t="n">
        <v>37.55</v>
      </c>
      <c r="L7" t="n">
        <v>6</v>
      </c>
      <c r="M7" t="n">
        <v>16</v>
      </c>
      <c r="N7" t="n">
        <v>12.47</v>
      </c>
      <c r="O7" t="n">
        <v>12076.67</v>
      </c>
      <c r="P7" t="n">
        <v>139.42</v>
      </c>
      <c r="Q7" t="n">
        <v>183.29</v>
      </c>
      <c r="R7" t="n">
        <v>38.69</v>
      </c>
      <c r="S7" t="n">
        <v>26.24</v>
      </c>
      <c r="T7" t="n">
        <v>5309.02</v>
      </c>
      <c r="U7" t="n">
        <v>0.68</v>
      </c>
      <c r="V7" t="n">
        <v>0.89</v>
      </c>
      <c r="W7" t="n">
        <v>2.97</v>
      </c>
      <c r="X7" t="n">
        <v>0.34</v>
      </c>
      <c r="Y7" t="n">
        <v>0.5</v>
      </c>
      <c r="Z7" t="n">
        <v>10</v>
      </c>
      <c r="AA7" t="n">
        <v>211.6332729806591</v>
      </c>
      <c r="AB7" t="n">
        <v>289.5659806930634</v>
      </c>
      <c r="AC7" t="n">
        <v>261.9302099042091</v>
      </c>
      <c r="AD7" t="n">
        <v>211633.2729806591</v>
      </c>
      <c r="AE7" t="n">
        <v>289565.9806930634</v>
      </c>
      <c r="AF7" t="n">
        <v>1.368489213383884e-06</v>
      </c>
      <c r="AG7" t="n">
        <v>0.2691666666666667</v>
      </c>
      <c r="AH7" t="n">
        <v>261930.2099042091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5.1795</v>
      </c>
      <c r="E8" t="n">
        <v>19.31</v>
      </c>
      <c r="F8" t="n">
        <v>17.06</v>
      </c>
      <c r="G8" t="n">
        <v>63.99</v>
      </c>
      <c r="H8" t="n">
        <v>1.27</v>
      </c>
      <c r="I8" t="n">
        <v>16</v>
      </c>
      <c r="J8" t="n">
        <v>97.26000000000001</v>
      </c>
      <c r="K8" t="n">
        <v>37.55</v>
      </c>
      <c r="L8" t="n">
        <v>7</v>
      </c>
      <c r="M8" t="n">
        <v>14</v>
      </c>
      <c r="N8" t="n">
        <v>12.71</v>
      </c>
      <c r="O8" t="n">
        <v>12229.54</v>
      </c>
      <c r="P8" t="n">
        <v>137.96</v>
      </c>
      <c r="Q8" t="n">
        <v>183.28</v>
      </c>
      <c r="R8" t="n">
        <v>37.77</v>
      </c>
      <c r="S8" t="n">
        <v>26.24</v>
      </c>
      <c r="T8" t="n">
        <v>4862.91</v>
      </c>
      <c r="U8" t="n">
        <v>0.6899999999999999</v>
      </c>
      <c r="V8" t="n">
        <v>0.89</v>
      </c>
      <c r="W8" t="n">
        <v>2.97</v>
      </c>
      <c r="X8" t="n">
        <v>0.31</v>
      </c>
      <c r="Y8" t="n">
        <v>0.5</v>
      </c>
      <c r="Z8" t="n">
        <v>10</v>
      </c>
      <c r="AA8" t="n">
        <v>209.252512085981</v>
      </c>
      <c r="AB8" t="n">
        <v>286.3085186052086</v>
      </c>
      <c r="AC8" t="n">
        <v>258.9836354261413</v>
      </c>
      <c r="AD8" t="n">
        <v>209252.512085981</v>
      </c>
      <c r="AE8" t="n">
        <v>286308.5186052086</v>
      </c>
      <c r="AF8" t="n">
        <v>1.37331483942453e-06</v>
      </c>
      <c r="AG8" t="n">
        <v>0.2681944444444444</v>
      </c>
      <c r="AH8" t="n">
        <v>258983.6354261413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5.2028</v>
      </c>
      <c r="E9" t="n">
        <v>19.22</v>
      </c>
      <c r="F9" t="n">
        <v>17.02</v>
      </c>
      <c r="G9" t="n">
        <v>72.93000000000001</v>
      </c>
      <c r="H9" t="n">
        <v>1.43</v>
      </c>
      <c r="I9" t="n">
        <v>14</v>
      </c>
      <c r="J9" t="n">
        <v>98.5</v>
      </c>
      <c r="K9" t="n">
        <v>37.55</v>
      </c>
      <c r="L9" t="n">
        <v>8</v>
      </c>
      <c r="M9" t="n">
        <v>12</v>
      </c>
      <c r="N9" t="n">
        <v>12.95</v>
      </c>
      <c r="O9" t="n">
        <v>12382.79</v>
      </c>
      <c r="P9" t="n">
        <v>136.11</v>
      </c>
      <c r="Q9" t="n">
        <v>183.26</v>
      </c>
      <c r="R9" t="n">
        <v>36.56</v>
      </c>
      <c r="S9" t="n">
        <v>26.24</v>
      </c>
      <c r="T9" t="n">
        <v>4266.85</v>
      </c>
      <c r="U9" t="n">
        <v>0.72</v>
      </c>
      <c r="V9" t="n">
        <v>0.89</v>
      </c>
      <c r="W9" t="n">
        <v>2.96</v>
      </c>
      <c r="X9" t="n">
        <v>0.26</v>
      </c>
      <c r="Y9" t="n">
        <v>0.5</v>
      </c>
      <c r="Z9" t="n">
        <v>10</v>
      </c>
      <c r="AA9" t="n">
        <v>206.2431280991599</v>
      </c>
      <c r="AB9" t="n">
        <v>282.1909466697905</v>
      </c>
      <c r="AC9" t="n">
        <v>255.2590387771897</v>
      </c>
      <c r="AD9" t="n">
        <v>206243.1280991599</v>
      </c>
      <c r="AE9" t="n">
        <v>282190.9466697905</v>
      </c>
      <c r="AF9" t="n">
        <v>1.379492701333709e-06</v>
      </c>
      <c r="AG9" t="n">
        <v>0.2669444444444444</v>
      </c>
      <c r="AH9" t="n">
        <v>255259.0387771897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5.2234</v>
      </c>
      <c r="E10" t="n">
        <v>19.14</v>
      </c>
      <c r="F10" t="n">
        <v>16.98</v>
      </c>
      <c r="G10" t="n">
        <v>84.89</v>
      </c>
      <c r="H10" t="n">
        <v>1.59</v>
      </c>
      <c r="I10" t="n">
        <v>12</v>
      </c>
      <c r="J10" t="n">
        <v>99.75</v>
      </c>
      <c r="K10" t="n">
        <v>37.55</v>
      </c>
      <c r="L10" t="n">
        <v>9</v>
      </c>
      <c r="M10" t="n">
        <v>10</v>
      </c>
      <c r="N10" t="n">
        <v>13.2</v>
      </c>
      <c r="O10" t="n">
        <v>12536.43</v>
      </c>
      <c r="P10" t="n">
        <v>134.88</v>
      </c>
      <c r="Q10" t="n">
        <v>183.27</v>
      </c>
      <c r="R10" t="n">
        <v>35.14</v>
      </c>
      <c r="S10" t="n">
        <v>26.24</v>
      </c>
      <c r="T10" t="n">
        <v>3565.02</v>
      </c>
      <c r="U10" t="n">
        <v>0.75</v>
      </c>
      <c r="V10" t="n">
        <v>0.9</v>
      </c>
      <c r="W10" t="n">
        <v>2.96</v>
      </c>
      <c r="X10" t="n">
        <v>0.22</v>
      </c>
      <c r="Y10" t="n">
        <v>0.5</v>
      </c>
      <c r="Z10" t="n">
        <v>10</v>
      </c>
      <c r="AA10" t="n">
        <v>204.0107138519951</v>
      </c>
      <c r="AB10" t="n">
        <v>279.1364590096555</v>
      </c>
      <c r="AC10" t="n">
        <v>252.4960671323366</v>
      </c>
      <c r="AD10" t="n">
        <v>204010.7138519951</v>
      </c>
      <c r="AE10" t="n">
        <v>279136.4590096555</v>
      </c>
      <c r="AF10" t="n">
        <v>1.384954673665429e-06</v>
      </c>
      <c r="AG10" t="n">
        <v>0.2658333333333334</v>
      </c>
      <c r="AH10" t="n">
        <v>252496.0671323366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5.2374</v>
      </c>
      <c r="E11" t="n">
        <v>19.09</v>
      </c>
      <c r="F11" t="n">
        <v>16.95</v>
      </c>
      <c r="G11" t="n">
        <v>92.43000000000001</v>
      </c>
      <c r="H11" t="n">
        <v>1.74</v>
      </c>
      <c r="I11" t="n">
        <v>11</v>
      </c>
      <c r="J11" t="n">
        <v>101</v>
      </c>
      <c r="K11" t="n">
        <v>37.55</v>
      </c>
      <c r="L11" t="n">
        <v>10</v>
      </c>
      <c r="M11" t="n">
        <v>9</v>
      </c>
      <c r="N11" t="n">
        <v>13.45</v>
      </c>
      <c r="O11" t="n">
        <v>12690.46</v>
      </c>
      <c r="P11" t="n">
        <v>133.35</v>
      </c>
      <c r="Q11" t="n">
        <v>183.26</v>
      </c>
      <c r="R11" t="n">
        <v>34.09</v>
      </c>
      <c r="S11" t="n">
        <v>26.24</v>
      </c>
      <c r="T11" t="n">
        <v>3044.84</v>
      </c>
      <c r="U11" t="n">
        <v>0.77</v>
      </c>
      <c r="V11" t="n">
        <v>0.9</v>
      </c>
      <c r="W11" t="n">
        <v>2.96</v>
      </c>
      <c r="X11" t="n">
        <v>0.19</v>
      </c>
      <c r="Y11" t="n">
        <v>0.5</v>
      </c>
      <c r="Z11" t="n">
        <v>10</v>
      </c>
      <c r="AA11" t="n">
        <v>201.7724455168913</v>
      </c>
      <c r="AB11" t="n">
        <v>276.0739615281381</v>
      </c>
      <c r="AC11" t="n">
        <v>249.7258501122122</v>
      </c>
      <c r="AD11" t="n">
        <v>201772.4455168913</v>
      </c>
      <c r="AE11" t="n">
        <v>276073.9615281381</v>
      </c>
      <c r="AF11" t="n">
        <v>1.388666693696695e-06</v>
      </c>
      <c r="AG11" t="n">
        <v>0.2651388888888889</v>
      </c>
      <c r="AH11" t="n">
        <v>249725.8501122122</v>
      </c>
    </row>
    <row r="12">
      <c r="A12" t="n">
        <v>10</v>
      </c>
      <c r="B12" t="n">
        <v>40</v>
      </c>
      <c r="C12" t="inlineStr">
        <is>
          <t xml:space="preserve">CONCLUIDO	</t>
        </is>
      </c>
      <c r="D12" t="n">
        <v>5.2486</v>
      </c>
      <c r="E12" t="n">
        <v>19.05</v>
      </c>
      <c r="F12" t="n">
        <v>16.92</v>
      </c>
      <c r="G12" t="n">
        <v>101.54</v>
      </c>
      <c r="H12" t="n">
        <v>1.89</v>
      </c>
      <c r="I12" t="n">
        <v>10</v>
      </c>
      <c r="J12" t="n">
        <v>102.25</v>
      </c>
      <c r="K12" t="n">
        <v>37.55</v>
      </c>
      <c r="L12" t="n">
        <v>11</v>
      </c>
      <c r="M12" t="n">
        <v>8</v>
      </c>
      <c r="N12" t="n">
        <v>13.7</v>
      </c>
      <c r="O12" t="n">
        <v>12844.88</v>
      </c>
      <c r="P12" t="n">
        <v>132.66</v>
      </c>
      <c r="Q12" t="n">
        <v>183.26</v>
      </c>
      <c r="R12" t="n">
        <v>33.44</v>
      </c>
      <c r="S12" t="n">
        <v>26.24</v>
      </c>
      <c r="T12" t="n">
        <v>2724.59</v>
      </c>
      <c r="U12" t="n">
        <v>0.78</v>
      </c>
      <c r="V12" t="n">
        <v>0.9</v>
      </c>
      <c r="W12" t="n">
        <v>2.96</v>
      </c>
      <c r="X12" t="n">
        <v>0.17</v>
      </c>
      <c r="Y12" t="n">
        <v>0.5</v>
      </c>
      <c r="Z12" t="n">
        <v>10</v>
      </c>
      <c r="AA12" t="n">
        <v>200.5226213057627</v>
      </c>
      <c r="AB12" t="n">
        <v>274.3638969041201</v>
      </c>
      <c r="AC12" t="n">
        <v>248.1789916558191</v>
      </c>
      <c r="AD12" t="n">
        <v>200522.6213057627</v>
      </c>
      <c r="AE12" t="n">
        <v>274363.89690412</v>
      </c>
      <c r="AF12" t="n">
        <v>1.391636309721708e-06</v>
      </c>
      <c r="AG12" t="n">
        <v>0.2645833333333333</v>
      </c>
      <c r="AH12" t="n">
        <v>248178.9916558191</v>
      </c>
    </row>
    <row r="13">
      <c r="A13" t="n">
        <v>11</v>
      </c>
      <c r="B13" t="n">
        <v>40</v>
      </c>
      <c r="C13" t="inlineStr">
        <is>
          <t xml:space="preserve">CONCLUIDO	</t>
        </is>
      </c>
      <c r="D13" t="n">
        <v>5.2539</v>
      </c>
      <c r="E13" t="n">
        <v>19.03</v>
      </c>
      <c r="F13" t="n">
        <v>16.92</v>
      </c>
      <c r="G13" t="n">
        <v>112.82</v>
      </c>
      <c r="H13" t="n">
        <v>2.04</v>
      </c>
      <c r="I13" t="n">
        <v>9</v>
      </c>
      <c r="J13" t="n">
        <v>103.51</v>
      </c>
      <c r="K13" t="n">
        <v>37.55</v>
      </c>
      <c r="L13" t="n">
        <v>12</v>
      </c>
      <c r="M13" t="n">
        <v>7</v>
      </c>
      <c r="N13" t="n">
        <v>13.95</v>
      </c>
      <c r="O13" t="n">
        <v>12999.7</v>
      </c>
      <c r="P13" t="n">
        <v>130.9</v>
      </c>
      <c r="Q13" t="n">
        <v>183.27</v>
      </c>
      <c r="R13" t="n">
        <v>33.53</v>
      </c>
      <c r="S13" t="n">
        <v>26.24</v>
      </c>
      <c r="T13" t="n">
        <v>2774.22</v>
      </c>
      <c r="U13" t="n">
        <v>0.78</v>
      </c>
      <c r="V13" t="n">
        <v>0.9</v>
      </c>
      <c r="W13" t="n">
        <v>2.95</v>
      </c>
      <c r="X13" t="n">
        <v>0.17</v>
      </c>
      <c r="Y13" t="n">
        <v>0.5</v>
      </c>
      <c r="Z13" t="n">
        <v>10</v>
      </c>
      <c r="AA13" t="n">
        <v>198.4989561493615</v>
      </c>
      <c r="AB13" t="n">
        <v>271.5950289593277</v>
      </c>
      <c r="AC13" t="n">
        <v>245.6743805815462</v>
      </c>
      <c r="AD13" t="n">
        <v>198498.9561493615</v>
      </c>
      <c r="AE13" t="n">
        <v>271595.0289593277</v>
      </c>
      <c r="AF13" t="n">
        <v>1.39304157444783e-06</v>
      </c>
      <c r="AG13" t="n">
        <v>0.2643055555555556</v>
      </c>
      <c r="AH13" t="n">
        <v>245674.3805815462</v>
      </c>
    </row>
    <row r="14">
      <c r="A14" t="n">
        <v>12</v>
      </c>
      <c r="B14" t="n">
        <v>40</v>
      </c>
      <c r="C14" t="inlineStr">
        <is>
          <t xml:space="preserve">CONCLUIDO	</t>
        </is>
      </c>
      <c r="D14" t="n">
        <v>5.2562</v>
      </c>
      <c r="E14" t="n">
        <v>19.02</v>
      </c>
      <c r="F14" t="n">
        <v>16.91</v>
      </c>
      <c r="G14" t="n">
        <v>112.77</v>
      </c>
      <c r="H14" t="n">
        <v>2.18</v>
      </c>
      <c r="I14" t="n">
        <v>9</v>
      </c>
      <c r="J14" t="n">
        <v>104.76</v>
      </c>
      <c r="K14" t="n">
        <v>37.55</v>
      </c>
      <c r="L14" t="n">
        <v>13</v>
      </c>
      <c r="M14" t="n">
        <v>7</v>
      </c>
      <c r="N14" t="n">
        <v>14.21</v>
      </c>
      <c r="O14" t="n">
        <v>13154.91</v>
      </c>
      <c r="P14" t="n">
        <v>129.79</v>
      </c>
      <c r="Q14" t="n">
        <v>183.26</v>
      </c>
      <c r="R14" t="n">
        <v>33.27</v>
      </c>
      <c r="S14" t="n">
        <v>26.24</v>
      </c>
      <c r="T14" t="n">
        <v>2644.05</v>
      </c>
      <c r="U14" t="n">
        <v>0.79</v>
      </c>
      <c r="V14" t="n">
        <v>0.9</v>
      </c>
      <c r="W14" t="n">
        <v>2.95</v>
      </c>
      <c r="X14" t="n">
        <v>0.16</v>
      </c>
      <c r="Y14" t="n">
        <v>0.5</v>
      </c>
      <c r="Z14" t="n">
        <v>10</v>
      </c>
      <c r="AA14" t="n">
        <v>197.2277798883642</v>
      </c>
      <c r="AB14" t="n">
        <v>269.8557495186933</v>
      </c>
      <c r="AC14" t="n">
        <v>244.1010955296314</v>
      </c>
      <c r="AD14" t="n">
        <v>197227.7798883642</v>
      </c>
      <c r="AE14" t="n">
        <v>269855.7495186933</v>
      </c>
      <c r="AF14" t="n">
        <v>1.39365140631011e-06</v>
      </c>
      <c r="AG14" t="n">
        <v>0.2641666666666667</v>
      </c>
      <c r="AH14" t="n">
        <v>244101.0955296314</v>
      </c>
    </row>
    <row r="15">
      <c r="A15" t="n">
        <v>13</v>
      </c>
      <c r="B15" t="n">
        <v>40</v>
      </c>
      <c r="C15" t="inlineStr">
        <is>
          <t xml:space="preserve">CONCLUIDO	</t>
        </is>
      </c>
      <c r="D15" t="n">
        <v>5.2675</v>
      </c>
      <c r="E15" t="n">
        <v>18.98</v>
      </c>
      <c r="F15" t="n">
        <v>16.89</v>
      </c>
      <c r="G15" t="n">
        <v>126.7</v>
      </c>
      <c r="H15" t="n">
        <v>2.33</v>
      </c>
      <c r="I15" t="n">
        <v>8</v>
      </c>
      <c r="J15" t="n">
        <v>106.03</v>
      </c>
      <c r="K15" t="n">
        <v>37.55</v>
      </c>
      <c r="L15" t="n">
        <v>14</v>
      </c>
      <c r="M15" t="n">
        <v>6</v>
      </c>
      <c r="N15" t="n">
        <v>14.47</v>
      </c>
      <c r="O15" t="n">
        <v>13310.53</v>
      </c>
      <c r="P15" t="n">
        <v>128.9</v>
      </c>
      <c r="Q15" t="n">
        <v>183.26</v>
      </c>
      <c r="R15" t="n">
        <v>32.5</v>
      </c>
      <c r="S15" t="n">
        <v>26.24</v>
      </c>
      <c r="T15" t="n">
        <v>2268.36</v>
      </c>
      <c r="U15" t="n">
        <v>0.8100000000000001</v>
      </c>
      <c r="V15" t="n">
        <v>0.9</v>
      </c>
      <c r="W15" t="n">
        <v>2.95</v>
      </c>
      <c r="X15" t="n">
        <v>0.14</v>
      </c>
      <c r="Y15" t="n">
        <v>0.5</v>
      </c>
      <c r="Z15" t="n">
        <v>10</v>
      </c>
      <c r="AA15" t="n">
        <v>195.8174260367306</v>
      </c>
      <c r="AB15" t="n">
        <v>267.9260411584686</v>
      </c>
      <c r="AC15" t="n">
        <v>242.3555558269432</v>
      </c>
      <c r="AD15" t="n">
        <v>195817.4260367306</v>
      </c>
      <c r="AE15" t="n">
        <v>267926.0411584686</v>
      </c>
      <c r="AF15" t="n">
        <v>1.396647536763917e-06</v>
      </c>
      <c r="AG15" t="n">
        <v>0.2636111111111111</v>
      </c>
      <c r="AH15" t="n">
        <v>242355.5558269432</v>
      </c>
    </row>
    <row r="16">
      <c r="A16" t="n">
        <v>14</v>
      </c>
      <c r="B16" t="n">
        <v>40</v>
      </c>
      <c r="C16" t="inlineStr">
        <is>
          <t xml:space="preserve">CONCLUIDO	</t>
        </is>
      </c>
      <c r="D16" t="n">
        <v>5.2648</v>
      </c>
      <c r="E16" t="n">
        <v>18.99</v>
      </c>
      <c r="F16" t="n">
        <v>16.9</v>
      </c>
      <c r="G16" t="n">
        <v>126.77</v>
      </c>
      <c r="H16" t="n">
        <v>2.46</v>
      </c>
      <c r="I16" t="n">
        <v>8</v>
      </c>
      <c r="J16" t="n">
        <v>107.29</v>
      </c>
      <c r="K16" t="n">
        <v>37.55</v>
      </c>
      <c r="L16" t="n">
        <v>15</v>
      </c>
      <c r="M16" t="n">
        <v>6</v>
      </c>
      <c r="N16" t="n">
        <v>14.74</v>
      </c>
      <c r="O16" t="n">
        <v>13466.55</v>
      </c>
      <c r="P16" t="n">
        <v>126.7</v>
      </c>
      <c r="Q16" t="n">
        <v>183.26</v>
      </c>
      <c r="R16" t="n">
        <v>32.8</v>
      </c>
      <c r="S16" t="n">
        <v>26.24</v>
      </c>
      <c r="T16" t="n">
        <v>2418.52</v>
      </c>
      <c r="U16" t="n">
        <v>0.8</v>
      </c>
      <c r="V16" t="n">
        <v>0.9</v>
      </c>
      <c r="W16" t="n">
        <v>2.95</v>
      </c>
      <c r="X16" t="n">
        <v>0.15</v>
      </c>
      <c r="Y16" t="n">
        <v>0.5</v>
      </c>
      <c r="Z16" t="n">
        <v>10</v>
      </c>
      <c r="AA16" t="n">
        <v>193.6786690700889</v>
      </c>
      <c r="AB16" t="n">
        <v>264.9996995214128</v>
      </c>
      <c r="AC16" t="n">
        <v>239.7085001285809</v>
      </c>
      <c r="AD16" t="n">
        <v>193678.6690700889</v>
      </c>
      <c r="AE16" t="n">
        <v>264999.6995214128</v>
      </c>
      <c r="AF16" t="n">
        <v>1.395931647186459e-06</v>
      </c>
      <c r="AG16" t="n">
        <v>0.26375</v>
      </c>
      <c r="AH16" t="n">
        <v>239708.5001285808</v>
      </c>
    </row>
    <row r="17">
      <c r="A17" t="n">
        <v>15</v>
      </c>
      <c r="B17" t="n">
        <v>40</v>
      </c>
      <c r="C17" t="inlineStr">
        <is>
          <t xml:space="preserve">CONCLUIDO	</t>
        </is>
      </c>
      <c r="D17" t="n">
        <v>5.2776</v>
      </c>
      <c r="E17" t="n">
        <v>18.95</v>
      </c>
      <c r="F17" t="n">
        <v>16.88</v>
      </c>
      <c r="G17" t="n">
        <v>144.65</v>
      </c>
      <c r="H17" t="n">
        <v>2.6</v>
      </c>
      <c r="I17" t="n">
        <v>7</v>
      </c>
      <c r="J17" t="n">
        <v>108.56</v>
      </c>
      <c r="K17" t="n">
        <v>37.55</v>
      </c>
      <c r="L17" t="n">
        <v>16</v>
      </c>
      <c r="M17" t="n">
        <v>5</v>
      </c>
      <c r="N17" t="n">
        <v>15.01</v>
      </c>
      <c r="O17" t="n">
        <v>13623.1</v>
      </c>
      <c r="P17" t="n">
        <v>126.67</v>
      </c>
      <c r="Q17" t="n">
        <v>183.26</v>
      </c>
      <c r="R17" t="n">
        <v>32.04</v>
      </c>
      <c r="S17" t="n">
        <v>26.24</v>
      </c>
      <c r="T17" t="n">
        <v>2041</v>
      </c>
      <c r="U17" t="n">
        <v>0.82</v>
      </c>
      <c r="V17" t="n">
        <v>0.9</v>
      </c>
      <c r="W17" t="n">
        <v>2.95</v>
      </c>
      <c r="X17" t="n">
        <v>0.12</v>
      </c>
      <c r="Y17" t="n">
        <v>0.5</v>
      </c>
      <c r="Z17" t="n">
        <v>10</v>
      </c>
      <c r="AA17" t="n">
        <v>193.1110316939086</v>
      </c>
      <c r="AB17" t="n">
        <v>264.2230330209296</v>
      </c>
      <c r="AC17" t="n">
        <v>239.0059575888452</v>
      </c>
      <c r="AD17" t="n">
        <v>193111.0316939086</v>
      </c>
      <c r="AE17" t="n">
        <v>264223.0330209295</v>
      </c>
      <c r="AF17" t="n">
        <v>1.399325494072188e-06</v>
      </c>
      <c r="AG17" t="n">
        <v>0.2631944444444445</v>
      </c>
      <c r="AH17" t="n">
        <v>239005.9575888452</v>
      </c>
    </row>
    <row r="18">
      <c r="A18" t="n">
        <v>16</v>
      </c>
      <c r="B18" t="n">
        <v>40</v>
      </c>
      <c r="C18" t="inlineStr">
        <is>
          <t xml:space="preserve">CONCLUIDO	</t>
        </is>
      </c>
      <c r="D18" t="n">
        <v>5.277</v>
      </c>
      <c r="E18" t="n">
        <v>18.95</v>
      </c>
      <c r="F18" t="n">
        <v>16.88</v>
      </c>
      <c r="G18" t="n">
        <v>144.67</v>
      </c>
      <c r="H18" t="n">
        <v>2.73</v>
      </c>
      <c r="I18" t="n">
        <v>7</v>
      </c>
      <c r="J18" t="n">
        <v>109.83</v>
      </c>
      <c r="K18" t="n">
        <v>37.55</v>
      </c>
      <c r="L18" t="n">
        <v>17</v>
      </c>
      <c r="M18" t="n">
        <v>5</v>
      </c>
      <c r="N18" t="n">
        <v>15.28</v>
      </c>
      <c r="O18" t="n">
        <v>13779.95</v>
      </c>
      <c r="P18" t="n">
        <v>124.64</v>
      </c>
      <c r="Q18" t="n">
        <v>183.28</v>
      </c>
      <c r="R18" t="n">
        <v>32.14</v>
      </c>
      <c r="S18" t="n">
        <v>26.24</v>
      </c>
      <c r="T18" t="n">
        <v>2091.58</v>
      </c>
      <c r="U18" t="n">
        <v>0.82</v>
      </c>
      <c r="V18" t="n">
        <v>0.9</v>
      </c>
      <c r="W18" t="n">
        <v>2.95</v>
      </c>
      <c r="X18" t="n">
        <v>0.12</v>
      </c>
      <c r="Y18" t="n">
        <v>0.5</v>
      </c>
      <c r="Z18" t="n">
        <v>10</v>
      </c>
      <c r="AA18" t="n">
        <v>191.0392555934554</v>
      </c>
      <c r="AB18" t="n">
        <v>261.3883375599801</v>
      </c>
      <c r="AC18" t="n">
        <v>236.4418014841677</v>
      </c>
      <c r="AD18" t="n">
        <v>191039.2555934554</v>
      </c>
      <c r="AE18" t="n">
        <v>261388.3375599801</v>
      </c>
      <c r="AF18" t="n">
        <v>1.39916640749942e-06</v>
      </c>
      <c r="AG18" t="n">
        <v>0.2631944444444445</v>
      </c>
      <c r="AH18" t="n">
        <v>236441.8014841678</v>
      </c>
    </row>
    <row r="19">
      <c r="A19" t="n">
        <v>17</v>
      </c>
      <c r="B19" t="n">
        <v>40</v>
      </c>
      <c r="C19" t="inlineStr">
        <is>
          <t xml:space="preserve">CONCLUIDO	</t>
        </is>
      </c>
      <c r="D19" t="n">
        <v>5.2909</v>
      </c>
      <c r="E19" t="n">
        <v>18.9</v>
      </c>
      <c r="F19" t="n">
        <v>16.85</v>
      </c>
      <c r="G19" t="n">
        <v>168.47</v>
      </c>
      <c r="H19" t="n">
        <v>2.86</v>
      </c>
      <c r="I19" t="n">
        <v>6</v>
      </c>
      <c r="J19" t="n">
        <v>111.11</v>
      </c>
      <c r="K19" t="n">
        <v>37.55</v>
      </c>
      <c r="L19" t="n">
        <v>18</v>
      </c>
      <c r="M19" t="n">
        <v>3</v>
      </c>
      <c r="N19" t="n">
        <v>15.55</v>
      </c>
      <c r="O19" t="n">
        <v>13937.22</v>
      </c>
      <c r="P19" t="n">
        <v>122.81</v>
      </c>
      <c r="Q19" t="n">
        <v>183.26</v>
      </c>
      <c r="R19" t="n">
        <v>31.08</v>
      </c>
      <c r="S19" t="n">
        <v>26.24</v>
      </c>
      <c r="T19" t="n">
        <v>1565.08</v>
      </c>
      <c r="U19" t="n">
        <v>0.84</v>
      </c>
      <c r="V19" t="n">
        <v>0.9</v>
      </c>
      <c r="W19" t="n">
        <v>2.95</v>
      </c>
      <c r="X19" t="n">
        <v>0.09</v>
      </c>
      <c r="Y19" t="n">
        <v>0.5</v>
      </c>
      <c r="Z19" t="n">
        <v>10</v>
      </c>
      <c r="AA19" t="n">
        <v>188.552900872276</v>
      </c>
      <c r="AB19" t="n">
        <v>257.9863973402354</v>
      </c>
      <c r="AC19" t="n">
        <v>233.3645376643414</v>
      </c>
      <c r="AD19" t="n">
        <v>188552.900872276</v>
      </c>
      <c r="AE19" t="n">
        <v>257986.3973402354</v>
      </c>
      <c r="AF19" t="n">
        <v>1.402851913101891e-06</v>
      </c>
      <c r="AG19" t="n">
        <v>0.2625</v>
      </c>
      <c r="AH19" t="n">
        <v>233364.5376643414</v>
      </c>
    </row>
    <row r="20">
      <c r="A20" t="n">
        <v>18</v>
      </c>
      <c r="B20" t="n">
        <v>40</v>
      </c>
      <c r="C20" t="inlineStr">
        <is>
          <t xml:space="preserve">CONCLUIDO	</t>
        </is>
      </c>
      <c r="D20" t="n">
        <v>5.2875</v>
      </c>
      <c r="E20" t="n">
        <v>18.91</v>
      </c>
      <c r="F20" t="n">
        <v>16.86</v>
      </c>
      <c r="G20" t="n">
        <v>168.59</v>
      </c>
      <c r="H20" t="n">
        <v>2.98</v>
      </c>
      <c r="I20" t="n">
        <v>6</v>
      </c>
      <c r="J20" t="n">
        <v>112.39</v>
      </c>
      <c r="K20" t="n">
        <v>37.55</v>
      </c>
      <c r="L20" t="n">
        <v>19</v>
      </c>
      <c r="M20" t="n">
        <v>1</v>
      </c>
      <c r="N20" t="n">
        <v>15.83</v>
      </c>
      <c r="O20" t="n">
        <v>14094.9</v>
      </c>
      <c r="P20" t="n">
        <v>123.85</v>
      </c>
      <c r="Q20" t="n">
        <v>183.28</v>
      </c>
      <c r="R20" t="n">
        <v>31.4</v>
      </c>
      <c r="S20" t="n">
        <v>26.24</v>
      </c>
      <c r="T20" t="n">
        <v>1728.71</v>
      </c>
      <c r="U20" t="n">
        <v>0.84</v>
      </c>
      <c r="V20" t="n">
        <v>0.9</v>
      </c>
      <c r="W20" t="n">
        <v>2.95</v>
      </c>
      <c r="X20" t="n">
        <v>0.1</v>
      </c>
      <c r="Y20" t="n">
        <v>0.5</v>
      </c>
      <c r="Z20" t="n">
        <v>10</v>
      </c>
      <c r="AA20" t="n">
        <v>189.7789085104613</v>
      </c>
      <c r="AB20" t="n">
        <v>259.6638750784394</v>
      </c>
      <c r="AC20" t="n">
        <v>234.8819192815665</v>
      </c>
      <c r="AD20" t="n">
        <v>189778.9085104613</v>
      </c>
      <c r="AE20" t="n">
        <v>259663.8750784394</v>
      </c>
      <c r="AF20" t="n">
        <v>1.401950422522869e-06</v>
      </c>
      <c r="AG20" t="n">
        <v>0.2626388888888889</v>
      </c>
      <c r="AH20" t="n">
        <v>234881.9192815665</v>
      </c>
    </row>
    <row r="21">
      <c r="A21" t="n">
        <v>19</v>
      </c>
      <c r="B21" t="n">
        <v>40</v>
      </c>
      <c r="C21" t="inlineStr">
        <is>
          <t xml:space="preserve">CONCLUIDO	</t>
        </is>
      </c>
      <c r="D21" t="n">
        <v>5.287</v>
      </c>
      <c r="E21" t="n">
        <v>18.91</v>
      </c>
      <c r="F21" t="n">
        <v>16.86</v>
      </c>
      <c r="G21" t="n">
        <v>168.61</v>
      </c>
      <c r="H21" t="n">
        <v>3.1</v>
      </c>
      <c r="I21" t="n">
        <v>6</v>
      </c>
      <c r="J21" t="n">
        <v>113.67</v>
      </c>
      <c r="K21" t="n">
        <v>37.55</v>
      </c>
      <c r="L21" t="n">
        <v>20</v>
      </c>
      <c r="M21" t="n">
        <v>0</v>
      </c>
      <c r="N21" t="n">
        <v>16.12</v>
      </c>
      <c r="O21" t="n">
        <v>14253</v>
      </c>
      <c r="P21" t="n">
        <v>125.17</v>
      </c>
      <c r="Q21" t="n">
        <v>183.26</v>
      </c>
      <c r="R21" t="n">
        <v>31.4</v>
      </c>
      <c r="S21" t="n">
        <v>26.24</v>
      </c>
      <c r="T21" t="n">
        <v>1725.24</v>
      </c>
      <c r="U21" t="n">
        <v>0.84</v>
      </c>
      <c r="V21" t="n">
        <v>0.9</v>
      </c>
      <c r="W21" t="n">
        <v>2.95</v>
      </c>
      <c r="X21" t="n">
        <v>0.11</v>
      </c>
      <c r="Y21" t="n">
        <v>0.5</v>
      </c>
      <c r="Z21" t="n">
        <v>10</v>
      </c>
      <c r="AA21" t="n">
        <v>191.1553156576318</v>
      </c>
      <c r="AB21" t="n">
        <v>261.5471360599949</v>
      </c>
      <c r="AC21" t="n">
        <v>236.5854444782163</v>
      </c>
      <c r="AD21" t="n">
        <v>191155.3156576318</v>
      </c>
      <c r="AE21" t="n">
        <v>261547.1360599949</v>
      </c>
      <c r="AF21" t="n">
        <v>1.401817850378895e-06</v>
      </c>
      <c r="AG21" t="n">
        <v>0.2626388888888889</v>
      </c>
      <c r="AH21" t="n">
        <v>236585.4444782163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52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3.1253</v>
      </c>
      <c r="E2" t="n">
        <v>32</v>
      </c>
      <c r="F2" t="n">
        <v>21.16</v>
      </c>
      <c r="G2" t="n">
        <v>5.93</v>
      </c>
      <c r="H2" t="n">
        <v>0.09</v>
      </c>
      <c r="I2" t="n">
        <v>214</v>
      </c>
      <c r="J2" t="n">
        <v>194.77</v>
      </c>
      <c r="K2" t="n">
        <v>54.38</v>
      </c>
      <c r="L2" t="n">
        <v>1</v>
      </c>
      <c r="M2" t="n">
        <v>212</v>
      </c>
      <c r="N2" t="n">
        <v>39.4</v>
      </c>
      <c r="O2" t="n">
        <v>24256.19</v>
      </c>
      <c r="P2" t="n">
        <v>297.16</v>
      </c>
      <c r="Q2" t="n">
        <v>183.47</v>
      </c>
      <c r="R2" t="n">
        <v>165.19</v>
      </c>
      <c r="S2" t="n">
        <v>26.24</v>
      </c>
      <c r="T2" t="n">
        <v>67582.74000000001</v>
      </c>
      <c r="U2" t="n">
        <v>0.16</v>
      </c>
      <c r="V2" t="n">
        <v>0.72</v>
      </c>
      <c r="W2" t="n">
        <v>3.3</v>
      </c>
      <c r="X2" t="n">
        <v>4.39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4.0245</v>
      </c>
      <c r="E3" t="n">
        <v>24.85</v>
      </c>
      <c r="F3" t="n">
        <v>18.64</v>
      </c>
      <c r="G3" t="n">
        <v>11.77</v>
      </c>
      <c r="H3" t="n">
        <v>0.18</v>
      </c>
      <c r="I3" t="n">
        <v>95</v>
      </c>
      <c r="J3" t="n">
        <v>196.32</v>
      </c>
      <c r="K3" t="n">
        <v>54.38</v>
      </c>
      <c r="L3" t="n">
        <v>2</v>
      </c>
      <c r="M3" t="n">
        <v>93</v>
      </c>
      <c r="N3" t="n">
        <v>39.95</v>
      </c>
      <c r="O3" t="n">
        <v>24447.22</v>
      </c>
      <c r="P3" t="n">
        <v>261.55</v>
      </c>
      <c r="Q3" t="n">
        <v>183.28</v>
      </c>
      <c r="R3" t="n">
        <v>86.84999999999999</v>
      </c>
      <c r="S3" t="n">
        <v>26.24</v>
      </c>
      <c r="T3" t="n">
        <v>29007.43</v>
      </c>
      <c r="U3" t="n">
        <v>0.3</v>
      </c>
      <c r="V3" t="n">
        <v>0.82</v>
      </c>
      <c r="W3" t="n">
        <v>3.09</v>
      </c>
      <c r="X3" t="n">
        <v>1.88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4.3632</v>
      </c>
      <c r="E4" t="n">
        <v>22.92</v>
      </c>
      <c r="F4" t="n">
        <v>17.99</v>
      </c>
      <c r="G4" t="n">
        <v>17.41</v>
      </c>
      <c r="H4" t="n">
        <v>0.27</v>
      </c>
      <c r="I4" t="n">
        <v>62</v>
      </c>
      <c r="J4" t="n">
        <v>197.88</v>
      </c>
      <c r="K4" t="n">
        <v>54.38</v>
      </c>
      <c r="L4" t="n">
        <v>3</v>
      </c>
      <c r="M4" t="n">
        <v>60</v>
      </c>
      <c r="N4" t="n">
        <v>40.5</v>
      </c>
      <c r="O4" t="n">
        <v>24639</v>
      </c>
      <c r="P4" t="n">
        <v>252.37</v>
      </c>
      <c r="Q4" t="n">
        <v>183.32</v>
      </c>
      <c r="R4" t="n">
        <v>66.40000000000001</v>
      </c>
      <c r="S4" t="n">
        <v>26.24</v>
      </c>
      <c r="T4" t="n">
        <v>18946.84</v>
      </c>
      <c r="U4" t="n">
        <v>0.4</v>
      </c>
      <c r="V4" t="n">
        <v>0.85</v>
      </c>
      <c r="W4" t="n">
        <v>3.05</v>
      </c>
      <c r="X4" t="n">
        <v>1.23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4.5518</v>
      </c>
      <c r="E5" t="n">
        <v>21.97</v>
      </c>
      <c r="F5" t="n">
        <v>17.66</v>
      </c>
      <c r="G5" t="n">
        <v>23.04</v>
      </c>
      <c r="H5" t="n">
        <v>0.36</v>
      </c>
      <c r="I5" t="n">
        <v>46</v>
      </c>
      <c r="J5" t="n">
        <v>199.44</v>
      </c>
      <c r="K5" t="n">
        <v>54.38</v>
      </c>
      <c r="L5" t="n">
        <v>4</v>
      </c>
      <c r="M5" t="n">
        <v>44</v>
      </c>
      <c r="N5" t="n">
        <v>41.06</v>
      </c>
      <c r="O5" t="n">
        <v>24831.54</v>
      </c>
      <c r="P5" t="n">
        <v>247.57</v>
      </c>
      <c r="Q5" t="n">
        <v>183.28</v>
      </c>
      <c r="R5" t="n">
        <v>56.42</v>
      </c>
      <c r="S5" t="n">
        <v>26.24</v>
      </c>
      <c r="T5" t="n">
        <v>14037.06</v>
      </c>
      <c r="U5" t="n">
        <v>0.47</v>
      </c>
      <c r="V5" t="n">
        <v>0.86</v>
      </c>
      <c r="W5" t="n">
        <v>3.02</v>
      </c>
      <c r="X5" t="n">
        <v>0.91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4.6775</v>
      </c>
      <c r="E6" t="n">
        <v>21.38</v>
      </c>
      <c r="F6" t="n">
        <v>17.46</v>
      </c>
      <c r="G6" t="n">
        <v>29.1</v>
      </c>
      <c r="H6" t="n">
        <v>0.44</v>
      </c>
      <c r="I6" t="n">
        <v>36</v>
      </c>
      <c r="J6" t="n">
        <v>201.01</v>
      </c>
      <c r="K6" t="n">
        <v>54.38</v>
      </c>
      <c r="L6" t="n">
        <v>5</v>
      </c>
      <c r="M6" t="n">
        <v>34</v>
      </c>
      <c r="N6" t="n">
        <v>41.63</v>
      </c>
      <c r="O6" t="n">
        <v>25024.84</v>
      </c>
      <c r="P6" t="n">
        <v>244.69</v>
      </c>
      <c r="Q6" t="n">
        <v>183.28</v>
      </c>
      <c r="R6" t="n">
        <v>50.24</v>
      </c>
      <c r="S6" t="n">
        <v>26.24</v>
      </c>
      <c r="T6" t="n">
        <v>10995.72</v>
      </c>
      <c r="U6" t="n">
        <v>0.52</v>
      </c>
      <c r="V6" t="n">
        <v>0.87</v>
      </c>
      <c r="W6" t="n">
        <v>3</v>
      </c>
      <c r="X6" t="n">
        <v>0.71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4.7579</v>
      </c>
      <c r="E7" t="n">
        <v>21.02</v>
      </c>
      <c r="F7" t="n">
        <v>17.33</v>
      </c>
      <c r="G7" t="n">
        <v>34.67</v>
      </c>
      <c r="H7" t="n">
        <v>0.53</v>
      </c>
      <c r="I7" t="n">
        <v>30</v>
      </c>
      <c r="J7" t="n">
        <v>202.58</v>
      </c>
      <c r="K7" t="n">
        <v>54.38</v>
      </c>
      <c r="L7" t="n">
        <v>6</v>
      </c>
      <c r="M7" t="n">
        <v>28</v>
      </c>
      <c r="N7" t="n">
        <v>42.2</v>
      </c>
      <c r="O7" t="n">
        <v>25218.93</v>
      </c>
      <c r="P7" t="n">
        <v>242.77</v>
      </c>
      <c r="Q7" t="n">
        <v>183.29</v>
      </c>
      <c r="R7" t="n">
        <v>46.24</v>
      </c>
      <c r="S7" t="n">
        <v>26.24</v>
      </c>
      <c r="T7" t="n">
        <v>9024</v>
      </c>
      <c r="U7" t="n">
        <v>0.57</v>
      </c>
      <c r="V7" t="n">
        <v>0.88</v>
      </c>
      <c r="W7" t="n">
        <v>2.99</v>
      </c>
      <c r="X7" t="n">
        <v>0.58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4.8099</v>
      </c>
      <c r="E8" t="n">
        <v>20.79</v>
      </c>
      <c r="F8" t="n">
        <v>17.26</v>
      </c>
      <c r="G8" t="n">
        <v>39.84</v>
      </c>
      <c r="H8" t="n">
        <v>0.61</v>
      </c>
      <c r="I8" t="n">
        <v>26</v>
      </c>
      <c r="J8" t="n">
        <v>204.16</v>
      </c>
      <c r="K8" t="n">
        <v>54.38</v>
      </c>
      <c r="L8" t="n">
        <v>7</v>
      </c>
      <c r="M8" t="n">
        <v>24</v>
      </c>
      <c r="N8" t="n">
        <v>42.78</v>
      </c>
      <c r="O8" t="n">
        <v>25413.94</v>
      </c>
      <c r="P8" t="n">
        <v>241.55</v>
      </c>
      <c r="Q8" t="n">
        <v>183.31</v>
      </c>
      <c r="R8" t="n">
        <v>44.12</v>
      </c>
      <c r="S8" t="n">
        <v>26.24</v>
      </c>
      <c r="T8" t="n">
        <v>7983.92</v>
      </c>
      <c r="U8" t="n">
        <v>0.59</v>
      </c>
      <c r="V8" t="n">
        <v>0.88</v>
      </c>
      <c r="W8" t="n">
        <v>2.98</v>
      </c>
      <c r="X8" t="n">
        <v>0.51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4.8508</v>
      </c>
      <c r="E9" t="n">
        <v>20.62</v>
      </c>
      <c r="F9" t="n">
        <v>17.2</v>
      </c>
      <c r="G9" t="n">
        <v>44.88</v>
      </c>
      <c r="H9" t="n">
        <v>0.6899999999999999</v>
      </c>
      <c r="I9" t="n">
        <v>23</v>
      </c>
      <c r="J9" t="n">
        <v>205.75</v>
      </c>
      <c r="K9" t="n">
        <v>54.38</v>
      </c>
      <c r="L9" t="n">
        <v>8</v>
      </c>
      <c r="M9" t="n">
        <v>21</v>
      </c>
      <c r="N9" t="n">
        <v>43.37</v>
      </c>
      <c r="O9" t="n">
        <v>25609.61</v>
      </c>
      <c r="P9" t="n">
        <v>240.76</v>
      </c>
      <c r="Q9" t="n">
        <v>183.27</v>
      </c>
      <c r="R9" t="n">
        <v>42</v>
      </c>
      <c r="S9" t="n">
        <v>26.24</v>
      </c>
      <c r="T9" t="n">
        <v>6941.78</v>
      </c>
      <c r="U9" t="n">
        <v>0.62</v>
      </c>
      <c r="V9" t="n">
        <v>0.88</v>
      </c>
      <c r="W9" t="n">
        <v>2.98</v>
      </c>
      <c r="X9" t="n">
        <v>0.45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4.8819</v>
      </c>
      <c r="E10" t="n">
        <v>20.48</v>
      </c>
      <c r="F10" t="n">
        <v>17.15</v>
      </c>
      <c r="G10" t="n">
        <v>49</v>
      </c>
      <c r="H10" t="n">
        <v>0.77</v>
      </c>
      <c r="I10" t="n">
        <v>21</v>
      </c>
      <c r="J10" t="n">
        <v>207.34</v>
      </c>
      <c r="K10" t="n">
        <v>54.38</v>
      </c>
      <c r="L10" t="n">
        <v>9</v>
      </c>
      <c r="M10" t="n">
        <v>19</v>
      </c>
      <c r="N10" t="n">
        <v>43.96</v>
      </c>
      <c r="O10" t="n">
        <v>25806.1</v>
      </c>
      <c r="P10" t="n">
        <v>239.65</v>
      </c>
      <c r="Q10" t="n">
        <v>183.28</v>
      </c>
      <c r="R10" t="n">
        <v>40.5</v>
      </c>
      <c r="S10" t="n">
        <v>26.24</v>
      </c>
      <c r="T10" t="n">
        <v>6199.2</v>
      </c>
      <c r="U10" t="n">
        <v>0.65</v>
      </c>
      <c r="V10" t="n">
        <v>0.89</v>
      </c>
      <c r="W10" t="n">
        <v>2.97</v>
      </c>
      <c r="X10" t="n">
        <v>0.39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4.9112</v>
      </c>
      <c r="E11" t="n">
        <v>20.36</v>
      </c>
      <c r="F11" t="n">
        <v>17.11</v>
      </c>
      <c r="G11" t="n">
        <v>54.02</v>
      </c>
      <c r="H11" t="n">
        <v>0.85</v>
      </c>
      <c r="I11" t="n">
        <v>19</v>
      </c>
      <c r="J11" t="n">
        <v>208.94</v>
      </c>
      <c r="K11" t="n">
        <v>54.38</v>
      </c>
      <c r="L11" t="n">
        <v>10</v>
      </c>
      <c r="M11" t="n">
        <v>17</v>
      </c>
      <c r="N11" t="n">
        <v>44.56</v>
      </c>
      <c r="O11" t="n">
        <v>26003.41</v>
      </c>
      <c r="P11" t="n">
        <v>239.11</v>
      </c>
      <c r="Q11" t="n">
        <v>183.28</v>
      </c>
      <c r="R11" t="n">
        <v>39.11</v>
      </c>
      <c r="S11" t="n">
        <v>26.24</v>
      </c>
      <c r="T11" t="n">
        <v>5513.97</v>
      </c>
      <c r="U11" t="n">
        <v>0.67</v>
      </c>
      <c r="V11" t="n">
        <v>0.89</v>
      </c>
      <c r="W11" t="n">
        <v>2.97</v>
      </c>
      <c r="X11" t="n">
        <v>0.35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4.9348</v>
      </c>
      <c r="E12" t="n">
        <v>20.26</v>
      </c>
      <c r="F12" t="n">
        <v>17.09</v>
      </c>
      <c r="G12" t="n">
        <v>60.3</v>
      </c>
      <c r="H12" t="n">
        <v>0.93</v>
      </c>
      <c r="I12" t="n">
        <v>17</v>
      </c>
      <c r="J12" t="n">
        <v>210.55</v>
      </c>
      <c r="K12" t="n">
        <v>54.38</v>
      </c>
      <c r="L12" t="n">
        <v>11</v>
      </c>
      <c r="M12" t="n">
        <v>15</v>
      </c>
      <c r="N12" t="n">
        <v>45.17</v>
      </c>
      <c r="O12" t="n">
        <v>26201.54</v>
      </c>
      <c r="P12" t="n">
        <v>238.74</v>
      </c>
      <c r="Q12" t="n">
        <v>183.27</v>
      </c>
      <c r="R12" t="n">
        <v>38.66</v>
      </c>
      <c r="S12" t="n">
        <v>26.24</v>
      </c>
      <c r="T12" t="n">
        <v>5302.18</v>
      </c>
      <c r="U12" t="n">
        <v>0.68</v>
      </c>
      <c r="V12" t="n">
        <v>0.89</v>
      </c>
      <c r="W12" t="n">
        <v>2.96</v>
      </c>
      <c r="X12" t="n">
        <v>0.33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4.9521</v>
      </c>
      <c r="E13" t="n">
        <v>20.19</v>
      </c>
      <c r="F13" t="n">
        <v>17.05</v>
      </c>
      <c r="G13" t="n">
        <v>63.95</v>
      </c>
      <c r="H13" t="n">
        <v>1</v>
      </c>
      <c r="I13" t="n">
        <v>16</v>
      </c>
      <c r="J13" t="n">
        <v>212.16</v>
      </c>
      <c r="K13" t="n">
        <v>54.38</v>
      </c>
      <c r="L13" t="n">
        <v>12</v>
      </c>
      <c r="M13" t="n">
        <v>14</v>
      </c>
      <c r="N13" t="n">
        <v>45.78</v>
      </c>
      <c r="O13" t="n">
        <v>26400.51</v>
      </c>
      <c r="P13" t="n">
        <v>238.38</v>
      </c>
      <c r="Q13" t="n">
        <v>183.29</v>
      </c>
      <c r="R13" t="n">
        <v>37.54</v>
      </c>
      <c r="S13" t="n">
        <v>26.24</v>
      </c>
      <c r="T13" t="n">
        <v>4748.29</v>
      </c>
      <c r="U13" t="n">
        <v>0.7</v>
      </c>
      <c r="V13" t="n">
        <v>0.89</v>
      </c>
      <c r="W13" t="n">
        <v>2.96</v>
      </c>
      <c r="X13" t="n">
        <v>0.3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4.9672</v>
      </c>
      <c r="E14" t="n">
        <v>20.13</v>
      </c>
      <c r="F14" t="n">
        <v>17.03</v>
      </c>
      <c r="G14" t="n">
        <v>68.13</v>
      </c>
      <c r="H14" t="n">
        <v>1.08</v>
      </c>
      <c r="I14" t="n">
        <v>15</v>
      </c>
      <c r="J14" t="n">
        <v>213.78</v>
      </c>
      <c r="K14" t="n">
        <v>54.38</v>
      </c>
      <c r="L14" t="n">
        <v>13</v>
      </c>
      <c r="M14" t="n">
        <v>13</v>
      </c>
      <c r="N14" t="n">
        <v>46.4</v>
      </c>
      <c r="O14" t="n">
        <v>26600.32</v>
      </c>
      <c r="P14" t="n">
        <v>237.75</v>
      </c>
      <c r="Q14" t="n">
        <v>183.27</v>
      </c>
      <c r="R14" t="n">
        <v>36.76</v>
      </c>
      <c r="S14" t="n">
        <v>26.24</v>
      </c>
      <c r="T14" t="n">
        <v>4362.72</v>
      </c>
      <c r="U14" t="n">
        <v>0.71</v>
      </c>
      <c r="V14" t="n">
        <v>0.89</v>
      </c>
      <c r="W14" t="n">
        <v>2.96</v>
      </c>
      <c r="X14" t="n">
        <v>0.28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4.9797</v>
      </c>
      <c r="E15" t="n">
        <v>20.08</v>
      </c>
      <c r="F15" t="n">
        <v>17.02</v>
      </c>
      <c r="G15" t="n">
        <v>72.94</v>
      </c>
      <c r="H15" t="n">
        <v>1.15</v>
      </c>
      <c r="I15" t="n">
        <v>14</v>
      </c>
      <c r="J15" t="n">
        <v>215.41</v>
      </c>
      <c r="K15" t="n">
        <v>54.38</v>
      </c>
      <c r="L15" t="n">
        <v>14</v>
      </c>
      <c r="M15" t="n">
        <v>12</v>
      </c>
      <c r="N15" t="n">
        <v>47.03</v>
      </c>
      <c r="O15" t="n">
        <v>26801</v>
      </c>
      <c r="P15" t="n">
        <v>237.42</v>
      </c>
      <c r="Q15" t="n">
        <v>183.26</v>
      </c>
      <c r="R15" t="n">
        <v>36.56</v>
      </c>
      <c r="S15" t="n">
        <v>26.24</v>
      </c>
      <c r="T15" t="n">
        <v>4265.32</v>
      </c>
      <c r="U15" t="n">
        <v>0.72</v>
      </c>
      <c r="V15" t="n">
        <v>0.89</v>
      </c>
      <c r="W15" t="n">
        <v>2.96</v>
      </c>
      <c r="X15" t="n">
        <v>0.26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4.9982</v>
      </c>
      <c r="E16" t="n">
        <v>20.01</v>
      </c>
      <c r="F16" t="n">
        <v>16.98</v>
      </c>
      <c r="G16" t="n">
        <v>78.39</v>
      </c>
      <c r="H16" t="n">
        <v>1.23</v>
      </c>
      <c r="I16" t="n">
        <v>13</v>
      </c>
      <c r="J16" t="n">
        <v>217.04</v>
      </c>
      <c r="K16" t="n">
        <v>54.38</v>
      </c>
      <c r="L16" t="n">
        <v>15</v>
      </c>
      <c r="M16" t="n">
        <v>11</v>
      </c>
      <c r="N16" t="n">
        <v>47.66</v>
      </c>
      <c r="O16" t="n">
        <v>27002.55</v>
      </c>
      <c r="P16" t="n">
        <v>237.25</v>
      </c>
      <c r="Q16" t="n">
        <v>183.26</v>
      </c>
      <c r="R16" t="n">
        <v>35.45</v>
      </c>
      <c r="S16" t="n">
        <v>26.24</v>
      </c>
      <c r="T16" t="n">
        <v>3717.09</v>
      </c>
      <c r="U16" t="n">
        <v>0.74</v>
      </c>
      <c r="V16" t="n">
        <v>0.9</v>
      </c>
      <c r="W16" t="n">
        <v>2.96</v>
      </c>
      <c r="X16" t="n">
        <v>0.23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5.0083</v>
      </c>
      <c r="E17" t="n">
        <v>19.97</v>
      </c>
      <c r="F17" t="n">
        <v>16.98</v>
      </c>
      <c r="G17" t="n">
        <v>84.92</v>
      </c>
      <c r="H17" t="n">
        <v>1.3</v>
      </c>
      <c r="I17" t="n">
        <v>12</v>
      </c>
      <c r="J17" t="n">
        <v>218.68</v>
      </c>
      <c r="K17" t="n">
        <v>54.38</v>
      </c>
      <c r="L17" t="n">
        <v>16</v>
      </c>
      <c r="M17" t="n">
        <v>10</v>
      </c>
      <c r="N17" t="n">
        <v>48.31</v>
      </c>
      <c r="O17" t="n">
        <v>27204.98</v>
      </c>
      <c r="P17" t="n">
        <v>237.06</v>
      </c>
      <c r="Q17" t="n">
        <v>183.27</v>
      </c>
      <c r="R17" t="n">
        <v>35.2</v>
      </c>
      <c r="S17" t="n">
        <v>26.24</v>
      </c>
      <c r="T17" t="n">
        <v>3596.73</v>
      </c>
      <c r="U17" t="n">
        <v>0.75</v>
      </c>
      <c r="V17" t="n">
        <v>0.9</v>
      </c>
      <c r="W17" t="n">
        <v>2.96</v>
      </c>
      <c r="X17" t="n">
        <v>0.23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5.024</v>
      </c>
      <c r="E18" t="n">
        <v>19.9</v>
      </c>
      <c r="F18" t="n">
        <v>16.96</v>
      </c>
      <c r="G18" t="n">
        <v>92.51000000000001</v>
      </c>
      <c r="H18" t="n">
        <v>1.37</v>
      </c>
      <c r="I18" t="n">
        <v>11</v>
      </c>
      <c r="J18" t="n">
        <v>220.33</v>
      </c>
      <c r="K18" t="n">
        <v>54.38</v>
      </c>
      <c r="L18" t="n">
        <v>17</v>
      </c>
      <c r="M18" t="n">
        <v>9</v>
      </c>
      <c r="N18" t="n">
        <v>48.95</v>
      </c>
      <c r="O18" t="n">
        <v>27408.3</v>
      </c>
      <c r="P18" t="n">
        <v>236.27</v>
      </c>
      <c r="Q18" t="n">
        <v>183.28</v>
      </c>
      <c r="R18" t="n">
        <v>34.61</v>
      </c>
      <c r="S18" t="n">
        <v>26.24</v>
      </c>
      <c r="T18" t="n">
        <v>3307.12</v>
      </c>
      <c r="U18" t="n">
        <v>0.76</v>
      </c>
      <c r="V18" t="n">
        <v>0.9</v>
      </c>
      <c r="W18" t="n">
        <v>2.96</v>
      </c>
      <c r="X18" t="n">
        <v>0.2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5.025</v>
      </c>
      <c r="E19" t="n">
        <v>19.9</v>
      </c>
      <c r="F19" t="n">
        <v>16.96</v>
      </c>
      <c r="G19" t="n">
        <v>92.48999999999999</v>
      </c>
      <c r="H19" t="n">
        <v>1.44</v>
      </c>
      <c r="I19" t="n">
        <v>11</v>
      </c>
      <c r="J19" t="n">
        <v>221.99</v>
      </c>
      <c r="K19" t="n">
        <v>54.38</v>
      </c>
      <c r="L19" t="n">
        <v>18</v>
      </c>
      <c r="M19" t="n">
        <v>9</v>
      </c>
      <c r="N19" t="n">
        <v>49.61</v>
      </c>
      <c r="O19" t="n">
        <v>27612.53</v>
      </c>
      <c r="P19" t="n">
        <v>236.61</v>
      </c>
      <c r="Q19" t="n">
        <v>183.26</v>
      </c>
      <c r="R19" t="n">
        <v>34.47</v>
      </c>
      <c r="S19" t="n">
        <v>26.24</v>
      </c>
      <c r="T19" t="n">
        <v>3234.48</v>
      </c>
      <c r="U19" t="n">
        <v>0.76</v>
      </c>
      <c r="V19" t="n">
        <v>0.9</v>
      </c>
      <c r="W19" t="n">
        <v>2.96</v>
      </c>
      <c r="X19" t="n">
        <v>0.2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5.0418</v>
      </c>
      <c r="E20" t="n">
        <v>19.83</v>
      </c>
      <c r="F20" t="n">
        <v>16.93</v>
      </c>
      <c r="G20" t="n">
        <v>101.57</v>
      </c>
      <c r="H20" t="n">
        <v>1.51</v>
      </c>
      <c r="I20" t="n">
        <v>10</v>
      </c>
      <c r="J20" t="n">
        <v>223.65</v>
      </c>
      <c r="K20" t="n">
        <v>54.38</v>
      </c>
      <c r="L20" t="n">
        <v>19</v>
      </c>
      <c r="M20" t="n">
        <v>8</v>
      </c>
      <c r="N20" t="n">
        <v>50.27</v>
      </c>
      <c r="O20" t="n">
        <v>27817.81</v>
      </c>
      <c r="P20" t="n">
        <v>236.19</v>
      </c>
      <c r="Q20" t="n">
        <v>183.26</v>
      </c>
      <c r="R20" t="n">
        <v>33.67</v>
      </c>
      <c r="S20" t="n">
        <v>26.24</v>
      </c>
      <c r="T20" t="n">
        <v>2839.85</v>
      </c>
      <c r="U20" t="n">
        <v>0.78</v>
      </c>
      <c r="V20" t="n">
        <v>0.9</v>
      </c>
      <c r="W20" t="n">
        <v>2.95</v>
      </c>
      <c r="X20" t="n">
        <v>0.17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5.0424</v>
      </c>
      <c r="E21" t="n">
        <v>19.83</v>
      </c>
      <c r="F21" t="n">
        <v>16.93</v>
      </c>
      <c r="G21" t="n">
        <v>101.56</v>
      </c>
      <c r="H21" t="n">
        <v>1.58</v>
      </c>
      <c r="I21" t="n">
        <v>10</v>
      </c>
      <c r="J21" t="n">
        <v>225.32</v>
      </c>
      <c r="K21" t="n">
        <v>54.38</v>
      </c>
      <c r="L21" t="n">
        <v>20</v>
      </c>
      <c r="M21" t="n">
        <v>8</v>
      </c>
      <c r="N21" t="n">
        <v>50.95</v>
      </c>
      <c r="O21" t="n">
        <v>28023.89</v>
      </c>
      <c r="P21" t="n">
        <v>236.39</v>
      </c>
      <c r="Q21" t="n">
        <v>183.26</v>
      </c>
      <c r="R21" t="n">
        <v>33.5</v>
      </c>
      <c r="S21" t="n">
        <v>26.24</v>
      </c>
      <c r="T21" t="n">
        <v>2757.34</v>
      </c>
      <c r="U21" t="n">
        <v>0.78</v>
      </c>
      <c r="V21" t="n">
        <v>0.9</v>
      </c>
      <c r="W21" t="n">
        <v>2.96</v>
      </c>
      <c r="X21" t="n">
        <v>0.17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5.0564</v>
      </c>
      <c r="E22" t="n">
        <v>19.78</v>
      </c>
      <c r="F22" t="n">
        <v>16.91</v>
      </c>
      <c r="G22" t="n">
        <v>112.74</v>
      </c>
      <c r="H22" t="n">
        <v>1.64</v>
      </c>
      <c r="I22" t="n">
        <v>9</v>
      </c>
      <c r="J22" t="n">
        <v>227</v>
      </c>
      <c r="K22" t="n">
        <v>54.38</v>
      </c>
      <c r="L22" t="n">
        <v>21</v>
      </c>
      <c r="M22" t="n">
        <v>7</v>
      </c>
      <c r="N22" t="n">
        <v>51.62</v>
      </c>
      <c r="O22" t="n">
        <v>28230.92</v>
      </c>
      <c r="P22" t="n">
        <v>234.96</v>
      </c>
      <c r="Q22" t="n">
        <v>183.27</v>
      </c>
      <c r="R22" t="n">
        <v>32.98</v>
      </c>
      <c r="S22" t="n">
        <v>26.24</v>
      </c>
      <c r="T22" t="n">
        <v>2503.19</v>
      </c>
      <c r="U22" t="n">
        <v>0.8</v>
      </c>
      <c r="V22" t="n">
        <v>0.9</v>
      </c>
      <c r="W22" t="n">
        <v>2.95</v>
      </c>
      <c r="X22" t="n">
        <v>0.15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5.0541</v>
      </c>
      <c r="E23" t="n">
        <v>19.79</v>
      </c>
      <c r="F23" t="n">
        <v>16.92</v>
      </c>
      <c r="G23" t="n">
        <v>112.79</v>
      </c>
      <c r="H23" t="n">
        <v>1.71</v>
      </c>
      <c r="I23" t="n">
        <v>9</v>
      </c>
      <c r="J23" t="n">
        <v>228.69</v>
      </c>
      <c r="K23" t="n">
        <v>54.38</v>
      </c>
      <c r="L23" t="n">
        <v>22</v>
      </c>
      <c r="M23" t="n">
        <v>7</v>
      </c>
      <c r="N23" t="n">
        <v>52.31</v>
      </c>
      <c r="O23" t="n">
        <v>28438.91</v>
      </c>
      <c r="P23" t="n">
        <v>236</v>
      </c>
      <c r="Q23" t="n">
        <v>183.28</v>
      </c>
      <c r="R23" t="n">
        <v>33.27</v>
      </c>
      <c r="S23" t="n">
        <v>26.24</v>
      </c>
      <c r="T23" t="n">
        <v>2646.41</v>
      </c>
      <c r="U23" t="n">
        <v>0.79</v>
      </c>
      <c r="V23" t="n">
        <v>0.9</v>
      </c>
      <c r="W23" t="n">
        <v>2.96</v>
      </c>
      <c r="X23" t="n">
        <v>0.16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5.0547</v>
      </c>
      <c r="E24" t="n">
        <v>19.78</v>
      </c>
      <c r="F24" t="n">
        <v>16.92</v>
      </c>
      <c r="G24" t="n">
        <v>112.78</v>
      </c>
      <c r="H24" t="n">
        <v>1.77</v>
      </c>
      <c r="I24" t="n">
        <v>9</v>
      </c>
      <c r="J24" t="n">
        <v>230.38</v>
      </c>
      <c r="K24" t="n">
        <v>54.38</v>
      </c>
      <c r="L24" t="n">
        <v>23</v>
      </c>
      <c r="M24" t="n">
        <v>7</v>
      </c>
      <c r="N24" t="n">
        <v>53</v>
      </c>
      <c r="O24" t="n">
        <v>28647.87</v>
      </c>
      <c r="P24" t="n">
        <v>236.01</v>
      </c>
      <c r="Q24" t="n">
        <v>183.26</v>
      </c>
      <c r="R24" t="n">
        <v>33.28</v>
      </c>
      <c r="S24" t="n">
        <v>26.24</v>
      </c>
      <c r="T24" t="n">
        <v>2650.87</v>
      </c>
      <c r="U24" t="n">
        <v>0.79</v>
      </c>
      <c r="V24" t="n">
        <v>0.9</v>
      </c>
      <c r="W24" t="n">
        <v>2.95</v>
      </c>
      <c r="X24" t="n">
        <v>0.16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5.0553</v>
      </c>
      <c r="E25" t="n">
        <v>19.78</v>
      </c>
      <c r="F25" t="n">
        <v>16.91</v>
      </c>
      <c r="G25" t="n">
        <v>112.76</v>
      </c>
      <c r="H25" t="n">
        <v>1.84</v>
      </c>
      <c r="I25" t="n">
        <v>9</v>
      </c>
      <c r="J25" t="n">
        <v>232.08</v>
      </c>
      <c r="K25" t="n">
        <v>54.38</v>
      </c>
      <c r="L25" t="n">
        <v>24</v>
      </c>
      <c r="M25" t="n">
        <v>7</v>
      </c>
      <c r="N25" t="n">
        <v>53.71</v>
      </c>
      <c r="O25" t="n">
        <v>28857.81</v>
      </c>
      <c r="P25" t="n">
        <v>235.61</v>
      </c>
      <c r="Q25" t="n">
        <v>183.27</v>
      </c>
      <c r="R25" t="n">
        <v>33.19</v>
      </c>
      <c r="S25" t="n">
        <v>26.24</v>
      </c>
      <c r="T25" t="n">
        <v>2606.89</v>
      </c>
      <c r="U25" t="n">
        <v>0.79</v>
      </c>
      <c r="V25" t="n">
        <v>0.9</v>
      </c>
      <c r="W25" t="n">
        <v>2.95</v>
      </c>
      <c r="X25" t="n">
        <v>0.16</v>
      </c>
      <c r="Y25" t="n">
        <v>0.5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5.0728</v>
      </c>
      <c r="E26" t="n">
        <v>19.71</v>
      </c>
      <c r="F26" t="n">
        <v>16.89</v>
      </c>
      <c r="G26" t="n">
        <v>126.64</v>
      </c>
      <c r="H26" t="n">
        <v>1.9</v>
      </c>
      <c r="I26" t="n">
        <v>8</v>
      </c>
      <c r="J26" t="n">
        <v>233.79</v>
      </c>
      <c r="K26" t="n">
        <v>54.38</v>
      </c>
      <c r="L26" t="n">
        <v>25</v>
      </c>
      <c r="M26" t="n">
        <v>6</v>
      </c>
      <c r="N26" t="n">
        <v>54.42</v>
      </c>
      <c r="O26" t="n">
        <v>29068.74</v>
      </c>
      <c r="P26" t="n">
        <v>235.78</v>
      </c>
      <c r="Q26" t="n">
        <v>183.26</v>
      </c>
      <c r="R26" t="n">
        <v>32.33</v>
      </c>
      <c r="S26" t="n">
        <v>26.24</v>
      </c>
      <c r="T26" t="n">
        <v>2181.63</v>
      </c>
      <c r="U26" t="n">
        <v>0.8100000000000001</v>
      </c>
      <c r="V26" t="n">
        <v>0.9</v>
      </c>
      <c r="W26" t="n">
        <v>2.95</v>
      </c>
      <c r="X26" t="n">
        <v>0.13</v>
      </c>
      <c r="Y26" t="n">
        <v>0.5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5.0722</v>
      </c>
      <c r="E27" t="n">
        <v>19.72</v>
      </c>
      <c r="F27" t="n">
        <v>16.89</v>
      </c>
      <c r="G27" t="n">
        <v>126.66</v>
      </c>
      <c r="H27" t="n">
        <v>1.96</v>
      </c>
      <c r="I27" t="n">
        <v>8</v>
      </c>
      <c r="J27" t="n">
        <v>235.51</v>
      </c>
      <c r="K27" t="n">
        <v>54.38</v>
      </c>
      <c r="L27" t="n">
        <v>26</v>
      </c>
      <c r="M27" t="n">
        <v>6</v>
      </c>
      <c r="N27" t="n">
        <v>55.14</v>
      </c>
      <c r="O27" t="n">
        <v>29280.69</v>
      </c>
      <c r="P27" t="n">
        <v>236.12</v>
      </c>
      <c r="Q27" t="n">
        <v>183.27</v>
      </c>
      <c r="R27" t="n">
        <v>32.35</v>
      </c>
      <c r="S27" t="n">
        <v>26.24</v>
      </c>
      <c r="T27" t="n">
        <v>2191.79</v>
      </c>
      <c r="U27" t="n">
        <v>0.8100000000000001</v>
      </c>
      <c r="V27" t="n">
        <v>0.9</v>
      </c>
      <c r="W27" t="n">
        <v>2.95</v>
      </c>
      <c r="X27" t="n">
        <v>0.13</v>
      </c>
      <c r="Y27" t="n">
        <v>0.5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5.0711</v>
      </c>
      <c r="E28" t="n">
        <v>19.72</v>
      </c>
      <c r="F28" t="n">
        <v>16.89</v>
      </c>
      <c r="G28" t="n">
        <v>126.69</v>
      </c>
      <c r="H28" t="n">
        <v>2.02</v>
      </c>
      <c r="I28" t="n">
        <v>8</v>
      </c>
      <c r="J28" t="n">
        <v>237.24</v>
      </c>
      <c r="K28" t="n">
        <v>54.38</v>
      </c>
      <c r="L28" t="n">
        <v>27</v>
      </c>
      <c r="M28" t="n">
        <v>6</v>
      </c>
      <c r="N28" t="n">
        <v>55.86</v>
      </c>
      <c r="O28" t="n">
        <v>29493.67</v>
      </c>
      <c r="P28" t="n">
        <v>236.11</v>
      </c>
      <c r="Q28" t="n">
        <v>183.26</v>
      </c>
      <c r="R28" t="n">
        <v>32.54</v>
      </c>
      <c r="S28" t="n">
        <v>26.24</v>
      </c>
      <c r="T28" t="n">
        <v>2284.11</v>
      </c>
      <c r="U28" t="n">
        <v>0.8100000000000001</v>
      </c>
      <c r="V28" t="n">
        <v>0.9</v>
      </c>
      <c r="W28" t="n">
        <v>2.95</v>
      </c>
      <c r="X28" t="n">
        <v>0.14</v>
      </c>
      <c r="Y28" t="n">
        <v>0.5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5.0839</v>
      </c>
      <c r="E29" t="n">
        <v>19.67</v>
      </c>
      <c r="F29" t="n">
        <v>16.88</v>
      </c>
      <c r="G29" t="n">
        <v>144.7</v>
      </c>
      <c r="H29" t="n">
        <v>2.08</v>
      </c>
      <c r="I29" t="n">
        <v>7</v>
      </c>
      <c r="J29" t="n">
        <v>238.97</v>
      </c>
      <c r="K29" t="n">
        <v>54.38</v>
      </c>
      <c r="L29" t="n">
        <v>28</v>
      </c>
      <c r="M29" t="n">
        <v>5</v>
      </c>
      <c r="N29" t="n">
        <v>56.6</v>
      </c>
      <c r="O29" t="n">
        <v>29707.68</v>
      </c>
      <c r="P29" t="n">
        <v>234.84</v>
      </c>
      <c r="Q29" t="n">
        <v>183.26</v>
      </c>
      <c r="R29" t="n">
        <v>32.14</v>
      </c>
      <c r="S29" t="n">
        <v>26.24</v>
      </c>
      <c r="T29" t="n">
        <v>2091.26</v>
      </c>
      <c r="U29" t="n">
        <v>0.82</v>
      </c>
      <c r="V29" t="n">
        <v>0.9</v>
      </c>
      <c r="W29" t="n">
        <v>2.95</v>
      </c>
      <c r="X29" t="n">
        <v>0.13</v>
      </c>
      <c r="Y29" t="n">
        <v>0.5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5.0855</v>
      </c>
      <c r="E30" t="n">
        <v>19.66</v>
      </c>
      <c r="F30" t="n">
        <v>16.88</v>
      </c>
      <c r="G30" t="n">
        <v>144.64</v>
      </c>
      <c r="H30" t="n">
        <v>2.14</v>
      </c>
      <c r="I30" t="n">
        <v>7</v>
      </c>
      <c r="J30" t="n">
        <v>240.72</v>
      </c>
      <c r="K30" t="n">
        <v>54.38</v>
      </c>
      <c r="L30" t="n">
        <v>29</v>
      </c>
      <c r="M30" t="n">
        <v>5</v>
      </c>
      <c r="N30" t="n">
        <v>57.34</v>
      </c>
      <c r="O30" t="n">
        <v>29922.88</v>
      </c>
      <c r="P30" t="n">
        <v>236.13</v>
      </c>
      <c r="Q30" t="n">
        <v>183.26</v>
      </c>
      <c r="R30" t="n">
        <v>32.06</v>
      </c>
      <c r="S30" t="n">
        <v>26.24</v>
      </c>
      <c r="T30" t="n">
        <v>2053.04</v>
      </c>
      <c r="U30" t="n">
        <v>0.82</v>
      </c>
      <c r="V30" t="n">
        <v>0.9</v>
      </c>
      <c r="W30" t="n">
        <v>2.95</v>
      </c>
      <c r="X30" t="n">
        <v>0.12</v>
      </c>
      <c r="Y30" t="n">
        <v>0.5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5.0872</v>
      </c>
      <c r="E31" t="n">
        <v>19.66</v>
      </c>
      <c r="F31" t="n">
        <v>16.87</v>
      </c>
      <c r="G31" t="n">
        <v>144.59</v>
      </c>
      <c r="H31" t="n">
        <v>2.2</v>
      </c>
      <c r="I31" t="n">
        <v>7</v>
      </c>
      <c r="J31" t="n">
        <v>242.47</v>
      </c>
      <c r="K31" t="n">
        <v>54.38</v>
      </c>
      <c r="L31" t="n">
        <v>30</v>
      </c>
      <c r="M31" t="n">
        <v>5</v>
      </c>
      <c r="N31" t="n">
        <v>58.1</v>
      </c>
      <c r="O31" t="n">
        <v>30139.04</v>
      </c>
      <c r="P31" t="n">
        <v>236.37</v>
      </c>
      <c r="Q31" t="n">
        <v>183.26</v>
      </c>
      <c r="R31" t="n">
        <v>31.82</v>
      </c>
      <c r="S31" t="n">
        <v>26.24</v>
      </c>
      <c r="T31" t="n">
        <v>1932.45</v>
      </c>
      <c r="U31" t="n">
        <v>0.82</v>
      </c>
      <c r="V31" t="n">
        <v>0.9</v>
      </c>
      <c r="W31" t="n">
        <v>2.95</v>
      </c>
      <c r="X31" t="n">
        <v>0.11</v>
      </c>
      <c r="Y31" t="n">
        <v>0.5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5.0865</v>
      </c>
      <c r="E32" t="n">
        <v>19.66</v>
      </c>
      <c r="F32" t="n">
        <v>16.87</v>
      </c>
      <c r="G32" t="n">
        <v>144.61</v>
      </c>
      <c r="H32" t="n">
        <v>2.26</v>
      </c>
      <c r="I32" t="n">
        <v>7</v>
      </c>
      <c r="J32" t="n">
        <v>244.23</v>
      </c>
      <c r="K32" t="n">
        <v>54.38</v>
      </c>
      <c r="L32" t="n">
        <v>31</v>
      </c>
      <c r="M32" t="n">
        <v>5</v>
      </c>
      <c r="N32" t="n">
        <v>58.86</v>
      </c>
      <c r="O32" t="n">
        <v>30356.28</v>
      </c>
      <c r="P32" t="n">
        <v>236.47</v>
      </c>
      <c r="Q32" t="n">
        <v>183.26</v>
      </c>
      <c r="R32" t="n">
        <v>31.84</v>
      </c>
      <c r="S32" t="n">
        <v>26.24</v>
      </c>
      <c r="T32" t="n">
        <v>1940.93</v>
      </c>
      <c r="U32" t="n">
        <v>0.82</v>
      </c>
      <c r="V32" t="n">
        <v>0.9</v>
      </c>
      <c r="W32" t="n">
        <v>2.95</v>
      </c>
      <c r="X32" t="n">
        <v>0.12</v>
      </c>
      <c r="Y32" t="n">
        <v>0.5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5.0855</v>
      </c>
      <c r="E33" t="n">
        <v>19.66</v>
      </c>
      <c r="F33" t="n">
        <v>16.88</v>
      </c>
      <c r="G33" t="n">
        <v>144.64</v>
      </c>
      <c r="H33" t="n">
        <v>2.31</v>
      </c>
      <c r="I33" t="n">
        <v>7</v>
      </c>
      <c r="J33" t="n">
        <v>246</v>
      </c>
      <c r="K33" t="n">
        <v>54.38</v>
      </c>
      <c r="L33" t="n">
        <v>32</v>
      </c>
      <c r="M33" t="n">
        <v>5</v>
      </c>
      <c r="N33" t="n">
        <v>59.63</v>
      </c>
      <c r="O33" t="n">
        <v>30574.64</v>
      </c>
      <c r="P33" t="n">
        <v>236.11</v>
      </c>
      <c r="Q33" t="n">
        <v>183.26</v>
      </c>
      <c r="R33" t="n">
        <v>32.02</v>
      </c>
      <c r="S33" t="n">
        <v>26.24</v>
      </c>
      <c r="T33" t="n">
        <v>2029.91</v>
      </c>
      <c r="U33" t="n">
        <v>0.82</v>
      </c>
      <c r="V33" t="n">
        <v>0.9</v>
      </c>
      <c r="W33" t="n">
        <v>2.95</v>
      </c>
      <c r="X33" t="n">
        <v>0.12</v>
      </c>
      <c r="Y33" t="n">
        <v>0.5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5.0832</v>
      </c>
      <c r="E34" t="n">
        <v>19.67</v>
      </c>
      <c r="F34" t="n">
        <v>16.88</v>
      </c>
      <c r="G34" t="n">
        <v>144.72</v>
      </c>
      <c r="H34" t="n">
        <v>2.37</v>
      </c>
      <c r="I34" t="n">
        <v>7</v>
      </c>
      <c r="J34" t="n">
        <v>247.78</v>
      </c>
      <c r="K34" t="n">
        <v>54.38</v>
      </c>
      <c r="L34" t="n">
        <v>33</v>
      </c>
      <c r="M34" t="n">
        <v>5</v>
      </c>
      <c r="N34" t="n">
        <v>60.41</v>
      </c>
      <c r="O34" t="n">
        <v>30794.11</v>
      </c>
      <c r="P34" t="n">
        <v>235.69</v>
      </c>
      <c r="Q34" t="n">
        <v>183.26</v>
      </c>
      <c r="R34" t="n">
        <v>32.16</v>
      </c>
      <c r="S34" t="n">
        <v>26.24</v>
      </c>
      <c r="T34" t="n">
        <v>2099.45</v>
      </c>
      <c r="U34" t="n">
        <v>0.82</v>
      </c>
      <c r="V34" t="n">
        <v>0.9</v>
      </c>
      <c r="W34" t="n">
        <v>2.95</v>
      </c>
      <c r="X34" t="n">
        <v>0.13</v>
      </c>
      <c r="Y34" t="n">
        <v>0.5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5.1018</v>
      </c>
      <c r="E35" t="n">
        <v>19.6</v>
      </c>
      <c r="F35" t="n">
        <v>16.85</v>
      </c>
      <c r="G35" t="n">
        <v>168.51</v>
      </c>
      <c r="H35" t="n">
        <v>2.42</v>
      </c>
      <c r="I35" t="n">
        <v>6</v>
      </c>
      <c r="J35" t="n">
        <v>249.57</v>
      </c>
      <c r="K35" t="n">
        <v>54.38</v>
      </c>
      <c r="L35" t="n">
        <v>34</v>
      </c>
      <c r="M35" t="n">
        <v>4</v>
      </c>
      <c r="N35" t="n">
        <v>61.2</v>
      </c>
      <c r="O35" t="n">
        <v>31014.73</v>
      </c>
      <c r="P35" t="n">
        <v>234.95</v>
      </c>
      <c r="Q35" t="n">
        <v>183.26</v>
      </c>
      <c r="R35" t="n">
        <v>31.17</v>
      </c>
      <c r="S35" t="n">
        <v>26.24</v>
      </c>
      <c r="T35" t="n">
        <v>1609.91</v>
      </c>
      <c r="U35" t="n">
        <v>0.84</v>
      </c>
      <c r="V35" t="n">
        <v>0.9</v>
      </c>
      <c r="W35" t="n">
        <v>2.95</v>
      </c>
      <c r="X35" t="n">
        <v>0.1</v>
      </c>
      <c r="Y35" t="n">
        <v>0.5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5.1012</v>
      </c>
      <c r="E36" t="n">
        <v>19.6</v>
      </c>
      <c r="F36" t="n">
        <v>16.85</v>
      </c>
      <c r="G36" t="n">
        <v>168.53</v>
      </c>
      <c r="H36" t="n">
        <v>2.48</v>
      </c>
      <c r="I36" t="n">
        <v>6</v>
      </c>
      <c r="J36" t="n">
        <v>251.37</v>
      </c>
      <c r="K36" t="n">
        <v>54.38</v>
      </c>
      <c r="L36" t="n">
        <v>35</v>
      </c>
      <c r="M36" t="n">
        <v>4</v>
      </c>
      <c r="N36" t="n">
        <v>61.99</v>
      </c>
      <c r="O36" t="n">
        <v>31236.5</v>
      </c>
      <c r="P36" t="n">
        <v>235.9</v>
      </c>
      <c r="Q36" t="n">
        <v>183.26</v>
      </c>
      <c r="R36" t="n">
        <v>31.16</v>
      </c>
      <c r="S36" t="n">
        <v>26.24</v>
      </c>
      <c r="T36" t="n">
        <v>1604.05</v>
      </c>
      <c r="U36" t="n">
        <v>0.84</v>
      </c>
      <c r="V36" t="n">
        <v>0.9</v>
      </c>
      <c r="W36" t="n">
        <v>2.95</v>
      </c>
      <c r="X36" t="n">
        <v>0.1</v>
      </c>
      <c r="Y36" t="n">
        <v>0.5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5.1007</v>
      </c>
      <c r="E37" t="n">
        <v>19.6</v>
      </c>
      <c r="F37" t="n">
        <v>16.86</v>
      </c>
      <c r="G37" t="n">
        <v>168.55</v>
      </c>
      <c r="H37" t="n">
        <v>2.53</v>
      </c>
      <c r="I37" t="n">
        <v>6</v>
      </c>
      <c r="J37" t="n">
        <v>253.18</v>
      </c>
      <c r="K37" t="n">
        <v>54.38</v>
      </c>
      <c r="L37" t="n">
        <v>36</v>
      </c>
      <c r="M37" t="n">
        <v>4</v>
      </c>
      <c r="N37" t="n">
        <v>62.8</v>
      </c>
      <c r="O37" t="n">
        <v>31459.45</v>
      </c>
      <c r="P37" t="n">
        <v>237.09</v>
      </c>
      <c r="Q37" t="n">
        <v>183.26</v>
      </c>
      <c r="R37" t="n">
        <v>31.38</v>
      </c>
      <c r="S37" t="n">
        <v>26.24</v>
      </c>
      <c r="T37" t="n">
        <v>1718.69</v>
      </c>
      <c r="U37" t="n">
        <v>0.84</v>
      </c>
      <c r="V37" t="n">
        <v>0.9</v>
      </c>
      <c r="W37" t="n">
        <v>2.95</v>
      </c>
      <c r="X37" t="n">
        <v>0.1</v>
      </c>
      <c r="Y37" t="n">
        <v>0.5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5.1023</v>
      </c>
      <c r="E38" t="n">
        <v>19.6</v>
      </c>
      <c r="F38" t="n">
        <v>16.85</v>
      </c>
      <c r="G38" t="n">
        <v>168.49</v>
      </c>
      <c r="H38" t="n">
        <v>2.58</v>
      </c>
      <c r="I38" t="n">
        <v>6</v>
      </c>
      <c r="J38" t="n">
        <v>255</v>
      </c>
      <c r="K38" t="n">
        <v>54.38</v>
      </c>
      <c r="L38" t="n">
        <v>37</v>
      </c>
      <c r="M38" t="n">
        <v>4</v>
      </c>
      <c r="N38" t="n">
        <v>63.62</v>
      </c>
      <c r="O38" t="n">
        <v>31683.59</v>
      </c>
      <c r="P38" t="n">
        <v>237.27</v>
      </c>
      <c r="Q38" t="n">
        <v>183.26</v>
      </c>
      <c r="R38" t="n">
        <v>31.07</v>
      </c>
      <c r="S38" t="n">
        <v>26.24</v>
      </c>
      <c r="T38" t="n">
        <v>1560.59</v>
      </c>
      <c r="U38" t="n">
        <v>0.84</v>
      </c>
      <c r="V38" t="n">
        <v>0.9</v>
      </c>
      <c r="W38" t="n">
        <v>2.95</v>
      </c>
      <c r="X38" t="n">
        <v>0.09</v>
      </c>
      <c r="Y38" t="n">
        <v>0.5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5.102</v>
      </c>
      <c r="E39" t="n">
        <v>19.6</v>
      </c>
      <c r="F39" t="n">
        <v>16.85</v>
      </c>
      <c r="G39" t="n">
        <v>168.5</v>
      </c>
      <c r="H39" t="n">
        <v>2.63</v>
      </c>
      <c r="I39" t="n">
        <v>6</v>
      </c>
      <c r="J39" t="n">
        <v>256.82</v>
      </c>
      <c r="K39" t="n">
        <v>54.38</v>
      </c>
      <c r="L39" t="n">
        <v>38</v>
      </c>
      <c r="M39" t="n">
        <v>4</v>
      </c>
      <c r="N39" t="n">
        <v>64.45</v>
      </c>
      <c r="O39" t="n">
        <v>31909.08</v>
      </c>
      <c r="P39" t="n">
        <v>237.63</v>
      </c>
      <c r="Q39" t="n">
        <v>183.27</v>
      </c>
      <c r="R39" t="n">
        <v>31.16</v>
      </c>
      <c r="S39" t="n">
        <v>26.24</v>
      </c>
      <c r="T39" t="n">
        <v>1608.07</v>
      </c>
      <c r="U39" t="n">
        <v>0.84</v>
      </c>
      <c r="V39" t="n">
        <v>0.9</v>
      </c>
      <c r="W39" t="n">
        <v>2.95</v>
      </c>
      <c r="X39" t="n">
        <v>0.09</v>
      </c>
      <c r="Y39" t="n">
        <v>0.5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5.1022</v>
      </c>
      <c r="E40" t="n">
        <v>19.6</v>
      </c>
      <c r="F40" t="n">
        <v>16.85</v>
      </c>
      <c r="G40" t="n">
        <v>168.49</v>
      </c>
      <c r="H40" t="n">
        <v>2.68</v>
      </c>
      <c r="I40" t="n">
        <v>6</v>
      </c>
      <c r="J40" t="n">
        <v>258.66</v>
      </c>
      <c r="K40" t="n">
        <v>54.38</v>
      </c>
      <c r="L40" t="n">
        <v>39</v>
      </c>
      <c r="M40" t="n">
        <v>4</v>
      </c>
      <c r="N40" t="n">
        <v>65.28</v>
      </c>
      <c r="O40" t="n">
        <v>32135.68</v>
      </c>
      <c r="P40" t="n">
        <v>237.63</v>
      </c>
      <c r="Q40" t="n">
        <v>183.26</v>
      </c>
      <c r="R40" t="n">
        <v>31.22</v>
      </c>
      <c r="S40" t="n">
        <v>26.24</v>
      </c>
      <c r="T40" t="n">
        <v>1634.22</v>
      </c>
      <c r="U40" t="n">
        <v>0.84</v>
      </c>
      <c r="V40" t="n">
        <v>0.9</v>
      </c>
      <c r="W40" t="n">
        <v>2.95</v>
      </c>
      <c r="X40" t="n">
        <v>0.09</v>
      </c>
      <c r="Y40" t="n">
        <v>0.5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5.103</v>
      </c>
      <c r="E41" t="n">
        <v>19.6</v>
      </c>
      <c r="F41" t="n">
        <v>16.85</v>
      </c>
      <c r="G41" t="n">
        <v>168.46</v>
      </c>
      <c r="H41" t="n">
        <v>2.73</v>
      </c>
      <c r="I41" t="n">
        <v>6</v>
      </c>
      <c r="J41" t="n">
        <v>260.51</v>
      </c>
      <c r="K41" t="n">
        <v>54.38</v>
      </c>
      <c r="L41" t="n">
        <v>40</v>
      </c>
      <c r="M41" t="n">
        <v>4</v>
      </c>
      <c r="N41" t="n">
        <v>66.13</v>
      </c>
      <c r="O41" t="n">
        <v>32363.54</v>
      </c>
      <c r="P41" t="n">
        <v>237.14</v>
      </c>
      <c r="Q41" t="n">
        <v>183.29</v>
      </c>
      <c r="R41" t="n">
        <v>31.12</v>
      </c>
      <c r="S41" t="n">
        <v>26.24</v>
      </c>
      <c r="T41" t="n">
        <v>1584.4</v>
      </c>
      <c r="U41" t="n">
        <v>0.84</v>
      </c>
      <c r="V41" t="n">
        <v>0.9</v>
      </c>
      <c r="W41" t="n">
        <v>2.95</v>
      </c>
      <c r="X41" t="n">
        <v>0.09</v>
      </c>
      <c r="Y41" t="n">
        <v>0.5</v>
      </c>
      <c r="Z41" t="n">
        <v>10</v>
      </c>
    </row>
    <row r="42">
      <c r="A42" t="n">
        <v>0</v>
      </c>
      <c r="B42" t="n">
        <v>40</v>
      </c>
      <c r="C42" t="inlineStr">
        <is>
          <t xml:space="preserve">CONCLUIDO	</t>
        </is>
      </c>
      <c r="D42" t="n">
        <v>4.3012</v>
      </c>
      <c r="E42" t="n">
        <v>23.25</v>
      </c>
      <c r="F42" t="n">
        <v>19.1</v>
      </c>
      <c r="G42" t="n">
        <v>9.789999999999999</v>
      </c>
      <c r="H42" t="n">
        <v>0.2</v>
      </c>
      <c r="I42" t="n">
        <v>117</v>
      </c>
      <c r="J42" t="n">
        <v>89.87</v>
      </c>
      <c r="K42" t="n">
        <v>37.55</v>
      </c>
      <c r="L42" t="n">
        <v>1</v>
      </c>
      <c r="M42" t="n">
        <v>115</v>
      </c>
      <c r="N42" t="n">
        <v>11.32</v>
      </c>
      <c r="O42" t="n">
        <v>11317.98</v>
      </c>
      <c r="P42" t="n">
        <v>161.47</v>
      </c>
      <c r="Q42" t="n">
        <v>183.35</v>
      </c>
      <c r="R42" t="n">
        <v>101.13</v>
      </c>
      <c r="S42" t="n">
        <v>26.24</v>
      </c>
      <c r="T42" t="n">
        <v>36035.12</v>
      </c>
      <c r="U42" t="n">
        <v>0.26</v>
      </c>
      <c r="V42" t="n">
        <v>0.8</v>
      </c>
      <c r="W42" t="n">
        <v>3.13</v>
      </c>
      <c r="X42" t="n">
        <v>2.34</v>
      </c>
      <c r="Y42" t="n">
        <v>0.5</v>
      </c>
      <c r="Z42" t="n">
        <v>10</v>
      </c>
    </row>
    <row r="43">
      <c r="A43" t="n">
        <v>1</v>
      </c>
      <c r="B43" t="n">
        <v>40</v>
      </c>
      <c r="C43" t="inlineStr">
        <is>
          <t xml:space="preserve">CONCLUIDO	</t>
        </is>
      </c>
      <c r="D43" t="n">
        <v>4.8031</v>
      </c>
      <c r="E43" t="n">
        <v>20.82</v>
      </c>
      <c r="F43" t="n">
        <v>17.84</v>
      </c>
      <c r="G43" t="n">
        <v>19.46</v>
      </c>
      <c r="H43" t="n">
        <v>0.39</v>
      </c>
      <c r="I43" t="n">
        <v>55</v>
      </c>
      <c r="J43" t="n">
        <v>91.09999999999999</v>
      </c>
      <c r="K43" t="n">
        <v>37.55</v>
      </c>
      <c r="L43" t="n">
        <v>2</v>
      </c>
      <c r="M43" t="n">
        <v>53</v>
      </c>
      <c r="N43" t="n">
        <v>11.54</v>
      </c>
      <c r="O43" t="n">
        <v>11468.97</v>
      </c>
      <c r="P43" t="n">
        <v>149.74</v>
      </c>
      <c r="Q43" t="n">
        <v>183.28</v>
      </c>
      <c r="R43" t="n">
        <v>61.87</v>
      </c>
      <c r="S43" t="n">
        <v>26.24</v>
      </c>
      <c r="T43" t="n">
        <v>16717.41</v>
      </c>
      <c r="U43" t="n">
        <v>0.42</v>
      </c>
      <c r="V43" t="n">
        <v>0.85</v>
      </c>
      <c r="W43" t="n">
        <v>3.03</v>
      </c>
      <c r="X43" t="n">
        <v>1.08</v>
      </c>
      <c r="Y43" t="n">
        <v>0.5</v>
      </c>
      <c r="Z43" t="n">
        <v>10</v>
      </c>
    </row>
    <row r="44">
      <c r="A44" t="n">
        <v>2</v>
      </c>
      <c r="B44" t="n">
        <v>40</v>
      </c>
      <c r="C44" t="inlineStr">
        <is>
          <t xml:space="preserve">CONCLUIDO	</t>
        </is>
      </c>
      <c r="D44" t="n">
        <v>4.9823</v>
      </c>
      <c r="E44" t="n">
        <v>20.07</v>
      </c>
      <c r="F44" t="n">
        <v>17.45</v>
      </c>
      <c r="G44" t="n">
        <v>29.09</v>
      </c>
      <c r="H44" t="n">
        <v>0.57</v>
      </c>
      <c r="I44" t="n">
        <v>36</v>
      </c>
      <c r="J44" t="n">
        <v>92.31999999999999</v>
      </c>
      <c r="K44" t="n">
        <v>37.55</v>
      </c>
      <c r="L44" t="n">
        <v>3</v>
      </c>
      <c r="M44" t="n">
        <v>34</v>
      </c>
      <c r="N44" t="n">
        <v>11.77</v>
      </c>
      <c r="O44" t="n">
        <v>11620.34</v>
      </c>
      <c r="P44" t="n">
        <v>145.38</v>
      </c>
      <c r="Q44" t="n">
        <v>183.3</v>
      </c>
      <c r="R44" t="n">
        <v>49.91</v>
      </c>
      <c r="S44" t="n">
        <v>26.24</v>
      </c>
      <c r="T44" t="n">
        <v>10830.65</v>
      </c>
      <c r="U44" t="n">
        <v>0.53</v>
      </c>
      <c r="V44" t="n">
        <v>0.87</v>
      </c>
      <c r="W44" t="n">
        <v>3</v>
      </c>
      <c r="X44" t="n">
        <v>0.6899999999999999</v>
      </c>
      <c r="Y44" t="n">
        <v>0.5</v>
      </c>
      <c r="Z44" t="n">
        <v>10</v>
      </c>
    </row>
    <row r="45">
      <c r="A45" t="n">
        <v>3</v>
      </c>
      <c r="B45" t="n">
        <v>40</v>
      </c>
      <c r="C45" t="inlineStr">
        <is>
          <t xml:space="preserve">CONCLUIDO	</t>
        </is>
      </c>
      <c r="D45" t="n">
        <v>5.0658</v>
      </c>
      <c r="E45" t="n">
        <v>19.74</v>
      </c>
      <c r="F45" t="n">
        <v>17.29</v>
      </c>
      <c r="G45" t="n">
        <v>38.42</v>
      </c>
      <c r="H45" t="n">
        <v>0.75</v>
      </c>
      <c r="I45" t="n">
        <v>27</v>
      </c>
      <c r="J45" t="n">
        <v>93.55</v>
      </c>
      <c r="K45" t="n">
        <v>37.55</v>
      </c>
      <c r="L45" t="n">
        <v>4</v>
      </c>
      <c r="M45" t="n">
        <v>25</v>
      </c>
      <c r="N45" t="n">
        <v>12</v>
      </c>
      <c r="O45" t="n">
        <v>11772.07</v>
      </c>
      <c r="P45" t="n">
        <v>143.12</v>
      </c>
      <c r="Q45" t="n">
        <v>183.27</v>
      </c>
      <c r="R45" t="n">
        <v>44.73</v>
      </c>
      <c r="S45" t="n">
        <v>26.24</v>
      </c>
      <c r="T45" t="n">
        <v>8288.639999999999</v>
      </c>
      <c r="U45" t="n">
        <v>0.59</v>
      </c>
      <c r="V45" t="n">
        <v>0.88</v>
      </c>
      <c r="W45" t="n">
        <v>2.99</v>
      </c>
      <c r="X45" t="n">
        <v>0.53</v>
      </c>
      <c r="Y45" t="n">
        <v>0.5</v>
      </c>
      <c r="Z45" t="n">
        <v>10</v>
      </c>
    </row>
    <row r="46">
      <c r="A46" t="n">
        <v>4</v>
      </c>
      <c r="B46" t="n">
        <v>40</v>
      </c>
      <c r="C46" t="inlineStr">
        <is>
          <t xml:space="preserve">CONCLUIDO	</t>
        </is>
      </c>
      <c r="D46" t="n">
        <v>5.1223</v>
      </c>
      <c r="E46" t="n">
        <v>19.52</v>
      </c>
      <c r="F46" t="n">
        <v>17.17</v>
      </c>
      <c r="G46" t="n">
        <v>46.82</v>
      </c>
      <c r="H46" t="n">
        <v>0.93</v>
      </c>
      <c r="I46" t="n">
        <v>22</v>
      </c>
      <c r="J46" t="n">
        <v>94.79000000000001</v>
      </c>
      <c r="K46" t="n">
        <v>37.55</v>
      </c>
      <c r="L46" t="n">
        <v>5</v>
      </c>
      <c r="M46" t="n">
        <v>20</v>
      </c>
      <c r="N46" t="n">
        <v>12.23</v>
      </c>
      <c r="O46" t="n">
        <v>11924.18</v>
      </c>
      <c r="P46" t="n">
        <v>140.88</v>
      </c>
      <c r="Q46" t="n">
        <v>183.29</v>
      </c>
      <c r="R46" t="n">
        <v>41.19</v>
      </c>
      <c r="S46" t="n">
        <v>26.24</v>
      </c>
      <c r="T46" t="n">
        <v>6542.34</v>
      </c>
      <c r="U46" t="n">
        <v>0.64</v>
      </c>
      <c r="V46" t="n">
        <v>0.89</v>
      </c>
      <c r="W46" t="n">
        <v>2.97</v>
      </c>
      <c r="X46" t="n">
        <v>0.41</v>
      </c>
      <c r="Y46" t="n">
        <v>0.5</v>
      </c>
      <c r="Z46" t="n">
        <v>10</v>
      </c>
    </row>
    <row r="47">
      <c r="A47" t="n">
        <v>5</v>
      </c>
      <c r="B47" t="n">
        <v>40</v>
      </c>
      <c r="C47" t="inlineStr">
        <is>
          <t xml:space="preserve">CONCLUIDO	</t>
        </is>
      </c>
      <c r="D47" t="n">
        <v>5.1613</v>
      </c>
      <c r="E47" t="n">
        <v>19.38</v>
      </c>
      <c r="F47" t="n">
        <v>17.09</v>
      </c>
      <c r="G47" t="n">
        <v>56.98</v>
      </c>
      <c r="H47" t="n">
        <v>1.1</v>
      </c>
      <c r="I47" t="n">
        <v>18</v>
      </c>
      <c r="J47" t="n">
        <v>96.02</v>
      </c>
      <c r="K47" t="n">
        <v>37.55</v>
      </c>
      <c r="L47" t="n">
        <v>6</v>
      </c>
      <c r="M47" t="n">
        <v>16</v>
      </c>
      <c r="N47" t="n">
        <v>12.47</v>
      </c>
      <c r="O47" t="n">
        <v>12076.67</v>
      </c>
      <c r="P47" t="n">
        <v>139.42</v>
      </c>
      <c r="Q47" t="n">
        <v>183.29</v>
      </c>
      <c r="R47" t="n">
        <v>38.69</v>
      </c>
      <c r="S47" t="n">
        <v>26.24</v>
      </c>
      <c r="T47" t="n">
        <v>5309.02</v>
      </c>
      <c r="U47" t="n">
        <v>0.68</v>
      </c>
      <c r="V47" t="n">
        <v>0.89</v>
      </c>
      <c r="W47" t="n">
        <v>2.97</v>
      </c>
      <c r="X47" t="n">
        <v>0.34</v>
      </c>
      <c r="Y47" t="n">
        <v>0.5</v>
      </c>
      <c r="Z47" t="n">
        <v>10</v>
      </c>
    </row>
    <row r="48">
      <c r="A48" t="n">
        <v>6</v>
      </c>
      <c r="B48" t="n">
        <v>40</v>
      </c>
      <c r="C48" t="inlineStr">
        <is>
          <t xml:space="preserve">CONCLUIDO	</t>
        </is>
      </c>
      <c r="D48" t="n">
        <v>5.1795</v>
      </c>
      <c r="E48" t="n">
        <v>19.31</v>
      </c>
      <c r="F48" t="n">
        <v>17.06</v>
      </c>
      <c r="G48" t="n">
        <v>63.99</v>
      </c>
      <c r="H48" t="n">
        <v>1.27</v>
      </c>
      <c r="I48" t="n">
        <v>16</v>
      </c>
      <c r="J48" t="n">
        <v>97.26000000000001</v>
      </c>
      <c r="K48" t="n">
        <v>37.55</v>
      </c>
      <c r="L48" t="n">
        <v>7</v>
      </c>
      <c r="M48" t="n">
        <v>14</v>
      </c>
      <c r="N48" t="n">
        <v>12.71</v>
      </c>
      <c r="O48" t="n">
        <v>12229.54</v>
      </c>
      <c r="P48" t="n">
        <v>137.96</v>
      </c>
      <c r="Q48" t="n">
        <v>183.28</v>
      </c>
      <c r="R48" t="n">
        <v>37.77</v>
      </c>
      <c r="S48" t="n">
        <v>26.24</v>
      </c>
      <c r="T48" t="n">
        <v>4862.91</v>
      </c>
      <c r="U48" t="n">
        <v>0.6899999999999999</v>
      </c>
      <c r="V48" t="n">
        <v>0.89</v>
      </c>
      <c r="W48" t="n">
        <v>2.97</v>
      </c>
      <c r="X48" t="n">
        <v>0.31</v>
      </c>
      <c r="Y48" t="n">
        <v>0.5</v>
      </c>
      <c r="Z48" t="n">
        <v>10</v>
      </c>
    </row>
    <row r="49">
      <c r="A49" t="n">
        <v>7</v>
      </c>
      <c r="B49" t="n">
        <v>40</v>
      </c>
      <c r="C49" t="inlineStr">
        <is>
          <t xml:space="preserve">CONCLUIDO	</t>
        </is>
      </c>
      <c r="D49" t="n">
        <v>5.2028</v>
      </c>
      <c r="E49" t="n">
        <v>19.22</v>
      </c>
      <c r="F49" t="n">
        <v>17.02</v>
      </c>
      <c r="G49" t="n">
        <v>72.93000000000001</v>
      </c>
      <c r="H49" t="n">
        <v>1.43</v>
      </c>
      <c r="I49" t="n">
        <v>14</v>
      </c>
      <c r="J49" t="n">
        <v>98.5</v>
      </c>
      <c r="K49" t="n">
        <v>37.55</v>
      </c>
      <c r="L49" t="n">
        <v>8</v>
      </c>
      <c r="M49" t="n">
        <v>12</v>
      </c>
      <c r="N49" t="n">
        <v>12.95</v>
      </c>
      <c r="O49" t="n">
        <v>12382.79</v>
      </c>
      <c r="P49" t="n">
        <v>136.11</v>
      </c>
      <c r="Q49" t="n">
        <v>183.26</v>
      </c>
      <c r="R49" t="n">
        <v>36.56</v>
      </c>
      <c r="S49" t="n">
        <v>26.24</v>
      </c>
      <c r="T49" t="n">
        <v>4266.85</v>
      </c>
      <c r="U49" t="n">
        <v>0.72</v>
      </c>
      <c r="V49" t="n">
        <v>0.89</v>
      </c>
      <c r="W49" t="n">
        <v>2.96</v>
      </c>
      <c r="X49" t="n">
        <v>0.26</v>
      </c>
      <c r="Y49" t="n">
        <v>0.5</v>
      </c>
      <c r="Z49" t="n">
        <v>10</v>
      </c>
    </row>
    <row r="50">
      <c r="A50" t="n">
        <v>8</v>
      </c>
      <c r="B50" t="n">
        <v>40</v>
      </c>
      <c r="C50" t="inlineStr">
        <is>
          <t xml:space="preserve">CONCLUIDO	</t>
        </is>
      </c>
      <c r="D50" t="n">
        <v>5.2234</v>
      </c>
      <c r="E50" t="n">
        <v>19.14</v>
      </c>
      <c r="F50" t="n">
        <v>16.98</v>
      </c>
      <c r="G50" t="n">
        <v>84.89</v>
      </c>
      <c r="H50" t="n">
        <v>1.59</v>
      </c>
      <c r="I50" t="n">
        <v>12</v>
      </c>
      <c r="J50" t="n">
        <v>99.75</v>
      </c>
      <c r="K50" t="n">
        <v>37.55</v>
      </c>
      <c r="L50" t="n">
        <v>9</v>
      </c>
      <c r="M50" t="n">
        <v>10</v>
      </c>
      <c r="N50" t="n">
        <v>13.2</v>
      </c>
      <c r="O50" t="n">
        <v>12536.43</v>
      </c>
      <c r="P50" t="n">
        <v>134.88</v>
      </c>
      <c r="Q50" t="n">
        <v>183.27</v>
      </c>
      <c r="R50" t="n">
        <v>35.14</v>
      </c>
      <c r="S50" t="n">
        <v>26.24</v>
      </c>
      <c r="T50" t="n">
        <v>3565.02</v>
      </c>
      <c r="U50" t="n">
        <v>0.75</v>
      </c>
      <c r="V50" t="n">
        <v>0.9</v>
      </c>
      <c r="W50" t="n">
        <v>2.96</v>
      </c>
      <c r="X50" t="n">
        <v>0.22</v>
      </c>
      <c r="Y50" t="n">
        <v>0.5</v>
      </c>
      <c r="Z50" t="n">
        <v>10</v>
      </c>
    </row>
    <row r="51">
      <c r="A51" t="n">
        <v>9</v>
      </c>
      <c r="B51" t="n">
        <v>40</v>
      </c>
      <c r="C51" t="inlineStr">
        <is>
          <t xml:space="preserve">CONCLUIDO	</t>
        </is>
      </c>
      <c r="D51" t="n">
        <v>5.2374</v>
      </c>
      <c r="E51" t="n">
        <v>19.09</v>
      </c>
      <c r="F51" t="n">
        <v>16.95</v>
      </c>
      <c r="G51" t="n">
        <v>92.43000000000001</v>
      </c>
      <c r="H51" t="n">
        <v>1.74</v>
      </c>
      <c r="I51" t="n">
        <v>11</v>
      </c>
      <c r="J51" t="n">
        <v>101</v>
      </c>
      <c r="K51" t="n">
        <v>37.55</v>
      </c>
      <c r="L51" t="n">
        <v>10</v>
      </c>
      <c r="M51" t="n">
        <v>9</v>
      </c>
      <c r="N51" t="n">
        <v>13.45</v>
      </c>
      <c r="O51" t="n">
        <v>12690.46</v>
      </c>
      <c r="P51" t="n">
        <v>133.35</v>
      </c>
      <c r="Q51" t="n">
        <v>183.26</v>
      </c>
      <c r="R51" t="n">
        <v>34.09</v>
      </c>
      <c r="S51" t="n">
        <v>26.24</v>
      </c>
      <c r="T51" t="n">
        <v>3044.84</v>
      </c>
      <c r="U51" t="n">
        <v>0.77</v>
      </c>
      <c r="V51" t="n">
        <v>0.9</v>
      </c>
      <c r="W51" t="n">
        <v>2.96</v>
      </c>
      <c r="X51" t="n">
        <v>0.19</v>
      </c>
      <c r="Y51" t="n">
        <v>0.5</v>
      </c>
      <c r="Z51" t="n">
        <v>10</v>
      </c>
    </row>
    <row r="52">
      <c r="A52" t="n">
        <v>10</v>
      </c>
      <c r="B52" t="n">
        <v>40</v>
      </c>
      <c r="C52" t="inlineStr">
        <is>
          <t xml:space="preserve">CONCLUIDO	</t>
        </is>
      </c>
      <c r="D52" t="n">
        <v>5.2486</v>
      </c>
      <c r="E52" t="n">
        <v>19.05</v>
      </c>
      <c r="F52" t="n">
        <v>16.92</v>
      </c>
      <c r="G52" t="n">
        <v>101.54</v>
      </c>
      <c r="H52" t="n">
        <v>1.89</v>
      </c>
      <c r="I52" t="n">
        <v>10</v>
      </c>
      <c r="J52" t="n">
        <v>102.25</v>
      </c>
      <c r="K52" t="n">
        <v>37.55</v>
      </c>
      <c r="L52" t="n">
        <v>11</v>
      </c>
      <c r="M52" t="n">
        <v>8</v>
      </c>
      <c r="N52" t="n">
        <v>13.7</v>
      </c>
      <c r="O52" t="n">
        <v>12844.88</v>
      </c>
      <c r="P52" t="n">
        <v>132.66</v>
      </c>
      <c r="Q52" t="n">
        <v>183.26</v>
      </c>
      <c r="R52" t="n">
        <v>33.44</v>
      </c>
      <c r="S52" t="n">
        <v>26.24</v>
      </c>
      <c r="T52" t="n">
        <v>2724.59</v>
      </c>
      <c r="U52" t="n">
        <v>0.78</v>
      </c>
      <c r="V52" t="n">
        <v>0.9</v>
      </c>
      <c r="W52" t="n">
        <v>2.96</v>
      </c>
      <c r="X52" t="n">
        <v>0.17</v>
      </c>
      <c r="Y52" t="n">
        <v>0.5</v>
      </c>
      <c r="Z52" t="n">
        <v>10</v>
      </c>
    </row>
    <row r="53">
      <c r="A53" t="n">
        <v>11</v>
      </c>
      <c r="B53" t="n">
        <v>40</v>
      </c>
      <c r="C53" t="inlineStr">
        <is>
          <t xml:space="preserve">CONCLUIDO	</t>
        </is>
      </c>
      <c r="D53" t="n">
        <v>5.2539</v>
      </c>
      <c r="E53" t="n">
        <v>19.03</v>
      </c>
      <c r="F53" t="n">
        <v>16.92</v>
      </c>
      <c r="G53" t="n">
        <v>112.82</v>
      </c>
      <c r="H53" t="n">
        <v>2.04</v>
      </c>
      <c r="I53" t="n">
        <v>9</v>
      </c>
      <c r="J53" t="n">
        <v>103.51</v>
      </c>
      <c r="K53" t="n">
        <v>37.55</v>
      </c>
      <c r="L53" t="n">
        <v>12</v>
      </c>
      <c r="M53" t="n">
        <v>7</v>
      </c>
      <c r="N53" t="n">
        <v>13.95</v>
      </c>
      <c r="O53" t="n">
        <v>12999.7</v>
      </c>
      <c r="P53" t="n">
        <v>130.9</v>
      </c>
      <c r="Q53" t="n">
        <v>183.27</v>
      </c>
      <c r="R53" t="n">
        <v>33.53</v>
      </c>
      <c r="S53" t="n">
        <v>26.24</v>
      </c>
      <c r="T53" t="n">
        <v>2774.22</v>
      </c>
      <c r="U53" t="n">
        <v>0.78</v>
      </c>
      <c r="V53" t="n">
        <v>0.9</v>
      </c>
      <c r="W53" t="n">
        <v>2.95</v>
      </c>
      <c r="X53" t="n">
        <v>0.17</v>
      </c>
      <c r="Y53" t="n">
        <v>0.5</v>
      </c>
      <c r="Z53" t="n">
        <v>10</v>
      </c>
    </row>
    <row r="54">
      <c r="A54" t="n">
        <v>12</v>
      </c>
      <c r="B54" t="n">
        <v>40</v>
      </c>
      <c r="C54" t="inlineStr">
        <is>
          <t xml:space="preserve">CONCLUIDO	</t>
        </is>
      </c>
      <c r="D54" t="n">
        <v>5.2562</v>
      </c>
      <c r="E54" t="n">
        <v>19.02</v>
      </c>
      <c r="F54" t="n">
        <v>16.91</v>
      </c>
      <c r="G54" t="n">
        <v>112.77</v>
      </c>
      <c r="H54" t="n">
        <v>2.18</v>
      </c>
      <c r="I54" t="n">
        <v>9</v>
      </c>
      <c r="J54" t="n">
        <v>104.76</v>
      </c>
      <c r="K54" t="n">
        <v>37.55</v>
      </c>
      <c r="L54" t="n">
        <v>13</v>
      </c>
      <c r="M54" t="n">
        <v>7</v>
      </c>
      <c r="N54" t="n">
        <v>14.21</v>
      </c>
      <c r="O54" t="n">
        <v>13154.91</v>
      </c>
      <c r="P54" t="n">
        <v>129.79</v>
      </c>
      <c r="Q54" t="n">
        <v>183.26</v>
      </c>
      <c r="R54" t="n">
        <v>33.27</v>
      </c>
      <c r="S54" t="n">
        <v>26.24</v>
      </c>
      <c r="T54" t="n">
        <v>2644.05</v>
      </c>
      <c r="U54" t="n">
        <v>0.79</v>
      </c>
      <c r="V54" t="n">
        <v>0.9</v>
      </c>
      <c r="W54" t="n">
        <v>2.95</v>
      </c>
      <c r="X54" t="n">
        <v>0.16</v>
      </c>
      <c r="Y54" t="n">
        <v>0.5</v>
      </c>
      <c r="Z54" t="n">
        <v>10</v>
      </c>
    </row>
    <row r="55">
      <c r="A55" t="n">
        <v>13</v>
      </c>
      <c r="B55" t="n">
        <v>40</v>
      </c>
      <c r="C55" t="inlineStr">
        <is>
          <t xml:space="preserve">CONCLUIDO	</t>
        </is>
      </c>
      <c r="D55" t="n">
        <v>5.2675</v>
      </c>
      <c r="E55" t="n">
        <v>18.98</v>
      </c>
      <c r="F55" t="n">
        <v>16.89</v>
      </c>
      <c r="G55" t="n">
        <v>126.7</v>
      </c>
      <c r="H55" t="n">
        <v>2.33</v>
      </c>
      <c r="I55" t="n">
        <v>8</v>
      </c>
      <c r="J55" t="n">
        <v>106.03</v>
      </c>
      <c r="K55" t="n">
        <v>37.55</v>
      </c>
      <c r="L55" t="n">
        <v>14</v>
      </c>
      <c r="M55" t="n">
        <v>6</v>
      </c>
      <c r="N55" t="n">
        <v>14.47</v>
      </c>
      <c r="O55" t="n">
        <v>13310.53</v>
      </c>
      <c r="P55" t="n">
        <v>128.9</v>
      </c>
      <c r="Q55" t="n">
        <v>183.26</v>
      </c>
      <c r="R55" t="n">
        <v>32.5</v>
      </c>
      <c r="S55" t="n">
        <v>26.24</v>
      </c>
      <c r="T55" t="n">
        <v>2268.36</v>
      </c>
      <c r="U55" t="n">
        <v>0.8100000000000001</v>
      </c>
      <c r="V55" t="n">
        <v>0.9</v>
      </c>
      <c r="W55" t="n">
        <v>2.95</v>
      </c>
      <c r="X55" t="n">
        <v>0.14</v>
      </c>
      <c r="Y55" t="n">
        <v>0.5</v>
      </c>
      <c r="Z55" t="n">
        <v>10</v>
      </c>
    </row>
    <row r="56">
      <c r="A56" t="n">
        <v>14</v>
      </c>
      <c r="B56" t="n">
        <v>40</v>
      </c>
      <c r="C56" t="inlineStr">
        <is>
          <t xml:space="preserve">CONCLUIDO	</t>
        </is>
      </c>
      <c r="D56" t="n">
        <v>5.2648</v>
      </c>
      <c r="E56" t="n">
        <v>18.99</v>
      </c>
      <c r="F56" t="n">
        <v>16.9</v>
      </c>
      <c r="G56" t="n">
        <v>126.77</v>
      </c>
      <c r="H56" t="n">
        <v>2.46</v>
      </c>
      <c r="I56" t="n">
        <v>8</v>
      </c>
      <c r="J56" t="n">
        <v>107.29</v>
      </c>
      <c r="K56" t="n">
        <v>37.55</v>
      </c>
      <c r="L56" t="n">
        <v>15</v>
      </c>
      <c r="M56" t="n">
        <v>6</v>
      </c>
      <c r="N56" t="n">
        <v>14.74</v>
      </c>
      <c r="O56" t="n">
        <v>13466.55</v>
      </c>
      <c r="P56" t="n">
        <v>126.7</v>
      </c>
      <c r="Q56" t="n">
        <v>183.26</v>
      </c>
      <c r="R56" t="n">
        <v>32.8</v>
      </c>
      <c r="S56" t="n">
        <v>26.24</v>
      </c>
      <c r="T56" t="n">
        <v>2418.52</v>
      </c>
      <c r="U56" t="n">
        <v>0.8</v>
      </c>
      <c r="V56" t="n">
        <v>0.9</v>
      </c>
      <c r="W56" t="n">
        <v>2.95</v>
      </c>
      <c r="X56" t="n">
        <v>0.15</v>
      </c>
      <c r="Y56" t="n">
        <v>0.5</v>
      </c>
      <c r="Z56" t="n">
        <v>10</v>
      </c>
    </row>
    <row r="57">
      <c r="A57" t="n">
        <v>15</v>
      </c>
      <c r="B57" t="n">
        <v>40</v>
      </c>
      <c r="C57" t="inlineStr">
        <is>
          <t xml:space="preserve">CONCLUIDO	</t>
        </is>
      </c>
      <c r="D57" t="n">
        <v>5.2776</v>
      </c>
      <c r="E57" t="n">
        <v>18.95</v>
      </c>
      <c r="F57" t="n">
        <v>16.88</v>
      </c>
      <c r="G57" t="n">
        <v>144.65</v>
      </c>
      <c r="H57" t="n">
        <v>2.6</v>
      </c>
      <c r="I57" t="n">
        <v>7</v>
      </c>
      <c r="J57" t="n">
        <v>108.56</v>
      </c>
      <c r="K57" t="n">
        <v>37.55</v>
      </c>
      <c r="L57" t="n">
        <v>16</v>
      </c>
      <c r="M57" t="n">
        <v>5</v>
      </c>
      <c r="N57" t="n">
        <v>15.01</v>
      </c>
      <c r="O57" t="n">
        <v>13623.1</v>
      </c>
      <c r="P57" t="n">
        <v>126.67</v>
      </c>
      <c r="Q57" t="n">
        <v>183.26</v>
      </c>
      <c r="R57" t="n">
        <v>32.04</v>
      </c>
      <c r="S57" t="n">
        <v>26.24</v>
      </c>
      <c r="T57" t="n">
        <v>2041</v>
      </c>
      <c r="U57" t="n">
        <v>0.82</v>
      </c>
      <c r="V57" t="n">
        <v>0.9</v>
      </c>
      <c r="W57" t="n">
        <v>2.95</v>
      </c>
      <c r="X57" t="n">
        <v>0.12</v>
      </c>
      <c r="Y57" t="n">
        <v>0.5</v>
      </c>
      <c r="Z57" t="n">
        <v>10</v>
      </c>
    </row>
    <row r="58">
      <c r="A58" t="n">
        <v>16</v>
      </c>
      <c r="B58" t="n">
        <v>40</v>
      </c>
      <c r="C58" t="inlineStr">
        <is>
          <t xml:space="preserve">CONCLUIDO	</t>
        </is>
      </c>
      <c r="D58" t="n">
        <v>5.277</v>
      </c>
      <c r="E58" t="n">
        <v>18.95</v>
      </c>
      <c r="F58" t="n">
        <v>16.88</v>
      </c>
      <c r="G58" t="n">
        <v>144.67</v>
      </c>
      <c r="H58" t="n">
        <v>2.73</v>
      </c>
      <c r="I58" t="n">
        <v>7</v>
      </c>
      <c r="J58" t="n">
        <v>109.83</v>
      </c>
      <c r="K58" t="n">
        <v>37.55</v>
      </c>
      <c r="L58" t="n">
        <v>17</v>
      </c>
      <c r="M58" t="n">
        <v>5</v>
      </c>
      <c r="N58" t="n">
        <v>15.28</v>
      </c>
      <c r="O58" t="n">
        <v>13779.95</v>
      </c>
      <c r="P58" t="n">
        <v>124.64</v>
      </c>
      <c r="Q58" t="n">
        <v>183.28</v>
      </c>
      <c r="R58" t="n">
        <v>32.14</v>
      </c>
      <c r="S58" t="n">
        <v>26.24</v>
      </c>
      <c r="T58" t="n">
        <v>2091.58</v>
      </c>
      <c r="U58" t="n">
        <v>0.82</v>
      </c>
      <c r="V58" t="n">
        <v>0.9</v>
      </c>
      <c r="W58" t="n">
        <v>2.95</v>
      </c>
      <c r="X58" t="n">
        <v>0.12</v>
      </c>
      <c r="Y58" t="n">
        <v>0.5</v>
      </c>
      <c r="Z58" t="n">
        <v>10</v>
      </c>
    </row>
    <row r="59">
      <c r="A59" t="n">
        <v>17</v>
      </c>
      <c r="B59" t="n">
        <v>40</v>
      </c>
      <c r="C59" t="inlineStr">
        <is>
          <t xml:space="preserve">CONCLUIDO	</t>
        </is>
      </c>
      <c r="D59" t="n">
        <v>5.2909</v>
      </c>
      <c r="E59" t="n">
        <v>18.9</v>
      </c>
      <c r="F59" t="n">
        <v>16.85</v>
      </c>
      <c r="G59" t="n">
        <v>168.47</v>
      </c>
      <c r="H59" t="n">
        <v>2.86</v>
      </c>
      <c r="I59" t="n">
        <v>6</v>
      </c>
      <c r="J59" t="n">
        <v>111.11</v>
      </c>
      <c r="K59" t="n">
        <v>37.55</v>
      </c>
      <c r="L59" t="n">
        <v>18</v>
      </c>
      <c r="M59" t="n">
        <v>3</v>
      </c>
      <c r="N59" t="n">
        <v>15.55</v>
      </c>
      <c r="O59" t="n">
        <v>13937.22</v>
      </c>
      <c r="P59" t="n">
        <v>122.81</v>
      </c>
      <c r="Q59" t="n">
        <v>183.26</v>
      </c>
      <c r="R59" t="n">
        <v>31.08</v>
      </c>
      <c r="S59" t="n">
        <v>26.24</v>
      </c>
      <c r="T59" t="n">
        <v>1565.08</v>
      </c>
      <c r="U59" t="n">
        <v>0.84</v>
      </c>
      <c r="V59" t="n">
        <v>0.9</v>
      </c>
      <c r="W59" t="n">
        <v>2.95</v>
      </c>
      <c r="X59" t="n">
        <v>0.09</v>
      </c>
      <c r="Y59" t="n">
        <v>0.5</v>
      </c>
      <c r="Z59" t="n">
        <v>10</v>
      </c>
    </row>
    <row r="60">
      <c r="A60" t="n">
        <v>18</v>
      </c>
      <c r="B60" t="n">
        <v>40</v>
      </c>
      <c r="C60" t="inlineStr">
        <is>
          <t xml:space="preserve">CONCLUIDO	</t>
        </is>
      </c>
      <c r="D60" t="n">
        <v>5.2875</v>
      </c>
      <c r="E60" t="n">
        <v>18.91</v>
      </c>
      <c r="F60" t="n">
        <v>16.86</v>
      </c>
      <c r="G60" t="n">
        <v>168.59</v>
      </c>
      <c r="H60" t="n">
        <v>2.98</v>
      </c>
      <c r="I60" t="n">
        <v>6</v>
      </c>
      <c r="J60" t="n">
        <v>112.39</v>
      </c>
      <c r="K60" t="n">
        <v>37.55</v>
      </c>
      <c r="L60" t="n">
        <v>19</v>
      </c>
      <c r="M60" t="n">
        <v>1</v>
      </c>
      <c r="N60" t="n">
        <v>15.83</v>
      </c>
      <c r="O60" t="n">
        <v>14094.9</v>
      </c>
      <c r="P60" t="n">
        <v>123.85</v>
      </c>
      <c r="Q60" t="n">
        <v>183.28</v>
      </c>
      <c r="R60" t="n">
        <v>31.4</v>
      </c>
      <c r="S60" t="n">
        <v>26.24</v>
      </c>
      <c r="T60" t="n">
        <v>1728.71</v>
      </c>
      <c r="U60" t="n">
        <v>0.84</v>
      </c>
      <c r="V60" t="n">
        <v>0.9</v>
      </c>
      <c r="W60" t="n">
        <v>2.95</v>
      </c>
      <c r="X60" t="n">
        <v>0.1</v>
      </c>
      <c r="Y60" t="n">
        <v>0.5</v>
      </c>
      <c r="Z60" t="n">
        <v>10</v>
      </c>
    </row>
    <row r="61">
      <c r="A61" t="n">
        <v>19</v>
      </c>
      <c r="B61" t="n">
        <v>40</v>
      </c>
      <c r="C61" t="inlineStr">
        <is>
          <t xml:space="preserve">CONCLUIDO	</t>
        </is>
      </c>
      <c r="D61" t="n">
        <v>5.287</v>
      </c>
      <c r="E61" t="n">
        <v>18.91</v>
      </c>
      <c r="F61" t="n">
        <v>16.86</v>
      </c>
      <c r="G61" t="n">
        <v>168.61</v>
      </c>
      <c r="H61" t="n">
        <v>3.1</v>
      </c>
      <c r="I61" t="n">
        <v>6</v>
      </c>
      <c r="J61" t="n">
        <v>113.67</v>
      </c>
      <c r="K61" t="n">
        <v>37.55</v>
      </c>
      <c r="L61" t="n">
        <v>20</v>
      </c>
      <c r="M61" t="n">
        <v>0</v>
      </c>
      <c r="N61" t="n">
        <v>16.12</v>
      </c>
      <c r="O61" t="n">
        <v>14253</v>
      </c>
      <c r="P61" t="n">
        <v>125.17</v>
      </c>
      <c r="Q61" t="n">
        <v>183.26</v>
      </c>
      <c r="R61" t="n">
        <v>31.4</v>
      </c>
      <c r="S61" t="n">
        <v>26.24</v>
      </c>
      <c r="T61" t="n">
        <v>1725.24</v>
      </c>
      <c r="U61" t="n">
        <v>0.84</v>
      </c>
      <c r="V61" t="n">
        <v>0.9</v>
      </c>
      <c r="W61" t="n">
        <v>2.95</v>
      </c>
      <c r="X61" t="n">
        <v>0.11</v>
      </c>
      <c r="Y61" t="n">
        <v>0.5</v>
      </c>
      <c r="Z61" t="n">
        <v>10</v>
      </c>
    </row>
    <row r="62">
      <c r="A62" t="n">
        <v>0</v>
      </c>
      <c r="B62" t="n">
        <v>30</v>
      </c>
      <c r="C62" t="inlineStr">
        <is>
          <t xml:space="preserve">CONCLUIDO	</t>
        </is>
      </c>
      <c r="D62" t="n">
        <v>4.5255</v>
      </c>
      <c r="E62" t="n">
        <v>22.1</v>
      </c>
      <c r="F62" t="n">
        <v>18.73</v>
      </c>
      <c r="G62" t="n">
        <v>11.47</v>
      </c>
      <c r="H62" t="n">
        <v>0.24</v>
      </c>
      <c r="I62" t="n">
        <v>98</v>
      </c>
      <c r="J62" t="n">
        <v>71.52</v>
      </c>
      <c r="K62" t="n">
        <v>32.27</v>
      </c>
      <c r="L62" t="n">
        <v>1</v>
      </c>
      <c r="M62" t="n">
        <v>96</v>
      </c>
      <c r="N62" t="n">
        <v>8.25</v>
      </c>
      <c r="O62" t="n">
        <v>9054.6</v>
      </c>
      <c r="P62" t="n">
        <v>135.08</v>
      </c>
      <c r="Q62" t="n">
        <v>183.34</v>
      </c>
      <c r="R62" t="n">
        <v>89.42</v>
      </c>
      <c r="S62" t="n">
        <v>26.24</v>
      </c>
      <c r="T62" t="n">
        <v>30275.78</v>
      </c>
      <c r="U62" t="n">
        <v>0.29</v>
      </c>
      <c r="V62" t="n">
        <v>0.8100000000000001</v>
      </c>
      <c r="W62" t="n">
        <v>3.1</v>
      </c>
      <c r="X62" t="n">
        <v>1.97</v>
      </c>
      <c r="Y62" t="n">
        <v>0.5</v>
      </c>
      <c r="Z62" t="n">
        <v>10</v>
      </c>
    </row>
    <row r="63">
      <c r="A63" t="n">
        <v>1</v>
      </c>
      <c r="B63" t="n">
        <v>30</v>
      </c>
      <c r="C63" t="inlineStr">
        <is>
          <t xml:space="preserve">CONCLUIDO	</t>
        </is>
      </c>
      <c r="D63" t="n">
        <v>4.9365</v>
      </c>
      <c r="E63" t="n">
        <v>20.26</v>
      </c>
      <c r="F63" t="n">
        <v>17.68</v>
      </c>
      <c r="G63" t="n">
        <v>22.57</v>
      </c>
      <c r="H63" t="n">
        <v>0.48</v>
      </c>
      <c r="I63" t="n">
        <v>47</v>
      </c>
      <c r="J63" t="n">
        <v>72.7</v>
      </c>
      <c r="K63" t="n">
        <v>32.27</v>
      </c>
      <c r="L63" t="n">
        <v>2</v>
      </c>
      <c r="M63" t="n">
        <v>45</v>
      </c>
      <c r="N63" t="n">
        <v>8.43</v>
      </c>
      <c r="O63" t="n">
        <v>9200.25</v>
      </c>
      <c r="P63" t="n">
        <v>126.13</v>
      </c>
      <c r="Q63" t="n">
        <v>183.27</v>
      </c>
      <c r="R63" t="n">
        <v>57.09</v>
      </c>
      <c r="S63" t="n">
        <v>26.24</v>
      </c>
      <c r="T63" t="n">
        <v>14364.32</v>
      </c>
      <c r="U63" t="n">
        <v>0.46</v>
      </c>
      <c r="V63" t="n">
        <v>0.86</v>
      </c>
      <c r="W63" t="n">
        <v>3.01</v>
      </c>
      <c r="X63" t="n">
        <v>0.93</v>
      </c>
      <c r="Y63" t="n">
        <v>0.5</v>
      </c>
      <c r="Z63" t="n">
        <v>10</v>
      </c>
    </row>
    <row r="64">
      <c r="A64" t="n">
        <v>2</v>
      </c>
      <c r="B64" t="n">
        <v>30</v>
      </c>
      <c r="C64" t="inlineStr">
        <is>
          <t xml:space="preserve">CONCLUIDO	</t>
        </is>
      </c>
      <c r="D64" t="n">
        <v>5.083</v>
      </c>
      <c r="E64" t="n">
        <v>19.67</v>
      </c>
      <c r="F64" t="n">
        <v>17.35</v>
      </c>
      <c r="G64" t="n">
        <v>33.58</v>
      </c>
      <c r="H64" t="n">
        <v>0.71</v>
      </c>
      <c r="I64" t="n">
        <v>31</v>
      </c>
      <c r="J64" t="n">
        <v>73.88</v>
      </c>
      <c r="K64" t="n">
        <v>32.27</v>
      </c>
      <c r="L64" t="n">
        <v>3</v>
      </c>
      <c r="M64" t="n">
        <v>29</v>
      </c>
      <c r="N64" t="n">
        <v>8.609999999999999</v>
      </c>
      <c r="O64" t="n">
        <v>9346.23</v>
      </c>
      <c r="P64" t="n">
        <v>122.23</v>
      </c>
      <c r="Q64" t="n">
        <v>183.27</v>
      </c>
      <c r="R64" t="n">
        <v>46.62</v>
      </c>
      <c r="S64" t="n">
        <v>26.24</v>
      </c>
      <c r="T64" t="n">
        <v>9212.27</v>
      </c>
      <c r="U64" t="n">
        <v>0.5600000000000001</v>
      </c>
      <c r="V64" t="n">
        <v>0.88</v>
      </c>
      <c r="W64" t="n">
        <v>2.99</v>
      </c>
      <c r="X64" t="n">
        <v>0.59</v>
      </c>
      <c r="Y64" t="n">
        <v>0.5</v>
      </c>
      <c r="Z64" t="n">
        <v>10</v>
      </c>
    </row>
    <row r="65">
      <c r="A65" t="n">
        <v>3</v>
      </c>
      <c r="B65" t="n">
        <v>30</v>
      </c>
      <c r="C65" t="inlineStr">
        <is>
          <t xml:space="preserve">CONCLUIDO	</t>
        </is>
      </c>
      <c r="D65" t="n">
        <v>5.1535</v>
      </c>
      <c r="E65" t="n">
        <v>19.4</v>
      </c>
      <c r="F65" t="n">
        <v>17.2</v>
      </c>
      <c r="G65" t="n">
        <v>44.88</v>
      </c>
      <c r="H65" t="n">
        <v>0.93</v>
      </c>
      <c r="I65" t="n">
        <v>23</v>
      </c>
      <c r="J65" t="n">
        <v>75.06999999999999</v>
      </c>
      <c r="K65" t="n">
        <v>32.27</v>
      </c>
      <c r="L65" t="n">
        <v>4</v>
      </c>
      <c r="M65" t="n">
        <v>21</v>
      </c>
      <c r="N65" t="n">
        <v>8.800000000000001</v>
      </c>
      <c r="O65" t="n">
        <v>9492.549999999999</v>
      </c>
      <c r="P65" t="n">
        <v>119.75</v>
      </c>
      <c r="Q65" t="n">
        <v>183.26</v>
      </c>
      <c r="R65" t="n">
        <v>42.14</v>
      </c>
      <c r="S65" t="n">
        <v>26.24</v>
      </c>
      <c r="T65" t="n">
        <v>7011.27</v>
      </c>
      <c r="U65" t="n">
        <v>0.62</v>
      </c>
      <c r="V65" t="n">
        <v>0.88</v>
      </c>
      <c r="W65" t="n">
        <v>2.98</v>
      </c>
      <c r="X65" t="n">
        <v>0.45</v>
      </c>
      <c r="Y65" t="n">
        <v>0.5</v>
      </c>
      <c r="Z65" t="n">
        <v>10</v>
      </c>
    </row>
    <row r="66">
      <c r="A66" t="n">
        <v>4</v>
      </c>
      <c r="B66" t="n">
        <v>30</v>
      </c>
      <c r="C66" t="inlineStr">
        <is>
          <t xml:space="preserve">CONCLUIDO	</t>
        </is>
      </c>
      <c r="D66" t="n">
        <v>5.2053</v>
      </c>
      <c r="E66" t="n">
        <v>19.21</v>
      </c>
      <c r="F66" t="n">
        <v>17.09</v>
      </c>
      <c r="G66" t="n">
        <v>56.96</v>
      </c>
      <c r="H66" t="n">
        <v>1.15</v>
      </c>
      <c r="I66" t="n">
        <v>18</v>
      </c>
      <c r="J66" t="n">
        <v>76.26000000000001</v>
      </c>
      <c r="K66" t="n">
        <v>32.27</v>
      </c>
      <c r="L66" t="n">
        <v>5</v>
      </c>
      <c r="M66" t="n">
        <v>16</v>
      </c>
      <c r="N66" t="n">
        <v>8.99</v>
      </c>
      <c r="O66" t="n">
        <v>9639.200000000001</v>
      </c>
      <c r="P66" t="n">
        <v>117.32</v>
      </c>
      <c r="Q66" t="n">
        <v>183.27</v>
      </c>
      <c r="R66" t="n">
        <v>38.55</v>
      </c>
      <c r="S66" t="n">
        <v>26.24</v>
      </c>
      <c r="T66" t="n">
        <v>5241.66</v>
      </c>
      <c r="U66" t="n">
        <v>0.68</v>
      </c>
      <c r="V66" t="n">
        <v>0.89</v>
      </c>
      <c r="W66" t="n">
        <v>2.97</v>
      </c>
      <c r="X66" t="n">
        <v>0.33</v>
      </c>
      <c r="Y66" t="n">
        <v>0.5</v>
      </c>
      <c r="Z66" t="n">
        <v>10</v>
      </c>
    </row>
    <row r="67">
      <c r="A67" t="n">
        <v>5</v>
      </c>
      <c r="B67" t="n">
        <v>30</v>
      </c>
      <c r="C67" t="inlineStr">
        <is>
          <t xml:space="preserve">CONCLUIDO	</t>
        </is>
      </c>
      <c r="D67" t="n">
        <v>5.2325</v>
      </c>
      <c r="E67" t="n">
        <v>19.11</v>
      </c>
      <c r="F67" t="n">
        <v>17.03</v>
      </c>
      <c r="G67" t="n">
        <v>68.14</v>
      </c>
      <c r="H67" t="n">
        <v>1.36</v>
      </c>
      <c r="I67" t="n">
        <v>15</v>
      </c>
      <c r="J67" t="n">
        <v>77.45</v>
      </c>
      <c r="K67" t="n">
        <v>32.27</v>
      </c>
      <c r="L67" t="n">
        <v>6</v>
      </c>
      <c r="M67" t="n">
        <v>13</v>
      </c>
      <c r="N67" t="n">
        <v>9.18</v>
      </c>
      <c r="O67" t="n">
        <v>9786.190000000001</v>
      </c>
      <c r="P67" t="n">
        <v>115.64</v>
      </c>
      <c r="Q67" t="n">
        <v>183.27</v>
      </c>
      <c r="R67" t="n">
        <v>37.04</v>
      </c>
      <c r="S67" t="n">
        <v>26.24</v>
      </c>
      <c r="T67" t="n">
        <v>4499.85</v>
      </c>
      <c r="U67" t="n">
        <v>0.71</v>
      </c>
      <c r="V67" t="n">
        <v>0.89</v>
      </c>
      <c r="W67" t="n">
        <v>2.96</v>
      </c>
      <c r="X67" t="n">
        <v>0.28</v>
      </c>
      <c r="Y67" t="n">
        <v>0.5</v>
      </c>
      <c r="Z67" t="n">
        <v>10</v>
      </c>
    </row>
    <row r="68">
      <c r="A68" t="n">
        <v>6</v>
      </c>
      <c r="B68" t="n">
        <v>30</v>
      </c>
      <c r="C68" t="inlineStr">
        <is>
          <t xml:space="preserve">CONCLUIDO	</t>
        </is>
      </c>
      <c r="D68" t="n">
        <v>5.2481</v>
      </c>
      <c r="E68" t="n">
        <v>19.05</v>
      </c>
      <c r="F68" t="n">
        <v>17.01</v>
      </c>
      <c r="G68" t="n">
        <v>78.5</v>
      </c>
      <c r="H68" t="n">
        <v>1.56</v>
      </c>
      <c r="I68" t="n">
        <v>13</v>
      </c>
      <c r="J68" t="n">
        <v>78.65000000000001</v>
      </c>
      <c r="K68" t="n">
        <v>32.27</v>
      </c>
      <c r="L68" t="n">
        <v>7</v>
      </c>
      <c r="M68" t="n">
        <v>11</v>
      </c>
      <c r="N68" t="n">
        <v>9.380000000000001</v>
      </c>
      <c r="O68" t="n">
        <v>9933.52</v>
      </c>
      <c r="P68" t="n">
        <v>114.19</v>
      </c>
      <c r="Q68" t="n">
        <v>183.27</v>
      </c>
      <c r="R68" t="n">
        <v>36.2</v>
      </c>
      <c r="S68" t="n">
        <v>26.24</v>
      </c>
      <c r="T68" t="n">
        <v>4092.63</v>
      </c>
      <c r="U68" t="n">
        <v>0.72</v>
      </c>
      <c r="V68" t="n">
        <v>0.89</v>
      </c>
      <c r="W68" t="n">
        <v>2.96</v>
      </c>
      <c r="X68" t="n">
        <v>0.25</v>
      </c>
      <c r="Y68" t="n">
        <v>0.5</v>
      </c>
      <c r="Z68" t="n">
        <v>10</v>
      </c>
    </row>
    <row r="69">
      <c r="A69" t="n">
        <v>7</v>
      </c>
      <c r="B69" t="n">
        <v>30</v>
      </c>
      <c r="C69" t="inlineStr">
        <is>
          <t xml:space="preserve">CONCLUIDO	</t>
        </is>
      </c>
      <c r="D69" t="n">
        <v>5.2706</v>
      </c>
      <c r="E69" t="n">
        <v>18.97</v>
      </c>
      <c r="F69" t="n">
        <v>16.96</v>
      </c>
      <c r="G69" t="n">
        <v>92.5</v>
      </c>
      <c r="H69" t="n">
        <v>1.75</v>
      </c>
      <c r="I69" t="n">
        <v>11</v>
      </c>
      <c r="J69" t="n">
        <v>79.84</v>
      </c>
      <c r="K69" t="n">
        <v>32.27</v>
      </c>
      <c r="L69" t="n">
        <v>8</v>
      </c>
      <c r="M69" t="n">
        <v>9</v>
      </c>
      <c r="N69" t="n">
        <v>9.57</v>
      </c>
      <c r="O69" t="n">
        <v>10081.19</v>
      </c>
      <c r="P69" t="n">
        <v>111.26</v>
      </c>
      <c r="Q69" t="n">
        <v>183.28</v>
      </c>
      <c r="R69" t="n">
        <v>34.54</v>
      </c>
      <c r="S69" t="n">
        <v>26.24</v>
      </c>
      <c r="T69" t="n">
        <v>3271.15</v>
      </c>
      <c r="U69" t="n">
        <v>0.76</v>
      </c>
      <c r="V69" t="n">
        <v>0.9</v>
      </c>
      <c r="W69" t="n">
        <v>2.96</v>
      </c>
      <c r="X69" t="n">
        <v>0.2</v>
      </c>
      <c r="Y69" t="n">
        <v>0.5</v>
      </c>
      <c r="Z69" t="n">
        <v>10</v>
      </c>
    </row>
    <row r="70">
      <c r="A70" t="n">
        <v>8</v>
      </c>
      <c r="B70" t="n">
        <v>30</v>
      </c>
      <c r="C70" t="inlineStr">
        <is>
          <t xml:space="preserve">CONCLUIDO	</t>
        </is>
      </c>
      <c r="D70" t="n">
        <v>5.2821</v>
      </c>
      <c r="E70" t="n">
        <v>18.93</v>
      </c>
      <c r="F70" t="n">
        <v>16.93</v>
      </c>
      <c r="G70" t="n">
        <v>101.59</v>
      </c>
      <c r="H70" t="n">
        <v>1.94</v>
      </c>
      <c r="I70" t="n">
        <v>10</v>
      </c>
      <c r="J70" t="n">
        <v>81.04000000000001</v>
      </c>
      <c r="K70" t="n">
        <v>32.27</v>
      </c>
      <c r="L70" t="n">
        <v>9</v>
      </c>
      <c r="M70" t="n">
        <v>8</v>
      </c>
      <c r="N70" t="n">
        <v>9.77</v>
      </c>
      <c r="O70" t="n">
        <v>10229.34</v>
      </c>
      <c r="P70" t="n">
        <v>110.29</v>
      </c>
      <c r="Q70" t="n">
        <v>183.26</v>
      </c>
      <c r="R70" t="n">
        <v>33.58</v>
      </c>
      <c r="S70" t="n">
        <v>26.24</v>
      </c>
      <c r="T70" t="n">
        <v>2796.55</v>
      </c>
      <c r="U70" t="n">
        <v>0.78</v>
      </c>
      <c r="V70" t="n">
        <v>0.9</v>
      </c>
      <c r="W70" t="n">
        <v>2.96</v>
      </c>
      <c r="X70" t="n">
        <v>0.18</v>
      </c>
      <c r="Y70" t="n">
        <v>0.5</v>
      </c>
      <c r="Z70" t="n">
        <v>10</v>
      </c>
    </row>
    <row r="71">
      <c r="A71" t="n">
        <v>9</v>
      </c>
      <c r="B71" t="n">
        <v>30</v>
      </c>
      <c r="C71" t="inlineStr">
        <is>
          <t xml:space="preserve">CONCLUIDO	</t>
        </is>
      </c>
      <c r="D71" t="n">
        <v>5.2905</v>
      </c>
      <c r="E71" t="n">
        <v>18.9</v>
      </c>
      <c r="F71" t="n">
        <v>16.92</v>
      </c>
      <c r="G71" t="n">
        <v>112.79</v>
      </c>
      <c r="H71" t="n">
        <v>2.13</v>
      </c>
      <c r="I71" t="n">
        <v>9</v>
      </c>
      <c r="J71" t="n">
        <v>82.25</v>
      </c>
      <c r="K71" t="n">
        <v>32.27</v>
      </c>
      <c r="L71" t="n">
        <v>10</v>
      </c>
      <c r="M71" t="n">
        <v>7</v>
      </c>
      <c r="N71" t="n">
        <v>9.98</v>
      </c>
      <c r="O71" t="n">
        <v>10377.72</v>
      </c>
      <c r="P71" t="n">
        <v>107.85</v>
      </c>
      <c r="Q71" t="n">
        <v>183.26</v>
      </c>
      <c r="R71" t="n">
        <v>33.33</v>
      </c>
      <c r="S71" t="n">
        <v>26.24</v>
      </c>
      <c r="T71" t="n">
        <v>2676.71</v>
      </c>
      <c r="U71" t="n">
        <v>0.79</v>
      </c>
      <c r="V71" t="n">
        <v>0.9</v>
      </c>
      <c r="W71" t="n">
        <v>2.95</v>
      </c>
      <c r="X71" t="n">
        <v>0.16</v>
      </c>
      <c r="Y71" t="n">
        <v>0.5</v>
      </c>
      <c r="Z71" t="n">
        <v>10</v>
      </c>
    </row>
    <row r="72">
      <c r="A72" t="n">
        <v>10</v>
      </c>
      <c r="B72" t="n">
        <v>30</v>
      </c>
      <c r="C72" t="inlineStr">
        <is>
          <t xml:space="preserve">CONCLUIDO	</t>
        </is>
      </c>
      <c r="D72" t="n">
        <v>5.304</v>
      </c>
      <c r="E72" t="n">
        <v>18.85</v>
      </c>
      <c r="F72" t="n">
        <v>16.89</v>
      </c>
      <c r="G72" t="n">
        <v>126.64</v>
      </c>
      <c r="H72" t="n">
        <v>2.31</v>
      </c>
      <c r="I72" t="n">
        <v>8</v>
      </c>
      <c r="J72" t="n">
        <v>83.45</v>
      </c>
      <c r="K72" t="n">
        <v>32.27</v>
      </c>
      <c r="L72" t="n">
        <v>11</v>
      </c>
      <c r="M72" t="n">
        <v>6</v>
      </c>
      <c r="N72" t="n">
        <v>10.18</v>
      </c>
      <c r="O72" t="n">
        <v>10526.45</v>
      </c>
      <c r="P72" t="n">
        <v>105.85</v>
      </c>
      <c r="Q72" t="n">
        <v>183.26</v>
      </c>
      <c r="R72" t="n">
        <v>32.29</v>
      </c>
      <c r="S72" t="n">
        <v>26.24</v>
      </c>
      <c r="T72" t="n">
        <v>2159.81</v>
      </c>
      <c r="U72" t="n">
        <v>0.8100000000000001</v>
      </c>
      <c r="V72" t="n">
        <v>0.9</v>
      </c>
      <c r="W72" t="n">
        <v>2.95</v>
      </c>
      <c r="X72" t="n">
        <v>0.13</v>
      </c>
      <c r="Y72" t="n">
        <v>0.5</v>
      </c>
      <c r="Z72" t="n">
        <v>10</v>
      </c>
    </row>
    <row r="73">
      <c r="A73" t="n">
        <v>11</v>
      </c>
      <c r="B73" t="n">
        <v>30</v>
      </c>
      <c r="C73" t="inlineStr">
        <is>
          <t xml:space="preserve">CONCLUIDO	</t>
        </is>
      </c>
      <c r="D73" t="n">
        <v>5.3017</v>
      </c>
      <c r="E73" t="n">
        <v>18.86</v>
      </c>
      <c r="F73" t="n">
        <v>16.89</v>
      </c>
      <c r="G73" t="n">
        <v>126.7</v>
      </c>
      <c r="H73" t="n">
        <v>2.48</v>
      </c>
      <c r="I73" t="n">
        <v>8</v>
      </c>
      <c r="J73" t="n">
        <v>84.66</v>
      </c>
      <c r="K73" t="n">
        <v>32.27</v>
      </c>
      <c r="L73" t="n">
        <v>12</v>
      </c>
      <c r="M73" t="n">
        <v>2</v>
      </c>
      <c r="N73" t="n">
        <v>10.39</v>
      </c>
      <c r="O73" t="n">
        <v>10675.53</v>
      </c>
      <c r="P73" t="n">
        <v>105.18</v>
      </c>
      <c r="Q73" t="n">
        <v>183.27</v>
      </c>
      <c r="R73" t="n">
        <v>32.37</v>
      </c>
      <c r="S73" t="n">
        <v>26.24</v>
      </c>
      <c r="T73" t="n">
        <v>2200.63</v>
      </c>
      <c r="U73" t="n">
        <v>0.8100000000000001</v>
      </c>
      <c r="V73" t="n">
        <v>0.9</v>
      </c>
      <c r="W73" t="n">
        <v>2.96</v>
      </c>
      <c r="X73" t="n">
        <v>0.14</v>
      </c>
      <c r="Y73" t="n">
        <v>0.5</v>
      </c>
      <c r="Z73" t="n">
        <v>10</v>
      </c>
    </row>
    <row r="74">
      <c r="A74" t="n">
        <v>12</v>
      </c>
      <c r="B74" t="n">
        <v>30</v>
      </c>
      <c r="C74" t="inlineStr">
        <is>
          <t xml:space="preserve">CONCLUIDO	</t>
        </is>
      </c>
      <c r="D74" t="n">
        <v>5.2999</v>
      </c>
      <c r="E74" t="n">
        <v>18.87</v>
      </c>
      <c r="F74" t="n">
        <v>16.9</v>
      </c>
      <c r="G74" t="n">
        <v>126.75</v>
      </c>
      <c r="H74" t="n">
        <v>2.65</v>
      </c>
      <c r="I74" t="n">
        <v>8</v>
      </c>
      <c r="J74" t="n">
        <v>85.87</v>
      </c>
      <c r="K74" t="n">
        <v>32.27</v>
      </c>
      <c r="L74" t="n">
        <v>13</v>
      </c>
      <c r="M74" t="n">
        <v>1</v>
      </c>
      <c r="N74" t="n">
        <v>10.6</v>
      </c>
      <c r="O74" t="n">
        <v>10824.97</v>
      </c>
      <c r="P74" t="n">
        <v>105.89</v>
      </c>
      <c r="Q74" t="n">
        <v>183.26</v>
      </c>
      <c r="R74" t="n">
        <v>32.5</v>
      </c>
      <c r="S74" t="n">
        <v>26.24</v>
      </c>
      <c r="T74" t="n">
        <v>2265.78</v>
      </c>
      <c r="U74" t="n">
        <v>0.8100000000000001</v>
      </c>
      <c r="V74" t="n">
        <v>0.9</v>
      </c>
      <c r="W74" t="n">
        <v>2.96</v>
      </c>
      <c r="X74" t="n">
        <v>0.14</v>
      </c>
      <c r="Y74" t="n">
        <v>0.5</v>
      </c>
      <c r="Z74" t="n">
        <v>10</v>
      </c>
    </row>
    <row r="75">
      <c r="A75" t="n">
        <v>13</v>
      </c>
      <c r="B75" t="n">
        <v>30</v>
      </c>
      <c r="C75" t="inlineStr">
        <is>
          <t xml:space="preserve">CONCLUIDO	</t>
        </is>
      </c>
      <c r="D75" t="n">
        <v>5.3002</v>
      </c>
      <c r="E75" t="n">
        <v>18.87</v>
      </c>
      <c r="F75" t="n">
        <v>16.9</v>
      </c>
      <c r="G75" t="n">
        <v>126.74</v>
      </c>
      <c r="H75" t="n">
        <v>2.82</v>
      </c>
      <c r="I75" t="n">
        <v>8</v>
      </c>
      <c r="J75" t="n">
        <v>87.09</v>
      </c>
      <c r="K75" t="n">
        <v>32.27</v>
      </c>
      <c r="L75" t="n">
        <v>14</v>
      </c>
      <c r="M75" t="n">
        <v>0</v>
      </c>
      <c r="N75" t="n">
        <v>10.82</v>
      </c>
      <c r="O75" t="n">
        <v>10974.76</v>
      </c>
      <c r="P75" t="n">
        <v>106.68</v>
      </c>
      <c r="Q75" t="n">
        <v>183.26</v>
      </c>
      <c r="R75" t="n">
        <v>32.41</v>
      </c>
      <c r="S75" t="n">
        <v>26.24</v>
      </c>
      <c r="T75" t="n">
        <v>2221.59</v>
      </c>
      <c r="U75" t="n">
        <v>0.8100000000000001</v>
      </c>
      <c r="V75" t="n">
        <v>0.9</v>
      </c>
      <c r="W75" t="n">
        <v>2.96</v>
      </c>
      <c r="X75" t="n">
        <v>0.14</v>
      </c>
      <c r="Y75" t="n">
        <v>0.5</v>
      </c>
      <c r="Z75" t="n">
        <v>10</v>
      </c>
    </row>
    <row r="76">
      <c r="A76" t="n">
        <v>0</v>
      </c>
      <c r="B76" t="n">
        <v>15</v>
      </c>
      <c r="C76" t="inlineStr">
        <is>
          <t xml:space="preserve">CONCLUIDO	</t>
        </is>
      </c>
      <c r="D76" t="n">
        <v>4.919</v>
      </c>
      <c r="E76" t="n">
        <v>20.33</v>
      </c>
      <c r="F76" t="n">
        <v>17.95</v>
      </c>
      <c r="G76" t="n">
        <v>17.66</v>
      </c>
      <c r="H76" t="n">
        <v>0.43</v>
      </c>
      <c r="I76" t="n">
        <v>61</v>
      </c>
      <c r="J76" t="n">
        <v>39.78</v>
      </c>
      <c r="K76" t="n">
        <v>19.54</v>
      </c>
      <c r="L76" t="n">
        <v>1</v>
      </c>
      <c r="M76" t="n">
        <v>59</v>
      </c>
      <c r="N76" t="n">
        <v>4.24</v>
      </c>
      <c r="O76" t="n">
        <v>5140</v>
      </c>
      <c r="P76" t="n">
        <v>83.41</v>
      </c>
      <c r="Q76" t="n">
        <v>183.28</v>
      </c>
      <c r="R76" t="n">
        <v>65.41</v>
      </c>
      <c r="S76" t="n">
        <v>26.24</v>
      </c>
      <c r="T76" t="n">
        <v>18456.22</v>
      </c>
      <c r="U76" t="n">
        <v>0.4</v>
      </c>
      <c r="V76" t="n">
        <v>0.85</v>
      </c>
      <c r="W76" t="n">
        <v>3.04</v>
      </c>
      <c r="X76" t="n">
        <v>1.2</v>
      </c>
      <c r="Y76" t="n">
        <v>0.5</v>
      </c>
      <c r="Z76" t="n">
        <v>10</v>
      </c>
    </row>
    <row r="77">
      <c r="A77" t="n">
        <v>1</v>
      </c>
      <c r="B77" t="n">
        <v>15</v>
      </c>
      <c r="C77" t="inlineStr">
        <is>
          <t xml:space="preserve">CONCLUIDO	</t>
        </is>
      </c>
      <c r="D77" t="n">
        <v>5.1703</v>
      </c>
      <c r="E77" t="n">
        <v>19.34</v>
      </c>
      <c r="F77" t="n">
        <v>17.32</v>
      </c>
      <c r="G77" t="n">
        <v>35.84</v>
      </c>
      <c r="H77" t="n">
        <v>0.84</v>
      </c>
      <c r="I77" t="n">
        <v>29</v>
      </c>
      <c r="J77" t="n">
        <v>40.89</v>
      </c>
      <c r="K77" t="n">
        <v>19.54</v>
      </c>
      <c r="L77" t="n">
        <v>2</v>
      </c>
      <c r="M77" t="n">
        <v>27</v>
      </c>
      <c r="N77" t="n">
        <v>4.35</v>
      </c>
      <c r="O77" t="n">
        <v>5277.26</v>
      </c>
      <c r="P77" t="n">
        <v>77.55</v>
      </c>
      <c r="Q77" t="n">
        <v>183.27</v>
      </c>
      <c r="R77" t="n">
        <v>45.84</v>
      </c>
      <c r="S77" t="n">
        <v>26.24</v>
      </c>
      <c r="T77" t="n">
        <v>8829.120000000001</v>
      </c>
      <c r="U77" t="n">
        <v>0.57</v>
      </c>
      <c r="V77" t="n">
        <v>0.88</v>
      </c>
      <c r="W77" t="n">
        <v>2.99</v>
      </c>
      <c r="X77" t="n">
        <v>0.5600000000000001</v>
      </c>
      <c r="Y77" t="n">
        <v>0.5</v>
      </c>
      <c r="Z77" t="n">
        <v>10</v>
      </c>
    </row>
    <row r="78">
      <c r="A78" t="n">
        <v>2</v>
      </c>
      <c r="B78" t="n">
        <v>15</v>
      </c>
      <c r="C78" t="inlineStr">
        <is>
          <t xml:space="preserve">CONCLUIDO	</t>
        </is>
      </c>
      <c r="D78" t="n">
        <v>5.2562</v>
      </c>
      <c r="E78" t="n">
        <v>19.02</v>
      </c>
      <c r="F78" t="n">
        <v>17.12</v>
      </c>
      <c r="G78" t="n">
        <v>54.05</v>
      </c>
      <c r="H78" t="n">
        <v>1.22</v>
      </c>
      <c r="I78" t="n">
        <v>19</v>
      </c>
      <c r="J78" t="n">
        <v>42.01</v>
      </c>
      <c r="K78" t="n">
        <v>19.54</v>
      </c>
      <c r="L78" t="n">
        <v>3</v>
      </c>
      <c r="M78" t="n">
        <v>17</v>
      </c>
      <c r="N78" t="n">
        <v>4.46</v>
      </c>
      <c r="O78" t="n">
        <v>5414.79</v>
      </c>
      <c r="P78" t="n">
        <v>73.42</v>
      </c>
      <c r="Q78" t="n">
        <v>183.28</v>
      </c>
      <c r="R78" t="n">
        <v>39.49</v>
      </c>
      <c r="S78" t="n">
        <v>26.24</v>
      </c>
      <c r="T78" t="n">
        <v>5705.33</v>
      </c>
      <c r="U78" t="n">
        <v>0.66</v>
      </c>
      <c r="V78" t="n">
        <v>0.89</v>
      </c>
      <c r="W78" t="n">
        <v>2.97</v>
      </c>
      <c r="X78" t="n">
        <v>0.36</v>
      </c>
      <c r="Y78" t="n">
        <v>0.5</v>
      </c>
      <c r="Z78" t="n">
        <v>10</v>
      </c>
    </row>
    <row r="79">
      <c r="A79" t="n">
        <v>3</v>
      </c>
      <c r="B79" t="n">
        <v>15</v>
      </c>
      <c r="C79" t="inlineStr">
        <is>
          <t xml:space="preserve">CONCLUIDO	</t>
        </is>
      </c>
      <c r="D79" t="n">
        <v>5.3013</v>
      </c>
      <c r="E79" t="n">
        <v>18.86</v>
      </c>
      <c r="F79" t="n">
        <v>17.01</v>
      </c>
      <c r="G79" t="n">
        <v>72.90000000000001</v>
      </c>
      <c r="H79" t="n">
        <v>1.59</v>
      </c>
      <c r="I79" t="n">
        <v>14</v>
      </c>
      <c r="J79" t="n">
        <v>43.13</v>
      </c>
      <c r="K79" t="n">
        <v>19.54</v>
      </c>
      <c r="L79" t="n">
        <v>4</v>
      </c>
      <c r="M79" t="n">
        <v>7</v>
      </c>
      <c r="N79" t="n">
        <v>4.58</v>
      </c>
      <c r="O79" t="n">
        <v>5552.61</v>
      </c>
      <c r="P79" t="n">
        <v>69.79000000000001</v>
      </c>
      <c r="Q79" t="n">
        <v>183.29</v>
      </c>
      <c r="R79" t="n">
        <v>35.95</v>
      </c>
      <c r="S79" t="n">
        <v>26.24</v>
      </c>
      <c r="T79" t="n">
        <v>3960.53</v>
      </c>
      <c r="U79" t="n">
        <v>0.73</v>
      </c>
      <c r="V79" t="n">
        <v>0.89</v>
      </c>
      <c r="W79" t="n">
        <v>2.97</v>
      </c>
      <c r="X79" t="n">
        <v>0.25</v>
      </c>
      <c r="Y79" t="n">
        <v>0.5</v>
      </c>
      <c r="Z79" t="n">
        <v>10</v>
      </c>
    </row>
    <row r="80">
      <c r="A80" t="n">
        <v>4</v>
      </c>
      <c r="B80" t="n">
        <v>15</v>
      </c>
      <c r="C80" t="inlineStr">
        <is>
          <t xml:space="preserve">CONCLUIDO	</t>
        </is>
      </c>
      <c r="D80" t="n">
        <v>5.2958</v>
      </c>
      <c r="E80" t="n">
        <v>18.88</v>
      </c>
      <c r="F80" t="n">
        <v>17.03</v>
      </c>
      <c r="G80" t="n">
        <v>72.98</v>
      </c>
      <c r="H80" t="n">
        <v>1.94</v>
      </c>
      <c r="I80" t="n">
        <v>14</v>
      </c>
      <c r="J80" t="n">
        <v>44.24</v>
      </c>
      <c r="K80" t="n">
        <v>19.54</v>
      </c>
      <c r="L80" t="n">
        <v>5</v>
      </c>
      <c r="M80" t="n">
        <v>0</v>
      </c>
      <c r="N80" t="n">
        <v>4.7</v>
      </c>
      <c r="O80" t="n">
        <v>5690.71</v>
      </c>
      <c r="P80" t="n">
        <v>70.90000000000001</v>
      </c>
      <c r="Q80" t="n">
        <v>183.29</v>
      </c>
      <c r="R80" t="n">
        <v>36.23</v>
      </c>
      <c r="S80" t="n">
        <v>26.24</v>
      </c>
      <c r="T80" t="n">
        <v>4103.84</v>
      </c>
      <c r="U80" t="n">
        <v>0.72</v>
      </c>
      <c r="V80" t="n">
        <v>0.89</v>
      </c>
      <c r="W80" t="n">
        <v>2.98</v>
      </c>
      <c r="X80" t="n">
        <v>0.27</v>
      </c>
      <c r="Y80" t="n">
        <v>0.5</v>
      </c>
      <c r="Z80" t="n">
        <v>10</v>
      </c>
    </row>
    <row r="81">
      <c r="A81" t="n">
        <v>0</v>
      </c>
      <c r="B81" t="n">
        <v>70</v>
      </c>
      <c r="C81" t="inlineStr">
        <is>
          <t xml:space="preserve">CONCLUIDO	</t>
        </is>
      </c>
      <c r="D81" t="n">
        <v>3.6746</v>
      </c>
      <c r="E81" t="n">
        <v>27.21</v>
      </c>
      <c r="F81" t="n">
        <v>20.16</v>
      </c>
      <c r="G81" t="n">
        <v>7.24</v>
      </c>
      <c r="H81" t="n">
        <v>0.12</v>
      </c>
      <c r="I81" t="n">
        <v>167</v>
      </c>
      <c r="J81" t="n">
        <v>141.81</v>
      </c>
      <c r="K81" t="n">
        <v>47.83</v>
      </c>
      <c r="L81" t="n">
        <v>1</v>
      </c>
      <c r="M81" t="n">
        <v>165</v>
      </c>
      <c r="N81" t="n">
        <v>22.98</v>
      </c>
      <c r="O81" t="n">
        <v>17723.39</v>
      </c>
      <c r="P81" t="n">
        <v>230.96</v>
      </c>
      <c r="Q81" t="n">
        <v>183.38</v>
      </c>
      <c r="R81" t="n">
        <v>133.95</v>
      </c>
      <c r="S81" t="n">
        <v>26.24</v>
      </c>
      <c r="T81" t="n">
        <v>52194.99</v>
      </c>
      <c r="U81" t="n">
        <v>0.2</v>
      </c>
      <c r="V81" t="n">
        <v>0.75</v>
      </c>
      <c r="W81" t="n">
        <v>3.21</v>
      </c>
      <c r="X81" t="n">
        <v>3.4</v>
      </c>
      <c r="Y81" t="n">
        <v>0.5</v>
      </c>
      <c r="Z81" t="n">
        <v>10</v>
      </c>
    </row>
    <row r="82">
      <c r="A82" t="n">
        <v>1</v>
      </c>
      <c r="B82" t="n">
        <v>70</v>
      </c>
      <c r="C82" t="inlineStr">
        <is>
          <t xml:space="preserve">CONCLUIDO	</t>
        </is>
      </c>
      <c r="D82" t="n">
        <v>4.4066</v>
      </c>
      <c r="E82" t="n">
        <v>22.69</v>
      </c>
      <c r="F82" t="n">
        <v>18.27</v>
      </c>
      <c r="G82" t="n">
        <v>14.42</v>
      </c>
      <c r="H82" t="n">
        <v>0.25</v>
      </c>
      <c r="I82" t="n">
        <v>76</v>
      </c>
      <c r="J82" t="n">
        <v>143.17</v>
      </c>
      <c r="K82" t="n">
        <v>47.83</v>
      </c>
      <c r="L82" t="n">
        <v>2</v>
      </c>
      <c r="M82" t="n">
        <v>74</v>
      </c>
      <c r="N82" t="n">
        <v>23.34</v>
      </c>
      <c r="O82" t="n">
        <v>17891.86</v>
      </c>
      <c r="P82" t="n">
        <v>208.8</v>
      </c>
      <c r="Q82" t="n">
        <v>183.28</v>
      </c>
      <c r="R82" t="n">
        <v>75.42</v>
      </c>
      <c r="S82" t="n">
        <v>26.24</v>
      </c>
      <c r="T82" t="n">
        <v>23387.47</v>
      </c>
      <c r="U82" t="n">
        <v>0.35</v>
      </c>
      <c r="V82" t="n">
        <v>0.83</v>
      </c>
      <c r="W82" t="n">
        <v>3.06</v>
      </c>
      <c r="X82" t="n">
        <v>1.51</v>
      </c>
      <c r="Y82" t="n">
        <v>0.5</v>
      </c>
      <c r="Z82" t="n">
        <v>10</v>
      </c>
    </row>
    <row r="83">
      <c r="A83" t="n">
        <v>2</v>
      </c>
      <c r="B83" t="n">
        <v>70</v>
      </c>
      <c r="C83" t="inlineStr">
        <is>
          <t xml:space="preserve">CONCLUIDO	</t>
        </is>
      </c>
      <c r="D83" t="n">
        <v>4.6733</v>
      </c>
      <c r="E83" t="n">
        <v>21.4</v>
      </c>
      <c r="F83" t="n">
        <v>17.73</v>
      </c>
      <c r="G83" t="n">
        <v>21.27</v>
      </c>
      <c r="H83" t="n">
        <v>0.37</v>
      </c>
      <c r="I83" t="n">
        <v>50</v>
      </c>
      <c r="J83" t="n">
        <v>144.54</v>
      </c>
      <c r="K83" t="n">
        <v>47.83</v>
      </c>
      <c r="L83" t="n">
        <v>3</v>
      </c>
      <c r="M83" t="n">
        <v>48</v>
      </c>
      <c r="N83" t="n">
        <v>23.71</v>
      </c>
      <c r="O83" t="n">
        <v>18060.85</v>
      </c>
      <c r="P83" t="n">
        <v>202.03</v>
      </c>
      <c r="Q83" t="n">
        <v>183.28</v>
      </c>
      <c r="R83" t="n">
        <v>58.61</v>
      </c>
      <c r="S83" t="n">
        <v>26.24</v>
      </c>
      <c r="T83" t="n">
        <v>15112.08</v>
      </c>
      <c r="U83" t="n">
        <v>0.45</v>
      </c>
      <c r="V83" t="n">
        <v>0.86</v>
      </c>
      <c r="W83" t="n">
        <v>3.01</v>
      </c>
      <c r="X83" t="n">
        <v>0.97</v>
      </c>
      <c r="Y83" t="n">
        <v>0.5</v>
      </c>
      <c r="Z83" t="n">
        <v>10</v>
      </c>
    </row>
    <row r="84">
      <c r="A84" t="n">
        <v>3</v>
      </c>
      <c r="B84" t="n">
        <v>70</v>
      </c>
      <c r="C84" t="inlineStr">
        <is>
          <t xml:space="preserve">CONCLUIDO	</t>
        </is>
      </c>
      <c r="D84" t="n">
        <v>4.8153</v>
      </c>
      <c r="E84" t="n">
        <v>20.77</v>
      </c>
      <c r="F84" t="n">
        <v>17.47</v>
      </c>
      <c r="G84" t="n">
        <v>28.33</v>
      </c>
      <c r="H84" t="n">
        <v>0.49</v>
      </c>
      <c r="I84" t="n">
        <v>37</v>
      </c>
      <c r="J84" t="n">
        <v>145.92</v>
      </c>
      <c r="K84" t="n">
        <v>47.83</v>
      </c>
      <c r="L84" t="n">
        <v>4</v>
      </c>
      <c r="M84" t="n">
        <v>35</v>
      </c>
      <c r="N84" t="n">
        <v>24.09</v>
      </c>
      <c r="O84" t="n">
        <v>18230.35</v>
      </c>
      <c r="P84" t="n">
        <v>198.77</v>
      </c>
      <c r="Q84" t="n">
        <v>183.27</v>
      </c>
      <c r="R84" t="n">
        <v>50.56</v>
      </c>
      <c r="S84" t="n">
        <v>26.24</v>
      </c>
      <c r="T84" t="n">
        <v>11150.99</v>
      </c>
      <c r="U84" t="n">
        <v>0.52</v>
      </c>
      <c r="V84" t="n">
        <v>0.87</v>
      </c>
      <c r="W84" t="n">
        <v>2.99</v>
      </c>
      <c r="X84" t="n">
        <v>0.71</v>
      </c>
      <c r="Y84" t="n">
        <v>0.5</v>
      </c>
      <c r="Z84" t="n">
        <v>10</v>
      </c>
    </row>
    <row r="85">
      <c r="A85" t="n">
        <v>4</v>
      </c>
      <c r="B85" t="n">
        <v>70</v>
      </c>
      <c r="C85" t="inlineStr">
        <is>
          <t xml:space="preserve">CONCLUIDO	</t>
        </is>
      </c>
      <c r="D85" t="n">
        <v>4.8943</v>
      </c>
      <c r="E85" t="n">
        <v>20.43</v>
      </c>
      <c r="F85" t="n">
        <v>17.34</v>
      </c>
      <c r="G85" t="n">
        <v>34.67</v>
      </c>
      <c r="H85" t="n">
        <v>0.6</v>
      </c>
      <c r="I85" t="n">
        <v>30</v>
      </c>
      <c r="J85" t="n">
        <v>147.3</v>
      </c>
      <c r="K85" t="n">
        <v>47.83</v>
      </c>
      <c r="L85" t="n">
        <v>5</v>
      </c>
      <c r="M85" t="n">
        <v>28</v>
      </c>
      <c r="N85" t="n">
        <v>24.47</v>
      </c>
      <c r="O85" t="n">
        <v>18400.38</v>
      </c>
      <c r="P85" t="n">
        <v>196.64</v>
      </c>
      <c r="Q85" t="n">
        <v>183.27</v>
      </c>
      <c r="R85" t="n">
        <v>46.12</v>
      </c>
      <c r="S85" t="n">
        <v>26.24</v>
      </c>
      <c r="T85" t="n">
        <v>8965.5</v>
      </c>
      <c r="U85" t="n">
        <v>0.57</v>
      </c>
      <c r="V85" t="n">
        <v>0.88</v>
      </c>
      <c r="W85" t="n">
        <v>2.99</v>
      </c>
      <c r="X85" t="n">
        <v>0.58</v>
      </c>
      <c r="Y85" t="n">
        <v>0.5</v>
      </c>
      <c r="Z85" t="n">
        <v>10</v>
      </c>
    </row>
    <row r="86">
      <c r="A86" t="n">
        <v>5</v>
      </c>
      <c r="B86" t="n">
        <v>70</v>
      </c>
      <c r="C86" t="inlineStr">
        <is>
          <t xml:space="preserve">CONCLUIDO	</t>
        </is>
      </c>
      <c r="D86" t="n">
        <v>4.9538</v>
      </c>
      <c r="E86" t="n">
        <v>20.19</v>
      </c>
      <c r="F86" t="n">
        <v>17.24</v>
      </c>
      <c r="G86" t="n">
        <v>41.37</v>
      </c>
      <c r="H86" t="n">
        <v>0.71</v>
      </c>
      <c r="I86" t="n">
        <v>25</v>
      </c>
      <c r="J86" t="n">
        <v>148.68</v>
      </c>
      <c r="K86" t="n">
        <v>47.83</v>
      </c>
      <c r="L86" t="n">
        <v>6</v>
      </c>
      <c r="M86" t="n">
        <v>23</v>
      </c>
      <c r="N86" t="n">
        <v>24.85</v>
      </c>
      <c r="O86" t="n">
        <v>18570.94</v>
      </c>
      <c r="P86" t="n">
        <v>195.11</v>
      </c>
      <c r="Q86" t="n">
        <v>183.28</v>
      </c>
      <c r="R86" t="n">
        <v>43.39</v>
      </c>
      <c r="S86" t="n">
        <v>26.24</v>
      </c>
      <c r="T86" t="n">
        <v>7626.57</v>
      </c>
      <c r="U86" t="n">
        <v>0.6</v>
      </c>
      <c r="V86" t="n">
        <v>0.88</v>
      </c>
      <c r="W86" t="n">
        <v>2.97</v>
      </c>
      <c r="X86" t="n">
        <v>0.48</v>
      </c>
      <c r="Y86" t="n">
        <v>0.5</v>
      </c>
      <c r="Z86" t="n">
        <v>10</v>
      </c>
    </row>
    <row r="87">
      <c r="A87" t="n">
        <v>6</v>
      </c>
      <c r="B87" t="n">
        <v>70</v>
      </c>
      <c r="C87" t="inlineStr">
        <is>
          <t xml:space="preserve">CONCLUIDO	</t>
        </is>
      </c>
      <c r="D87" t="n">
        <v>4.9988</v>
      </c>
      <c r="E87" t="n">
        <v>20</v>
      </c>
      <c r="F87" t="n">
        <v>17.17</v>
      </c>
      <c r="G87" t="n">
        <v>49.06</v>
      </c>
      <c r="H87" t="n">
        <v>0.83</v>
      </c>
      <c r="I87" t="n">
        <v>21</v>
      </c>
      <c r="J87" t="n">
        <v>150.07</v>
      </c>
      <c r="K87" t="n">
        <v>47.83</v>
      </c>
      <c r="L87" t="n">
        <v>7</v>
      </c>
      <c r="M87" t="n">
        <v>19</v>
      </c>
      <c r="N87" t="n">
        <v>25.24</v>
      </c>
      <c r="O87" t="n">
        <v>18742.03</v>
      </c>
      <c r="P87" t="n">
        <v>193.93</v>
      </c>
      <c r="Q87" t="n">
        <v>183.27</v>
      </c>
      <c r="R87" t="n">
        <v>41.01</v>
      </c>
      <c r="S87" t="n">
        <v>26.24</v>
      </c>
      <c r="T87" t="n">
        <v>6457.67</v>
      </c>
      <c r="U87" t="n">
        <v>0.64</v>
      </c>
      <c r="V87" t="n">
        <v>0.89</v>
      </c>
      <c r="W87" t="n">
        <v>2.98</v>
      </c>
      <c r="X87" t="n">
        <v>0.41</v>
      </c>
      <c r="Y87" t="n">
        <v>0.5</v>
      </c>
      <c r="Z87" t="n">
        <v>10</v>
      </c>
    </row>
    <row r="88">
      <c r="A88" t="n">
        <v>7</v>
      </c>
      <c r="B88" t="n">
        <v>70</v>
      </c>
      <c r="C88" t="inlineStr">
        <is>
          <t xml:space="preserve">CONCLUIDO	</t>
        </is>
      </c>
      <c r="D88" t="n">
        <v>5.0277</v>
      </c>
      <c r="E88" t="n">
        <v>19.89</v>
      </c>
      <c r="F88" t="n">
        <v>17.11</v>
      </c>
      <c r="G88" t="n">
        <v>54.04</v>
      </c>
      <c r="H88" t="n">
        <v>0.9399999999999999</v>
      </c>
      <c r="I88" t="n">
        <v>19</v>
      </c>
      <c r="J88" t="n">
        <v>151.46</v>
      </c>
      <c r="K88" t="n">
        <v>47.83</v>
      </c>
      <c r="L88" t="n">
        <v>8</v>
      </c>
      <c r="M88" t="n">
        <v>17</v>
      </c>
      <c r="N88" t="n">
        <v>25.63</v>
      </c>
      <c r="O88" t="n">
        <v>18913.66</v>
      </c>
      <c r="P88" t="n">
        <v>192.89</v>
      </c>
      <c r="Q88" t="n">
        <v>183.29</v>
      </c>
      <c r="R88" t="n">
        <v>39.34</v>
      </c>
      <c r="S88" t="n">
        <v>26.24</v>
      </c>
      <c r="T88" t="n">
        <v>5633.32</v>
      </c>
      <c r="U88" t="n">
        <v>0.67</v>
      </c>
      <c r="V88" t="n">
        <v>0.89</v>
      </c>
      <c r="W88" t="n">
        <v>2.97</v>
      </c>
      <c r="X88" t="n">
        <v>0.36</v>
      </c>
      <c r="Y88" t="n">
        <v>0.5</v>
      </c>
      <c r="Z88" t="n">
        <v>10</v>
      </c>
    </row>
    <row r="89">
      <c r="A89" t="n">
        <v>8</v>
      </c>
      <c r="B89" t="n">
        <v>70</v>
      </c>
      <c r="C89" t="inlineStr">
        <is>
          <t xml:space="preserve">CONCLUIDO	</t>
        </is>
      </c>
      <c r="D89" t="n">
        <v>5.0479</v>
      </c>
      <c r="E89" t="n">
        <v>19.81</v>
      </c>
      <c r="F89" t="n">
        <v>17.09</v>
      </c>
      <c r="G89" t="n">
        <v>60.32</v>
      </c>
      <c r="H89" t="n">
        <v>1.04</v>
      </c>
      <c r="I89" t="n">
        <v>17</v>
      </c>
      <c r="J89" t="n">
        <v>152.85</v>
      </c>
      <c r="K89" t="n">
        <v>47.83</v>
      </c>
      <c r="L89" t="n">
        <v>9</v>
      </c>
      <c r="M89" t="n">
        <v>15</v>
      </c>
      <c r="N89" t="n">
        <v>26.03</v>
      </c>
      <c r="O89" t="n">
        <v>19085.83</v>
      </c>
      <c r="P89" t="n">
        <v>192.09</v>
      </c>
      <c r="Q89" t="n">
        <v>183.26</v>
      </c>
      <c r="R89" t="n">
        <v>38.68</v>
      </c>
      <c r="S89" t="n">
        <v>26.24</v>
      </c>
      <c r="T89" t="n">
        <v>5309.55</v>
      </c>
      <c r="U89" t="n">
        <v>0.68</v>
      </c>
      <c r="V89" t="n">
        <v>0.89</v>
      </c>
      <c r="W89" t="n">
        <v>2.97</v>
      </c>
      <c r="X89" t="n">
        <v>0.34</v>
      </c>
      <c r="Y89" t="n">
        <v>0.5</v>
      </c>
      <c r="Z89" t="n">
        <v>10</v>
      </c>
    </row>
    <row r="90">
      <c r="A90" t="n">
        <v>9</v>
      </c>
      <c r="B90" t="n">
        <v>70</v>
      </c>
      <c r="C90" t="inlineStr">
        <is>
          <t xml:space="preserve">CONCLUIDO	</t>
        </is>
      </c>
      <c r="D90" t="n">
        <v>5.0772</v>
      </c>
      <c r="E90" t="n">
        <v>19.7</v>
      </c>
      <c r="F90" t="n">
        <v>17.03</v>
      </c>
      <c r="G90" t="n">
        <v>68.14</v>
      </c>
      <c r="H90" t="n">
        <v>1.15</v>
      </c>
      <c r="I90" t="n">
        <v>15</v>
      </c>
      <c r="J90" t="n">
        <v>154.25</v>
      </c>
      <c r="K90" t="n">
        <v>47.83</v>
      </c>
      <c r="L90" t="n">
        <v>10</v>
      </c>
      <c r="M90" t="n">
        <v>13</v>
      </c>
      <c r="N90" t="n">
        <v>26.43</v>
      </c>
      <c r="O90" t="n">
        <v>19258.55</v>
      </c>
      <c r="P90" t="n">
        <v>191.12</v>
      </c>
      <c r="Q90" t="n">
        <v>183.26</v>
      </c>
      <c r="R90" t="n">
        <v>37.03</v>
      </c>
      <c r="S90" t="n">
        <v>26.24</v>
      </c>
      <c r="T90" t="n">
        <v>4498.76</v>
      </c>
      <c r="U90" t="n">
        <v>0.71</v>
      </c>
      <c r="V90" t="n">
        <v>0.89</v>
      </c>
      <c r="W90" t="n">
        <v>2.96</v>
      </c>
      <c r="X90" t="n">
        <v>0.28</v>
      </c>
      <c r="Y90" t="n">
        <v>0.5</v>
      </c>
      <c r="Z90" t="n">
        <v>10</v>
      </c>
    </row>
    <row r="91">
      <c r="A91" t="n">
        <v>10</v>
      </c>
      <c r="B91" t="n">
        <v>70</v>
      </c>
      <c r="C91" t="inlineStr">
        <is>
          <t xml:space="preserve">CONCLUIDO	</t>
        </is>
      </c>
      <c r="D91" t="n">
        <v>5.089</v>
      </c>
      <c r="E91" t="n">
        <v>19.65</v>
      </c>
      <c r="F91" t="n">
        <v>17.02</v>
      </c>
      <c r="G91" t="n">
        <v>72.93000000000001</v>
      </c>
      <c r="H91" t="n">
        <v>1.25</v>
      </c>
      <c r="I91" t="n">
        <v>14</v>
      </c>
      <c r="J91" t="n">
        <v>155.66</v>
      </c>
      <c r="K91" t="n">
        <v>47.83</v>
      </c>
      <c r="L91" t="n">
        <v>11</v>
      </c>
      <c r="M91" t="n">
        <v>12</v>
      </c>
      <c r="N91" t="n">
        <v>26.83</v>
      </c>
      <c r="O91" t="n">
        <v>19431.82</v>
      </c>
      <c r="P91" t="n">
        <v>190.41</v>
      </c>
      <c r="Q91" t="n">
        <v>183.27</v>
      </c>
      <c r="R91" t="n">
        <v>36.54</v>
      </c>
      <c r="S91" t="n">
        <v>26.24</v>
      </c>
      <c r="T91" t="n">
        <v>4257.52</v>
      </c>
      <c r="U91" t="n">
        <v>0.72</v>
      </c>
      <c r="V91" t="n">
        <v>0.89</v>
      </c>
      <c r="W91" t="n">
        <v>2.96</v>
      </c>
      <c r="X91" t="n">
        <v>0.26</v>
      </c>
      <c r="Y91" t="n">
        <v>0.5</v>
      </c>
      <c r="Z91" t="n">
        <v>10</v>
      </c>
    </row>
    <row r="92">
      <c r="A92" t="n">
        <v>11</v>
      </c>
      <c r="B92" t="n">
        <v>70</v>
      </c>
      <c r="C92" t="inlineStr">
        <is>
          <t xml:space="preserve">CONCLUIDO	</t>
        </is>
      </c>
      <c r="D92" t="n">
        <v>5.1046</v>
      </c>
      <c r="E92" t="n">
        <v>19.59</v>
      </c>
      <c r="F92" t="n">
        <v>16.99</v>
      </c>
      <c r="G92" t="n">
        <v>78.40000000000001</v>
      </c>
      <c r="H92" t="n">
        <v>1.35</v>
      </c>
      <c r="I92" t="n">
        <v>13</v>
      </c>
      <c r="J92" t="n">
        <v>157.07</v>
      </c>
      <c r="K92" t="n">
        <v>47.83</v>
      </c>
      <c r="L92" t="n">
        <v>12</v>
      </c>
      <c r="M92" t="n">
        <v>11</v>
      </c>
      <c r="N92" t="n">
        <v>27.24</v>
      </c>
      <c r="O92" t="n">
        <v>19605.66</v>
      </c>
      <c r="P92" t="n">
        <v>189.81</v>
      </c>
      <c r="Q92" t="n">
        <v>183.28</v>
      </c>
      <c r="R92" t="n">
        <v>35.48</v>
      </c>
      <c r="S92" t="n">
        <v>26.24</v>
      </c>
      <c r="T92" t="n">
        <v>3732.33</v>
      </c>
      <c r="U92" t="n">
        <v>0.74</v>
      </c>
      <c r="V92" t="n">
        <v>0.9</v>
      </c>
      <c r="W92" t="n">
        <v>2.96</v>
      </c>
      <c r="X92" t="n">
        <v>0.23</v>
      </c>
      <c r="Y92" t="n">
        <v>0.5</v>
      </c>
      <c r="Z92" t="n">
        <v>10</v>
      </c>
    </row>
    <row r="93">
      <c r="A93" t="n">
        <v>12</v>
      </c>
      <c r="B93" t="n">
        <v>70</v>
      </c>
      <c r="C93" t="inlineStr">
        <is>
          <t xml:space="preserve">CONCLUIDO	</t>
        </is>
      </c>
      <c r="D93" t="n">
        <v>5.1139</v>
      </c>
      <c r="E93" t="n">
        <v>19.55</v>
      </c>
      <c r="F93" t="n">
        <v>16.98</v>
      </c>
      <c r="G93" t="n">
        <v>84.90000000000001</v>
      </c>
      <c r="H93" t="n">
        <v>1.45</v>
      </c>
      <c r="I93" t="n">
        <v>12</v>
      </c>
      <c r="J93" t="n">
        <v>158.48</v>
      </c>
      <c r="K93" t="n">
        <v>47.83</v>
      </c>
      <c r="L93" t="n">
        <v>13</v>
      </c>
      <c r="M93" t="n">
        <v>10</v>
      </c>
      <c r="N93" t="n">
        <v>27.65</v>
      </c>
      <c r="O93" t="n">
        <v>19780.06</v>
      </c>
      <c r="P93" t="n">
        <v>189.3</v>
      </c>
      <c r="Q93" t="n">
        <v>183.27</v>
      </c>
      <c r="R93" t="n">
        <v>35.04</v>
      </c>
      <c r="S93" t="n">
        <v>26.24</v>
      </c>
      <c r="T93" t="n">
        <v>3515.88</v>
      </c>
      <c r="U93" t="n">
        <v>0.75</v>
      </c>
      <c r="V93" t="n">
        <v>0.9</v>
      </c>
      <c r="W93" t="n">
        <v>2.96</v>
      </c>
      <c r="X93" t="n">
        <v>0.22</v>
      </c>
      <c r="Y93" t="n">
        <v>0.5</v>
      </c>
      <c r="Z93" t="n">
        <v>10</v>
      </c>
    </row>
    <row r="94">
      <c r="A94" t="n">
        <v>13</v>
      </c>
      <c r="B94" t="n">
        <v>70</v>
      </c>
      <c r="C94" t="inlineStr">
        <is>
          <t xml:space="preserve">CONCLUIDO	</t>
        </is>
      </c>
      <c r="D94" t="n">
        <v>5.13</v>
      </c>
      <c r="E94" t="n">
        <v>19.49</v>
      </c>
      <c r="F94" t="n">
        <v>16.95</v>
      </c>
      <c r="G94" t="n">
        <v>92.44</v>
      </c>
      <c r="H94" t="n">
        <v>1.55</v>
      </c>
      <c r="I94" t="n">
        <v>11</v>
      </c>
      <c r="J94" t="n">
        <v>159.9</v>
      </c>
      <c r="K94" t="n">
        <v>47.83</v>
      </c>
      <c r="L94" t="n">
        <v>14</v>
      </c>
      <c r="M94" t="n">
        <v>9</v>
      </c>
      <c r="N94" t="n">
        <v>28.07</v>
      </c>
      <c r="O94" t="n">
        <v>19955.16</v>
      </c>
      <c r="P94" t="n">
        <v>188.12</v>
      </c>
      <c r="Q94" t="n">
        <v>183.26</v>
      </c>
      <c r="R94" t="n">
        <v>34.3</v>
      </c>
      <c r="S94" t="n">
        <v>26.24</v>
      </c>
      <c r="T94" t="n">
        <v>3152.77</v>
      </c>
      <c r="U94" t="n">
        <v>0.77</v>
      </c>
      <c r="V94" t="n">
        <v>0.9</v>
      </c>
      <c r="W94" t="n">
        <v>2.95</v>
      </c>
      <c r="X94" t="n">
        <v>0.19</v>
      </c>
      <c r="Y94" t="n">
        <v>0.5</v>
      </c>
      <c r="Z94" t="n">
        <v>10</v>
      </c>
    </row>
    <row r="95">
      <c r="A95" t="n">
        <v>14</v>
      </c>
      <c r="B95" t="n">
        <v>70</v>
      </c>
      <c r="C95" t="inlineStr">
        <is>
          <t xml:space="preserve">CONCLUIDO	</t>
        </is>
      </c>
      <c r="D95" t="n">
        <v>5.142</v>
      </c>
      <c r="E95" t="n">
        <v>19.45</v>
      </c>
      <c r="F95" t="n">
        <v>16.93</v>
      </c>
      <c r="G95" t="n">
        <v>101.58</v>
      </c>
      <c r="H95" t="n">
        <v>1.65</v>
      </c>
      <c r="I95" t="n">
        <v>10</v>
      </c>
      <c r="J95" t="n">
        <v>161.32</v>
      </c>
      <c r="K95" t="n">
        <v>47.83</v>
      </c>
      <c r="L95" t="n">
        <v>15</v>
      </c>
      <c r="M95" t="n">
        <v>8</v>
      </c>
      <c r="N95" t="n">
        <v>28.5</v>
      </c>
      <c r="O95" t="n">
        <v>20130.71</v>
      </c>
      <c r="P95" t="n">
        <v>187.68</v>
      </c>
      <c r="Q95" t="n">
        <v>183.28</v>
      </c>
      <c r="R95" t="n">
        <v>33.61</v>
      </c>
      <c r="S95" t="n">
        <v>26.24</v>
      </c>
      <c r="T95" t="n">
        <v>2810.11</v>
      </c>
      <c r="U95" t="n">
        <v>0.78</v>
      </c>
      <c r="V95" t="n">
        <v>0.9</v>
      </c>
      <c r="W95" t="n">
        <v>2.96</v>
      </c>
      <c r="X95" t="n">
        <v>0.17</v>
      </c>
      <c r="Y95" t="n">
        <v>0.5</v>
      </c>
      <c r="Z95" t="n">
        <v>10</v>
      </c>
    </row>
    <row r="96">
      <c r="A96" t="n">
        <v>15</v>
      </c>
      <c r="B96" t="n">
        <v>70</v>
      </c>
      <c r="C96" t="inlineStr">
        <is>
          <t xml:space="preserve">CONCLUIDO	</t>
        </is>
      </c>
      <c r="D96" t="n">
        <v>5.1418</v>
      </c>
      <c r="E96" t="n">
        <v>19.45</v>
      </c>
      <c r="F96" t="n">
        <v>16.93</v>
      </c>
      <c r="G96" t="n">
        <v>101.59</v>
      </c>
      <c r="H96" t="n">
        <v>1.74</v>
      </c>
      <c r="I96" t="n">
        <v>10</v>
      </c>
      <c r="J96" t="n">
        <v>162.75</v>
      </c>
      <c r="K96" t="n">
        <v>47.83</v>
      </c>
      <c r="L96" t="n">
        <v>16</v>
      </c>
      <c r="M96" t="n">
        <v>8</v>
      </c>
      <c r="N96" t="n">
        <v>28.92</v>
      </c>
      <c r="O96" t="n">
        <v>20306.85</v>
      </c>
      <c r="P96" t="n">
        <v>187.52</v>
      </c>
      <c r="Q96" t="n">
        <v>183.29</v>
      </c>
      <c r="R96" t="n">
        <v>33.7</v>
      </c>
      <c r="S96" t="n">
        <v>26.24</v>
      </c>
      <c r="T96" t="n">
        <v>2854.27</v>
      </c>
      <c r="U96" t="n">
        <v>0.78</v>
      </c>
      <c r="V96" t="n">
        <v>0.9</v>
      </c>
      <c r="W96" t="n">
        <v>2.96</v>
      </c>
      <c r="X96" t="n">
        <v>0.18</v>
      </c>
      <c r="Y96" t="n">
        <v>0.5</v>
      </c>
      <c r="Z96" t="n">
        <v>10</v>
      </c>
    </row>
    <row r="97">
      <c r="A97" t="n">
        <v>16</v>
      </c>
      <c r="B97" t="n">
        <v>70</v>
      </c>
      <c r="C97" t="inlineStr">
        <is>
          <t xml:space="preserve">CONCLUIDO	</t>
        </is>
      </c>
      <c r="D97" t="n">
        <v>5.1516</v>
      </c>
      <c r="E97" t="n">
        <v>19.41</v>
      </c>
      <c r="F97" t="n">
        <v>16.92</v>
      </c>
      <c r="G97" t="n">
        <v>112.82</v>
      </c>
      <c r="H97" t="n">
        <v>1.83</v>
      </c>
      <c r="I97" t="n">
        <v>9</v>
      </c>
      <c r="J97" t="n">
        <v>164.19</v>
      </c>
      <c r="K97" t="n">
        <v>47.83</v>
      </c>
      <c r="L97" t="n">
        <v>17</v>
      </c>
      <c r="M97" t="n">
        <v>7</v>
      </c>
      <c r="N97" t="n">
        <v>29.36</v>
      </c>
      <c r="O97" t="n">
        <v>20483.57</v>
      </c>
      <c r="P97" t="n">
        <v>186.52</v>
      </c>
      <c r="Q97" t="n">
        <v>183.28</v>
      </c>
      <c r="R97" t="n">
        <v>33.51</v>
      </c>
      <c r="S97" t="n">
        <v>26.24</v>
      </c>
      <c r="T97" t="n">
        <v>2765.87</v>
      </c>
      <c r="U97" t="n">
        <v>0.78</v>
      </c>
      <c r="V97" t="n">
        <v>0.9</v>
      </c>
      <c r="W97" t="n">
        <v>2.95</v>
      </c>
      <c r="X97" t="n">
        <v>0.17</v>
      </c>
      <c r="Y97" t="n">
        <v>0.5</v>
      </c>
      <c r="Z97" t="n">
        <v>10</v>
      </c>
    </row>
    <row r="98">
      <c r="A98" t="n">
        <v>17</v>
      </c>
      <c r="B98" t="n">
        <v>70</v>
      </c>
      <c r="C98" t="inlineStr">
        <is>
          <t xml:space="preserve">CONCLUIDO	</t>
        </is>
      </c>
      <c r="D98" t="n">
        <v>5.1557</v>
      </c>
      <c r="E98" t="n">
        <v>19.4</v>
      </c>
      <c r="F98" t="n">
        <v>16.91</v>
      </c>
      <c r="G98" t="n">
        <v>112.72</v>
      </c>
      <c r="H98" t="n">
        <v>1.93</v>
      </c>
      <c r="I98" t="n">
        <v>9</v>
      </c>
      <c r="J98" t="n">
        <v>165.62</v>
      </c>
      <c r="K98" t="n">
        <v>47.83</v>
      </c>
      <c r="L98" t="n">
        <v>18</v>
      </c>
      <c r="M98" t="n">
        <v>7</v>
      </c>
      <c r="N98" t="n">
        <v>29.8</v>
      </c>
      <c r="O98" t="n">
        <v>20660.89</v>
      </c>
      <c r="P98" t="n">
        <v>186.16</v>
      </c>
      <c r="Q98" t="n">
        <v>183.26</v>
      </c>
      <c r="R98" t="n">
        <v>33</v>
      </c>
      <c r="S98" t="n">
        <v>26.24</v>
      </c>
      <c r="T98" t="n">
        <v>2513.26</v>
      </c>
      <c r="U98" t="n">
        <v>0.8</v>
      </c>
      <c r="V98" t="n">
        <v>0.9</v>
      </c>
      <c r="W98" t="n">
        <v>2.95</v>
      </c>
      <c r="X98" t="n">
        <v>0.15</v>
      </c>
      <c r="Y98" t="n">
        <v>0.5</v>
      </c>
      <c r="Z98" t="n">
        <v>10</v>
      </c>
    </row>
    <row r="99">
      <c r="A99" t="n">
        <v>18</v>
      </c>
      <c r="B99" t="n">
        <v>70</v>
      </c>
      <c r="C99" t="inlineStr">
        <is>
          <t xml:space="preserve">CONCLUIDO	</t>
        </is>
      </c>
      <c r="D99" t="n">
        <v>5.1682</v>
      </c>
      <c r="E99" t="n">
        <v>19.35</v>
      </c>
      <c r="F99" t="n">
        <v>16.89</v>
      </c>
      <c r="G99" t="n">
        <v>126.67</v>
      </c>
      <c r="H99" t="n">
        <v>2.02</v>
      </c>
      <c r="I99" t="n">
        <v>8</v>
      </c>
      <c r="J99" t="n">
        <v>167.07</v>
      </c>
      <c r="K99" t="n">
        <v>47.83</v>
      </c>
      <c r="L99" t="n">
        <v>19</v>
      </c>
      <c r="M99" t="n">
        <v>6</v>
      </c>
      <c r="N99" t="n">
        <v>30.24</v>
      </c>
      <c r="O99" t="n">
        <v>20838.81</v>
      </c>
      <c r="P99" t="n">
        <v>185.3</v>
      </c>
      <c r="Q99" t="n">
        <v>183.26</v>
      </c>
      <c r="R99" t="n">
        <v>32.54</v>
      </c>
      <c r="S99" t="n">
        <v>26.24</v>
      </c>
      <c r="T99" t="n">
        <v>2285.69</v>
      </c>
      <c r="U99" t="n">
        <v>0.8100000000000001</v>
      </c>
      <c r="V99" t="n">
        <v>0.9</v>
      </c>
      <c r="W99" t="n">
        <v>2.95</v>
      </c>
      <c r="X99" t="n">
        <v>0.13</v>
      </c>
      <c r="Y99" t="n">
        <v>0.5</v>
      </c>
      <c r="Z99" t="n">
        <v>10</v>
      </c>
    </row>
    <row r="100">
      <c r="A100" t="n">
        <v>19</v>
      </c>
      <c r="B100" t="n">
        <v>70</v>
      </c>
      <c r="C100" t="inlineStr">
        <is>
          <t xml:space="preserve">CONCLUIDO	</t>
        </is>
      </c>
      <c r="D100" t="n">
        <v>5.1683</v>
      </c>
      <c r="E100" t="n">
        <v>19.35</v>
      </c>
      <c r="F100" t="n">
        <v>16.89</v>
      </c>
      <c r="G100" t="n">
        <v>126.67</v>
      </c>
      <c r="H100" t="n">
        <v>2.1</v>
      </c>
      <c r="I100" t="n">
        <v>8</v>
      </c>
      <c r="J100" t="n">
        <v>168.51</v>
      </c>
      <c r="K100" t="n">
        <v>47.83</v>
      </c>
      <c r="L100" t="n">
        <v>20</v>
      </c>
      <c r="M100" t="n">
        <v>6</v>
      </c>
      <c r="N100" t="n">
        <v>30.69</v>
      </c>
      <c r="O100" t="n">
        <v>21017.33</v>
      </c>
      <c r="P100" t="n">
        <v>185.67</v>
      </c>
      <c r="Q100" t="n">
        <v>183.26</v>
      </c>
      <c r="R100" t="n">
        <v>32.46</v>
      </c>
      <c r="S100" t="n">
        <v>26.24</v>
      </c>
      <c r="T100" t="n">
        <v>2245.2</v>
      </c>
      <c r="U100" t="n">
        <v>0.8100000000000001</v>
      </c>
      <c r="V100" t="n">
        <v>0.9</v>
      </c>
      <c r="W100" t="n">
        <v>2.95</v>
      </c>
      <c r="X100" t="n">
        <v>0.13</v>
      </c>
      <c r="Y100" t="n">
        <v>0.5</v>
      </c>
      <c r="Z100" t="n">
        <v>10</v>
      </c>
    </row>
    <row r="101">
      <c r="A101" t="n">
        <v>20</v>
      </c>
      <c r="B101" t="n">
        <v>70</v>
      </c>
      <c r="C101" t="inlineStr">
        <is>
          <t xml:space="preserve">CONCLUIDO	</t>
        </is>
      </c>
      <c r="D101" t="n">
        <v>5.1671</v>
      </c>
      <c r="E101" t="n">
        <v>19.35</v>
      </c>
      <c r="F101" t="n">
        <v>16.89</v>
      </c>
      <c r="G101" t="n">
        <v>126.7</v>
      </c>
      <c r="H101" t="n">
        <v>2.19</v>
      </c>
      <c r="I101" t="n">
        <v>8</v>
      </c>
      <c r="J101" t="n">
        <v>169.97</v>
      </c>
      <c r="K101" t="n">
        <v>47.83</v>
      </c>
      <c r="L101" t="n">
        <v>21</v>
      </c>
      <c r="M101" t="n">
        <v>6</v>
      </c>
      <c r="N101" t="n">
        <v>31.14</v>
      </c>
      <c r="O101" t="n">
        <v>21196.47</v>
      </c>
      <c r="P101" t="n">
        <v>185.31</v>
      </c>
      <c r="Q101" t="n">
        <v>183.27</v>
      </c>
      <c r="R101" t="n">
        <v>32.6</v>
      </c>
      <c r="S101" t="n">
        <v>26.24</v>
      </c>
      <c r="T101" t="n">
        <v>2318.01</v>
      </c>
      <c r="U101" t="n">
        <v>0.8</v>
      </c>
      <c r="V101" t="n">
        <v>0.9</v>
      </c>
      <c r="W101" t="n">
        <v>2.95</v>
      </c>
      <c r="X101" t="n">
        <v>0.14</v>
      </c>
      <c r="Y101" t="n">
        <v>0.5</v>
      </c>
      <c r="Z101" t="n">
        <v>10</v>
      </c>
    </row>
    <row r="102">
      <c r="A102" t="n">
        <v>21</v>
      </c>
      <c r="B102" t="n">
        <v>70</v>
      </c>
      <c r="C102" t="inlineStr">
        <is>
          <t xml:space="preserve">CONCLUIDO	</t>
        </is>
      </c>
      <c r="D102" t="n">
        <v>5.1787</v>
      </c>
      <c r="E102" t="n">
        <v>19.31</v>
      </c>
      <c r="F102" t="n">
        <v>16.88</v>
      </c>
      <c r="G102" t="n">
        <v>144.68</v>
      </c>
      <c r="H102" t="n">
        <v>2.28</v>
      </c>
      <c r="I102" t="n">
        <v>7</v>
      </c>
      <c r="J102" t="n">
        <v>171.42</v>
      </c>
      <c r="K102" t="n">
        <v>47.83</v>
      </c>
      <c r="L102" t="n">
        <v>22</v>
      </c>
      <c r="M102" t="n">
        <v>5</v>
      </c>
      <c r="N102" t="n">
        <v>31.6</v>
      </c>
      <c r="O102" t="n">
        <v>21376.23</v>
      </c>
      <c r="P102" t="n">
        <v>183.73</v>
      </c>
      <c r="Q102" t="n">
        <v>183.26</v>
      </c>
      <c r="R102" t="n">
        <v>32.01</v>
      </c>
      <c r="S102" t="n">
        <v>26.24</v>
      </c>
      <c r="T102" t="n">
        <v>2028.32</v>
      </c>
      <c r="U102" t="n">
        <v>0.82</v>
      </c>
      <c r="V102" t="n">
        <v>0.9</v>
      </c>
      <c r="W102" t="n">
        <v>2.95</v>
      </c>
      <c r="X102" t="n">
        <v>0.12</v>
      </c>
      <c r="Y102" t="n">
        <v>0.5</v>
      </c>
      <c r="Z102" t="n">
        <v>10</v>
      </c>
    </row>
    <row r="103">
      <c r="A103" t="n">
        <v>22</v>
      </c>
      <c r="B103" t="n">
        <v>70</v>
      </c>
      <c r="C103" t="inlineStr">
        <is>
          <t xml:space="preserve">CONCLUIDO	</t>
        </is>
      </c>
      <c r="D103" t="n">
        <v>5.1818</v>
      </c>
      <c r="E103" t="n">
        <v>19.3</v>
      </c>
      <c r="F103" t="n">
        <v>16.87</v>
      </c>
      <c r="G103" t="n">
        <v>144.58</v>
      </c>
      <c r="H103" t="n">
        <v>2.36</v>
      </c>
      <c r="I103" t="n">
        <v>7</v>
      </c>
      <c r="J103" t="n">
        <v>172.89</v>
      </c>
      <c r="K103" t="n">
        <v>47.83</v>
      </c>
      <c r="L103" t="n">
        <v>23</v>
      </c>
      <c r="M103" t="n">
        <v>5</v>
      </c>
      <c r="N103" t="n">
        <v>32.06</v>
      </c>
      <c r="O103" t="n">
        <v>21556.61</v>
      </c>
      <c r="P103" t="n">
        <v>184.6</v>
      </c>
      <c r="Q103" t="n">
        <v>183.26</v>
      </c>
      <c r="R103" t="n">
        <v>31.77</v>
      </c>
      <c r="S103" t="n">
        <v>26.24</v>
      </c>
      <c r="T103" t="n">
        <v>1906.32</v>
      </c>
      <c r="U103" t="n">
        <v>0.83</v>
      </c>
      <c r="V103" t="n">
        <v>0.9</v>
      </c>
      <c r="W103" t="n">
        <v>2.95</v>
      </c>
      <c r="X103" t="n">
        <v>0.11</v>
      </c>
      <c r="Y103" t="n">
        <v>0.5</v>
      </c>
      <c r="Z103" t="n">
        <v>10</v>
      </c>
    </row>
    <row r="104">
      <c r="A104" t="n">
        <v>23</v>
      </c>
      <c r="B104" t="n">
        <v>70</v>
      </c>
      <c r="C104" t="inlineStr">
        <is>
          <t xml:space="preserve">CONCLUIDO	</t>
        </is>
      </c>
      <c r="D104" t="n">
        <v>5.1811</v>
      </c>
      <c r="E104" t="n">
        <v>19.3</v>
      </c>
      <c r="F104" t="n">
        <v>16.87</v>
      </c>
      <c r="G104" t="n">
        <v>144.6</v>
      </c>
      <c r="H104" t="n">
        <v>2.44</v>
      </c>
      <c r="I104" t="n">
        <v>7</v>
      </c>
      <c r="J104" t="n">
        <v>174.35</v>
      </c>
      <c r="K104" t="n">
        <v>47.83</v>
      </c>
      <c r="L104" t="n">
        <v>24</v>
      </c>
      <c r="M104" t="n">
        <v>5</v>
      </c>
      <c r="N104" t="n">
        <v>32.53</v>
      </c>
      <c r="O104" t="n">
        <v>21737.62</v>
      </c>
      <c r="P104" t="n">
        <v>184.3</v>
      </c>
      <c r="Q104" t="n">
        <v>183.26</v>
      </c>
      <c r="R104" t="n">
        <v>31.87</v>
      </c>
      <c r="S104" t="n">
        <v>26.24</v>
      </c>
      <c r="T104" t="n">
        <v>1957.83</v>
      </c>
      <c r="U104" t="n">
        <v>0.82</v>
      </c>
      <c r="V104" t="n">
        <v>0.9</v>
      </c>
      <c r="W104" t="n">
        <v>2.95</v>
      </c>
      <c r="X104" t="n">
        <v>0.11</v>
      </c>
      <c r="Y104" t="n">
        <v>0.5</v>
      </c>
      <c r="Z104" t="n">
        <v>10</v>
      </c>
    </row>
    <row r="105">
      <c r="A105" t="n">
        <v>24</v>
      </c>
      <c r="B105" t="n">
        <v>70</v>
      </c>
      <c r="C105" t="inlineStr">
        <is>
          <t xml:space="preserve">CONCLUIDO	</t>
        </is>
      </c>
      <c r="D105" t="n">
        <v>5.1789</v>
      </c>
      <c r="E105" t="n">
        <v>19.31</v>
      </c>
      <c r="F105" t="n">
        <v>16.88</v>
      </c>
      <c r="G105" t="n">
        <v>144.67</v>
      </c>
      <c r="H105" t="n">
        <v>2.52</v>
      </c>
      <c r="I105" t="n">
        <v>7</v>
      </c>
      <c r="J105" t="n">
        <v>175.83</v>
      </c>
      <c r="K105" t="n">
        <v>47.83</v>
      </c>
      <c r="L105" t="n">
        <v>25</v>
      </c>
      <c r="M105" t="n">
        <v>5</v>
      </c>
      <c r="N105" t="n">
        <v>33</v>
      </c>
      <c r="O105" t="n">
        <v>21919.27</v>
      </c>
      <c r="P105" t="n">
        <v>183.27</v>
      </c>
      <c r="Q105" t="n">
        <v>183.27</v>
      </c>
      <c r="R105" t="n">
        <v>32.2</v>
      </c>
      <c r="S105" t="n">
        <v>26.24</v>
      </c>
      <c r="T105" t="n">
        <v>2122.01</v>
      </c>
      <c r="U105" t="n">
        <v>0.82</v>
      </c>
      <c r="V105" t="n">
        <v>0.9</v>
      </c>
      <c r="W105" t="n">
        <v>2.95</v>
      </c>
      <c r="X105" t="n">
        <v>0.12</v>
      </c>
      <c r="Y105" t="n">
        <v>0.5</v>
      </c>
      <c r="Z105" t="n">
        <v>10</v>
      </c>
    </row>
    <row r="106">
      <c r="A106" t="n">
        <v>25</v>
      </c>
      <c r="B106" t="n">
        <v>70</v>
      </c>
      <c r="C106" t="inlineStr">
        <is>
          <t xml:space="preserve">CONCLUIDO	</t>
        </is>
      </c>
      <c r="D106" t="n">
        <v>5.193</v>
      </c>
      <c r="E106" t="n">
        <v>19.26</v>
      </c>
      <c r="F106" t="n">
        <v>16.86</v>
      </c>
      <c r="G106" t="n">
        <v>168.55</v>
      </c>
      <c r="H106" t="n">
        <v>2.6</v>
      </c>
      <c r="I106" t="n">
        <v>6</v>
      </c>
      <c r="J106" t="n">
        <v>177.3</v>
      </c>
      <c r="K106" t="n">
        <v>47.83</v>
      </c>
      <c r="L106" t="n">
        <v>26</v>
      </c>
      <c r="M106" t="n">
        <v>4</v>
      </c>
      <c r="N106" t="n">
        <v>33.48</v>
      </c>
      <c r="O106" t="n">
        <v>22101.56</v>
      </c>
      <c r="P106" t="n">
        <v>181.63</v>
      </c>
      <c r="Q106" t="n">
        <v>183.26</v>
      </c>
      <c r="R106" t="n">
        <v>31.35</v>
      </c>
      <c r="S106" t="n">
        <v>26.24</v>
      </c>
      <c r="T106" t="n">
        <v>1702.89</v>
      </c>
      <c r="U106" t="n">
        <v>0.84</v>
      </c>
      <c r="V106" t="n">
        <v>0.9</v>
      </c>
      <c r="W106" t="n">
        <v>2.95</v>
      </c>
      <c r="X106" t="n">
        <v>0.1</v>
      </c>
      <c r="Y106" t="n">
        <v>0.5</v>
      </c>
      <c r="Z106" t="n">
        <v>10</v>
      </c>
    </row>
    <row r="107">
      <c r="A107" t="n">
        <v>26</v>
      </c>
      <c r="B107" t="n">
        <v>70</v>
      </c>
      <c r="C107" t="inlineStr">
        <is>
          <t xml:space="preserve">CONCLUIDO	</t>
        </is>
      </c>
      <c r="D107" t="n">
        <v>5.1946</v>
      </c>
      <c r="E107" t="n">
        <v>19.25</v>
      </c>
      <c r="F107" t="n">
        <v>16.85</v>
      </c>
      <c r="G107" t="n">
        <v>168.49</v>
      </c>
      <c r="H107" t="n">
        <v>2.68</v>
      </c>
      <c r="I107" t="n">
        <v>6</v>
      </c>
      <c r="J107" t="n">
        <v>178.79</v>
      </c>
      <c r="K107" t="n">
        <v>47.83</v>
      </c>
      <c r="L107" t="n">
        <v>27</v>
      </c>
      <c r="M107" t="n">
        <v>4</v>
      </c>
      <c r="N107" t="n">
        <v>33.96</v>
      </c>
      <c r="O107" t="n">
        <v>22284.51</v>
      </c>
      <c r="P107" t="n">
        <v>182.12</v>
      </c>
      <c r="Q107" t="n">
        <v>183.26</v>
      </c>
      <c r="R107" t="n">
        <v>31.2</v>
      </c>
      <c r="S107" t="n">
        <v>26.24</v>
      </c>
      <c r="T107" t="n">
        <v>1627.64</v>
      </c>
      <c r="U107" t="n">
        <v>0.84</v>
      </c>
      <c r="V107" t="n">
        <v>0.9</v>
      </c>
      <c r="W107" t="n">
        <v>2.95</v>
      </c>
      <c r="X107" t="n">
        <v>0.09</v>
      </c>
      <c r="Y107" t="n">
        <v>0.5</v>
      </c>
      <c r="Z107" t="n">
        <v>10</v>
      </c>
    </row>
    <row r="108">
      <c r="A108" t="n">
        <v>27</v>
      </c>
      <c r="B108" t="n">
        <v>70</v>
      </c>
      <c r="C108" t="inlineStr">
        <is>
          <t xml:space="preserve">CONCLUIDO	</t>
        </is>
      </c>
      <c r="D108" t="n">
        <v>5.1938</v>
      </c>
      <c r="E108" t="n">
        <v>19.25</v>
      </c>
      <c r="F108" t="n">
        <v>16.85</v>
      </c>
      <c r="G108" t="n">
        <v>168.52</v>
      </c>
      <c r="H108" t="n">
        <v>2.75</v>
      </c>
      <c r="I108" t="n">
        <v>6</v>
      </c>
      <c r="J108" t="n">
        <v>180.28</v>
      </c>
      <c r="K108" t="n">
        <v>47.83</v>
      </c>
      <c r="L108" t="n">
        <v>28</v>
      </c>
      <c r="M108" t="n">
        <v>4</v>
      </c>
      <c r="N108" t="n">
        <v>34.45</v>
      </c>
      <c r="O108" t="n">
        <v>22468.11</v>
      </c>
      <c r="P108" t="n">
        <v>183</v>
      </c>
      <c r="Q108" t="n">
        <v>183.26</v>
      </c>
      <c r="R108" t="n">
        <v>31.19</v>
      </c>
      <c r="S108" t="n">
        <v>26.24</v>
      </c>
      <c r="T108" t="n">
        <v>1620.43</v>
      </c>
      <c r="U108" t="n">
        <v>0.84</v>
      </c>
      <c r="V108" t="n">
        <v>0.9</v>
      </c>
      <c r="W108" t="n">
        <v>2.95</v>
      </c>
      <c r="X108" t="n">
        <v>0.1</v>
      </c>
      <c r="Y108" t="n">
        <v>0.5</v>
      </c>
      <c r="Z108" t="n">
        <v>10</v>
      </c>
    </row>
    <row r="109">
      <c r="A109" t="n">
        <v>28</v>
      </c>
      <c r="B109" t="n">
        <v>70</v>
      </c>
      <c r="C109" t="inlineStr">
        <is>
          <t xml:space="preserve">CONCLUIDO	</t>
        </is>
      </c>
      <c r="D109" t="n">
        <v>5.1944</v>
      </c>
      <c r="E109" t="n">
        <v>19.25</v>
      </c>
      <c r="F109" t="n">
        <v>16.85</v>
      </c>
      <c r="G109" t="n">
        <v>168.5</v>
      </c>
      <c r="H109" t="n">
        <v>2.83</v>
      </c>
      <c r="I109" t="n">
        <v>6</v>
      </c>
      <c r="J109" t="n">
        <v>181.77</v>
      </c>
      <c r="K109" t="n">
        <v>47.83</v>
      </c>
      <c r="L109" t="n">
        <v>29</v>
      </c>
      <c r="M109" t="n">
        <v>4</v>
      </c>
      <c r="N109" t="n">
        <v>34.94</v>
      </c>
      <c r="O109" t="n">
        <v>22652.51</v>
      </c>
      <c r="P109" t="n">
        <v>182.93</v>
      </c>
      <c r="Q109" t="n">
        <v>183.26</v>
      </c>
      <c r="R109" t="n">
        <v>31.23</v>
      </c>
      <c r="S109" t="n">
        <v>26.24</v>
      </c>
      <c r="T109" t="n">
        <v>1642.07</v>
      </c>
      <c r="U109" t="n">
        <v>0.84</v>
      </c>
      <c r="V109" t="n">
        <v>0.9</v>
      </c>
      <c r="W109" t="n">
        <v>2.95</v>
      </c>
      <c r="X109" t="n">
        <v>0.09</v>
      </c>
      <c r="Y109" t="n">
        <v>0.5</v>
      </c>
      <c r="Z109" t="n">
        <v>10</v>
      </c>
    </row>
    <row r="110">
      <c r="A110" t="n">
        <v>29</v>
      </c>
      <c r="B110" t="n">
        <v>70</v>
      </c>
      <c r="C110" t="inlineStr">
        <is>
          <t xml:space="preserve">CONCLUIDO	</t>
        </is>
      </c>
      <c r="D110" t="n">
        <v>5.1926</v>
      </c>
      <c r="E110" t="n">
        <v>19.26</v>
      </c>
      <c r="F110" t="n">
        <v>16.86</v>
      </c>
      <c r="G110" t="n">
        <v>168.57</v>
      </c>
      <c r="H110" t="n">
        <v>2.9</v>
      </c>
      <c r="I110" t="n">
        <v>6</v>
      </c>
      <c r="J110" t="n">
        <v>183.27</v>
      </c>
      <c r="K110" t="n">
        <v>47.83</v>
      </c>
      <c r="L110" t="n">
        <v>30</v>
      </c>
      <c r="M110" t="n">
        <v>4</v>
      </c>
      <c r="N110" t="n">
        <v>35.44</v>
      </c>
      <c r="O110" t="n">
        <v>22837.46</v>
      </c>
      <c r="P110" t="n">
        <v>182.37</v>
      </c>
      <c r="Q110" t="n">
        <v>183.26</v>
      </c>
      <c r="R110" t="n">
        <v>31.33</v>
      </c>
      <c r="S110" t="n">
        <v>26.24</v>
      </c>
      <c r="T110" t="n">
        <v>1691.62</v>
      </c>
      <c r="U110" t="n">
        <v>0.84</v>
      </c>
      <c r="V110" t="n">
        <v>0.9</v>
      </c>
      <c r="W110" t="n">
        <v>2.95</v>
      </c>
      <c r="X110" t="n">
        <v>0.1</v>
      </c>
      <c r="Y110" t="n">
        <v>0.5</v>
      </c>
      <c r="Z110" t="n">
        <v>10</v>
      </c>
    </row>
    <row r="111">
      <c r="A111" t="n">
        <v>30</v>
      </c>
      <c r="B111" t="n">
        <v>70</v>
      </c>
      <c r="C111" t="inlineStr">
        <is>
          <t xml:space="preserve">CONCLUIDO	</t>
        </is>
      </c>
      <c r="D111" t="n">
        <v>5.1942</v>
      </c>
      <c r="E111" t="n">
        <v>19.25</v>
      </c>
      <c r="F111" t="n">
        <v>16.85</v>
      </c>
      <c r="G111" t="n">
        <v>168.51</v>
      </c>
      <c r="H111" t="n">
        <v>2.98</v>
      </c>
      <c r="I111" t="n">
        <v>6</v>
      </c>
      <c r="J111" t="n">
        <v>184.78</v>
      </c>
      <c r="K111" t="n">
        <v>47.83</v>
      </c>
      <c r="L111" t="n">
        <v>31</v>
      </c>
      <c r="M111" t="n">
        <v>4</v>
      </c>
      <c r="N111" t="n">
        <v>35.95</v>
      </c>
      <c r="O111" t="n">
        <v>23023.09</v>
      </c>
      <c r="P111" t="n">
        <v>181.09</v>
      </c>
      <c r="Q111" t="n">
        <v>183.26</v>
      </c>
      <c r="R111" t="n">
        <v>31.2</v>
      </c>
      <c r="S111" t="n">
        <v>26.24</v>
      </c>
      <c r="T111" t="n">
        <v>1626.77</v>
      </c>
      <c r="U111" t="n">
        <v>0.84</v>
      </c>
      <c r="V111" t="n">
        <v>0.9</v>
      </c>
      <c r="W111" t="n">
        <v>2.95</v>
      </c>
      <c r="X111" t="n">
        <v>0.1</v>
      </c>
      <c r="Y111" t="n">
        <v>0.5</v>
      </c>
      <c r="Z111" t="n">
        <v>10</v>
      </c>
    </row>
    <row r="112">
      <c r="A112" t="n">
        <v>31</v>
      </c>
      <c r="B112" t="n">
        <v>70</v>
      </c>
      <c r="C112" t="inlineStr">
        <is>
          <t xml:space="preserve">CONCLUIDO	</t>
        </is>
      </c>
      <c r="D112" t="n">
        <v>5.2046</v>
      </c>
      <c r="E112" t="n">
        <v>19.21</v>
      </c>
      <c r="F112" t="n">
        <v>16.84</v>
      </c>
      <c r="G112" t="n">
        <v>202.09</v>
      </c>
      <c r="H112" t="n">
        <v>3.05</v>
      </c>
      <c r="I112" t="n">
        <v>5</v>
      </c>
      <c r="J112" t="n">
        <v>186.29</v>
      </c>
      <c r="K112" t="n">
        <v>47.83</v>
      </c>
      <c r="L112" t="n">
        <v>32</v>
      </c>
      <c r="M112" t="n">
        <v>3</v>
      </c>
      <c r="N112" t="n">
        <v>36.46</v>
      </c>
      <c r="O112" t="n">
        <v>23209.42</v>
      </c>
      <c r="P112" t="n">
        <v>178.76</v>
      </c>
      <c r="Q112" t="n">
        <v>183.26</v>
      </c>
      <c r="R112" t="n">
        <v>30.89</v>
      </c>
      <c r="S112" t="n">
        <v>26.24</v>
      </c>
      <c r="T112" t="n">
        <v>1476.95</v>
      </c>
      <c r="U112" t="n">
        <v>0.85</v>
      </c>
      <c r="V112" t="n">
        <v>0.9</v>
      </c>
      <c r="W112" t="n">
        <v>2.95</v>
      </c>
      <c r="X112" t="n">
        <v>0.09</v>
      </c>
      <c r="Y112" t="n">
        <v>0.5</v>
      </c>
      <c r="Z112" t="n">
        <v>10</v>
      </c>
    </row>
    <row r="113">
      <c r="A113" t="n">
        <v>32</v>
      </c>
      <c r="B113" t="n">
        <v>70</v>
      </c>
      <c r="C113" t="inlineStr">
        <is>
          <t xml:space="preserve">CONCLUIDO	</t>
        </is>
      </c>
      <c r="D113" t="n">
        <v>5.2041</v>
      </c>
      <c r="E113" t="n">
        <v>19.22</v>
      </c>
      <c r="F113" t="n">
        <v>16.84</v>
      </c>
      <c r="G113" t="n">
        <v>202.11</v>
      </c>
      <c r="H113" t="n">
        <v>3.12</v>
      </c>
      <c r="I113" t="n">
        <v>5</v>
      </c>
      <c r="J113" t="n">
        <v>187.8</v>
      </c>
      <c r="K113" t="n">
        <v>47.83</v>
      </c>
      <c r="L113" t="n">
        <v>33</v>
      </c>
      <c r="M113" t="n">
        <v>3</v>
      </c>
      <c r="N113" t="n">
        <v>36.98</v>
      </c>
      <c r="O113" t="n">
        <v>23396.44</v>
      </c>
      <c r="P113" t="n">
        <v>180.11</v>
      </c>
      <c r="Q113" t="n">
        <v>183.26</v>
      </c>
      <c r="R113" t="n">
        <v>31.04</v>
      </c>
      <c r="S113" t="n">
        <v>26.24</v>
      </c>
      <c r="T113" t="n">
        <v>1553.32</v>
      </c>
      <c r="U113" t="n">
        <v>0.85</v>
      </c>
      <c r="V113" t="n">
        <v>0.9</v>
      </c>
      <c r="W113" t="n">
        <v>2.95</v>
      </c>
      <c r="X113" t="n">
        <v>0.09</v>
      </c>
      <c r="Y113" t="n">
        <v>0.5</v>
      </c>
      <c r="Z113" t="n">
        <v>10</v>
      </c>
    </row>
    <row r="114">
      <c r="A114" t="n">
        <v>33</v>
      </c>
      <c r="B114" t="n">
        <v>70</v>
      </c>
      <c r="C114" t="inlineStr">
        <is>
          <t xml:space="preserve">CONCLUIDO	</t>
        </is>
      </c>
      <c r="D114" t="n">
        <v>5.2052</v>
      </c>
      <c r="E114" t="n">
        <v>19.21</v>
      </c>
      <c r="F114" t="n">
        <v>16.84</v>
      </c>
      <c r="G114" t="n">
        <v>202.07</v>
      </c>
      <c r="H114" t="n">
        <v>3.19</v>
      </c>
      <c r="I114" t="n">
        <v>5</v>
      </c>
      <c r="J114" t="n">
        <v>189.33</v>
      </c>
      <c r="K114" t="n">
        <v>47.83</v>
      </c>
      <c r="L114" t="n">
        <v>34</v>
      </c>
      <c r="M114" t="n">
        <v>3</v>
      </c>
      <c r="N114" t="n">
        <v>37.5</v>
      </c>
      <c r="O114" t="n">
        <v>23584.16</v>
      </c>
      <c r="P114" t="n">
        <v>180.73</v>
      </c>
      <c r="Q114" t="n">
        <v>183.26</v>
      </c>
      <c r="R114" t="n">
        <v>30.86</v>
      </c>
      <c r="S114" t="n">
        <v>26.24</v>
      </c>
      <c r="T114" t="n">
        <v>1462.41</v>
      </c>
      <c r="U114" t="n">
        <v>0.85</v>
      </c>
      <c r="V114" t="n">
        <v>0.9</v>
      </c>
      <c r="W114" t="n">
        <v>2.95</v>
      </c>
      <c r="X114" t="n">
        <v>0.08</v>
      </c>
      <c r="Y114" t="n">
        <v>0.5</v>
      </c>
      <c r="Z114" t="n">
        <v>10</v>
      </c>
    </row>
    <row r="115">
      <c r="A115" t="n">
        <v>34</v>
      </c>
      <c r="B115" t="n">
        <v>70</v>
      </c>
      <c r="C115" t="inlineStr">
        <is>
          <t xml:space="preserve">CONCLUIDO	</t>
        </is>
      </c>
      <c r="D115" t="n">
        <v>5.2058</v>
      </c>
      <c r="E115" t="n">
        <v>19.21</v>
      </c>
      <c r="F115" t="n">
        <v>16.84</v>
      </c>
      <c r="G115" t="n">
        <v>202.04</v>
      </c>
      <c r="H115" t="n">
        <v>3.25</v>
      </c>
      <c r="I115" t="n">
        <v>5</v>
      </c>
      <c r="J115" t="n">
        <v>190.85</v>
      </c>
      <c r="K115" t="n">
        <v>47.83</v>
      </c>
      <c r="L115" t="n">
        <v>35</v>
      </c>
      <c r="M115" t="n">
        <v>3</v>
      </c>
      <c r="N115" t="n">
        <v>38.03</v>
      </c>
      <c r="O115" t="n">
        <v>23772.6</v>
      </c>
      <c r="P115" t="n">
        <v>181.02</v>
      </c>
      <c r="Q115" t="n">
        <v>183.26</v>
      </c>
      <c r="R115" t="n">
        <v>30.75</v>
      </c>
      <c r="S115" t="n">
        <v>26.24</v>
      </c>
      <c r="T115" t="n">
        <v>1404.81</v>
      </c>
      <c r="U115" t="n">
        <v>0.85</v>
      </c>
      <c r="V115" t="n">
        <v>0.9</v>
      </c>
      <c r="W115" t="n">
        <v>2.95</v>
      </c>
      <c r="X115" t="n">
        <v>0.08</v>
      </c>
      <c r="Y115" t="n">
        <v>0.5</v>
      </c>
      <c r="Z115" t="n">
        <v>10</v>
      </c>
    </row>
    <row r="116">
      <c r="A116" t="n">
        <v>35</v>
      </c>
      <c r="B116" t="n">
        <v>70</v>
      </c>
      <c r="C116" t="inlineStr">
        <is>
          <t xml:space="preserve">CONCLUIDO	</t>
        </is>
      </c>
      <c r="D116" t="n">
        <v>5.2053</v>
      </c>
      <c r="E116" t="n">
        <v>19.21</v>
      </c>
      <c r="F116" t="n">
        <v>16.84</v>
      </c>
      <c r="G116" t="n">
        <v>202.06</v>
      </c>
      <c r="H116" t="n">
        <v>3.32</v>
      </c>
      <c r="I116" t="n">
        <v>5</v>
      </c>
      <c r="J116" t="n">
        <v>192.39</v>
      </c>
      <c r="K116" t="n">
        <v>47.83</v>
      </c>
      <c r="L116" t="n">
        <v>36</v>
      </c>
      <c r="M116" t="n">
        <v>3</v>
      </c>
      <c r="N116" t="n">
        <v>38.56</v>
      </c>
      <c r="O116" t="n">
        <v>23961.75</v>
      </c>
      <c r="P116" t="n">
        <v>180.93</v>
      </c>
      <c r="Q116" t="n">
        <v>183.27</v>
      </c>
      <c r="R116" t="n">
        <v>30.76</v>
      </c>
      <c r="S116" t="n">
        <v>26.24</v>
      </c>
      <c r="T116" t="n">
        <v>1409.03</v>
      </c>
      <c r="U116" t="n">
        <v>0.85</v>
      </c>
      <c r="V116" t="n">
        <v>0.9</v>
      </c>
      <c r="W116" t="n">
        <v>2.95</v>
      </c>
      <c r="X116" t="n">
        <v>0.08</v>
      </c>
      <c r="Y116" t="n">
        <v>0.5</v>
      </c>
      <c r="Z116" t="n">
        <v>10</v>
      </c>
    </row>
    <row r="117">
      <c r="A117" t="n">
        <v>36</v>
      </c>
      <c r="B117" t="n">
        <v>70</v>
      </c>
      <c r="C117" t="inlineStr">
        <is>
          <t xml:space="preserve">CONCLUIDO	</t>
        </is>
      </c>
      <c r="D117" t="n">
        <v>5.2074</v>
      </c>
      <c r="E117" t="n">
        <v>19.2</v>
      </c>
      <c r="F117" t="n">
        <v>16.83</v>
      </c>
      <c r="G117" t="n">
        <v>201.97</v>
      </c>
      <c r="H117" t="n">
        <v>3.39</v>
      </c>
      <c r="I117" t="n">
        <v>5</v>
      </c>
      <c r="J117" t="n">
        <v>193.93</v>
      </c>
      <c r="K117" t="n">
        <v>47.83</v>
      </c>
      <c r="L117" t="n">
        <v>37</v>
      </c>
      <c r="M117" t="n">
        <v>3</v>
      </c>
      <c r="N117" t="n">
        <v>39.1</v>
      </c>
      <c r="O117" t="n">
        <v>24151.64</v>
      </c>
      <c r="P117" t="n">
        <v>180.71</v>
      </c>
      <c r="Q117" t="n">
        <v>183.26</v>
      </c>
      <c r="R117" t="n">
        <v>30.59</v>
      </c>
      <c r="S117" t="n">
        <v>26.24</v>
      </c>
      <c r="T117" t="n">
        <v>1326.81</v>
      </c>
      <c r="U117" t="n">
        <v>0.86</v>
      </c>
      <c r="V117" t="n">
        <v>0.9</v>
      </c>
      <c r="W117" t="n">
        <v>2.95</v>
      </c>
      <c r="X117" t="n">
        <v>0.08</v>
      </c>
      <c r="Y117" t="n">
        <v>0.5</v>
      </c>
      <c r="Z117" t="n">
        <v>10</v>
      </c>
    </row>
    <row r="118">
      <c r="A118" t="n">
        <v>37</v>
      </c>
      <c r="B118" t="n">
        <v>70</v>
      </c>
      <c r="C118" t="inlineStr">
        <is>
          <t xml:space="preserve">CONCLUIDO	</t>
        </is>
      </c>
      <c r="D118" t="n">
        <v>5.2069</v>
      </c>
      <c r="E118" t="n">
        <v>19.21</v>
      </c>
      <c r="F118" t="n">
        <v>16.83</v>
      </c>
      <c r="G118" t="n">
        <v>201.99</v>
      </c>
      <c r="H118" t="n">
        <v>3.45</v>
      </c>
      <c r="I118" t="n">
        <v>5</v>
      </c>
      <c r="J118" t="n">
        <v>195.47</v>
      </c>
      <c r="K118" t="n">
        <v>47.83</v>
      </c>
      <c r="L118" t="n">
        <v>38</v>
      </c>
      <c r="M118" t="n">
        <v>3</v>
      </c>
      <c r="N118" t="n">
        <v>39.64</v>
      </c>
      <c r="O118" t="n">
        <v>24342.26</v>
      </c>
      <c r="P118" t="n">
        <v>179.97</v>
      </c>
      <c r="Q118" t="n">
        <v>183.26</v>
      </c>
      <c r="R118" t="n">
        <v>30.59</v>
      </c>
      <c r="S118" t="n">
        <v>26.24</v>
      </c>
      <c r="T118" t="n">
        <v>1328.87</v>
      </c>
      <c r="U118" t="n">
        <v>0.86</v>
      </c>
      <c r="V118" t="n">
        <v>0.9</v>
      </c>
      <c r="W118" t="n">
        <v>2.95</v>
      </c>
      <c r="X118" t="n">
        <v>0.08</v>
      </c>
      <c r="Y118" t="n">
        <v>0.5</v>
      </c>
      <c r="Z118" t="n">
        <v>10</v>
      </c>
    </row>
    <row r="119">
      <c r="A119" t="n">
        <v>38</v>
      </c>
      <c r="B119" t="n">
        <v>70</v>
      </c>
      <c r="C119" t="inlineStr">
        <is>
          <t xml:space="preserve">CONCLUIDO	</t>
        </is>
      </c>
      <c r="D119" t="n">
        <v>5.2086</v>
      </c>
      <c r="E119" t="n">
        <v>19.2</v>
      </c>
      <c r="F119" t="n">
        <v>16.83</v>
      </c>
      <c r="G119" t="n">
        <v>201.92</v>
      </c>
      <c r="H119" t="n">
        <v>3.51</v>
      </c>
      <c r="I119" t="n">
        <v>5</v>
      </c>
      <c r="J119" t="n">
        <v>197.02</v>
      </c>
      <c r="K119" t="n">
        <v>47.83</v>
      </c>
      <c r="L119" t="n">
        <v>39</v>
      </c>
      <c r="M119" t="n">
        <v>3</v>
      </c>
      <c r="N119" t="n">
        <v>40.2</v>
      </c>
      <c r="O119" t="n">
        <v>24533.63</v>
      </c>
      <c r="P119" t="n">
        <v>178.52</v>
      </c>
      <c r="Q119" t="n">
        <v>183.27</v>
      </c>
      <c r="R119" t="n">
        <v>30.48</v>
      </c>
      <c r="S119" t="n">
        <v>26.24</v>
      </c>
      <c r="T119" t="n">
        <v>1269.9</v>
      </c>
      <c r="U119" t="n">
        <v>0.86</v>
      </c>
      <c r="V119" t="n">
        <v>0.9</v>
      </c>
      <c r="W119" t="n">
        <v>2.95</v>
      </c>
      <c r="X119" t="n">
        <v>0.07000000000000001</v>
      </c>
      <c r="Y119" t="n">
        <v>0.5</v>
      </c>
      <c r="Z119" t="n">
        <v>10</v>
      </c>
    </row>
    <row r="120">
      <c r="A120" t="n">
        <v>39</v>
      </c>
      <c r="B120" t="n">
        <v>70</v>
      </c>
      <c r="C120" t="inlineStr">
        <is>
          <t xml:space="preserve">CONCLUIDO	</t>
        </is>
      </c>
      <c r="D120" t="n">
        <v>5.2057</v>
      </c>
      <c r="E120" t="n">
        <v>19.21</v>
      </c>
      <c r="F120" t="n">
        <v>16.84</v>
      </c>
      <c r="G120" t="n">
        <v>202.04</v>
      </c>
      <c r="H120" t="n">
        <v>3.58</v>
      </c>
      <c r="I120" t="n">
        <v>5</v>
      </c>
      <c r="J120" t="n">
        <v>198.58</v>
      </c>
      <c r="K120" t="n">
        <v>47.83</v>
      </c>
      <c r="L120" t="n">
        <v>40</v>
      </c>
      <c r="M120" t="n">
        <v>3</v>
      </c>
      <c r="N120" t="n">
        <v>40.75</v>
      </c>
      <c r="O120" t="n">
        <v>24725.75</v>
      </c>
      <c r="P120" t="n">
        <v>177.71</v>
      </c>
      <c r="Q120" t="n">
        <v>183.26</v>
      </c>
      <c r="R120" t="n">
        <v>30.78</v>
      </c>
      <c r="S120" t="n">
        <v>26.24</v>
      </c>
      <c r="T120" t="n">
        <v>1423.48</v>
      </c>
      <c r="U120" t="n">
        <v>0.85</v>
      </c>
      <c r="V120" t="n">
        <v>0.9</v>
      </c>
      <c r="W120" t="n">
        <v>2.95</v>
      </c>
      <c r="X120" t="n">
        <v>0.08</v>
      </c>
      <c r="Y120" t="n">
        <v>0.5</v>
      </c>
      <c r="Z120" t="n">
        <v>10</v>
      </c>
    </row>
    <row r="121">
      <c r="A121" t="n">
        <v>0</v>
      </c>
      <c r="B121" t="n">
        <v>90</v>
      </c>
      <c r="C121" t="inlineStr">
        <is>
          <t xml:space="preserve">CONCLUIDO	</t>
        </is>
      </c>
      <c r="D121" t="n">
        <v>3.3027</v>
      </c>
      <c r="E121" t="n">
        <v>30.28</v>
      </c>
      <c r="F121" t="n">
        <v>20.82</v>
      </c>
      <c r="G121" t="n">
        <v>6.31</v>
      </c>
      <c r="H121" t="n">
        <v>0.1</v>
      </c>
      <c r="I121" t="n">
        <v>198</v>
      </c>
      <c r="J121" t="n">
        <v>176.73</v>
      </c>
      <c r="K121" t="n">
        <v>52.44</v>
      </c>
      <c r="L121" t="n">
        <v>1</v>
      </c>
      <c r="M121" t="n">
        <v>196</v>
      </c>
      <c r="N121" t="n">
        <v>33.29</v>
      </c>
      <c r="O121" t="n">
        <v>22031.19</v>
      </c>
      <c r="P121" t="n">
        <v>274.84</v>
      </c>
      <c r="Q121" t="n">
        <v>183.39</v>
      </c>
      <c r="R121" t="n">
        <v>154.12</v>
      </c>
      <c r="S121" t="n">
        <v>26.24</v>
      </c>
      <c r="T121" t="n">
        <v>62127.5</v>
      </c>
      <c r="U121" t="n">
        <v>0.17</v>
      </c>
      <c r="V121" t="n">
        <v>0.73</v>
      </c>
      <c r="W121" t="n">
        <v>3.28</v>
      </c>
      <c r="X121" t="n">
        <v>4.06</v>
      </c>
      <c r="Y121" t="n">
        <v>0.5</v>
      </c>
      <c r="Z121" t="n">
        <v>10</v>
      </c>
    </row>
    <row r="122">
      <c r="A122" t="n">
        <v>1</v>
      </c>
      <c r="B122" t="n">
        <v>90</v>
      </c>
      <c r="C122" t="inlineStr">
        <is>
          <t xml:space="preserve">CONCLUIDO	</t>
        </is>
      </c>
      <c r="D122" t="n">
        <v>4.1417</v>
      </c>
      <c r="E122" t="n">
        <v>24.14</v>
      </c>
      <c r="F122" t="n">
        <v>18.56</v>
      </c>
      <c r="G122" t="n">
        <v>12.51</v>
      </c>
      <c r="H122" t="n">
        <v>0.2</v>
      </c>
      <c r="I122" t="n">
        <v>89</v>
      </c>
      <c r="J122" t="n">
        <v>178.21</v>
      </c>
      <c r="K122" t="n">
        <v>52.44</v>
      </c>
      <c r="L122" t="n">
        <v>2</v>
      </c>
      <c r="M122" t="n">
        <v>87</v>
      </c>
      <c r="N122" t="n">
        <v>33.77</v>
      </c>
      <c r="O122" t="n">
        <v>22213.89</v>
      </c>
      <c r="P122" t="n">
        <v>244.77</v>
      </c>
      <c r="Q122" t="n">
        <v>183.32</v>
      </c>
      <c r="R122" t="n">
        <v>83.77</v>
      </c>
      <c r="S122" t="n">
        <v>26.24</v>
      </c>
      <c r="T122" t="n">
        <v>27496.17</v>
      </c>
      <c r="U122" t="n">
        <v>0.31</v>
      </c>
      <c r="V122" t="n">
        <v>0.82</v>
      </c>
      <c r="W122" t="n">
        <v>3.1</v>
      </c>
      <c r="X122" t="n">
        <v>1.8</v>
      </c>
      <c r="Y122" t="n">
        <v>0.5</v>
      </c>
      <c r="Z122" t="n">
        <v>10</v>
      </c>
    </row>
    <row r="123">
      <c r="A123" t="n">
        <v>2</v>
      </c>
      <c r="B123" t="n">
        <v>90</v>
      </c>
      <c r="C123" t="inlineStr">
        <is>
          <t xml:space="preserve">CONCLUIDO	</t>
        </is>
      </c>
      <c r="D123" t="n">
        <v>4.467</v>
      </c>
      <c r="E123" t="n">
        <v>22.39</v>
      </c>
      <c r="F123" t="n">
        <v>17.9</v>
      </c>
      <c r="G123" t="n">
        <v>18.52</v>
      </c>
      <c r="H123" t="n">
        <v>0.3</v>
      </c>
      <c r="I123" t="n">
        <v>58</v>
      </c>
      <c r="J123" t="n">
        <v>179.7</v>
      </c>
      <c r="K123" t="n">
        <v>52.44</v>
      </c>
      <c r="L123" t="n">
        <v>3</v>
      </c>
      <c r="M123" t="n">
        <v>56</v>
      </c>
      <c r="N123" t="n">
        <v>34.26</v>
      </c>
      <c r="O123" t="n">
        <v>22397.24</v>
      </c>
      <c r="P123" t="n">
        <v>235.85</v>
      </c>
      <c r="Q123" t="n">
        <v>183.3</v>
      </c>
      <c r="R123" t="n">
        <v>63.83</v>
      </c>
      <c r="S123" t="n">
        <v>26.24</v>
      </c>
      <c r="T123" t="n">
        <v>17680.09</v>
      </c>
      <c r="U123" t="n">
        <v>0.41</v>
      </c>
      <c r="V123" t="n">
        <v>0.85</v>
      </c>
      <c r="W123" t="n">
        <v>3.03</v>
      </c>
      <c r="X123" t="n">
        <v>1.15</v>
      </c>
      <c r="Y123" t="n">
        <v>0.5</v>
      </c>
      <c r="Z123" t="n">
        <v>10</v>
      </c>
    </row>
    <row r="124">
      <c r="A124" t="n">
        <v>3</v>
      </c>
      <c r="B124" t="n">
        <v>90</v>
      </c>
      <c r="C124" t="inlineStr">
        <is>
          <t xml:space="preserve">CONCLUIDO	</t>
        </is>
      </c>
      <c r="D124" t="n">
        <v>4.64</v>
      </c>
      <c r="E124" t="n">
        <v>21.55</v>
      </c>
      <c r="F124" t="n">
        <v>17.6</v>
      </c>
      <c r="G124" t="n">
        <v>24.56</v>
      </c>
      <c r="H124" t="n">
        <v>0.39</v>
      </c>
      <c r="I124" t="n">
        <v>43</v>
      </c>
      <c r="J124" t="n">
        <v>181.19</v>
      </c>
      <c r="K124" t="n">
        <v>52.44</v>
      </c>
      <c r="L124" t="n">
        <v>4</v>
      </c>
      <c r="M124" t="n">
        <v>41</v>
      </c>
      <c r="N124" t="n">
        <v>34.75</v>
      </c>
      <c r="O124" t="n">
        <v>22581.25</v>
      </c>
      <c r="P124" t="n">
        <v>231.61</v>
      </c>
      <c r="Q124" t="n">
        <v>183.32</v>
      </c>
      <c r="R124" t="n">
        <v>54.65</v>
      </c>
      <c r="S124" t="n">
        <v>26.24</v>
      </c>
      <c r="T124" t="n">
        <v>13164.11</v>
      </c>
      <c r="U124" t="n">
        <v>0.48</v>
      </c>
      <c r="V124" t="n">
        <v>0.86</v>
      </c>
      <c r="W124" t="n">
        <v>3.01</v>
      </c>
      <c r="X124" t="n">
        <v>0.84</v>
      </c>
      <c r="Y124" t="n">
        <v>0.5</v>
      </c>
      <c r="Z124" t="n">
        <v>10</v>
      </c>
    </row>
    <row r="125">
      <c r="A125" t="n">
        <v>4</v>
      </c>
      <c r="B125" t="n">
        <v>90</v>
      </c>
      <c r="C125" t="inlineStr">
        <is>
          <t xml:space="preserve">CONCLUIDO	</t>
        </is>
      </c>
      <c r="D125" t="n">
        <v>4.7533</v>
      </c>
      <c r="E125" t="n">
        <v>21.04</v>
      </c>
      <c r="F125" t="n">
        <v>17.41</v>
      </c>
      <c r="G125" t="n">
        <v>30.72</v>
      </c>
      <c r="H125" t="n">
        <v>0.49</v>
      </c>
      <c r="I125" t="n">
        <v>34</v>
      </c>
      <c r="J125" t="n">
        <v>182.69</v>
      </c>
      <c r="K125" t="n">
        <v>52.44</v>
      </c>
      <c r="L125" t="n">
        <v>5</v>
      </c>
      <c r="M125" t="n">
        <v>32</v>
      </c>
      <c r="N125" t="n">
        <v>35.25</v>
      </c>
      <c r="O125" t="n">
        <v>22766.06</v>
      </c>
      <c r="P125" t="n">
        <v>228.86</v>
      </c>
      <c r="Q125" t="n">
        <v>183.28</v>
      </c>
      <c r="R125" t="n">
        <v>48.55</v>
      </c>
      <c r="S125" t="n">
        <v>26.24</v>
      </c>
      <c r="T125" t="n">
        <v>10160.24</v>
      </c>
      <c r="U125" t="n">
        <v>0.54</v>
      </c>
      <c r="V125" t="n">
        <v>0.87</v>
      </c>
      <c r="W125" t="n">
        <v>2.99</v>
      </c>
      <c r="X125" t="n">
        <v>0.65</v>
      </c>
      <c r="Y125" t="n">
        <v>0.5</v>
      </c>
      <c r="Z125" t="n">
        <v>10</v>
      </c>
    </row>
    <row r="126">
      <c r="A126" t="n">
        <v>5</v>
      </c>
      <c r="B126" t="n">
        <v>90</v>
      </c>
      <c r="C126" t="inlineStr">
        <is>
          <t xml:space="preserve">CONCLUIDO	</t>
        </is>
      </c>
      <c r="D126" t="n">
        <v>4.8148</v>
      </c>
      <c r="E126" t="n">
        <v>20.77</v>
      </c>
      <c r="F126" t="n">
        <v>17.32</v>
      </c>
      <c r="G126" t="n">
        <v>35.83</v>
      </c>
      <c r="H126" t="n">
        <v>0.58</v>
      </c>
      <c r="I126" t="n">
        <v>29</v>
      </c>
      <c r="J126" t="n">
        <v>184.19</v>
      </c>
      <c r="K126" t="n">
        <v>52.44</v>
      </c>
      <c r="L126" t="n">
        <v>6</v>
      </c>
      <c r="M126" t="n">
        <v>27</v>
      </c>
      <c r="N126" t="n">
        <v>35.75</v>
      </c>
      <c r="O126" t="n">
        <v>22951.43</v>
      </c>
      <c r="P126" t="n">
        <v>227.44</v>
      </c>
      <c r="Q126" t="n">
        <v>183.28</v>
      </c>
      <c r="R126" t="n">
        <v>45.63</v>
      </c>
      <c r="S126" t="n">
        <v>26.24</v>
      </c>
      <c r="T126" t="n">
        <v>8726.030000000001</v>
      </c>
      <c r="U126" t="n">
        <v>0.58</v>
      </c>
      <c r="V126" t="n">
        <v>0.88</v>
      </c>
      <c r="W126" t="n">
        <v>2.99</v>
      </c>
      <c r="X126" t="n">
        <v>0.5600000000000001</v>
      </c>
      <c r="Y126" t="n">
        <v>0.5</v>
      </c>
      <c r="Z126" t="n">
        <v>10</v>
      </c>
    </row>
    <row r="127">
      <c r="A127" t="n">
        <v>6</v>
      </c>
      <c r="B127" t="n">
        <v>90</v>
      </c>
      <c r="C127" t="inlineStr">
        <is>
          <t xml:space="preserve">CONCLUIDO	</t>
        </is>
      </c>
      <c r="D127" t="n">
        <v>4.8691</v>
      </c>
      <c r="E127" t="n">
        <v>20.54</v>
      </c>
      <c r="F127" t="n">
        <v>17.23</v>
      </c>
      <c r="G127" t="n">
        <v>41.35</v>
      </c>
      <c r="H127" t="n">
        <v>0.67</v>
      </c>
      <c r="I127" t="n">
        <v>25</v>
      </c>
      <c r="J127" t="n">
        <v>185.7</v>
      </c>
      <c r="K127" t="n">
        <v>52.44</v>
      </c>
      <c r="L127" t="n">
        <v>7</v>
      </c>
      <c r="M127" t="n">
        <v>23</v>
      </c>
      <c r="N127" t="n">
        <v>36.26</v>
      </c>
      <c r="O127" t="n">
        <v>23137.49</v>
      </c>
      <c r="P127" t="n">
        <v>225.95</v>
      </c>
      <c r="Q127" t="n">
        <v>183.27</v>
      </c>
      <c r="R127" t="n">
        <v>42.81</v>
      </c>
      <c r="S127" t="n">
        <v>26.24</v>
      </c>
      <c r="T127" t="n">
        <v>7336.19</v>
      </c>
      <c r="U127" t="n">
        <v>0.61</v>
      </c>
      <c r="V127" t="n">
        <v>0.88</v>
      </c>
      <c r="W127" t="n">
        <v>2.98</v>
      </c>
      <c r="X127" t="n">
        <v>0.47</v>
      </c>
      <c r="Y127" t="n">
        <v>0.5</v>
      </c>
      <c r="Z127" t="n">
        <v>10</v>
      </c>
    </row>
    <row r="128">
      <c r="A128" t="n">
        <v>7</v>
      </c>
      <c r="B128" t="n">
        <v>90</v>
      </c>
      <c r="C128" t="inlineStr">
        <is>
          <t xml:space="preserve">CONCLUIDO	</t>
        </is>
      </c>
      <c r="D128" t="n">
        <v>4.909</v>
      </c>
      <c r="E128" t="n">
        <v>20.37</v>
      </c>
      <c r="F128" t="n">
        <v>17.17</v>
      </c>
      <c r="G128" t="n">
        <v>46.82</v>
      </c>
      <c r="H128" t="n">
        <v>0.76</v>
      </c>
      <c r="I128" t="n">
        <v>22</v>
      </c>
      <c r="J128" t="n">
        <v>187.22</v>
      </c>
      <c r="K128" t="n">
        <v>52.44</v>
      </c>
      <c r="L128" t="n">
        <v>8</v>
      </c>
      <c r="M128" t="n">
        <v>20</v>
      </c>
      <c r="N128" t="n">
        <v>36.78</v>
      </c>
      <c r="O128" t="n">
        <v>23324.24</v>
      </c>
      <c r="P128" t="n">
        <v>224.98</v>
      </c>
      <c r="Q128" t="n">
        <v>183.27</v>
      </c>
      <c r="R128" t="n">
        <v>41.18</v>
      </c>
      <c r="S128" t="n">
        <v>26.24</v>
      </c>
      <c r="T128" t="n">
        <v>6536.93</v>
      </c>
      <c r="U128" t="n">
        <v>0.64</v>
      </c>
      <c r="V128" t="n">
        <v>0.89</v>
      </c>
      <c r="W128" t="n">
        <v>2.97</v>
      </c>
      <c r="X128" t="n">
        <v>0.41</v>
      </c>
      <c r="Y128" t="n">
        <v>0.5</v>
      </c>
      <c r="Z128" t="n">
        <v>10</v>
      </c>
    </row>
    <row r="129">
      <c r="A129" t="n">
        <v>8</v>
      </c>
      <c r="B129" t="n">
        <v>90</v>
      </c>
      <c r="C129" t="inlineStr">
        <is>
          <t xml:space="preserve">CONCLUIDO	</t>
        </is>
      </c>
      <c r="D129" t="n">
        <v>4.9484</v>
      </c>
      <c r="E129" t="n">
        <v>20.21</v>
      </c>
      <c r="F129" t="n">
        <v>17.11</v>
      </c>
      <c r="G129" t="n">
        <v>54.04</v>
      </c>
      <c r="H129" t="n">
        <v>0.85</v>
      </c>
      <c r="I129" t="n">
        <v>19</v>
      </c>
      <c r="J129" t="n">
        <v>188.74</v>
      </c>
      <c r="K129" t="n">
        <v>52.44</v>
      </c>
      <c r="L129" t="n">
        <v>9</v>
      </c>
      <c r="M129" t="n">
        <v>17</v>
      </c>
      <c r="N129" t="n">
        <v>37.3</v>
      </c>
      <c r="O129" t="n">
        <v>23511.69</v>
      </c>
      <c r="P129" t="n">
        <v>224.11</v>
      </c>
      <c r="Q129" t="n">
        <v>183.27</v>
      </c>
      <c r="R129" t="n">
        <v>39.36</v>
      </c>
      <c r="S129" t="n">
        <v>26.24</v>
      </c>
      <c r="T129" t="n">
        <v>5643.28</v>
      </c>
      <c r="U129" t="n">
        <v>0.67</v>
      </c>
      <c r="V129" t="n">
        <v>0.89</v>
      </c>
      <c r="W129" t="n">
        <v>2.97</v>
      </c>
      <c r="X129" t="n">
        <v>0.36</v>
      </c>
      <c r="Y129" t="n">
        <v>0.5</v>
      </c>
      <c r="Z129" t="n">
        <v>10</v>
      </c>
    </row>
    <row r="130">
      <c r="A130" t="n">
        <v>9</v>
      </c>
      <c r="B130" t="n">
        <v>90</v>
      </c>
      <c r="C130" t="inlineStr">
        <is>
          <t xml:space="preserve">CONCLUIDO	</t>
        </is>
      </c>
      <c r="D130" t="n">
        <v>4.9771</v>
      </c>
      <c r="E130" t="n">
        <v>20.09</v>
      </c>
      <c r="F130" t="n">
        <v>17.07</v>
      </c>
      <c r="G130" t="n">
        <v>60.24</v>
      </c>
      <c r="H130" t="n">
        <v>0.93</v>
      </c>
      <c r="I130" t="n">
        <v>17</v>
      </c>
      <c r="J130" t="n">
        <v>190.26</v>
      </c>
      <c r="K130" t="n">
        <v>52.44</v>
      </c>
      <c r="L130" t="n">
        <v>10</v>
      </c>
      <c r="M130" t="n">
        <v>15</v>
      </c>
      <c r="N130" t="n">
        <v>37.82</v>
      </c>
      <c r="O130" t="n">
        <v>23699.85</v>
      </c>
      <c r="P130" t="n">
        <v>222.83</v>
      </c>
      <c r="Q130" t="n">
        <v>183.28</v>
      </c>
      <c r="R130" t="n">
        <v>37.84</v>
      </c>
      <c r="S130" t="n">
        <v>26.24</v>
      </c>
      <c r="T130" t="n">
        <v>4890.93</v>
      </c>
      <c r="U130" t="n">
        <v>0.6899999999999999</v>
      </c>
      <c r="V130" t="n">
        <v>0.89</v>
      </c>
      <c r="W130" t="n">
        <v>2.97</v>
      </c>
      <c r="X130" t="n">
        <v>0.31</v>
      </c>
      <c r="Y130" t="n">
        <v>0.5</v>
      </c>
      <c r="Z130" t="n">
        <v>10</v>
      </c>
    </row>
    <row r="131">
      <c r="A131" t="n">
        <v>10</v>
      </c>
      <c r="B131" t="n">
        <v>90</v>
      </c>
      <c r="C131" t="inlineStr">
        <is>
          <t xml:space="preserve">CONCLUIDO	</t>
        </is>
      </c>
      <c r="D131" t="n">
        <v>4.9889</v>
      </c>
      <c r="E131" t="n">
        <v>20.04</v>
      </c>
      <c r="F131" t="n">
        <v>17.05</v>
      </c>
      <c r="G131" t="n">
        <v>63.96</v>
      </c>
      <c r="H131" t="n">
        <v>1.02</v>
      </c>
      <c r="I131" t="n">
        <v>16</v>
      </c>
      <c r="J131" t="n">
        <v>191.79</v>
      </c>
      <c r="K131" t="n">
        <v>52.44</v>
      </c>
      <c r="L131" t="n">
        <v>11</v>
      </c>
      <c r="M131" t="n">
        <v>14</v>
      </c>
      <c r="N131" t="n">
        <v>38.35</v>
      </c>
      <c r="O131" t="n">
        <v>23888.73</v>
      </c>
      <c r="P131" t="n">
        <v>223.06</v>
      </c>
      <c r="Q131" t="n">
        <v>183.29</v>
      </c>
      <c r="R131" t="n">
        <v>37.48</v>
      </c>
      <c r="S131" t="n">
        <v>26.24</v>
      </c>
      <c r="T131" t="n">
        <v>4716.81</v>
      </c>
      <c r="U131" t="n">
        <v>0.7</v>
      </c>
      <c r="V131" t="n">
        <v>0.89</v>
      </c>
      <c r="W131" t="n">
        <v>2.97</v>
      </c>
      <c r="X131" t="n">
        <v>0.3</v>
      </c>
      <c r="Y131" t="n">
        <v>0.5</v>
      </c>
      <c r="Z131" t="n">
        <v>10</v>
      </c>
    </row>
    <row r="132">
      <c r="A132" t="n">
        <v>11</v>
      </c>
      <c r="B132" t="n">
        <v>90</v>
      </c>
      <c r="C132" t="inlineStr">
        <is>
          <t xml:space="preserve">CONCLUIDO	</t>
        </is>
      </c>
      <c r="D132" t="n">
        <v>5.0013</v>
      </c>
      <c r="E132" t="n">
        <v>20</v>
      </c>
      <c r="F132" t="n">
        <v>17.04</v>
      </c>
      <c r="G132" t="n">
        <v>68.16</v>
      </c>
      <c r="H132" t="n">
        <v>1.1</v>
      </c>
      <c r="I132" t="n">
        <v>15</v>
      </c>
      <c r="J132" t="n">
        <v>193.33</v>
      </c>
      <c r="K132" t="n">
        <v>52.44</v>
      </c>
      <c r="L132" t="n">
        <v>12</v>
      </c>
      <c r="M132" t="n">
        <v>13</v>
      </c>
      <c r="N132" t="n">
        <v>38.89</v>
      </c>
      <c r="O132" t="n">
        <v>24078.33</v>
      </c>
      <c r="P132" t="n">
        <v>222.52</v>
      </c>
      <c r="Q132" t="n">
        <v>183.26</v>
      </c>
      <c r="R132" t="n">
        <v>36.9</v>
      </c>
      <c r="S132" t="n">
        <v>26.24</v>
      </c>
      <c r="T132" t="n">
        <v>4430.14</v>
      </c>
      <c r="U132" t="n">
        <v>0.71</v>
      </c>
      <c r="V132" t="n">
        <v>0.89</v>
      </c>
      <c r="W132" t="n">
        <v>2.97</v>
      </c>
      <c r="X132" t="n">
        <v>0.29</v>
      </c>
      <c r="Y132" t="n">
        <v>0.5</v>
      </c>
      <c r="Z132" t="n">
        <v>10</v>
      </c>
    </row>
    <row r="133">
      <c r="A133" t="n">
        <v>12</v>
      </c>
      <c r="B133" t="n">
        <v>90</v>
      </c>
      <c r="C133" t="inlineStr">
        <is>
          <t xml:space="preserve">CONCLUIDO	</t>
        </is>
      </c>
      <c r="D133" t="n">
        <v>5.0167</v>
      </c>
      <c r="E133" t="n">
        <v>19.93</v>
      </c>
      <c r="F133" t="n">
        <v>17.02</v>
      </c>
      <c r="G133" t="n">
        <v>72.92</v>
      </c>
      <c r="H133" t="n">
        <v>1.18</v>
      </c>
      <c r="I133" t="n">
        <v>14</v>
      </c>
      <c r="J133" t="n">
        <v>194.88</v>
      </c>
      <c r="K133" t="n">
        <v>52.44</v>
      </c>
      <c r="L133" t="n">
        <v>13</v>
      </c>
      <c r="M133" t="n">
        <v>12</v>
      </c>
      <c r="N133" t="n">
        <v>39.43</v>
      </c>
      <c r="O133" t="n">
        <v>24268.67</v>
      </c>
      <c r="P133" t="n">
        <v>221.95</v>
      </c>
      <c r="Q133" t="n">
        <v>183.28</v>
      </c>
      <c r="R133" t="n">
        <v>36.23</v>
      </c>
      <c r="S133" t="n">
        <v>26.24</v>
      </c>
      <c r="T133" t="n">
        <v>4101.93</v>
      </c>
      <c r="U133" t="n">
        <v>0.72</v>
      </c>
      <c r="V133" t="n">
        <v>0.89</v>
      </c>
      <c r="W133" t="n">
        <v>2.96</v>
      </c>
      <c r="X133" t="n">
        <v>0.26</v>
      </c>
      <c r="Y133" t="n">
        <v>0.5</v>
      </c>
      <c r="Z133" t="n">
        <v>10</v>
      </c>
    </row>
    <row r="134">
      <c r="A134" t="n">
        <v>13</v>
      </c>
      <c r="B134" t="n">
        <v>90</v>
      </c>
      <c r="C134" t="inlineStr">
        <is>
          <t xml:space="preserve">CONCLUIDO	</t>
        </is>
      </c>
      <c r="D134" t="n">
        <v>5.0325</v>
      </c>
      <c r="E134" t="n">
        <v>19.87</v>
      </c>
      <c r="F134" t="n">
        <v>16.99</v>
      </c>
      <c r="G134" t="n">
        <v>78.41</v>
      </c>
      <c r="H134" t="n">
        <v>1.27</v>
      </c>
      <c r="I134" t="n">
        <v>13</v>
      </c>
      <c r="J134" t="n">
        <v>196.42</v>
      </c>
      <c r="K134" t="n">
        <v>52.44</v>
      </c>
      <c r="L134" t="n">
        <v>14</v>
      </c>
      <c r="M134" t="n">
        <v>11</v>
      </c>
      <c r="N134" t="n">
        <v>39.98</v>
      </c>
      <c r="O134" t="n">
        <v>24459.75</v>
      </c>
      <c r="P134" t="n">
        <v>221.71</v>
      </c>
      <c r="Q134" t="n">
        <v>183.27</v>
      </c>
      <c r="R134" t="n">
        <v>35.43</v>
      </c>
      <c r="S134" t="n">
        <v>26.24</v>
      </c>
      <c r="T134" t="n">
        <v>3707.69</v>
      </c>
      <c r="U134" t="n">
        <v>0.74</v>
      </c>
      <c r="V134" t="n">
        <v>0.9</v>
      </c>
      <c r="W134" t="n">
        <v>2.96</v>
      </c>
      <c r="X134" t="n">
        <v>0.23</v>
      </c>
      <c r="Y134" t="n">
        <v>0.5</v>
      </c>
      <c r="Z134" t="n">
        <v>10</v>
      </c>
    </row>
    <row r="135">
      <c r="A135" t="n">
        <v>14</v>
      </c>
      <c r="B135" t="n">
        <v>90</v>
      </c>
      <c r="C135" t="inlineStr">
        <is>
          <t xml:space="preserve">CONCLUIDO	</t>
        </is>
      </c>
      <c r="D135" t="n">
        <v>5.0434</v>
      </c>
      <c r="E135" t="n">
        <v>19.83</v>
      </c>
      <c r="F135" t="n">
        <v>16.98</v>
      </c>
      <c r="G135" t="n">
        <v>84.90000000000001</v>
      </c>
      <c r="H135" t="n">
        <v>1.35</v>
      </c>
      <c r="I135" t="n">
        <v>12</v>
      </c>
      <c r="J135" t="n">
        <v>197.98</v>
      </c>
      <c r="K135" t="n">
        <v>52.44</v>
      </c>
      <c r="L135" t="n">
        <v>15</v>
      </c>
      <c r="M135" t="n">
        <v>10</v>
      </c>
      <c r="N135" t="n">
        <v>40.54</v>
      </c>
      <c r="O135" t="n">
        <v>24651.58</v>
      </c>
      <c r="P135" t="n">
        <v>221.44</v>
      </c>
      <c r="Q135" t="n">
        <v>183.27</v>
      </c>
      <c r="R135" t="n">
        <v>35.09</v>
      </c>
      <c r="S135" t="n">
        <v>26.24</v>
      </c>
      <c r="T135" t="n">
        <v>3539.03</v>
      </c>
      <c r="U135" t="n">
        <v>0.75</v>
      </c>
      <c r="V135" t="n">
        <v>0.9</v>
      </c>
      <c r="W135" t="n">
        <v>2.96</v>
      </c>
      <c r="X135" t="n">
        <v>0.22</v>
      </c>
      <c r="Y135" t="n">
        <v>0.5</v>
      </c>
      <c r="Z135" t="n">
        <v>10</v>
      </c>
    </row>
    <row r="136">
      <c r="A136" t="n">
        <v>15</v>
      </c>
      <c r="B136" t="n">
        <v>90</v>
      </c>
      <c r="C136" t="inlineStr">
        <is>
          <t xml:space="preserve">CONCLUIDO	</t>
        </is>
      </c>
      <c r="D136" t="n">
        <v>5.0617</v>
      </c>
      <c r="E136" t="n">
        <v>19.76</v>
      </c>
      <c r="F136" t="n">
        <v>16.94</v>
      </c>
      <c r="G136" t="n">
        <v>92.43000000000001</v>
      </c>
      <c r="H136" t="n">
        <v>1.42</v>
      </c>
      <c r="I136" t="n">
        <v>11</v>
      </c>
      <c r="J136" t="n">
        <v>199.54</v>
      </c>
      <c r="K136" t="n">
        <v>52.44</v>
      </c>
      <c r="L136" t="n">
        <v>16</v>
      </c>
      <c r="M136" t="n">
        <v>9</v>
      </c>
      <c r="N136" t="n">
        <v>41.1</v>
      </c>
      <c r="O136" t="n">
        <v>24844.17</v>
      </c>
      <c r="P136" t="n">
        <v>220.35</v>
      </c>
      <c r="Q136" t="n">
        <v>183.26</v>
      </c>
      <c r="R136" t="n">
        <v>34.04</v>
      </c>
      <c r="S136" t="n">
        <v>26.24</v>
      </c>
      <c r="T136" t="n">
        <v>3018.91</v>
      </c>
      <c r="U136" t="n">
        <v>0.77</v>
      </c>
      <c r="V136" t="n">
        <v>0.9</v>
      </c>
      <c r="W136" t="n">
        <v>2.96</v>
      </c>
      <c r="X136" t="n">
        <v>0.19</v>
      </c>
      <c r="Y136" t="n">
        <v>0.5</v>
      </c>
      <c r="Z136" t="n">
        <v>10</v>
      </c>
    </row>
    <row r="137">
      <c r="A137" t="n">
        <v>16</v>
      </c>
      <c r="B137" t="n">
        <v>90</v>
      </c>
      <c r="C137" t="inlineStr">
        <is>
          <t xml:space="preserve">CONCLUIDO	</t>
        </is>
      </c>
      <c r="D137" t="n">
        <v>5.058</v>
      </c>
      <c r="E137" t="n">
        <v>19.77</v>
      </c>
      <c r="F137" t="n">
        <v>16.96</v>
      </c>
      <c r="G137" t="n">
        <v>92.5</v>
      </c>
      <c r="H137" t="n">
        <v>1.5</v>
      </c>
      <c r="I137" t="n">
        <v>11</v>
      </c>
      <c r="J137" t="n">
        <v>201.11</v>
      </c>
      <c r="K137" t="n">
        <v>52.44</v>
      </c>
      <c r="L137" t="n">
        <v>17</v>
      </c>
      <c r="M137" t="n">
        <v>9</v>
      </c>
      <c r="N137" t="n">
        <v>41.67</v>
      </c>
      <c r="O137" t="n">
        <v>25037.53</v>
      </c>
      <c r="P137" t="n">
        <v>220.92</v>
      </c>
      <c r="Q137" t="n">
        <v>183.26</v>
      </c>
      <c r="R137" t="n">
        <v>34.46</v>
      </c>
      <c r="S137" t="n">
        <v>26.24</v>
      </c>
      <c r="T137" t="n">
        <v>3229.38</v>
      </c>
      <c r="U137" t="n">
        <v>0.76</v>
      </c>
      <c r="V137" t="n">
        <v>0.9</v>
      </c>
      <c r="W137" t="n">
        <v>2.96</v>
      </c>
      <c r="X137" t="n">
        <v>0.2</v>
      </c>
      <c r="Y137" t="n">
        <v>0.5</v>
      </c>
      <c r="Z137" t="n">
        <v>10</v>
      </c>
    </row>
    <row r="138">
      <c r="A138" t="n">
        <v>17</v>
      </c>
      <c r="B138" t="n">
        <v>90</v>
      </c>
      <c r="C138" t="inlineStr">
        <is>
          <t xml:space="preserve">CONCLUIDO	</t>
        </is>
      </c>
      <c r="D138" t="n">
        <v>5.0751</v>
      </c>
      <c r="E138" t="n">
        <v>19.7</v>
      </c>
      <c r="F138" t="n">
        <v>16.93</v>
      </c>
      <c r="G138" t="n">
        <v>101.57</v>
      </c>
      <c r="H138" t="n">
        <v>1.58</v>
      </c>
      <c r="I138" t="n">
        <v>10</v>
      </c>
      <c r="J138" t="n">
        <v>202.68</v>
      </c>
      <c r="K138" t="n">
        <v>52.44</v>
      </c>
      <c r="L138" t="n">
        <v>18</v>
      </c>
      <c r="M138" t="n">
        <v>8</v>
      </c>
      <c r="N138" t="n">
        <v>42.24</v>
      </c>
      <c r="O138" t="n">
        <v>25231.66</v>
      </c>
      <c r="P138" t="n">
        <v>220.51</v>
      </c>
      <c r="Q138" t="n">
        <v>183.27</v>
      </c>
      <c r="R138" t="n">
        <v>33.65</v>
      </c>
      <c r="S138" t="n">
        <v>26.24</v>
      </c>
      <c r="T138" t="n">
        <v>2831.22</v>
      </c>
      <c r="U138" t="n">
        <v>0.78</v>
      </c>
      <c r="V138" t="n">
        <v>0.9</v>
      </c>
      <c r="W138" t="n">
        <v>2.95</v>
      </c>
      <c r="X138" t="n">
        <v>0.17</v>
      </c>
      <c r="Y138" t="n">
        <v>0.5</v>
      </c>
      <c r="Z138" t="n">
        <v>10</v>
      </c>
    </row>
    <row r="139">
      <c r="A139" t="n">
        <v>18</v>
      </c>
      <c r="B139" t="n">
        <v>90</v>
      </c>
      <c r="C139" t="inlineStr">
        <is>
          <t xml:space="preserve">CONCLUIDO	</t>
        </is>
      </c>
      <c r="D139" t="n">
        <v>5.0726</v>
      </c>
      <c r="E139" t="n">
        <v>19.71</v>
      </c>
      <c r="F139" t="n">
        <v>16.94</v>
      </c>
      <c r="G139" t="n">
        <v>101.63</v>
      </c>
      <c r="H139" t="n">
        <v>1.65</v>
      </c>
      <c r="I139" t="n">
        <v>10</v>
      </c>
      <c r="J139" t="n">
        <v>204.26</v>
      </c>
      <c r="K139" t="n">
        <v>52.44</v>
      </c>
      <c r="L139" t="n">
        <v>19</v>
      </c>
      <c r="M139" t="n">
        <v>8</v>
      </c>
      <c r="N139" t="n">
        <v>42.82</v>
      </c>
      <c r="O139" t="n">
        <v>25426.72</v>
      </c>
      <c r="P139" t="n">
        <v>220.4</v>
      </c>
      <c r="Q139" t="n">
        <v>183.27</v>
      </c>
      <c r="R139" t="n">
        <v>33.84</v>
      </c>
      <c r="S139" t="n">
        <v>26.24</v>
      </c>
      <c r="T139" t="n">
        <v>2928.24</v>
      </c>
      <c r="U139" t="n">
        <v>0.78</v>
      </c>
      <c r="V139" t="n">
        <v>0.9</v>
      </c>
      <c r="W139" t="n">
        <v>2.96</v>
      </c>
      <c r="X139" t="n">
        <v>0.18</v>
      </c>
      <c r="Y139" t="n">
        <v>0.5</v>
      </c>
      <c r="Z139" t="n">
        <v>10</v>
      </c>
    </row>
    <row r="140">
      <c r="A140" t="n">
        <v>19</v>
      </c>
      <c r="B140" t="n">
        <v>90</v>
      </c>
      <c r="C140" t="inlineStr">
        <is>
          <t xml:space="preserve">CONCLUIDO	</t>
        </is>
      </c>
      <c r="D140" t="n">
        <v>5.0855</v>
      </c>
      <c r="E140" t="n">
        <v>19.66</v>
      </c>
      <c r="F140" t="n">
        <v>16.92</v>
      </c>
      <c r="G140" t="n">
        <v>112.82</v>
      </c>
      <c r="H140" t="n">
        <v>1.73</v>
      </c>
      <c r="I140" t="n">
        <v>9</v>
      </c>
      <c r="J140" t="n">
        <v>205.85</v>
      </c>
      <c r="K140" t="n">
        <v>52.44</v>
      </c>
      <c r="L140" t="n">
        <v>20</v>
      </c>
      <c r="M140" t="n">
        <v>7</v>
      </c>
      <c r="N140" t="n">
        <v>43.41</v>
      </c>
      <c r="O140" t="n">
        <v>25622.45</v>
      </c>
      <c r="P140" t="n">
        <v>219.53</v>
      </c>
      <c r="Q140" t="n">
        <v>183.26</v>
      </c>
      <c r="R140" t="n">
        <v>33.55</v>
      </c>
      <c r="S140" t="n">
        <v>26.24</v>
      </c>
      <c r="T140" t="n">
        <v>2785.96</v>
      </c>
      <c r="U140" t="n">
        <v>0.78</v>
      </c>
      <c r="V140" t="n">
        <v>0.9</v>
      </c>
      <c r="W140" t="n">
        <v>2.95</v>
      </c>
      <c r="X140" t="n">
        <v>0.17</v>
      </c>
      <c r="Y140" t="n">
        <v>0.5</v>
      </c>
      <c r="Z140" t="n">
        <v>10</v>
      </c>
    </row>
    <row r="141">
      <c r="A141" t="n">
        <v>20</v>
      </c>
      <c r="B141" t="n">
        <v>90</v>
      </c>
      <c r="C141" t="inlineStr">
        <is>
          <t xml:space="preserve">CONCLUIDO	</t>
        </is>
      </c>
      <c r="D141" t="n">
        <v>5.087</v>
      </c>
      <c r="E141" t="n">
        <v>19.66</v>
      </c>
      <c r="F141" t="n">
        <v>16.92</v>
      </c>
      <c r="G141" t="n">
        <v>112.78</v>
      </c>
      <c r="H141" t="n">
        <v>1.8</v>
      </c>
      <c r="I141" t="n">
        <v>9</v>
      </c>
      <c r="J141" t="n">
        <v>207.45</v>
      </c>
      <c r="K141" t="n">
        <v>52.44</v>
      </c>
      <c r="L141" t="n">
        <v>21</v>
      </c>
      <c r="M141" t="n">
        <v>7</v>
      </c>
      <c r="N141" t="n">
        <v>44</v>
      </c>
      <c r="O141" t="n">
        <v>25818.99</v>
      </c>
      <c r="P141" t="n">
        <v>219.89</v>
      </c>
      <c r="Q141" t="n">
        <v>183.27</v>
      </c>
      <c r="R141" t="n">
        <v>33.31</v>
      </c>
      <c r="S141" t="n">
        <v>26.24</v>
      </c>
      <c r="T141" t="n">
        <v>2666.09</v>
      </c>
      <c r="U141" t="n">
        <v>0.79</v>
      </c>
      <c r="V141" t="n">
        <v>0.9</v>
      </c>
      <c r="W141" t="n">
        <v>2.95</v>
      </c>
      <c r="X141" t="n">
        <v>0.16</v>
      </c>
      <c r="Y141" t="n">
        <v>0.5</v>
      </c>
      <c r="Z141" t="n">
        <v>10</v>
      </c>
    </row>
    <row r="142">
      <c r="A142" t="n">
        <v>21</v>
      </c>
      <c r="B142" t="n">
        <v>90</v>
      </c>
      <c r="C142" t="inlineStr">
        <is>
          <t xml:space="preserve">CONCLUIDO	</t>
        </is>
      </c>
      <c r="D142" t="n">
        <v>5.0868</v>
      </c>
      <c r="E142" t="n">
        <v>19.66</v>
      </c>
      <c r="F142" t="n">
        <v>16.92</v>
      </c>
      <c r="G142" t="n">
        <v>112.79</v>
      </c>
      <c r="H142" t="n">
        <v>1.87</v>
      </c>
      <c r="I142" t="n">
        <v>9</v>
      </c>
      <c r="J142" t="n">
        <v>209.05</v>
      </c>
      <c r="K142" t="n">
        <v>52.44</v>
      </c>
      <c r="L142" t="n">
        <v>22</v>
      </c>
      <c r="M142" t="n">
        <v>7</v>
      </c>
      <c r="N142" t="n">
        <v>44.6</v>
      </c>
      <c r="O142" t="n">
        <v>26016.35</v>
      </c>
      <c r="P142" t="n">
        <v>219.47</v>
      </c>
      <c r="Q142" t="n">
        <v>183.28</v>
      </c>
      <c r="R142" t="n">
        <v>33.27</v>
      </c>
      <c r="S142" t="n">
        <v>26.24</v>
      </c>
      <c r="T142" t="n">
        <v>2646.95</v>
      </c>
      <c r="U142" t="n">
        <v>0.79</v>
      </c>
      <c r="V142" t="n">
        <v>0.9</v>
      </c>
      <c r="W142" t="n">
        <v>2.95</v>
      </c>
      <c r="X142" t="n">
        <v>0.16</v>
      </c>
      <c r="Y142" t="n">
        <v>0.5</v>
      </c>
      <c r="Z142" t="n">
        <v>10</v>
      </c>
    </row>
    <row r="143">
      <c r="A143" t="n">
        <v>22</v>
      </c>
      <c r="B143" t="n">
        <v>90</v>
      </c>
      <c r="C143" t="inlineStr">
        <is>
          <t xml:space="preserve">CONCLUIDO	</t>
        </is>
      </c>
      <c r="D143" t="n">
        <v>5.1045</v>
      </c>
      <c r="E143" t="n">
        <v>19.59</v>
      </c>
      <c r="F143" t="n">
        <v>16.89</v>
      </c>
      <c r="G143" t="n">
        <v>126.64</v>
      </c>
      <c r="H143" t="n">
        <v>1.94</v>
      </c>
      <c r="I143" t="n">
        <v>8</v>
      </c>
      <c r="J143" t="n">
        <v>210.65</v>
      </c>
      <c r="K143" t="n">
        <v>52.44</v>
      </c>
      <c r="L143" t="n">
        <v>23</v>
      </c>
      <c r="M143" t="n">
        <v>6</v>
      </c>
      <c r="N143" t="n">
        <v>45.21</v>
      </c>
      <c r="O143" t="n">
        <v>26214.54</v>
      </c>
      <c r="P143" t="n">
        <v>219.01</v>
      </c>
      <c r="Q143" t="n">
        <v>183.26</v>
      </c>
      <c r="R143" t="n">
        <v>32.37</v>
      </c>
      <c r="S143" t="n">
        <v>26.24</v>
      </c>
      <c r="T143" t="n">
        <v>2199.18</v>
      </c>
      <c r="U143" t="n">
        <v>0.8100000000000001</v>
      </c>
      <c r="V143" t="n">
        <v>0.9</v>
      </c>
      <c r="W143" t="n">
        <v>2.95</v>
      </c>
      <c r="X143" t="n">
        <v>0.13</v>
      </c>
      <c r="Y143" t="n">
        <v>0.5</v>
      </c>
      <c r="Z143" t="n">
        <v>10</v>
      </c>
    </row>
    <row r="144">
      <c r="A144" t="n">
        <v>23</v>
      </c>
      <c r="B144" t="n">
        <v>90</v>
      </c>
      <c r="C144" t="inlineStr">
        <is>
          <t xml:space="preserve">CONCLUIDO	</t>
        </is>
      </c>
      <c r="D144" t="n">
        <v>5.1036</v>
      </c>
      <c r="E144" t="n">
        <v>19.59</v>
      </c>
      <c r="F144" t="n">
        <v>16.89</v>
      </c>
      <c r="G144" t="n">
        <v>126.67</v>
      </c>
      <c r="H144" t="n">
        <v>2.01</v>
      </c>
      <c r="I144" t="n">
        <v>8</v>
      </c>
      <c r="J144" t="n">
        <v>212.27</v>
      </c>
      <c r="K144" t="n">
        <v>52.44</v>
      </c>
      <c r="L144" t="n">
        <v>24</v>
      </c>
      <c r="M144" t="n">
        <v>6</v>
      </c>
      <c r="N144" t="n">
        <v>45.82</v>
      </c>
      <c r="O144" t="n">
        <v>26413.56</v>
      </c>
      <c r="P144" t="n">
        <v>219.48</v>
      </c>
      <c r="Q144" t="n">
        <v>183.26</v>
      </c>
      <c r="R144" t="n">
        <v>32.48</v>
      </c>
      <c r="S144" t="n">
        <v>26.24</v>
      </c>
      <c r="T144" t="n">
        <v>2258.42</v>
      </c>
      <c r="U144" t="n">
        <v>0.8100000000000001</v>
      </c>
      <c r="V144" t="n">
        <v>0.9</v>
      </c>
      <c r="W144" t="n">
        <v>2.95</v>
      </c>
      <c r="X144" t="n">
        <v>0.13</v>
      </c>
      <c r="Y144" t="n">
        <v>0.5</v>
      </c>
      <c r="Z144" t="n">
        <v>10</v>
      </c>
    </row>
    <row r="145">
      <c r="A145" t="n">
        <v>24</v>
      </c>
      <c r="B145" t="n">
        <v>90</v>
      </c>
      <c r="C145" t="inlineStr">
        <is>
          <t xml:space="preserve">CONCLUIDO	</t>
        </is>
      </c>
      <c r="D145" t="n">
        <v>5.1027</v>
      </c>
      <c r="E145" t="n">
        <v>19.6</v>
      </c>
      <c r="F145" t="n">
        <v>16.89</v>
      </c>
      <c r="G145" t="n">
        <v>126.69</v>
      </c>
      <c r="H145" t="n">
        <v>2.08</v>
      </c>
      <c r="I145" t="n">
        <v>8</v>
      </c>
      <c r="J145" t="n">
        <v>213.89</v>
      </c>
      <c r="K145" t="n">
        <v>52.44</v>
      </c>
      <c r="L145" t="n">
        <v>25</v>
      </c>
      <c r="M145" t="n">
        <v>6</v>
      </c>
      <c r="N145" t="n">
        <v>46.44</v>
      </c>
      <c r="O145" t="n">
        <v>26613.43</v>
      </c>
      <c r="P145" t="n">
        <v>219.29</v>
      </c>
      <c r="Q145" t="n">
        <v>183.26</v>
      </c>
      <c r="R145" t="n">
        <v>32.55</v>
      </c>
      <c r="S145" t="n">
        <v>26.24</v>
      </c>
      <c r="T145" t="n">
        <v>2289.99</v>
      </c>
      <c r="U145" t="n">
        <v>0.8100000000000001</v>
      </c>
      <c r="V145" t="n">
        <v>0.9</v>
      </c>
      <c r="W145" t="n">
        <v>2.95</v>
      </c>
      <c r="X145" t="n">
        <v>0.14</v>
      </c>
      <c r="Y145" t="n">
        <v>0.5</v>
      </c>
      <c r="Z145" t="n">
        <v>10</v>
      </c>
    </row>
    <row r="146">
      <c r="A146" t="n">
        <v>25</v>
      </c>
      <c r="B146" t="n">
        <v>90</v>
      </c>
      <c r="C146" t="inlineStr">
        <is>
          <t xml:space="preserve">CONCLUIDO	</t>
        </is>
      </c>
      <c r="D146" t="n">
        <v>5.116</v>
      </c>
      <c r="E146" t="n">
        <v>19.55</v>
      </c>
      <c r="F146" t="n">
        <v>16.88</v>
      </c>
      <c r="G146" t="n">
        <v>144.66</v>
      </c>
      <c r="H146" t="n">
        <v>2.14</v>
      </c>
      <c r="I146" t="n">
        <v>7</v>
      </c>
      <c r="J146" t="n">
        <v>215.51</v>
      </c>
      <c r="K146" t="n">
        <v>52.44</v>
      </c>
      <c r="L146" t="n">
        <v>26</v>
      </c>
      <c r="M146" t="n">
        <v>5</v>
      </c>
      <c r="N146" t="n">
        <v>47.07</v>
      </c>
      <c r="O146" t="n">
        <v>26814.17</v>
      </c>
      <c r="P146" t="n">
        <v>217.78</v>
      </c>
      <c r="Q146" t="n">
        <v>183.26</v>
      </c>
      <c r="R146" t="n">
        <v>32.03</v>
      </c>
      <c r="S146" t="n">
        <v>26.24</v>
      </c>
      <c r="T146" t="n">
        <v>2038.41</v>
      </c>
      <c r="U146" t="n">
        <v>0.82</v>
      </c>
      <c r="V146" t="n">
        <v>0.9</v>
      </c>
      <c r="W146" t="n">
        <v>2.95</v>
      </c>
      <c r="X146" t="n">
        <v>0.12</v>
      </c>
      <c r="Y146" t="n">
        <v>0.5</v>
      </c>
      <c r="Z146" t="n">
        <v>10</v>
      </c>
    </row>
    <row r="147">
      <c r="A147" t="n">
        <v>26</v>
      </c>
      <c r="B147" t="n">
        <v>90</v>
      </c>
      <c r="C147" t="inlineStr">
        <is>
          <t xml:space="preserve">CONCLUIDO	</t>
        </is>
      </c>
      <c r="D147" t="n">
        <v>5.1166</v>
      </c>
      <c r="E147" t="n">
        <v>19.54</v>
      </c>
      <c r="F147" t="n">
        <v>16.87</v>
      </c>
      <c r="G147" t="n">
        <v>144.64</v>
      </c>
      <c r="H147" t="n">
        <v>2.21</v>
      </c>
      <c r="I147" t="n">
        <v>7</v>
      </c>
      <c r="J147" t="n">
        <v>217.15</v>
      </c>
      <c r="K147" t="n">
        <v>52.44</v>
      </c>
      <c r="L147" t="n">
        <v>27</v>
      </c>
      <c r="M147" t="n">
        <v>5</v>
      </c>
      <c r="N147" t="n">
        <v>47.71</v>
      </c>
      <c r="O147" t="n">
        <v>27015.77</v>
      </c>
      <c r="P147" t="n">
        <v>219.11</v>
      </c>
      <c r="Q147" t="n">
        <v>183.27</v>
      </c>
      <c r="R147" t="n">
        <v>31.93</v>
      </c>
      <c r="S147" t="n">
        <v>26.24</v>
      </c>
      <c r="T147" t="n">
        <v>1984.55</v>
      </c>
      <c r="U147" t="n">
        <v>0.82</v>
      </c>
      <c r="V147" t="n">
        <v>0.9</v>
      </c>
      <c r="W147" t="n">
        <v>2.95</v>
      </c>
      <c r="X147" t="n">
        <v>0.12</v>
      </c>
      <c r="Y147" t="n">
        <v>0.5</v>
      </c>
      <c r="Z147" t="n">
        <v>10</v>
      </c>
    </row>
    <row r="148">
      <c r="A148" t="n">
        <v>27</v>
      </c>
      <c r="B148" t="n">
        <v>90</v>
      </c>
      <c r="C148" t="inlineStr">
        <is>
          <t xml:space="preserve">CONCLUIDO	</t>
        </is>
      </c>
      <c r="D148" t="n">
        <v>5.1163</v>
      </c>
      <c r="E148" t="n">
        <v>19.55</v>
      </c>
      <c r="F148" t="n">
        <v>16.88</v>
      </c>
      <c r="G148" t="n">
        <v>144.65</v>
      </c>
      <c r="H148" t="n">
        <v>2.27</v>
      </c>
      <c r="I148" t="n">
        <v>7</v>
      </c>
      <c r="J148" t="n">
        <v>218.79</v>
      </c>
      <c r="K148" t="n">
        <v>52.44</v>
      </c>
      <c r="L148" t="n">
        <v>28</v>
      </c>
      <c r="M148" t="n">
        <v>5</v>
      </c>
      <c r="N148" t="n">
        <v>48.35</v>
      </c>
      <c r="O148" t="n">
        <v>27218.26</v>
      </c>
      <c r="P148" t="n">
        <v>219.35</v>
      </c>
      <c r="Q148" t="n">
        <v>183.27</v>
      </c>
      <c r="R148" t="n">
        <v>32.12</v>
      </c>
      <c r="S148" t="n">
        <v>26.24</v>
      </c>
      <c r="T148" t="n">
        <v>2078.91</v>
      </c>
      <c r="U148" t="n">
        <v>0.82</v>
      </c>
      <c r="V148" t="n">
        <v>0.9</v>
      </c>
      <c r="W148" t="n">
        <v>2.95</v>
      </c>
      <c r="X148" t="n">
        <v>0.12</v>
      </c>
      <c r="Y148" t="n">
        <v>0.5</v>
      </c>
      <c r="Z148" t="n">
        <v>10</v>
      </c>
    </row>
    <row r="149">
      <c r="A149" t="n">
        <v>28</v>
      </c>
      <c r="B149" t="n">
        <v>90</v>
      </c>
      <c r="C149" t="inlineStr">
        <is>
          <t xml:space="preserve">CONCLUIDO	</t>
        </is>
      </c>
      <c r="D149" t="n">
        <v>5.1171</v>
      </c>
      <c r="E149" t="n">
        <v>19.54</v>
      </c>
      <c r="F149" t="n">
        <v>16.87</v>
      </c>
      <c r="G149" t="n">
        <v>144.63</v>
      </c>
      <c r="H149" t="n">
        <v>2.34</v>
      </c>
      <c r="I149" t="n">
        <v>7</v>
      </c>
      <c r="J149" t="n">
        <v>220.44</v>
      </c>
      <c r="K149" t="n">
        <v>52.44</v>
      </c>
      <c r="L149" t="n">
        <v>29</v>
      </c>
      <c r="M149" t="n">
        <v>5</v>
      </c>
      <c r="N149" t="n">
        <v>49</v>
      </c>
      <c r="O149" t="n">
        <v>27421.64</v>
      </c>
      <c r="P149" t="n">
        <v>219.04</v>
      </c>
      <c r="Q149" t="n">
        <v>183.26</v>
      </c>
      <c r="R149" t="n">
        <v>31.85</v>
      </c>
      <c r="S149" t="n">
        <v>26.24</v>
      </c>
      <c r="T149" t="n">
        <v>1948.31</v>
      </c>
      <c r="U149" t="n">
        <v>0.82</v>
      </c>
      <c r="V149" t="n">
        <v>0.9</v>
      </c>
      <c r="W149" t="n">
        <v>2.95</v>
      </c>
      <c r="X149" t="n">
        <v>0.12</v>
      </c>
      <c r="Y149" t="n">
        <v>0.5</v>
      </c>
      <c r="Z149" t="n">
        <v>10</v>
      </c>
    </row>
    <row r="150">
      <c r="A150" t="n">
        <v>29</v>
      </c>
      <c r="B150" t="n">
        <v>90</v>
      </c>
      <c r="C150" t="inlineStr">
        <is>
          <t xml:space="preserve">CONCLUIDO	</t>
        </is>
      </c>
      <c r="D150" t="n">
        <v>5.1154</v>
      </c>
      <c r="E150" t="n">
        <v>19.55</v>
      </c>
      <c r="F150" t="n">
        <v>16.88</v>
      </c>
      <c r="G150" t="n">
        <v>144.68</v>
      </c>
      <c r="H150" t="n">
        <v>2.4</v>
      </c>
      <c r="I150" t="n">
        <v>7</v>
      </c>
      <c r="J150" t="n">
        <v>222.1</v>
      </c>
      <c r="K150" t="n">
        <v>52.44</v>
      </c>
      <c r="L150" t="n">
        <v>30</v>
      </c>
      <c r="M150" t="n">
        <v>5</v>
      </c>
      <c r="N150" t="n">
        <v>49.65</v>
      </c>
      <c r="O150" t="n">
        <v>27625.93</v>
      </c>
      <c r="P150" t="n">
        <v>218.45</v>
      </c>
      <c r="Q150" t="n">
        <v>183.26</v>
      </c>
      <c r="R150" t="n">
        <v>32.19</v>
      </c>
      <c r="S150" t="n">
        <v>26.24</v>
      </c>
      <c r="T150" t="n">
        <v>2114.64</v>
      </c>
      <c r="U150" t="n">
        <v>0.82</v>
      </c>
      <c r="V150" t="n">
        <v>0.9</v>
      </c>
      <c r="W150" t="n">
        <v>2.95</v>
      </c>
      <c r="X150" t="n">
        <v>0.12</v>
      </c>
      <c r="Y150" t="n">
        <v>0.5</v>
      </c>
      <c r="Z150" t="n">
        <v>10</v>
      </c>
    </row>
    <row r="151">
      <c r="A151" t="n">
        <v>30</v>
      </c>
      <c r="B151" t="n">
        <v>90</v>
      </c>
      <c r="C151" t="inlineStr">
        <is>
          <t xml:space="preserve">CONCLUIDO	</t>
        </is>
      </c>
      <c r="D151" t="n">
        <v>5.1157</v>
      </c>
      <c r="E151" t="n">
        <v>19.55</v>
      </c>
      <c r="F151" t="n">
        <v>16.88</v>
      </c>
      <c r="G151" t="n">
        <v>144.67</v>
      </c>
      <c r="H151" t="n">
        <v>2.46</v>
      </c>
      <c r="I151" t="n">
        <v>7</v>
      </c>
      <c r="J151" t="n">
        <v>223.76</v>
      </c>
      <c r="K151" t="n">
        <v>52.44</v>
      </c>
      <c r="L151" t="n">
        <v>31</v>
      </c>
      <c r="M151" t="n">
        <v>5</v>
      </c>
      <c r="N151" t="n">
        <v>50.32</v>
      </c>
      <c r="O151" t="n">
        <v>27831.27</v>
      </c>
      <c r="P151" t="n">
        <v>217.46</v>
      </c>
      <c r="Q151" t="n">
        <v>183.26</v>
      </c>
      <c r="R151" t="n">
        <v>32.04</v>
      </c>
      <c r="S151" t="n">
        <v>26.24</v>
      </c>
      <c r="T151" t="n">
        <v>2041.99</v>
      </c>
      <c r="U151" t="n">
        <v>0.82</v>
      </c>
      <c r="V151" t="n">
        <v>0.9</v>
      </c>
      <c r="W151" t="n">
        <v>2.95</v>
      </c>
      <c r="X151" t="n">
        <v>0.12</v>
      </c>
      <c r="Y151" t="n">
        <v>0.5</v>
      </c>
      <c r="Z151" t="n">
        <v>10</v>
      </c>
    </row>
    <row r="152">
      <c r="A152" t="n">
        <v>31</v>
      </c>
      <c r="B152" t="n">
        <v>90</v>
      </c>
      <c r="C152" t="inlineStr">
        <is>
          <t xml:space="preserve">CONCLUIDO	</t>
        </is>
      </c>
      <c r="D152" t="n">
        <v>5.1337</v>
      </c>
      <c r="E152" t="n">
        <v>19.48</v>
      </c>
      <c r="F152" t="n">
        <v>16.85</v>
      </c>
      <c r="G152" t="n">
        <v>168.45</v>
      </c>
      <c r="H152" t="n">
        <v>2.52</v>
      </c>
      <c r="I152" t="n">
        <v>6</v>
      </c>
      <c r="J152" t="n">
        <v>225.43</v>
      </c>
      <c r="K152" t="n">
        <v>52.44</v>
      </c>
      <c r="L152" t="n">
        <v>32</v>
      </c>
      <c r="M152" t="n">
        <v>4</v>
      </c>
      <c r="N152" t="n">
        <v>50.99</v>
      </c>
      <c r="O152" t="n">
        <v>28037.42</v>
      </c>
      <c r="P152" t="n">
        <v>217.63</v>
      </c>
      <c r="Q152" t="n">
        <v>183.27</v>
      </c>
      <c r="R152" t="n">
        <v>31.05</v>
      </c>
      <c r="S152" t="n">
        <v>26.24</v>
      </c>
      <c r="T152" t="n">
        <v>1551.29</v>
      </c>
      <c r="U152" t="n">
        <v>0.85</v>
      </c>
      <c r="V152" t="n">
        <v>0.9</v>
      </c>
      <c r="W152" t="n">
        <v>2.95</v>
      </c>
      <c r="X152" t="n">
        <v>0.09</v>
      </c>
      <c r="Y152" t="n">
        <v>0.5</v>
      </c>
      <c r="Z152" t="n">
        <v>10</v>
      </c>
    </row>
    <row r="153">
      <c r="A153" t="n">
        <v>32</v>
      </c>
      <c r="B153" t="n">
        <v>90</v>
      </c>
      <c r="C153" t="inlineStr">
        <is>
          <t xml:space="preserve">CONCLUIDO	</t>
        </is>
      </c>
      <c r="D153" t="n">
        <v>5.1312</v>
      </c>
      <c r="E153" t="n">
        <v>19.49</v>
      </c>
      <c r="F153" t="n">
        <v>16.85</v>
      </c>
      <c r="G153" t="n">
        <v>168.55</v>
      </c>
      <c r="H153" t="n">
        <v>2.58</v>
      </c>
      <c r="I153" t="n">
        <v>6</v>
      </c>
      <c r="J153" t="n">
        <v>227.11</v>
      </c>
      <c r="K153" t="n">
        <v>52.44</v>
      </c>
      <c r="L153" t="n">
        <v>33</v>
      </c>
      <c r="M153" t="n">
        <v>4</v>
      </c>
      <c r="N153" t="n">
        <v>51.67</v>
      </c>
      <c r="O153" t="n">
        <v>28244.51</v>
      </c>
      <c r="P153" t="n">
        <v>218.76</v>
      </c>
      <c r="Q153" t="n">
        <v>183.26</v>
      </c>
      <c r="R153" t="n">
        <v>31.35</v>
      </c>
      <c r="S153" t="n">
        <v>26.24</v>
      </c>
      <c r="T153" t="n">
        <v>1703.14</v>
      </c>
      <c r="U153" t="n">
        <v>0.84</v>
      </c>
      <c r="V153" t="n">
        <v>0.9</v>
      </c>
      <c r="W153" t="n">
        <v>2.95</v>
      </c>
      <c r="X153" t="n">
        <v>0.1</v>
      </c>
      <c r="Y153" t="n">
        <v>0.5</v>
      </c>
      <c r="Z153" t="n">
        <v>10</v>
      </c>
    </row>
    <row r="154">
      <c r="A154" t="n">
        <v>33</v>
      </c>
      <c r="B154" t="n">
        <v>90</v>
      </c>
      <c r="C154" t="inlineStr">
        <is>
          <t xml:space="preserve">CONCLUIDO	</t>
        </is>
      </c>
      <c r="D154" t="n">
        <v>5.1335</v>
      </c>
      <c r="E154" t="n">
        <v>19.48</v>
      </c>
      <c r="F154" t="n">
        <v>16.85</v>
      </c>
      <c r="G154" t="n">
        <v>168.46</v>
      </c>
      <c r="H154" t="n">
        <v>2.64</v>
      </c>
      <c r="I154" t="n">
        <v>6</v>
      </c>
      <c r="J154" t="n">
        <v>228.8</v>
      </c>
      <c r="K154" t="n">
        <v>52.44</v>
      </c>
      <c r="L154" t="n">
        <v>34</v>
      </c>
      <c r="M154" t="n">
        <v>4</v>
      </c>
      <c r="N154" t="n">
        <v>52.36</v>
      </c>
      <c r="O154" t="n">
        <v>28452.56</v>
      </c>
      <c r="P154" t="n">
        <v>218.89</v>
      </c>
      <c r="Q154" t="n">
        <v>183.26</v>
      </c>
      <c r="R154" t="n">
        <v>30.99</v>
      </c>
      <c r="S154" t="n">
        <v>26.24</v>
      </c>
      <c r="T154" t="n">
        <v>1521.29</v>
      </c>
      <c r="U154" t="n">
        <v>0.85</v>
      </c>
      <c r="V154" t="n">
        <v>0.9</v>
      </c>
      <c r="W154" t="n">
        <v>2.95</v>
      </c>
      <c r="X154" t="n">
        <v>0.09</v>
      </c>
      <c r="Y154" t="n">
        <v>0.5</v>
      </c>
      <c r="Z154" t="n">
        <v>10</v>
      </c>
    </row>
    <row r="155">
      <c r="A155" t="n">
        <v>34</v>
      </c>
      <c r="B155" t="n">
        <v>90</v>
      </c>
      <c r="C155" t="inlineStr">
        <is>
          <t xml:space="preserve">CONCLUIDO	</t>
        </is>
      </c>
      <c r="D155" t="n">
        <v>5.1331</v>
      </c>
      <c r="E155" t="n">
        <v>19.48</v>
      </c>
      <c r="F155" t="n">
        <v>16.85</v>
      </c>
      <c r="G155" t="n">
        <v>168.47</v>
      </c>
      <c r="H155" t="n">
        <v>2.7</v>
      </c>
      <c r="I155" t="n">
        <v>6</v>
      </c>
      <c r="J155" t="n">
        <v>230.49</v>
      </c>
      <c r="K155" t="n">
        <v>52.44</v>
      </c>
      <c r="L155" t="n">
        <v>35</v>
      </c>
      <c r="M155" t="n">
        <v>4</v>
      </c>
      <c r="N155" t="n">
        <v>53.05</v>
      </c>
      <c r="O155" t="n">
        <v>28661.58</v>
      </c>
      <c r="P155" t="n">
        <v>219.27</v>
      </c>
      <c r="Q155" t="n">
        <v>183.26</v>
      </c>
      <c r="R155" t="n">
        <v>31.13</v>
      </c>
      <c r="S155" t="n">
        <v>26.24</v>
      </c>
      <c r="T155" t="n">
        <v>1592.61</v>
      </c>
      <c r="U155" t="n">
        <v>0.84</v>
      </c>
      <c r="V155" t="n">
        <v>0.9</v>
      </c>
      <c r="W155" t="n">
        <v>2.95</v>
      </c>
      <c r="X155" t="n">
        <v>0.09</v>
      </c>
      <c r="Y155" t="n">
        <v>0.5</v>
      </c>
      <c r="Z155" t="n">
        <v>10</v>
      </c>
    </row>
    <row r="156">
      <c r="A156" t="n">
        <v>35</v>
      </c>
      <c r="B156" t="n">
        <v>90</v>
      </c>
      <c r="C156" t="inlineStr">
        <is>
          <t xml:space="preserve">CONCLUIDO	</t>
        </is>
      </c>
      <c r="D156" t="n">
        <v>5.1324</v>
      </c>
      <c r="E156" t="n">
        <v>19.48</v>
      </c>
      <c r="F156" t="n">
        <v>16.85</v>
      </c>
      <c r="G156" t="n">
        <v>168.5</v>
      </c>
      <c r="H156" t="n">
        <v>2.76</v>
      </c>
      <c r="I156" t="n">
        <v>6</v>
      </c>
      <c r="J156" t="n">
        <v>232.2</v>
      </c>
      <c r="K156" t="n">
        <v>52.44</v>
      </c>
      <c r="L156" t="n">
        <v>36</v>
      </c>
      <c r="M156" t="n">
        <v>4</v>
      </c>
      <c r="N156" t="n">
        <v>53.75</v>
      </c>
      <c r="O156" t="n">
        <v>28871.58</v>
      </c>
      <c r="P156" t="n">
        <v>219.05</v>
      </c>
      <c r="Q156" t="n">
        <v>183.26</v>
      </c>
      <c r="R156" t="n">
        <v>31.24</v>
      </c>
      <c r="S156" t="n">
        <v>26.24</v>
      </c>
      <c r="T156" t="n">
        <v>1644.82</v>
      </c>
      <c r="U156" t="n">
        <v>0.84</v>
      </c>
      <c r="V156" t="n">
        <v>0.9</v>
      </c>
      <c r="W156" t="n">
        <v>2.95</v>
      </c>
      <c r="X156" t="n">
        <v>0.09</v>
      </c>
      <c r="Y156" t="n">
        <v>0.5</v>
      </c>
      <c r="Z156" t="n">
        <v>10</v>
      </c>
    </row>
    <row r="157">
      <c r="A157" t="n">
        <v>36</v>
      </c>
      <c r="B157" t="n">
        <v>90</v>
      </c>
      <c r="C157" t="inlineStr">
        <is>
          <t xml:space="preserve">CONCLUIDO	</t>
        </is>
      </c>
      <c r="D157" t="n">
        <v>5.1327</v>
      </c>
      <c r="E157" t="n">
        <v>19.48</v>
      </c>
      <c r="F157" t="n">
        <v>16.85</v>
      </c>
      <c r="G157" t="n">
        <v>168.49</v>
      </c>
      <c r="H157" t="n">
        <v>2.81</v>
      </c>
      <c r="I157" t="n">
        <v>6</v>
      </c>
      <c r="J157" t="n">
        <v>233.91</v>
      </c>
      <c r="K157" t="n">
        <v>52.44</v>
      </c>
      <c r="L157" t="n">
        <v>37</v>
      </c>
      <c r="M157" t="n">
        <v>4</v>
      </c>
      <c r="N157" t="n">
        <v>54.46</v>
      </c>
      <c r="O157" t="n">
        <v>29082.59</v>
      </c>
      <c r="P157" t="n">
        <v>218.43</v>
      </c>
      <c r="Q157" t="n">
        <v>183.29</v>
      </c>
      <c r="R157" t="n">
        <v>31.22</v>
      </c>
      <c r="S157" t="n">
        <v>26.24</v>
      </c>
      <c r="T157" t="n">
        <v>1638.11</v>
      </c>
      <c r="U157" t="n">
        <v>0.84</v>
      </c>
      <c r="V157" t="n">
        <v>0.9</v>
      </c>
      <c r="W157" t="n">
        <v>2.95</v>
      </c>
      <c r="X157" t="n">
        <v>0.09</v>
      </c>
      <c r="Y157" t="n">
        <v>0.5</v>
      </c>
      <c r="Z157" t="n">
        <v>10</v>
      </c>
    </row>
    <row r="158">
      <c r="A158" t="n">
        <v>37</v>
      </c>
      <c r="B158" t="n">
        <v>90</v>
      </c>
      <c r="C158" t="inlineStr">
        <is>
          <t xml:space="preserve">CONCLUIDO	</t>
        </is>
      </c>
      <c r="D158" t="n">
        <v>5.1326</v>
      </c>
      <c r="E158" t="n">
        <v>19.48</v>
      </c>
      <c r="F158" t="n">
        <v>16.85</v>
      </c>
      <c r="G158" t="n">
        <v>168.49</v>
      </c>
      <c r="H158" t="n">
        <v>2.87</v>
      </c>
      <c r="I158" t="n">
        <v>6</v>
      </c>
      <c r="J158" t="n">
        <v>235.63</v>
      </c>
      <c r="K158" t="n">
        <v>52.44</v>
      </c>
      <c r="L158" t="n">
        <v>38</v>
      </c>
      <c r="M158" t="n">
        <v>4</v>
      </c>
      <c r="N158" t="n">
        <v>55.18</v>
      </c>
      <c r="O158" t="n">
        <v>29294.6</v>
      </c>
      <c r="P158" t="n">
        <v>217.72</v>
      </c>
      <c r="Q158" t="n">
        <v>183.26</v>
      </c>
      <c r="R158" t="n">
        <v>31.2</v>
      </c>
      <c r="S158" t="n">
        <v>26.24</v>
      </c>
      <c r="T158" t="n">
        <v>1625.5</v>
      </c>
      <c r="U158" t="n">
        <v>0.84</v>
      </c>
      <c r="V158" t="n">
        <v>0.9</v>
      </c>
      <c r="W158" t="n">
        <v>2.95</v>
      </c>
      <c r="X158" t="n">
        <v>0.09</v>
      </c>
      <c r="Y158" t="n">
        <v>0.5</v>
      </c>
      <c r="Z158" t="n">
        <v>10</v>
      </c>
    </row>
    <row r="159">
      <c r="A159" t="n">
        <v>38</v>
      </c>
      <c r="B159" t="n">
        <v>90</v>
      </c>
      <c r="C159" t="inlineStr">
        <is>
          <t xml:space="preserve">CONCLUIDO	</t>
        </is>
      </c>
      <c r="D159" t="n">
        <v>5.1447</v>
      </c>
      <c r="E159" t="n">
        <v>19.44</v>
      </c>
      <c r="F159" t="n">
        <v>16.84</v>
      </c>
      <c r="G159" t="n">
        <v>202.07</v>
      </c>
      <c r="H159" t="n">
        <v>2.92</v>
      </c>
      <c r="I159" t="n">
        <v>5</v>
      </c>
      <c r="J159" t="n">
        <v>237.35</v>
      </c>
      <c r="K159" t="n">
        <v>52.44</v>
      </c>
      <c r="L159" t="n">
        <v>39</v>
      </c>
      <c r="M159" t="n">
        <v>3</v>
      </c>
      <c r="N159" t="n">
        <v>55.91</v>
      </c>
      <c r="O159" t="n">
        <v>29507.65</v>
      </c>
      <c r="P159" t="n">
        <v>216.68</v>
      </c>
      <c r="Q159" t="n">
        <v>183.26</v>
      </c>
      <c r="R159" t="n">
        <v>30.92</v>
      </c>
      <c r="S159" t="n">
        <v>26.24</v>
      </c>
      <c r="T159" t="n">
        <v>1493.25</v>
      </c>
      <c r="U159" t="n">
        <v>0.85</v>
      </c>
      <c r="V159" t="n">
        <v>0.9</v>
      </c>
      <c r="W159" t="n">
        <v>2.95</v>
      </c>
      <c r="X159" t="n">
        <v>0.08</v>
      </c>
      <c r="Y159" t="n">
        <v>0.5</v>
      </c>
      <c r="Z159" t="n">
        <v>10</v>
      </c>
    </row>
    <row r="160">
      <c r="A160" t="n">
        <v>39</v>
      </c>
      <c r="B160" t="n">
        <v>90</v>
      </c>
      <c r="C160" t="inlineStr">
        <is>
          <t xml:space="preserve">CONCLUIDO	</t>
        </is>
      </c>
      <c r="D160" t="n">
        <v>5.1445</v>
      </c>
      <c r="E160" t="n">
        <v>19.44</v>
      </c>
      <c r="F160" t="n">
        <v>16.84</v>
      </c>
      <c r="G160" t="n">
        <v>202.08</v>
      </c>
      <c r="H160" t="n">
        <v>2.98</v>
      </c>
      <c r="I160" t="n">
        <v>5</v>
      </c>
      <c r="J160" t="n">
        <v>239.09</v>
      </c>
      <c r="K160" t="n">
        <v>52.44</v>
      </c>
      <c r="L160" t="n">
        <v>40</v>
      </c>
      <c r="M160" t="n">
        <v>3</v>
      </c>
      <c r="N160" t="n">
        <v>56.65</v>
      </c>
      <c r="O160" t="n">
        <v>29721.73</v>
      </c>
      <c r="P160" t="n">
        <v>218</v>
      </c>
      <c r="Q160" t="n">
        <v>183.26</v>
      </c>
      <c r="R160" t="n">
        <v>31.01</v>
      </c>
      <c r="S160" t="n">
        <v>26.24</v>
      </c>
      <c r="T160" t="n">
        <v>1536.83</v>
      </c>
      <c r="U160" t="n">
        <v>0.85</v>
      </c>
      <c r="V160" t="n">
        <v>0.9</v>
      </c>
      <c r="W160" t="n">
        <v>2.94</v>
      </c>
      <c r="X160" t="n">
        <v>0.08</v>
      </c>
      <c r="Y160" t="n">
        <v>0.5</v>
      </c>
      <c r="Z160" t="n">
        <v>10</v>
      </c>
    </row>
    <row r="161">
      <c r="A161" t="n">
        <v>0</v>
      </c>
      <c r="B161" t="n">
        <v>10</v>
      </c>
      <c r="C161" t="inlineStr">
        <is>
          <t xml:space="preserve">CONCLUIDO	</t>
        </is>
      </c>
      <c r="D161" t="n">
        <v>5.079</v>
      </c>
      <c r="E161" t="n">
        <v>19.69</v>
      </c>
      <c r="F161" t="n">
        <v>17.57</v>
      </c>
      <c r="G161" t="n">
        <v>25.11</v>
      </c>
      <c r="H161" t="n">
        <v>0.64</v>
      </c>
      <c r="I161" t="n">
        <v>42</v>
      </c>
      <c r="J161" t="n">
        <v>26.11</v>
      </c>
      <c r="K161" t="n">
        <v>12.1</v>
      </c>
      <c r="L161" t="n">
        <v>1</v>
      </c>
      <c r="M161" t="n">
        <v>40</v>
      </c>
      <c r="N161" t="n">
        <v>3.01</v>
      </c>
      <c r="O161" t="n">
        <v>3454.41</v>
      </c>
      <c r="P161" t="n">
        <v>56.95</v>
      </c>
      <c r="Q161" t="n">
        <v>183.28</v>
      </c>
      <c r="R161" t="n">
        <v>53.92</v>
      </c>
      <c r="S161" t="n">
        <v>26.24</v>
      </c>
      <c r="T161" t="n">
        <v>12805.87</v>
      </c>
      <c r="U161" t="n">
        <v>0.49</v>
      </c>
      <c r="V161" t="n">
        <v>0.87</v>
      </c>
      <c r="W161" t="n">
        <v>3</v>
      </c>
      <c r="X161" t="n">
        <v>0.82</v>
      </c>
      <c r="Y161" t="n">
        <v>0.5</v>
      </c>
      <c r="Z161" t="n">
        <v>10</v>
      </c>
    </row>
    <row r="162">
      <c r="A162" t="n">
        <v>1</v>
      </c>
      <c r="B162" t="n">
        <v>10</v>
      </c>
      <c r="C162" t="inlineStr">
        <is>
          <t xml:space="preserve">CONCLUIDO	</t>
        </is>
      </c>
      <c r="D162" t="n">
        <v>5.2549</v>
      </c>
      <c r="E162" t="n">
        <v>19.03</v>
      </c>
      <c r="F162" t="n">
        <v>17.16</v>
      </c>
      <c r="G162" t="n">
        <v>51.48</v>
      </c>
      <c r="H162" t="n">
        <v>1.23</v>
      </c>
      <c r="I162" t="n">
        <v>20</v>
      </c>
      <c r="J162" t="n">
        <v>27.2</v>
      </c>
      <c r="K162" t="n">
        <v>12.1</v>
      </c>
      <c r="L162" t="n">
        <v>2</v>
      </c>
      <c r="M162" t="n">
        <v>5</v>
      </c>
      <c r="N162" t="n">
        <v>3.1</v>
      </c>
      <c r="O162" t="n">
        <v>3588.35</v>
      </c>
      <c r="P162" t="n">
        <v>50.49</v>
      </c>
      <c r="Q162" t="n">
        <v>183.31</v>
      </c>
      <c r="R162" t="n">
        <v>40.23</v>
      </c>
      <c r="S162" t="n">
        <v>26.24</v>
      </c>
      <c r="T162" t="n">
        <v>6070.8</v>
      </c>
      <c r="U162" t="n">
        <v>0.65</v>
      </c>
      <c r="V162" t="n">
        <v>0.89</v>
      </c>
      <c r="W162" t="n">
        <v>2.99</v>
      </c>
      <c r="X162" t="n">
        <v>0.4</v>
      </c>
      <c r="Y162" t="n">
        <v>0.5</v>
      </c>
      <c r="Z162" t="n">
        <v>10</v>
      </c>
    </row>
    <row r="163">
      <c r="A163" t="n">
        <v>2</v>
      </c>
      <c r="B163" t="n">
        <v>10</v>
      </c>
      <c r="C163" t="inlineStr">
        <is>
          <t xml:space="preserve">CONCLUIDO	</t>
        </is>
      </c>
      <c r="D163" t="n">
        <v>5.2531</v>
      </c>
      <c r="E163" t="n">
        <v>19.04</v>
      </c>
      <c r="F163" t="n">
        <v>17.17</v>
      </c>
      <c r="G163" t="n">
        <v>51.5</v>
      </c>
      <c r="H163" t="n">
        <v>1.78</v>
      </c>
      <c r="I163" t="n">
        <v>20</v>
      </c>
      <c r="J163" t="n">
        <v>28.29</v>
      </c>
      <c r="K163" t="n">
        <v>12.1</v>
      </c>
      <c r="L163" t="n">
        <v>3</v>
      </c>
      <c r="M163" t="n">
        <v>0</v>
      </c>
      <c r="N163" t="n">
        <v>3.19</v>
      </c>
      <c r="O163" t="n">
        <v>3722.55</v>
      </c>
      <c r="P163" t="n">
        <v>52.45</v>
      </c>
      <c r="Q163" t="n">
        <v>183.32</v>
      </c>
      <c r="R163" t="n">
        <v>40.17</v>
      </c>
      <c r="S163" t="n">
        <v>26.24</v>
      </c>
      <c r="T163" t="n">
        <v>6041.75</v>
      </c>
      <c r="U163" t="n">
        <v>0.65</v>
      </c>
      <c r="V163" t="n">
        <v>0.89</v>
      </c>
      <c r="W163" t="n">
        <v>3</v>
      </c>
      <c r="X163" t="n">
        <v>0.41</v>
      </c>
      <c r="Y163" t="n">
        <v>0.5</v>
      </c>
      <c r="Z163" t="n">
        <v>10</v>
      </c>
    </row>
    <row r="164">
      <c r="A164" t="n">
        <v>0</v>
      </c>
      <c r="B164" t="n">
        <v>45</v>
      </c>
      <c r="C164" t="inlineStr">
        <is>
          <t xml:space="preserve">CONCLUIDO	</t>
        </is>
      </c>
      <c r="D164" t="n">
        <v>4.1914</v>
      </c>
      <c r="E164" t="n">
        <v>23.86</v>
      </c>
      <c r="F164" t="n">
        <v>19.28</v>
      </c>
      <c r="G164" t="n">
        <v>9.18</v>
      </c>
      <c r="H164" t="n">
        <v>0.18</v>
      </c>
      <c r="I164" t="n">
        <v>126</v>
      </c>
      <c r="J164" t="n">
        <v>98.70999999999999</v>
      </c>
      <c r="K164" t="n">
        <v>39.72</v>
      </c>
      <c r="L164" t="n">
        <v>1</v>
      </c>
      <c r="M164" t="n">
        <v>124</v>
      </c>
      <c r="N164" t="n">
        <v>12.99</v>
      </c>
      <c r="O164" t="n">
        <v>12407.75</v>
      </c>
      <c r="P164" t="n">
        <v>173.73</v>
      </c>
      <c r="Q164" t="n">
        <v>183.33</v>
      </c>
      <c r="R164" t="n">
        <v>107.15</v>
      </c>
      <c r="S164" t="n">
        <v>26.24</v>
      </c>
      <c r="T164" t="n">
        <v>39001.28</v>
      </c>
      <c r="U164" t="n">
        <v>0.24</v>
      </c>
      <c r="V164" t="n">
        <v>0.79</v>
      </c>
      <c r="W164" t="n">
        <v>3.13</v>
      </c>
      <c r="X164" t="n">
        <v>2.52</v>
      </c>
      <c r="Y164" t="n">
        <v>0.5</v>
      </c>
      <c r="Z164" t="n">
        <v>10</v>
      </c>
    </row>
    <row r="165">
      <c r="A165" t="n">
        <v>1</v>
      </c>
      <c r="B165" t="n">
        <v>45</v>
      </c>
      <c r="C165" t="inlineStr">
        <is>
          <t xml:space="preserve">CONCLUIDO	</t>
        </is>
      </c>
      <c r="D165" t="n">
        <v>4.7342</v>
      </c>
      <c r="E165" t="n">
        <v>21.12</v>
      </c>
      <c r="F165" t="n">
        <v>17.92</v>
      </c>
      <c r="G165" t="n">
        <v>18.23</v>
      </c>
      <c r="H165" t="n">
        <v>0.35</v>
      </c>
      <c r="I165" t="n">
        <v>59</v>
      </c>
      <c r="J165" t="n">
        <v>99.95</v>
      </c>
      <c r="K165" t="n">
        <v>39.72</v>
      </c>
      <c r="L165" t="n">
        <v>2</v>
      </c>
      <c r="M165" t="n">
        <v>57</v>
      </c>
      <c r="N165" t="n">
        <v>13.24</v>
      </c>
      <c r="O165" t="n">
        <v>12561.45</v>
      </c>
      <c r="P165" t="n">
        <v>160.54</v>
      </c>
      <c r="Q165" t="n">
        <v>183.33</v>
      </c>
      <c r="R165" t="n">
        <v>64.67</v>
      </c>
      <c r="S165" t="n">
        <v>26.24</v>
      </c>
      <c r="T165" t="n">
        <v>18098.81</v>
      </c>
      <c r="U165" t="n">
        <v>0.41</v>
      </c>
      <c r="V165" t="n">
        <v>0.85</v>
      </c>
      <c r="W165" t="n">
        <v>3.03</v>
      </c>
      <c r="X165" t="n">
        <v>1.16</v>
      </c>
      <c r="Y165" t="n">
        <v>0.5</v>
      </c>
      <c r="Z165" t="n">
        <v>10</v>
      </c>
    </row>
    <row r="166">
      <c r="A166" t="n">
        <v>2</v>
      </c>
      <c r="B166" t="n">
        <v>45</v>
      </c>
      <c r="C166" t="inlineStr">
        <is>
          <t xml:space="preserve">CONCLUIDO	</t>
        </is>
      </c>
      <c r="D166" t="n">
        <v>4.9223</v>
      </c>
      <c r="E166" t="n">
        <v>20.32</v>
      </c>
      <c r="F166" t="n">
        <v>17.53</v>
      </c>
      <c r="G166" t="n">
        <v>26.96</v>
      </c>
      <c r="H166" t="n">
        <v>0.52</v>
      </c>
      <c r="I166" t="n">
        <v>39</v>
      </c>
      <c r="J166" t="n">
        <v>101.2</v>
      </c>
      <c r="K166" t="n">
        <v>39.72</v>
      </c>
      <c r="L166" t="n">
        <v>3</v>
      </c>
      <c r="M166" t="n">
        <v>37</v>
      </c>
      <c r="N166" t="n">
        <v>13.49</v>
      </c>
      <c r="O166" t="n">
        <v>12715.54</v>
      </c>
      <c r="P166" t="n">
        <v>156.19</v>
      </c>
      <c r="Q166" t="n">
        <v>183.29</v>
      </c>
      <c r="R166" t="n">
        <v>52.24</v>
      </c>
      <c r="S166" t="n">
        <v>26.24</v>
      </c>
      <c r="T166" t="n">
        <v>11983.67</v>
      </c>
      <c r="U166" t="n">
        <v>0.5</v>
      </c>
      <c r="V166" t="n">
        <v>0.87</v>
      </c>
      <c r="W166" t="n">
        <v>3</v>
      </c>
      <c r="X166" t="n">
        <v>0.77</v>
      </c>
      <c r="Y166" t="n">
        <v>0.5</v>
      </c>
      <c r="Z166" t="n">
        <v>10</v>
      </c>
    </row>
    <row r="167">
      <c r="A167" t="n">
        <v>3</v>
      </c>
      <c r="B167" t="n">
        <v>45</v>
      </c>
      <c r="C167" t="inlineStr">
        <is>
          <t xml:space="preserve">CONCLUIDO	</t>
        </is>
      </c>
      <c r="D167" t="n">
        <v>5.0234</v>
      </c>
      <c r="E167" t="n">
        <v>19.91</v>
      </c>
      <c r="F167" t="n">
        <v>17.32</v>
      </c>
      <c r="G167" t="n">
        <v>35.84</v>
      </c>
      <c r="H167" t="n">
        <v>0.6899999999999999</v>
      </c>
      <c r="I167" t="n">
        <v>29</v>
      </c>
      <c r="J167" t="n">
        <v>102.45</v>
      </c>
      <c r="K167" t="n">
        <v>39.72</v>
      </c>
      <c r="L167" t="n">
        <v>4</v>
      </c>
      <c r="M167" t="n">
        <v>27</v>
      </c>
      <c r="N167" t="n">
        <v>13.74</v>
      </c>
      <c r="O167" t="n">
        <v>12870.03</v>
      </c>
      <c r="P167" t="n">
        <v>153.35</v>
      </c>
      <c r="Q167" t="n">
        <v>183.27</v>
      </c>
      <c r="R167" t="n">
        <v>45.86</v>
      </c>
      <c r="S167" t="n">
        <v>26.24</v>
      </c>
      <c r="T167" t="n">
        <v>8841.690000000001</v>
      </c>
      <c r="U167" t="n">
        <v>0.57</v>
      </c>
      <c r="V167" t="n">
        <v>0.88</v>
      </c>
      <c r="W167" t="n">
        <v>2.99</v>
      </c>
      <c r="X167" t="n">
        <v>0.57</v>
      </c>
      <c r="Y167" t="n">
        <v>0.5</v>
      </c>
      <c r="Z167" t="n">
        <v>10</v>
      </c>
    </row>
    <row r="168">
      <c r="A168" t="n">
        <v>4</v>
      </c>
      <c r="B168" t="n">
        <v>45</v>
      </c>
      <c r="C168" t="inlineStr">
        <is>
          <t xml:space="preserve">CONCLUIDO	</t>
        </is>
      </c>
      <c r="D168" t="n">
        <v>5.0871</v>
      </c>
      <c r="E168" t="n">
        <v>19.66</v>
      </c>
      <c r="F168" t="n">
        <v>17.2</v>
      </c>
      <c r="G168" t="n">
        <v>44.86</v>
      </c>
      <c r="H168" t="n">
        <v>0.85</v>
      </c>
      <c r="I168" t="n">
        <v>23</v>
      </c>
      <c r="J168" t="n">
        <v>103.71</v>
      </c>
      <c r="K168" t="n">
        <v>39.72</v>
      </c>
      <c r="L168" t="n">
        <v>5</v>
      </c>
      <c r="M168" t="n">
        <v>21</v>
      </c>
      <c r="N168" t="n">
        <v>14</v>
      </c>
      <c r="O168" t="n">
        <v>13024.91</v>
      </c>
      <c r="P168" t="n">
        <v>151.37</v>
      </c>
      <c r="Q168" t="n">
        <v>183.27</v>
      </c>
      <c r="R168" t="n">
        <v>41.96</v>
      </c>
      <c r="S168" t="n">
        <v>26.24</v>
      </c>
      <c r="T168" t="n">
        <v>6923.39</v>
      </c>
      <c r="U168" t="n">
        <v>0.63</v>
      </c>
      <c r="V168" t="n">
        <v>0.88</v>
      </c>
      <c r="W168" t="n">
        <v>2.98</v>
      </c>
      <c r="X168" t="n">
        <v>0.44</v>
      </c>
      <c r="Y168" t="n">
        <v>0.5</v>
      </c>
      <c r="Z168" t="n">
        <v>10</v>
      </c>
    </row>
    <row r="169">
      <c r="A169" t="n">
        <v>5</v>
      </c>
      <c r="B169" t="n">
        <v>45</v>
      </c>
      <c r="C169" t="inlineStr">
        <is>
          <t xml:space="preserve">CONCLUIDO	</t>
        </is>
      </c>
      <c r="D169" t="n">
        <v>5.131</v>
      </c>
      <c r="E169" t="n">
        <v>19.49</v>
      </c>
      <c r="F169" t="n">
        <v>17.11</v>
      </c>
      <c r="G169" t="n">
        <v>54.03</v>
      </c>
      <c r="H169" t="n">
        <v>1.01</v>
      </c>
      <c r="I169" t="n">
        <v>19</v>
      </c>
      <c r="J169" t="n">
        <v>104.97</v>
      </c>
      <c r="K169" t="n">
        <v>39.72</v>
      </c>
      <c r="L169" t="n">
        <v>6</v>
      </c>
      <c r="M169" t="n">
        <v>17</v>
      </c>
      <c r="N169" t="n">
        <v>14.25</v>
      </c>
      <c r="O169" t="n">
        <v>13180.19</v>
      </c>
      <c r="P169" t="n">
        <v>149.61</v>
      </c>
      <c r="Q169" t="n">
        <v>183.26</v>
      </c>
      <c r="R169" t="n">
        <v>39.34</v>
      </c>
      <c r="S169" t="n">
        <v>26.24</v>
      </c>
      <c r="T169" t="n">
        <v>5631.22</v>
      </c>
      <c r="U169" t="n">
        <v>0.67</v>
      </c>
      <c r="V169" t="n">
        <v>0.89</v>
      </c>
      <c r="W169" t="n">
        <v>2.97</v>
      </c>
      <c r="X169" t="n">
        <v>0.35</v>
      </c>
      <c r="Y169" t="n">
        <v>0.5</v>
      </c>
      <c r="Z169" t="n">
        <v>10</v>
      </c>
    </row>
    <row r="170">
      <c r="A170" t="n">
        <v>6</v>
      </c>
      <c r="B170" t="n">
        <v>45</v>
      </c>
      <c r="C170" t="inlineStr">
        <is>
          <t xml:space="preserve">CONCLUIDO	</t>
        </is>
      </c>
      <c r="D170" t="n">
        <v>5.1475</v>
      </c>
      <c r="E170" t="n">
        <v>19.43</v>
      </c>
      <c r="F170" t="n">
        <v>17.09</v>
      </c>
      <c r="G170" t="n">
        <v>60.32</v>
      </c>
      <c r="H170" t="n">
        <v>1.16</v>
      </c>
      <c r="I170" t="n">
        <v>17</v>
      </c>
      <c r="J170" t="n">
        <v>106.23</v>
      </c>
      <c r="K170" t="n">
        <v>39.72</v>
      </c>
      <c r="L170" t="n">
        <v>7</v>
      </c>
      <c r="M170" t="n">
        <v>15</v>
      </c>
      <c r="N170" t="n">
        <v>14.52</v>
      </c>
      <c r="O170" t="n">
        <v>13335.87</v>
      </c>
      <c r="P170" t="n">
        <v>148.48</v>
      </c>
      <c r="Q170" t="n">
        <v>183.31</v>
      </c>
      <c r="R170" t="n">
        <v>38.67</v>
      </c>
      <c r="S170" t="n">
        <v>26.24</v>
      </c>
      <c r="T170" t="n">
        <v>5304.58</v>
      </c>
      <c r="U170" t="n">
        <v>0.68</v>
      </c>
      <c r="V170" t="n">
        <v>0.89</v>
      </c>
      <c r="W170" t="n">
        <v>2.97</v>
      </c>
      <c r="X170" t="n">
        <v>0.33</v>
      </c>
      <c r="Y170" t="n">
        <v>0.5</v>
      </c>
      <c r="Z170" t="n">
        <v>10</v>
      </c>
    </row>
    <row r="171">
      <c r="A171" t="n">
        <v>7</v>
      </c>
      <c r="B171" t="n">
        <v>45</v>
      </c>
      <c r="C171" t="inlineStr">
        <is>
          <t xml:space="preserve">CONCLUIDO	</t>
        </is>
      </c>
      <c r="D171" t="n">
        <v>5.1745</v>
      </c>
      <c r="E171" t="n">
        <v>19.33</v>
      </c>
      <c r="F171" t="n">
        <v>17.03</v>
      </c>
      <c r="G171" t="n">
        <v>68.12</v>
      </c>
      <c r="H171" t="n">
        <v>1.31</v>
      </c>
      <c r="I171" t="n">
        <v>15</v>
      </c>
      <c r="J171" t="n">
        <v>107.5</v>
      </c>
      <c r="K171" t="n">
        <v>39.72</v>
      </c>
      <c r="L171" t="n">
        <v>8</v>
      </c>
      <c r="M171" t="n">
        <v>13</v>
      </c>
      <c r="N171" t="n">
        <v>14.78</v>
      </c>
      <c r="O171" t="n">
        <v>13491.96</v>
      </c>
      <c r="P171" t="n">
        <v>146.94</v>
      </c>
      <c r="Q171" t="n">
        <v>183.27</v>
      </c>
      <c r="R171" t="n">
        <v>36.67</v>
      </c>
      <c r="S171" t="n">
        <v>26.24</v>
      </c>
      <c r="T171" t="n">
        <v>4318.47</v>
      </c>
      <c r="U171" t="n">
        <v>0.72</v>
      </c>
      <c r="V171" t="n">
        <v>0.89</v>
      </c>
      <c r="W171" t="n">
        <v>2.97</v>
      </c>
      <c r="X171" t="n">
        <v>0.27</v>
      </c>
      <c r="Y171" t="n">
        <v>0.5</v>
      </c>
      <c r="Z171" t="n">
        <v>10</v>
      </c>
    </row>
    <row r="172">
      <c r="A172" t="n">
        <v>8</v>
      </c>
      <c r="B172" t="n">
        <v>45</v>
      </c>
      <c r="C172" t="inlineStr">
        <is>
          <t xml:space="preserve">CONCLUIDO	</t>
        </is>
      </c>
      <c r="D172" t="n">
        <v>5.1906</v>
      </c>
      <c r="E172" t="n">
        <v>19.27</v>
      </c>
      <c r="F172" t="n">
        <v>17.01</v>
      </c>
      <c r="G172" t="n">
        <v>78.51000000000001</v>
      </c>
      <c r="H172" t="n">
        <v>1.46</v>
      </c>
      <c r="I172" t="n">
        <v>13</v>
      </c>
      <c r="J172" t="n">
        <v>108.77</v>
      </c>
      <c r="K172" t="n">
        <v>39.72</v>
      </c>
      <c r="L172" t="n">
        <v>9</v>
      </c>
      <c r="M172" t="n">
        <v>11</v>
      </c>
      <c r="N172" t="n">
        <v>15.05</v>
      </c>
      <c r="O172" t="n">
        <v>13648.58</v>
      </c>
      <c r="P172" t="n">
        <v>146.33</v>
      </c>
      <c r="Q172" t="n">
        <v>183.27</v>
      </c>
      <c r="R172" t="n">
        <v>36.18</v>
      </c>
      <c r="S172" t="n">
        <v>26.24</v>
      </c>
      <c r="T172" t="n">
        <v>4082.87</v>
      </c>
      <c r="U172" t="n">
        <v>0.73</v>
      </c>
      <c r="V172" t="n">
        <v>0.89</v>
      </c>
      <c r="W172" t="n">
        <v>2.96</v>
      </c>
      <c r="X172" t="n">
        <v>0.25</v>
      </c>
      <c r="Y172" t="n">
        <v>0.5</v>
      </c>
      <c r="Z172" t="n">
        <v>10</v>
      </c>
    </row>
    <row r="173">
      <c r="A173" t="n">
        <v>9</v>
      </c>
      <c r="B173" t="n">
        <v>45</v>
      </c>
      <c r="C173" t="inlineStr">
        <is>
          <t xml:space="preserve">CONCLUIDO	</t>
        </is>
      </c>
      <c r="D173" t="n">
        <v>5.2061</v>
      </c>
      <c r="E173" t="n">
        <v>19.21</v>
      </c>
      <c r="F173" t="n">
        <v>16.97</v>
      </c>
      <c r="G173" t="n">
        <v>84.87</v>
      </c>
      <c r="H173" t="n">
        <v>1.6</v>
      </c>
      <c r="I173" t="n">
        <v>12</v>
      </c>
      <c r="J173" t="n">
        <v>110.04</v>
      </c>
      <c r="K173" t="n">
        <v>39.72</v>
      </c>
      <c r="L173" t="n">
        <v>10</v>
      </c>
      <c r="M173" t="n">
        <v>10</v>
      </c>
      <c r="N173" t="n">
        <v>15.32</v>
      </c>
      <c r="O173" t="n">
        <v>13805.5</v>
      </c>
      <c r="P173" t="n">
        <v>144.51</v>
      </c>
      <c r="Q173" t="n">
        <v>183.26</v>
      </c>
      <c r="R173" t="n">
        <v>34.98</v>
      </c>
      <c r="S173" t="n">
        <v>26.24</v>
      </c>
      <c r="T173" t="n">
        <v>3483.92</v>
      </c>
      <c r="U173" t="n">
        <v>0.75</v>
      </c>
      <c r="V173" t="n">
        <v>0.9</v>
      </c>
      <c r="W173" t="n">
        <v>2.96</v>
      </c>
      <c r="X173" t="n">
        <v>0.22</v>
      </c>
      <c r="Y173" t="n">
        <v>0.5</v>
      </c>
      <c r="Z173" t="n">
        <v>10</v>
      </c>
    </row>
    <row r="174">
      <c r="A174" t="n">
        <v>10</v>
      </c>
      <c r="B174" t="n">
        <v>45</v>
      </c>
      <c r="C174" t="inlineStr">
        <is>
          <t xml:space="preserve">CONCLUIDO	</t>
        </is>
      </c>
      <c r="D174" t="n">
        <v>5.2152</v>
      </c>
      <c r="E174" t="n">
        <v>19.17</v>
      </c>
      <c r="F174" t="n">
        <v>16.96</v>
      </c>
      <c r="G174" t="n">
        <v>92.51000000000001</v>
      </c>
      <c r="H174" t="n">
        <v>1.74</v>
      </c>
      <c r="I174" t="n">
        <v>11</v>
      </c>
      <c r="J174" t="n">
        <v>111.32</v>
      </c>
      <c r="K174" t="n">
        <v>39.72</v>
      </c>
      <c r="L174" t="n">
        <v>11</v>
      </c>
      <c r="M174" t="n">
        <v>9</v>
      </c>
      <c r="N174" t="n">
        <v>15.6</v>
      </c>
      <c r="O174" t="n">
        <v>13962.83</v>
      </c>
      <c r="P174" t="n">
        <v>143.92</v>
      </c>
      <c r="Q174" t="n">
        <v>183.3</v>
      </c>
      <c r="R174" t="n">
        <v>34.63</v>
      </c>
      <c r="S174" t="n">
        <v>26.24</v>
      </c>
      <c r="T174" t="n">
        <v>3318.38</v>
      </c>
      <c r="U174" t="n">
        <v>0.76</v>
      </c>
      <c r="V174" t="n">
        <v>0.9</v>
      </c>
      <c r="W174" t="n">
        <v>2.96</v>
      </c>
      <c r="X174" t="n">
        <v>0.2</v>
      </c>
      <c r="Y174" t="n">
        <v>0.5</v>
      </c>
      <c r="Z174" t="n">
        <v>10</v>
      </c>
    </row>
    <row r="175">
      <c r="A175" t="n">
        <v>11</v>
      </c>
      <c r="B175" t="n">
        <v>45</v>
      </c>
      <c r="C175" t="inlineStr">
        <is>
          <t xml:space="preserve">CONCLUIDO	</t>
        </is>
      </c>
      <c r="D175" t="n">
        <v>5.2299</v>
      </c>
      <c r="E175" t="n">
        <v>19.12</v>
      </c>
      <c r="F175" t="n">
        <v>16.93</v>
      </c>
      <c r="G175" t="n">
        <v>101.56</v>
      </c>
      <c r="H175" t="n">
        <v>1.88</v>
      </c>
      <c r="I175" t="n">
        <v>10</v>
      </c>
      <c r="J175" t="n">
        <v>112.59</v>
      </c>
      <c r="K175" t="n">
        <v>39.72</v>
      </c>
      <c r="L175" t="n">
        <v>12</v>
      </c>
      <c r="M175" t="n">
        <v>8</v>
      </c>
      <c r="N175" t="n">
        <v>15.88</v>
      </c>
      <c r="O175" t="n">
        <v>14120.58</v>
      </c>
      <c r="P175" t="n">
        <v>142.55</v>
      </c>
      <c r="Q175" t="n">
        <v>183.27</v>
      </c>
      <c r="R175" t="n">
        <v>33.56</v>
      </c>
      <c r="S175" t="n">
        <v>26.24</v>
      </c>
      <c r="T175" t="n">
        <v>2784.97</v>
      </c>
      <c r="U175" t="n">
        <v>0.78</v>
      </c>
      <c r="V175" t="n">
        <v>0.9</v>
      </c>
      <c r="W175" t="n">
        <v>2.96</v>
      </c>
      <c r="X175" t="n">
        <v>0.17</v>
      </c>
      <c r="Y175" t="n">
        <v>0.5</v>
      </c>
      <c r="Z175" t="n">
        <v>10</v>
      </c>
    </row>
    <row r="176">
      <c r="A176" t="n">
        <v>12</v>
      </c>
      <c r="B176" t="n">
        <v>45</v>
      </c>
      <c r="C176" t="inlineStr">
        <is>
          <t xml:space="preserve">CONCLUIDO	</t>
        </is>
      </c>
      <c r="D176" t="n">
        <v>5.2374</v>
      </c>
      <c r="E176" t="n">
        <v>19.09</v>
      </c>
      <c r="F176" t="n">
        <v>16.92</v>
      </c>
      <c r="G176" t="n">
        <v>112.8</v>
      </c>
      <c r="H176" t="n">
        <v>2.01</v>
      </c>
      <c r="I176" t="n">
        <v>9</v>
      </c>
      <c r="J176" t="n">
        <v>113.88</v>
      </c>
      <c r="K176" t="n">
        <v>39.72</v>
      </c>
      <c r="L176" t="n">
        <v>13</v>
      </c>
      <c r="M176" t="n">
        <v>7</v>
      </c>
      <c r="N176" t="n">
        <v>16.16</v>
      </c>
      <c r="O176" t="n">
        <v>14278.75</v>
      </c>
      <c r="P176" t="n">
        <v>141.1</v>
      </c>
      <c r="Q176" t="n">
        <v>183.26</v>
      </c>
      <c r="R176" t="n">
        <v>33.45</v>
      </c>
      <c r="S176" t="n">
        <v>26.24</v>
      </c>
      <c r="T176" t="n">
        <v>2738.04</v>
      </c>
      <c r="U176" t="n">
        <v>0.78</v>
      </c>
      <c r="V176" t="n">
        <v>0.9</v>
      </c>
      <c r="W176" t="n">
        <v>2.95</v>
      </c>
      <c r="X176" t="n">
        <v>0.16</v>
      </c>
      <c r="Y176" t="n">
        <v>0.5</v>
      </c>
      <c r="Z176" t="n">
        <v>10</v>
      </c>
    </row>
    <row r="177">
      <c r="A177" t="n">
        <v>13</v>
      </c>
      <c r="B177" t="n">
        <v>45</v>
      </c>
      <c r="C177" t="inlineStr">
        <is>
          <t xml:space="preserve">CONCLUIDO	</t>
        </is>
      </c>
      <c r="D177" t="n">
        <v>5.2385</v>
      </c>
      <c r="E177" t="n">
        <v>19.09</v>
      </c>
      <c r="F177" t="n">
        <v>16.92</v>
      </c>
      <c r="G177" t="n">
        <v>112.78</v>
      </c>
      <c r="H177" t="n">
        <v>2.14</v>
      </c>
      <c r="I177" t="n">
        <v>9</v>
      </c>
      <c r="J177" t="n">
        <v>115.16</v>
      </c>
      <c r="K177" t="n">
        <v>39.72</v>
      </c>
      <c r="L177" t="n">
        <v>14</v>
      </c>
      <c r="M177" t="n">
        <v>7</v>
      </c>
      <c r="N177" t="n">
        <v>16.45</v>
      </c>
      <c r="O177" t="n">
        <v>14437.35</v>
      </c>
      <c r="P177" t="n">
        <v>140.27</v>
      </c>
      <c r="Q177" t="n">
        <v>183.26</v>
      </c>
      <c r="R177" t="n">
        <v>33.27</v>
      </c>
      <c r="S177" t="n">
        <v>26.24</v>
      </c>
      <c r="T177" t="n">
        <v>2648.64</v>
      </c>
      <c r="U177" t="n">
        <v>0.79</v>
      </c>
      <c r="V177" t="n">
        <v>0.9</v>
      </c>
      <c r="W177" t="n">
        <v>2.95</v>
      </c>
      <c r="X177" t="n">
        <v>0.16</v>
      </c>
      <c r="Y177" t="n">
        <v>0.5</v>
      </c>
      <c r="Z177" t="n">
        <v>10</v>
      </c>
    </row>
    <row r="178">
      <c r="A178" t="n">
        <v>14</v>
      </c>
      <c r="B178" t="n">
        <v>45</v>
      </c>
      <c r="C178" t="inlineStr">
        <is>
          <t xml:space="preserve">CONCLUIDO	</t>
        </is>
      </c>
      <c r="D178" t="n">
        <v>5.2504</v>
      </c>
      <c r="E178" t="n">
        <v>19.05</v>
      </c>
      <c r="F178" t="n">
        <v>16.89</v>
      </c>
      <c r="G178" t="n">
        <v>126.7</v>
      </c>
      <c r="H178" t="n">
        <v>2.27</v>
      </c>
      <c r="I178" t="n">
        <v>8</v>
      </c>
      <c r="J178" t="n">
        <v>116.45</v>
      </c>
      <c r="K178" t="n">
        <v>39.72</v>
      </c>
      <c r="L178" t="n">
        <v>15</v>
      </c>
      <c r="M178" t="n">
        <v>6</v>
      </c>
      <c r="N178" t="n">
        <v>16.74</v>
      </c>
      <c r="O178" t="n">
        <v>14596.38</v>
      </c>
      <c r="P178" t="n">
        <v>139.48</v>
      </c>
      <c r="Q178" t="n">
        <v>183.27</v>
      </c>
      <c r="R178" t="n">
        <v>32.41</v>
      </c>
      <c r="S178" t="n">
        <v>26.24</v>
      </c>
      <c r="T178" t="n">
        <v>2223.24</v>
      </c>
      <c r="U178" t="n">
        <v>0.8100000000000001</v>
      </c>
      <c r="V178" t="n">
        <v>0.9</v>
      </c>
      <c r="W178" t="n">
        <v>2.95</v>
      </c>
      <c r="X178" t="n">
        <v>0.14</v>
      </c>
      <c r="Y178" t="n">
        <v>0.5</v>
      </c>
      <c r="Z178" t="n">
        <v>10</v>
      </c>
    </row>
    <row r="179">
      <c r="A179" t="n">
        <v>15</v>
      </c>
      <c r="B179" t="n">
        <v>45</v>
      </c>
      <c r="C179" t="inlineStr">
        <is>
          <t xml:space="preserve">CONCLUIDO	</t>
        </is>
      </c>
      <c r="D179" t="n">
        <v>5.2516</v>
      </c>
      <c r="E179" t="n">
        <v>19.04</v>
      </c>
      <c r="F179" t="n">
        <v>16.89</v>
      </c>
      <c r="G179" t="n">
        <v>126.67</v>
      </c>
      <c r="H179" t="n">
        <v>2.4</v>
      </c>
      <c r="I179" t="n">
        <v>8</v>
      </c>
      <c r="J179" t="n">
        <v>117.75</v>
      </c>
      <c r="K179" t="n">
        <v>39.72</v>
      </c>
      <c r="L179" t="n">
        <v>16</v>
      </c>
      <c r="M179" t="n">
        <v>6</v>
      </c>
      <c r="N179" t="n">
        <v>17.03</v>
      </c>
      <c r="O179" t="n">
        <v>14755.84</v>
      </c>
      <c r="P179" t="n">
        <v>137.81</v>
      </c>
      <c r="Q179" t="n">
        <v>183.26</v>
      </c>
      <c r="R179" t="n">
        <v>32.29</v>
      </c>
      <c r="S179" t="n">
        <v>26.24</v>
      </c>
      <c r="T179" t="n">
        <v>2162.68</v>
      </c>
      <c r="U179" t="n">
        <v>0.8100000000000001</v>
      </c>
      <c r="V179" t="n">
        <v>0.9</v>
      </c>
      <c r="W179" t="n">
        <v>2.95</v>
      </c>
      <c r="X179" t="n">
        <v>0.13</v>
      </c>
      <c r="Y179" t="n">
        <v>0.5</v>
      </c>
      <c r="Z179" t="n">
        <v>10</v>
      </c>
    </row>
    <row r="180">
      <c r="A180" t="n">
        <v>16</v>
      </c>
      <c r="B180" t="n">
        <v>45</v>
      </c>
      <c r="C180" t="inlineStr">
        <is>
          <t xml:space="preserve">CONCLUIDO	</t>
        </is>
      </c>
      <c r="D180" t="n">
        <v>5.2625</v>
      </c>
      <c r="E180" t="n">
        <v>19</v>
      </c>
      <c r="F180" t="n">
        <v>16.87</v>
      </c>
      <c r="G180" t="n">
        <v>144.6</v>
      </c>
      <c r="H180" t="n">
        <v>2.52</v>
      </c>
      <c r="I180" t="n">
        <v>7</v>
      </c>
      <c r="J180" t="n">
        <v>119.04</v>
      </c>
      <c r="K180" t="n">
        <v>39.72</v>
      </c>
      <c r="L180" t="n">
        <v>17</v>
      </c>
      <c r="M180" t="n">
        <v>5</v>
      </c>
      <c r="N180" t="n">
        <v>17.33</v>
      </c>
      <c r="O180" t="n">
        <v>14915.73</v>
      </c>
      <c r="P180" t="n">
        <v>137.66</v>
      </c>
      <c r="Q180" t="n">
        <v>183.28</v>
      </c>
      <c r="R180" t="n">
        <v>31.9</v>
      </c>
      <c r="S180" t="n">
        <v>26.24</v>
      </c>
      <c r="T180" t="n">
        <v>1971.34</v>
      </c>
      <c r="U180" t="n">
        <v>0.82</v>
      </c>
      <c r="V180" t="n">
        <v>0.9</v>
      </c>
      <c r="W180" t="n">
        <v>2.95</v>
      </c>
      <c r="X180" t="n">
        <v>0.11</v>
      </c>
      <c r="Y180" t="n">
        <v>0.5</v>
      </c>
      <c r="Z180" t="n">
        <v>10</v>
      </c>
    </row>
    <row r="181">
      <c r="A181" t="n">
        <v>17</v>
      </c>
      <c r="B181" t="n">
        <v>45</v>
      </c>
      <c r="C181" t="inlineStr">
        <is>
          <t xml:space="preserve">CONCLUIDO	</t>
        </is>
      </c>
      <c r="D181" t="n">
        <v>5.2624</v>
      </c>
      <c r="E181" t="n">
        <v>19</v>
      </c>
      <c r="F181" t="n">
        <v>16.87</v>
      </c>
      <c r="G181" t="n">
        <v>144.61</v>
      </c>
      <c r="H181" t="n">
        <v>2.64</v>
      </c>
      <c r="I181" t="n">
        <v>7</v>
      </c>
      <c r="J181" t="n">
        <v>120.34</v>
      </c>
      <c r="K181" t="n">
        <v>39.72</v>
      </c>
      <c r="L181" t="n">
        <v>18</v>
      </c>
      <c r="M181" t="n">
        <v>5</v>
      </c>
      <c r="N181" t="n">
        <v>17.63</v>
      </c>
      <c r="O181" t="n">
        <v>15076.07</v>
      </c>
      <c r="P181" t="n">
        <v>136.28</v>
      </c>
      <c r="Q181" t="n">
        <v>183.26</v>
      </c>
      <c r="R181" t="n">
        <v>31.95</v>
      </c>
      <c r="S181" t="n">
        <v>26.24</v>
      </c>
      <c r="T181" t="n">
        <v>1997.49</v>
      </c>
      <c r="U181" t="n">
        <v>0.82</v>
      </c>
      <c r="V181" t="n">
        <v>0.9</v>
      </c>
      <c r="W181" t="n">
        <v>2.95</v>
      </c>
      <c r="X181" t="n">
        <v>0.12</v>
      </c>
      <c r="Y181" t="n">
        <v>0.5</v>
      </c>
      <c r="Z181" t="n">
        <v>10</v>
      </c>
    </row>
    <row r="182">
      <c r="A182" t="n">
        <v>18</v>
      </c>
      <c r="B182" t="n">
        <v>45</v>
      </c>
      <c r="C182" t="inlineStr">
        <is>
          <t xml:space="preserve">CONCLUIDO	</t>
        </is>
      </c>
      <c r="D182" t="n">
        <v>5.2612</v>
      </c>
      <c r="E182" t="n">
        <v>19.01</v>
      </c>
      <c r="F182" t="n">
        <v>16.88</v>
      </c>
      <c r="G182" t="n">
        <v>144.65</v>
      </c>
      <c r="H182" t="n">
        <v>2.76</v>
      </c>
      <c r="I182" t="n">
        <v>7</v>
      </c>
      <c r="J182" t="n">
        <v>121.65</v>
      </c>
      <c r="K182" t="n">
        <v>39.72</v>
      </c>
      <c r="L182" t="n">
        <v>19</v>
      </c>
      <c r="M182" t="n">
        <v>5</v>
      </c>
      <c r="N182" t="n">
        <v>17.93</v>
      </c>
      <c r="O182" t="n">
        <v>15236.84</v>
      </c>
      <c r="P182" t="n">
        <v>134.21</v>
      </c>
      <c r="Q182" t="n">
        <v>183.27</v>
      </c>
      <c r="R182" t="n">
        <v>31.97</v>
      </c>
      <c r="S182" t="n">
        <v>26.24</v>
      </c>
      <c r="T182" t="n">
        <v>2005.8</v>
      </c>
      <c r="U182" t="n">
        <v>0.82</v>
      </c>
      <c r="V182" t="n">
        <v>0.9</v>
      </c>
      <c r="W182" t="n">
        <v>2.95</v>
      </c>
      <c r="X182" t="n">
        <v>0.12</v>
      </c>
      <c r="Y182" t="n">
        <v>0.5</v>
      </c>
      <c r="Z182" t="n">
        <v>10</v>
      </c>
    </row>
    <row r="183">
      <c r="A183" t="n">
        <v>19</v>
      </c>
      <c r="B183" t="n">
        <v>45</v>
      </c>
      <c r="C183" t="inlineStr">
        <is>
          <t xml:space="preserve">CONCLUIDO	</t>
        </is>
      </c>
      <c r="D183" t="n">
        <v>5.2743</v>
      </c>
      <c r="E183" t="n">
        <v>18.96</v>
      </c>
      <c r="F183" t="n">
        <v>16.85</v>
      </c>
      <c r="G183" t="n">
        <v>168.49</v>
      </c>
      <c r="H183" t="n">
        <v>2.87</v>
      </c>
      <c r="I183" t="n">
        <v>6</v>
      </c>
      <c r="J183" t="n">
        <v>122.95</v>
      </c>
      <c r="K183" t="n">
        <v>39.72</v>
      </c>
      <c r="L183" t="n">
        <v>20</v>
      </c>
      <c r="M183" t="n">
        <v>4</v>
      </c>
      <c r="N183" t="n">
        <v>18.24</v>
      </c>
      <c r="O183" t="n">
        <v>15398.07</v>
      </c>
      <c r="P183" t="n">
        <v>134.07</v>
      </c>
      <c r="Q183" t="n">
        <v>183.27</v>
      </c>
      <c r="R183" t="n">
        <v>31.18</v>
      </c>
      <c r="S183" t="n">
        <v>26.24</v>
      </c>
      <c r="T183" t="n">
        <v>1617.43</v>
      </c>
      <c r="U183" t="n">
        <v>0.84</v>
      </c>
      <c r="V183" t="n">
        <v>0.9</v>
      </c>
      <c r="W183" t="n">
        <v>2.95</v>
      </c>
      <c r="X183" t="n">
        <v>0.09</v>
      </c>
      <c r="Y183" t="n">
        <v>0.5</v>
      </c>
      <c r="Z183" t="n">
        <v>10</v>
      </c>
    </row>
    <row r="184">
      <c r="A184" t="n">
        <v>20</v>
      </c>
      <c r="B184" t="n">
        <v>45</v>
      </c>
      <c r="C184" t="inlineStr">
        <is>
          <t xml:space="preserve">CONCLUIDO	</t>
        </is>
      </c>
      <c r="D184" t="n">
        <v>5.2736</v>
      </c>
      <c r="E184" t="n">
        <v>18.96</v>
      </c>
      <c r="F184" t="n">
        <v>16.85</v>
      </c>
      <c r="G184" t="n">
        <v>168.51</v>
      </c>
      <c r="H184" t="n">
        <v>2.98</v>
      </c>
      <c r="I184" t="n">
        <v>6</v>
      </c>
      <c r="J184" t="n">
        <v>124.26</v>
      </c>
      <c r="K184" t="n">
        <v>39.72</v>
      </c>
      <c r="L184" t="n">
        <v>21</v>
      </c>
      <c r="M184" t="n">
        <v>3</v>
      </c>
      <c r="N184" t="n">
        <v>18.55</v>
      </c>
      <c r="O184" t="n">
        <v>15559.74</v>
      </c>
      <c r="P184" t="n">
        <v>133.94</v>
      </c>
      <c r="Q184" t="n">
        <v>183.26</v>
      </c>
      <c r="R184" t="n">
        <v>31.23</v>
      </c>
      <c r="S184" t="n">
        <v>26.24</v>
      </c>
      <c r="T184" t="n">
        <v>1643.51</v>
      </c>
      <c r="U184" t="n">
        <v>0.84</v>
      </c>
      <c r="V184" t="n">
        <v>0.9</v>
      </c>
      <c r="W184" t="n">
        <v>2.95</v>
      </c>
      <c r="X184" t="n">
        <v>0.1</v>
      </c>
      <c r="Y184" t="n">
        <v>0.5</v>
      </c>
      <c r="Z184" t="n">
        <v>10</v>
      </c>
    </row>
    <row r="185">
      <c r="A185" t="n">
        <v>21</v>
      </c>
      <c r="B185" t="n">
        <v>45</v>
      </c>
      <c r="C185" t="inlineStr">
        <is>
          <t xml:space="preserve">CONCLUIDO	</t>
        </is>
      </c>
      <c r="D185" t="n">
        <v>5.2732</v>
      </c>
      <c r="E185" t="n">
        <v>18.96</v>
      </c>
      <c r="F185" t="n">
        <v>16.85</v>
      </c>
      <c r="G185" t="n">
        <v>168.53</v>
      </c>
      <c r="H185" t="n">
        <v>3.09</v>
      </c>
      <c r="I185" t="n">
        <v>6</v>
      </c>
      <c r="J185" t="n">
        <v>125.58</v>
      </c>
      <c r="K185" t="n">
        <v>39.72</v>
      </c>
      <c r="L185" t="n">
        <v>22</v>
      </c>
      <c r="M185" t="n">
        <v>3</v>
      </c>
      <c r="N185" t="n">
        <v>18.86</v>
      </c>
      <c r="O185" t="n">
        <v>15721.87</v>
      </c>
      <c r="P185" t="n">
        <v>133.25</v>
      </c>
      <c r="Q185" t="n">
        <v>183.28</v>
      </c>
      <c r="R185" t="n">
        <v>31.21</v>
      </c>
      <c r="S185" t="n">
        <v>26.24</v>
      </c>
      <c r="T185" t="n">
        <v>1631.84</v>
      </c>
      <c r="U185" t="n">
        <v>0.84</v>
      </c>
      <c r="V185" t="n">
        <v>0.9</v>
      </c>
      <c r="W185" t="n">
        <v>2.95</v>
      </c>
      <c r="X185" t="n">
        <v>0.1</v>
      </c>
      <c r="Y185" t="n">
        <v>0.5</v>
      </c>
      <c r="Z185" t="n">
        <v>10</v>
      </c>
    </row>
    <row r="186">
      <c r="A186" t="n">
        <v>22</v>
      </c>
      <c r="B186" t="n">
        <v>45</v>
      </c>
      <c r="C186" t="inlineStr">
        <is>
          <t xml:space="preserve">CONCLUIDO	</t>
        </is>
      </c>
      <c r="D186" t="n">
        <v>5.2724</v>
      </c>
      <c r="E186" t="n">
        <v>18.97</v>
      </c>
      <c r="F186" t="n">
        <v>16.86</v>
      </c>
      <c r="G186" t="n">
        <v>168.55</v>
      </c>
      <c r="H186" t="n">
        <v>3.2</v>
      </c>
      <c r="I186" t="n">
        <v>6</v>
      </c>
      <c r="J186" t="n">
        <v>126.9</v>
      </c>
      <c r="K186" t="n">
        <v>39.72</v>
      </c>
      <c r="L186" t="n">
        <v>23</v>
      </c>
      <c r="M186" t="n">
        <v>2</v>
      </c>
      <c r="N186" t="n">
        <v>19.18</v>
      </c>
      <c r="O186" t="n">
        <v>15884.46</v>
      </c>
      <c r="P186" t="n">
        <v>132.95</v>
      </c>
      <c r="Q186" t="n">
        <v>183.26</v>
      </c>
      <c r="R186" t="n">
        <v>31.33</v>
      </c>
      <c r="S186" t="n">
        <v>26.24</v>
      </c>
      <c r="T186" t="n">
        <v>1689.27</v>
      </c>
      <c r="U186" t="n">
        <v>0.84</v>
      </c>
      <c r="V186" t="n">
        <v>0.9</v>
      </c>
      <c r="W186" t="n">
        <v>2.95</v>
      </c>
      <c r="X186" t="n">
        <v>0.1</v>
      </c>
      <c r="Y186" t="n">
        <v>0.5</v>
      </c>
      <c r="Z186" t="n">
        <v>10</v>
      </c>
    </row>
    <row r="187">
      <c r="A187" t="n">
        <v>23</v>
      </c>
      <c r="B187" t="n">
        <v>45</v>
      </c>
      <c r="C187" t="inlineStr">
        <is>
          <t xml:space="preserve">CONCLUIDO	</t>
        </is>
      </c>
      <c r="D187" t="n">
        <v>5.2724</v>
      </c>
      <c r="E187" t="n">
        <v>18.97</v>
      </c>
      <c r="F187" t="n">
        <v>16.86</v>
      </c>
      <c r="G187" t="n">
        <v>168.55</v>
      </c>
      <c r="H187" t="n">
        <v>3.31</v>
      </c>
      <c r="I187" t="n">
        <v>6</v>
      </c>
      <c r="J187" t="n">
        <v>128.22</v>
      </c>
      <c r="K187" t="n">
        <v>39.72</v>
      </c>
      <c r="L187" t="n">
        <v>24</v>
      </c>
      <c r="M187" t="n">
        <v>1</v>
      </c>
      <c r="N187" t="n">
        <v>19.5</v>
      </c>
      <c r="O187" t="n">
        <v>16047.51</v>
      </c>
      <c r="P187" t="n">
        <v>132.61</v>
      </c>
      <c r="Q187" t="n">
        <v>183.27</v>
      </c>
      <c r="R187" t="n">
        <v>31.24</v>
      </c>
      <c r="S187" t="n">
        <v>26.24</v>
      </c>
      <c r="T187" t="n">
        <v>1648.58</v>
      </c>
      <c r="U187" t="n">
        <v>0.84</v>
      </c>
      <c r="V187" t="n">
        <v>0.9</v>
      </c>
      <c r="W187" t="n">
        <v>2.95</v>
      </c>
      <c r="X187" t="n">
        <v>0.1</v>
      </c>
      <c r="Y187" t="n">
        <v>0.5</v>
      </c>
      <c r="Z187" t="n">
        <v>10</v>
      </c>
    </row>
    <row r="188">
      <c r="A188" t="n">
        <v>24</v>
      </c>
      <c r="B188" t="n">
        <v>45</v>
      </c>
      <c r="C188" t="inlineStr">
        <is>
          <t xml:space="preserve">CONCLUIDO	</t>
        </is>
      </c>
      <c r="D188" t="n">
        <v>5.2719</v>
      </c>
      <c r="E188" t="n">
        <v>18.97</v>
      </c>
      <c r="F188" t="n">
        <v>16.86</v>
      </c>
      <c r="G188" t="n">
        <v>168.57</v>
      </c>
      <c r="H188" t="n">
        <v>3.41</v>
      </c>
      <c r="I188" t="n">
        <v>6</v>
      </c>
      <c r="J188" t="n">
        <v>129.54</v>
      </c>
      <c r="K188" t="n">
        <v>39.72</v>
      </c>
      <c r="L188" t="n">
        <v>25</v>
      </c>
      <c r="M188" t="n">
        <v>0</v>
      </c>
      <c r="N188" t="n">
        <v>19.83</v>
      </c>
      <c r="O188" t="n">
        <v>16211.02</v>
      </c>
      <c r="P188" t="n">
        <v>133.52</v>
      </c>
      <c r="Q188" t="n">
        <v>183.27</v>
      </c>
      <c r="R188" t="n">
        <v>31.22</v>
      </c>
      <c r="S188" t="n">
        <v>26.24</v>
      </c>
      <c r="T188" t="n">
        <v>1636.62</v>
      </c>
      <c r="U188" t="n">
        <v>0.84</v>
      </c>
      <c r="V188" t="n">
        <v>0.9</v>
      </c>
      <c r="W188" t="n">
        <v>2.95</v>
      </c>
      <c r="X188" t="n">
        <v>0.1</v>
      </c>
      <c r="Y188" t="n">
        <v>0.5</v>
      </c>
      <c r="Z188" t="n">
        <v>10</v>
      </c>
    </row>
    <row r="189">
      <c r="A189" t="n">
        <v>0</v>
      </c>
      <c r="B189" t="n">
        <v>60</v>
      </c>
      <c r="C189" t="inlineStr">
        <is>
          <t xml:space="preserve">CONCLUIDO	</t>
        </is>
      </c>
      <c r="D189" t="n">
        <v>3.8738</v>
      </c>
      <c r="E189" t="n">
        <v>25.81</v>
      </c>
      <c r="F189" t="n">
        <v>19.82</v>
      </c>
      <c r="G189" t="n">
        <v>7.88</v>
      </c>
      <c r="H189" t="n">
        <v>0.14</v>
      </c>
      <c r="I189" t="n">
        <v>151</v>
      </c>
      <c r="J189" t="n">
        <v>124.63</v>
      </c>
      <c r="K189" t="n">
        <v>45</v>
      </c>
      <c r="L189" t="n">
        <v>1</v>
      </c>
      <c r="M189" t="n">
        <v>149</v>
      </c>
      <c r="N189" t="n">
        <v>18.64</v>
      </c>
      <c r="O189" t="n">
        <v>15605.44</v>
      </c>
      <c r="P189" t="n">
        <v>208.7</v>
      </c>
      <c r="Q189" t="n">
        <v>183.38</v>
      </c>
      <c r="R189" t="n">
        <v>123.72</v>
      </c>
      <c r="S189" t="n">
        <v>26.24</v>
      </c>
      <c r="T189" t="n">
        <v>47159.04</v>
      </c>
      <c r="U189" t="n">
        <v>0.21</v>
      </c>
      <c r="V189" t="n">
        <v>0.77</v>
      </c>
      <c r="W189" t="n">
        <v>3.18</v>
      </c>
      <c r="X189" t="n">
        <v>3.06</v>
      </c>
      <c r="Y189" t="n">
        <v>0.5</v>
      </c>
      <c r="Z189" t="n">
        <v>10</v>
      </c>
    </row>
    <row r="190">
      <c r="A190" t="n">
        <v>1</v>
      </c>
      <c r="B190" t="n">
        <v>60</v>
      </c>
      <c r="C190" t="inlineStr">
        <is>
          <t xml:space="preserve">CONCLUIDO	</t>
        </is>
      </c>
      <c r="D190" t="n">
        <v>4.5281</v>
      </c>
      <c r="E190" t="n">
        <v>22.08</v>
      </c>
      <c r="F190" t="n">
        <v>18.16</v>
      </c>
      <c r="G190" t="n">
        <v>15.57</v>
      </c>
      <c r="H190" t="n">
        <v>0.28</v>
      </c>
      <c r="I190" t="n">
        <v>70</v>
      </c>
      <c r="J190" t="n">
        <v>125.95</v>
      </c>
      <c r="K190" t="n">
        <v>45</v>
      </c>
      <c r="L190" t="n">
        <v>2</v>
      </c>
      <c r="M190" t="n">
        <v>68</v>
      </c>
      <c r="N190" t="n">
        <v>18.95</v>
      </c>
      <c r="O190" t="n">
        <v>15767.7</v>
      </c>
      <c r="P190" t="n">
        <v>190.55</v>
      </c>
      <c r="Q190" t="n">
        <v>183.32</v>
      </c>
      <c r="R190" t="n">
        <v>72.06</v>
      </c>
      <c r="S190" t="n">
        <v>26.24</v>
      </c>
      <c r="T190" t="n">
        <v>21738.75</v>
      </c>
      <c r="U190" t="n">
        <v>0.36</v>
      </c>
      <c r="V190" t="n">
        <v>0.84</v>
      </c>
      <c r="W190" t="n">
        <v>3.05</v>
      </c>
      <c r="X190" t="n">
        <v>1.41</v>
      </c>
      <c r="Y190" t="n">
        <v>0.5</v>
      </c>
      <c r="Z190" t="n">
        <v>10</v>
      </c>
    </row>
    <row r="191">
      <c r="A191" t="n">
        <v>2</v>
      </c>
      <c r="B191" t="n">
        <v>60</v>
      </c>
      <c r="C191" t="inlineStr">
        <is>
          <t xml:space="preserve">CONCLUIDO	</t>
        </is>
      </c>
      <c r="D191" t="n">
        <v>4.7837</v>
      </c>
      <c r="E191" t="n">
        <v>20.9</v>
      </c>
      <c r="F191" t="n">
        <v>17.62</v>
      </c>
      <c r="G191" t="n">
        <v>23.5</v>
      </c>
      <c r="H191" t="n">
        <v>0.42</v>
      </c>
      <c r="I191" t="n">
        <v>45</v>
      </c>
      <c r="J191" t="n">
        <v>127.27</v>
      </c>
      <c r="K191" t="n">
        <v>45</v>
      </c>
      <c r="L191" t="n">
        <v>3</v>
      </c>
      <c r="M191" t="n">
        <v>43</v>
      </c>
      <c r="N191" t="n">
        <v>19.27</v>
      </c>
      <c r="O191" t="n">
        <v>15930.42</v>
      </c>
      <c r="P191" t="n">
        <v>184.28</v>
      </c>
      <c r="Q191" t="n">
        <v>183.29</v>
      </c>
      <c r="R191" t="n">
        <v>55.16</v>
      </c>
      <c r="S191" t="n">
        <v>26.24</v>
      </c>
      <c r="T191" t="n">
        <v>13412.89</v>
      </c>
      <c r="U191" t="n">
        <v>0.48</v>
      </c>
      <c r="V191" t="n">
        <v>0.86</v>
      </c>
      <c r="W191" t="n">
        <v>3.01</v>
      </c>
      <c r="X191" t="n">
        <v>0.87</v>
      </c>
      <c r="Y191" t="n">
        <v>0.5</v>
      </c>
      <c r="Z191" t="n">
        <v>10</v>
      </c>
    </row>
    <row r="192">
      <c r="A192" t="n">
        <v>3</v>
      </c>
      <c r="B192" t="n">
        <v>60</v>
      </c>
      <c r="C192" t="inlineStr">
        <is>
          <t xml:space="preserve">CONCLUIDO	</t>
        </is>
      </c>
      <c r="D192" t="n">
        <v>4.8947</v>
      </c>
      <c r="E192" t="n">
        <v>20.43</v>
      </c>
      <c r="F192" t="n">
        <v>17.43</v>
      </c>
      <c r="G192" t="n">
        <v>30.76</v>
      </c>
      <c r="H192" t="n">
        <v>0.55</v>
      </c>
      <c r="I192" t="n">
        <v>34</v>
      </c>
      <c r="J192" t="n">
        <v>128.59</v>
      </c>
      <c r="K192" t="n">
        <v>45</v>
      </c>
      <c r="L192" t="n">
        <v>4</v>
      </c>
      <c r="M192" t="n">
        <v>32</v>
      </c>
      <c r="N192" t="n">
        <v>19.59</v>
      </c>
      <c r="O192" t="n">
        <v>16093.6</v>
      </c>
      <c r="P192" t="n">
        <v>181.61</v>
      </c>
      <c r="Q192" t="n">
        <v>183.32</v>
      </c>
      <c r="R192" t="n">
        <v>48.95</v>
      </c>
      <c r="S192" t="n">
        <v>26.24</v>
      </c>
      <c r="T192" t="n">
        <v>10361.48</v>
      </c>
      <c r="U192" t="n">
        <v>0.54</v>
      </c>
      <c r="V192" t="n">
        <v>0.87</v>
      </c>
      <c r="W192" t="n">
        <v>3</v>
      </c>
      <c r="X192" t="n">
        <v>0.67</v>
      </c>
      <c r="Y192" t="n">
        <v>0.5</v>
      </c>
      <c r="Z192" t="n">
        <v>10</v>
      </c>
    </row>
    <row r="193">
      <c r="A193" t="n">
        <v>4</v>
      </c>
      <c r="B193" t="n">
        <v>60</v>
      </c>
      <c r="C193" t="inlineStr">
        <is>
          <t xml:space="preserve">CONCLUIDO	</t>
        </is>
      </c>
      <c r="D193" t="n">
        <v>4.9749</v>
      </c>
      <c r="E193" t="n">
        <v>20.1</v>
      </c>
      <c r="F193" t="n">
        <v>17.28</v>
      </c>
      <c r="G193" t="n">
        <v>38.4</v>
      </c>
      <c r="H193" t="n">
        <v>0.68</v>
      </c>
      <c r="I193" t="n">
        <v>27</v>
      </c>
      <c r="J193" t="n">
        <v>129.92</v>
      </c>
      <c r="K193" t="n">
        <v>45</v>
      </c>
      <c r="L193" t="n">
        <v>5</v>
      </c>
      <c r="M193" t="n">
        <v>25</v>
      </c>
      <c r="N193" t="n">
        <v>19.92</v>
      </c>
      <c r="O193" t="n">
        <v>16257.24</v>
      </c>
      <c r="P193" t="n">
        <v>179.55</v>
      </c>
      <c r="Q193" t="n">
        <v>183.28</v>
      </c>
      <c r="R193" t="n">
        <v>44.58</v>
      </c>
      <c r="S193" t="n">
        <v>26.24</v>
      </c>
      <c r="T193" t="n">
        <v>8211.129999999999</v>
      </c>
      <c r="U193" t="n">
        <v>0.59</v>
      </c>
      <c r="V193" t="n">
        <v>0.88</v>
      </c>
      <c r="W193" t="n">
        <v>2.98</v>
      </c>
      <c r="X193" t="n">
        <v>0.52</v>
      </c>
      <c r="Y193" t="n">
        <v>0.5</v>
      </c>
      <c r="Z193" t="n">
        <v>10</v>
      </c>
    </row>
    <row r="194">
      <c r="A194" t="n">
        <v>5</v>
      </c>
      <c r="B194" t="n">
        <v>60</v>
      </c>
      <c r="C194" t="inlineStr">
        <is>
          <t xml:space="preserve">CONCLUIDO	</t>
        </is>
      </c>
      <c r="D194" t="n">
        <v>5.0186</v>
      </c>
      <c r="E194" t="n">
        <v>19.93</v>
      </c>
      <c r="F194" t="n">
        <v>17.21</v>
      </c>
      <c r="G194" t="n">
        <v>44.88</v>
      </c>
      <c r="H194" t="n">
        <v>0.8100000000000001</v>
      </c>
      <c r="I194" t="n">
        <v>23</v>
      </c>
      <c r="J194" t="n">
        <v>131.25</v>
      </c>
      <c r="K194" t="n">
        <v>45</v>
      </c>
      <c r="L194" t="n">
        <v>6</v>
      </c>
      <c r="M194" t="n">
        <v>21</v>
      </c>
      <c r="N194" t="n">
        <v>20.25</v>
      </c>
      <c r="O194" t="n">
        <v>16421.36</v>
      </c>
      <c r="P194" t="n">
        <v>178.08</v>
      </c>
      <c r="Q194" t="n">
        <v>183.27</v>
      </c>
      <c r="R194" t="n">
        <v>42.09</v>
      </c>
      <c r="S194" t="n">
        <v>26.24</v>
      </c>
      <c r="T194" t="n">
        <v>6985.18</v>
      </c>
      <c r="U194" t="n">
        <v>0.62</v>
      </c>
      <c r="V194" t="n">
        <v>0.88</v>
      </c>
      <c r="W194" t="n">
        <v>2.98</v>
      </c>
      <c r="X194" t="n">
        <v>0.45</v>
      </c>
      <c r="Y194" t="n">
        <v>0.5</v>
      </c>
      <c r="Z194" t="n">
        <v>10</v>
      </c>
    </row>
    <row r="195">
      <c r="A195" t="n">
        <v>6</v>
      </c>
      <c r="B195" t="n">
        <v>60</v>
      </c>
      <c r="C195" t="inlineStr">
        <is>
          <t xml:space="preserve">CONCLUIDO	</t>
        </is>
      </c>
      <c r="D195" t="n">
        <v>5.0566</v>
      </c>
      <c r="E195" t="n">
        <v>19.78</v>
      </c>
      <c r="F195" t="n">
        <v>17.13</v>
      </c>
      <c r="G195" t="n">
        <v>51.4</v>
      </c>
      <c r="H195" t="n">
        <v>0.93</v>
      </c>
      <c r="I195" t="n">
        <v>20</v>
      </c>
      <c r="J195" t="n">
        <v>132.58</v>
      </c>
      <c r="K195" t="n">
        <v>45</v>
      </c>
      <c r="L195" t="n">
        <v>7</v>
      </c>
      <c r="M195" t="n">
        <v>18</v>
      </c>
      <c r="N195" t="n">
        <v>20.59</v>
      </c>
      <c r="O195" t="n">
        <v>16585.95</v>
      </c>
      <c r="P195" t="n">
        <v>176.54</v>
      </c>
      <c r="Q195" t="n">
        <v>183.26</v>
      </c>
      <c r="R195" t="n">
        <v>40.04</v>
      </c>
      <c r="S195" t="n">
        <v>26.24</v>
      </c>
      <c r="T195" t="n">
        <v>5975.07</v>
      </c>
      <c r="U195" t="n">
        <v>0.66</v>
      </c>
      <c r="V195" t="n">
        <v>0.89</v>
      </c>
      <c r="W195" t="n">
        <v>2.97</v>
      </c>
      <c r="X195" t="n">
        <v>0.38</v>
      </c>
      <c r="Y195" t="n">
        <v>0.5</v>
      </c>
      <c r="Z195" t="n">
        <v>10</v>
      </c>
    </row>
    <row r="196">
      <c r="A196" t="n">
        <v>7</v>
      </c>
      <c r="B196" t="n">
        <v>60</v>
      </c>
      <c r="C196" t="inlineStr">
        <is>
          <t xml:space="preserve">CONCLUIDO	</t>
        </is>
      </c>
      <c r="D196" t="n">
        <v>5.0893</v>
      </c>
      <c r="E196" t="n">
        <v>19.65</v>
      </c>
      <c r="F196" t="n">
        <v>17.08</v>
      </c>
      <c r="G196" t="n">
        <v>60.29</v>
      </c>
      <c r="H196" t="n">
        <v>1.06</v>
      </c>
      <c r="I196" t="n">
        <v>17</v>
      </c>
      <c r="J196" t="n">
        <v>133.92</v>
      </c>
      <c r="K196" t="n">
        <v>45</v>
      </c>
      <c r="L196" t="n">
        <v>8</v>
      </c>
      <c r="M196" t="n">
        <v>15</v>
      </c>
      <c r="N196" t="n">
        <v>20.93</v>
      </c>
      <c r="O196" t="n">
        <v>16751.02</v>
      </c>
      <c r="P196" t="n">
        <v>175.36</v>
      </c>
      <c r="Q196" t="n">
        <v>183.26</v>
      </c>
      <c r="R196" t="n">
        <v>38.67</v>
      </c>
      <c r="S196" t="n">
        <v>26.24</v>
      </c>
      <c r="T196" t="n">
        <v>5307.45</v>
      </c>
      <c r="U196" t="n">
        <v>0.68</v>
      </c>
      <c r="V196" t="n">
        <v>0.89</v>
      </c>
      <c r="W196" t="n">
        <v>2.96</v>
      </c>
      <c r="X196" t="n">
        <v>0.33</v>
      </c>
      <c r="Y196" t="n">
        <v>0.5</v>
      </c>
      <c r="Z196" t="n">
        <v>10</v>
      </c>
    </row>
    <row r="197">
      <c r="A197" t="n">
        <v>8</v>
      </c>
      <c r="B197" t="n">
        <v>60</v>
      </c>
      <c r="C197" t="inlineStr">
        <is>
          <t xml:space="preserve">CONCLUIDO	</t>
        </is>
      </c>
      <c r="D197" t="n">
        <v>5.1157</v>
      </c>
      <c r="E197" t="n">
        <v>19.55</v>
      </c>
      <c r="F197" t="n">
        <v>17.03</v>
      </c>
      <c r="G197" t="n">
        <v>68.13</v>
      </c>
      <c r="H197" t="n">
        <v>1.18</v>
      </c>
      <c r="I197" t="n">
        <v>15</v>
      </c>
      <c r="J197" t="n">
        <v>135.27</v>
      </c>
      <c r="K197" t="n">
        <v>45</v>
      </c>
      <c r="L197" t="n">
        <v>9</v>
      </c>
      <c r="M197" t="n">
        <v>13</v>
      </c>
      <c r="N197" t="n">
        <v>21.27</v>
      </c>
      <c r="O197" t="n">
        <v>16916.71</v>
      </c>
      <c r="P197" t="n">
        <v>174.68</v>
      </c>
      <c r="Q197" t="n">
        <v>183.28</v>
      </c>
      <c r="R197" t="n">
        <v>36.93</v>
      </c>
      <c r="S197" t="n">
        <v>26.24</v>
      </c>
      <c r="T197" t="n">
        <v>4444.93</v>
      </c>
      <c r="U197" t="n">
        <v>0.71</v>
      </c>
      <c r="V197" t="n">
        <v>0.89</v>
      </c>
      <c r="W197" t="n">
        <v>2.96</v>
      </c>
      <c r="X197" t="n">
        <v>0.28</v>
      </c>
      <c r="Y197" t="n">
        <v>0.5</v>
      </c>
      <c r="Z197" t="n">
        <v>10</v>
      </c>
    </row>
    <row r="198">
      <c r="A198" t="n">
        <v>9</v>
      </c>
      <c r="B198" t="n">
        <v>60</v>
      </c>
      <c r="C198" t="inlineStr">
        <is>
          <t xml:space="preserve">CONCLUIDO	</t>
        </is>
      </c>
      <c r="D198" t="n">
        <v>5.1242</v>
      </c>
      <c r="E198" t="n">
        <v>19.52</v>
      </c>
      <c r="F198" t="n">
        <v>17.03</v>
      </c>
      <c r="G198" t="n">
        <v>72.97</v>
      </c>
      <c r="H198" t="n">
        <v>1.29</v>
      </c>
      <c r="I198" t="n">
        <v>14</v>
      </c>
      <c r="J198" t="n">
        <v>136.61</v>
      </c>
      <c r="K198" t="n">
        <v>45</v>
      </c>
      <c r="L198" t="n">
        <v>10</v>
      </c>
      <c r="M198" t="n">
        <v>12</v>
      </c>
      <c r="N198" t="n">
        <v>21.61</v>
      </c>
      <c r="O198" t="n">
        <v>17082.76</v>
      </c>
      <c r="P198" t="n">
        <v>173.91</v>
      </c>
      <c r="Q198" t="n">
        <v>183.28</v>
      </c>
      <c r="R198" t="n">
        <v>36.53</v>
      </c>
      <c r="S198" t="n">
        <v>26.24</v>
      </c>
      <c r="T198" t="n">
        <v>4249.9</v>
      </c>
      <c r="U198" t="n">
        <v>0.72</v>
      </c>
      <c r="V198" t="n">
        <v>0.89</v>
      </c>
      <c r="W198" t="n">
        <v>2.97</v>
      </c>
      <c r="X198" t="n">
        <v>0.27</v>
      </c>
      <c r="Y198" t="n">
        <v>0.5</v>
      </c>
      <c r="Z198" t="n">
        <v>10</v>
      </c>
    </row>
    <row r="199">
      <c r="A199" t="n">
        <v>10</v>
      </c>
      <c r="B199" t="n">
        <v>60</v>
      </c>
      <c r="C199" t="inlineStr">
        <is>
          <t xml:space="preserve">CONCLUIDO	</t>
        </is>
      </c>
      <c r="D199" t="n">
        <v>5.1379</v>
      </c>
      <c r="E199" t="n">
        <v>19.46</v>
      </c>
      <c r="F199" t="n">
        <v>17</v>
      </c>
      <c r="G199" t="n">
        <v>78.45999999999999</v>
      </c>
      <c r="H199" t="n">
        <v>1.41</v>
      </c>
      <c r="I199" t="n">
        <v>13</v>
      </c>
      <c r="J199" t="n">
        <v>137.96</v>
      </c>
      <c r="K199" t="n">
        <v>45</v>
      </c>
      <c r="L199" t="n">
        <v>11</v>
      </c>
      <c r="M199" t="n">
        <v>11</v>
      </c>
      <c r="N199" t="n">
        <v>21.96</v>
      </c>
      <c r="O199" t="n">
        <v>17249.3</v>
      </c>
      <c r="P199" t="n">
        <v>173.02</v>
      </c>
      <c r="Q199" t="n">
        <v>183.27</v>
      </c>
      <c r="R199" t="n">
        <v>35.77</v>
      </c>
      <c r="S199" t="n">
        <v>26.24</v>
      </c>
      <c r="T199" t="n">
        <v>3878.2</v>
      </c>
      <c r="U199" t="n">
        <v>0.73</v>
      </c>
      <c r="V199" t="n">
        <v>0.89</v>
      </c>
      <c r="W199" t="n">
        <v>2.96</v>
      </c>
      <c r="X199" t="n">
        <v>0.24</v>
      </c>
      <c r="Y199" t="n">
        <v>0.5</v>
      </c>
      <c r="Z199" t="n">
        <v>10</v>
      </c>
    </row>
    <row r="200">
      <c r="A200" t="n">
        <v>11</v>
      </c>
      <c r="B200" t="n">
        <v>60</v>
      </c>
      <c r="C200" t="inlineStr">
        <is>
          <t xml:space="preserve">CONCLUIDO	</t>
        </is>
      </c>
      <c r="D200" t="n">
        <v>5.1516</v>
      </c>
      <c r="E200" t="n">
        <v>19.41</v>
      </c>
      <c r="F200" t="n">
        <v>16.97</v>
      </c>
      <c r="G200" t="n">
        <v>84.86</v>
      </c>
      <c r="H200" t="n">
        <v>1.52</v>
      </c>
      <c r="I200" t="n">
        <v>12</v>
      </c>
      <c r="J200" t="n">
        <v>139.32</v>
      </c>
      <c r="K200" t="n">
        <v>45</v>
      </c>
      <c r="L200" t="n">
        <v>12</v>
      </c>
      <c r="M200" t="n">
        <v>10</v>
      </c>
      <c r="N200" t="n">
        <v>22.32</v>
      </c>
      <c r="O200" t="n">
        <v>17416.34</v>
      </c>
      <c r="P200" t="n">
        <v>171.89</v>
      </c>
      <c r="Q200" t="n">
        <v>183.26</v>
      </c>
      <c r="R200" t="n">
        <v>35.09</v>
      </c>
      <c r="S200" t="n">
        <v>26.24</v>
      </c>
      <c r="T200" t="n">
        <v>3541</v>
      </c>
      <c r="U200" t="n">
        <v>0.75</v>
      </c>
      <c r="V200" t="n">
        <v>0.9</v>
      </c>
      <c r="W200" t="n">
        <v>2.96</v>
      </c>
      <c r="X200" t="n">
        <v>0.22</v>
      </c>
      <c r="Y200" t="n">
        <v>0.5</v>
      </c>
      <c r="Z200" t="n">
        <v>10</v>
      </c>
    </row>
    <row r="201">
      <c r="A201" t="n">
        <v>12</v>
      </c>
      <c r="B201" t="n">
        <v>60</v>
      </c>
      <c r="C201" t="inlineStr">
        <is>
          <t xml:space="preserve">CONCLUIDO	</t>
        </is>
      </c>
      <c r="D201" t="n">
        <v>5.1625</v>
      </c>
      <c r="E201" t="n">
        <v>19.37</v>
      </c>
      <c r="F201" t="n">
        <v>16.96</v>
      </c>
      <c r="G201" t="n">
        <v>92.48999999999999</v>
      </c>
      <c r="H201" t="n">
        <v>1.63</v>
      </c>
      <c r="I201" t="n">
        <v>11</v>
      </c>
      <c r="J201" t="n">
        <v>140.67</v>
      </c>
      <c r="K201" t="n">
        <v>45</v>
      </c>
      <c r="L201" t="n">
        <v>13</v>
      </c>
      <c r="M201" t="n">
        <v>9</v>
      </c>
      <c r="N201" t="n">
        <v>22.68</v>
      </c>
      <c r="O201" t="n">
        <v>17583.88</v>
      </c>
      <c r="P201" t="n">
        <v>171.33</v>
      </c>
      <c r="Q201" t="n">
        <v>183.26</v>
      </c>
      <c r="R201" t="n">
        <v>34.5</v>
      </c>
      <c r="S201" t="n">
        <v>26.24</v>
      </c>
      <c r="T201" t="n">
        <v>3248.96</v>
      </c>
      <c r="U201" t="n">
        <v>0.76</v>
      </c>
      <c r="V201" t="n">
        <v>0.9</v>
      </c>
      <c r="W201" t="n">
        <v>2.96</v>
      </c>
      <c r="X201" t="n">
        <v>0.2</v>
      </c>
      <c r="Y201" t="n">
        <v>0.5</v>
      </c>
      <c r="Z201" t="n">
        <v>10</v>
      </c>
    </row>
    <row r="202">
      <c r="A202" t="n">
        <v>13</v>
      </c>
      <c r="B202" t="n">
        <v>60</v>
      </c>
      <c r="C202" t="inlineStr">
        <is>
          <t xml:space="preserve">CONCLUIDO	</t>
        </is>
      </c>
      <c r="D202" t="n">
        <v>5.1774</v>
      </c>
      <c r="E202" t="n">
        <v>19.31</v>
      </c>
      <c r="F202" t="n">
        <v>16.93</v>
      </c>
      <c r="G202" t="n">
        <v>101.56</v>
      </c>
      <c r="H202" t="n">
        <v>1.74</v>
      </c>
      <c r="I202" t="n">
        <v>10</v>
      </c>
      <c r="J202" t="n">
        <v>142.04</v>
      </c>
      <c r="K202" t="n">
        <v>45</v>
      </c>
      <c r="L202" t="n">
        <v>14</v>
      </c>
      <c r="M202" t="n">
        <v>8</v>
      </c>
      <c r="N202" t="n">
        <v>23.04</v>
      </c>
      <c r="O202" t="n">
        <v>17751.93</v>
      </c>
      <c r="P202" t="n">
        <v>170.79</v>
      </c>
      <c r="Q202" t="n">
        <v>183.26</v>
      </c>
      <c r="R202" t="n">
        <v>33.6</v>
      </c>
      <c r="S202" t="n">
        <v>26.24</v>
      </c>
      <c r="T202" t="n">
        <v>2807.4</v>
      </c>
      <c r="U202" t="n">
        <v>0.78</v>
      </c>
      <c r="V202" t="n">
        <v>0.9</v>
      </c>
      <c r="W202" t="n">
        <v>2.95</v>
      </c>
      <c r="X202" t="n">
        <v>0.17</v>
      </c>
      <c r="Y202" t="n">
        <v>0.5</v>
      </c>
      <c r="Z202" t="n">
        <v>10</v>
      </c>
    </row>
    <row r="203">
      <c r="A203" t="n">
        <v>14</v>
      </c>
      <c r="B203" t="n">
        <v>60</v>
      </c>
      <c r="C203" t="inlineStr">
        <is>
          <t xml:space="preserve">CONCLUIDO	</t>
        </is>
      </c>
      <c r="D203" t="n">
        <v>5.1764</v>
      </c>
      <c r="E203" t="n">
        <v>19.32</v>
      </c>
      <c r="F203" t="n">
        <v>16.93</v>
      </c>
      <c r="G203" t="n">
        <v>101.58</v>
      </c>
      <c r="H203" t="n">
        <v>1.85</v>
      </c>
      <c r="I203" t="n">
        <v>10</v>
      </c>
      <c r="J203" t="n">
        <v>143.4</v>
      </c>
      <c r="K203" t="n">
        <v>45</v>
      </c>
      <c r="L203" t="n">
        <v>15</v>
      </c>
      <c r="M203" t="n">
        <v>8</v>
      </c>
      <c r="N203" t="n">
        <v>23.41</v>
      </c>
      <c r="O203" t="n">
        <v>17920.49</v>
      </c>
      <c r="P203" t="n">
        <v>169.12</v>
      </c>
      <c r="Q203" t="n">
        <v>183.27</v>
      </c>
      <c r="R203" t="n">
        <v>33.8</v>
      </c>
      <c r="S203" t="n">
        <v>26.24</v>
      </c>
      <c r="T203" t="n">
        <v>2906.65</v>
      </c>
      <c r="U203" t="n">
        <v>0.78</v>
      </c>
      <c r="V203" t="n">
        <v>0.9</v>
      </c>
      <c r="W203" t="n">
        <v>2.95</v>
      </c>
      <c r="X203" t="n">
        <v>0.17</v>
      </c>
      <c r="Y203" t="n">
        <v>0.5</v>
      </c>
      <c r="Z203" t="n">
        <v>10</v>
      </c>
    </row>
    <row r="204">
      <c r="A204" t="n">
        <v>15</v>
      </c>
      <c r="B204" t="n">
        <v>60</v>
      </c>
      <c r="C204" t="inlineStr">
        <is>
          <t xml:space="preserve">CONCLUIDO	</t>
        </is>
      </c>
      <c r="D204" t="n">
        <v>5.1859</v>
      </c>
      <c r="E204" t="n">
        <v>19.28</v>
      </c>
      <c r="F204" t="n">
        <v>16.92</v>
      </c>
      <c r="G204" t="n">
        <v>112.81</v>
      </c>
      <c r="H204" t="n">
        <v>1.96</v>
      </c>
      <c r="I204" t="n">
        <v>9</v>
      </c>
      <c r="J204" t="n">
        <v>144.77</v>
      </c>
      <c r="K204" t="n">
        <v>45</v>
      </c>
      <c r="L204" t="n">
        <v>16</v>
      </c>
      <c r="M204" t="n">
        <v>7</v>
      </c>
      <c r="N204" t="n">
        <v>23.78</v>
      </c>
      <c r="O204" t="n">
        <v>18089.56</v>
      </c>
      <c r="P204" t="n">
        <v>169.46</v>
      </c>
      <c r="Q204" t="n">
        <v>183.27</v>
      </c>
      <c r="R204" t="n">
        <v>33.39</v>
      </c>
      <c r="S204" t="n">
        <v>26.24</v>
      </c>
      <c r="T204" t="n">
        <v>2706.25</v>
      </c>
      <c r="U204" t="n">
        <v>0.79</v>
      </c>
      <c r="V204" t="n">
        <v>0.9</v>
      </c>
      <c r="W204" t="n">
        <v>2.95</v>
      </c>
      <c r="X204" t="n">
        <v>0.16</v>
      </c>
      <c r="Y204" t="n">
        <v>0.5</v>
      </c>
      <c r="Z204" t="n">
        <v>10</v>
      </c>
    </row>
    <row r="205">
      <c r="A205" t="n">
        <v>16</v>
      </c>
      <c r="B205" t="n">
        <v>60</v>
      </c>
      <c r="C205" t="inlineStr">
        <is>
          <t xml:space="preserve">CONCLUIDO	</t>
        </is>
      </c>
      <c r="D205" t="n">
        <v>5.1878</v>
      </c>
      <c r="E205" t="n">
        <v>19.28</v>
      </c>
      <c r="F205" t="n">
        <v>16.91</v>
      </c>
      <c r="G205" t="n">
        <v>112.76</v>
      </c>
      <c r="H205" t="n">
        <v>2.06</v>
      </c>
      <c r="I205" t="n">
        <v>9</v>
      </c>
      <c r="J205" t="n">
        <v>146.15</v>
      </c>
      <c r="K205" t="n">
        <v>45</v>
      </c>
      <c r="L205" t="n">
        <v>17</v>
      </c>
      <c r="M205" t="n">
        <v>7</v>
      </c>
      <c r="N205" t="n">
        <v>24.15</v>
      </c>
      <c r="O205" t="n">
        <v>18259.16</v>
      </c>
      <c r="P205" t="n">
        <v>168.35</v>
      </c>
      <c r="Q205" t="n">
        <v>183.26</v>
      </c>
      <c r="R205" t="n">
        <v>33.2</v>
      </c>
      <c r="S205" t="n">
        <v>26.24</v>
      </c>
      <c r="T205" t="n">
        <v>2611.37</v>
      </c>
      <c r="U205" t="n">
        <v>0.79</v>
      </c>
      <c r="V205" t="n">
        <v>0.9</v>
      </c>
      <c r="W205" t="n">
        <v>2.95</v>
      </c>
      <c r="X205" t="n">
        <v>0.16</v>
      </c>
      <c r="Y205" t="n">
        <v>0.5</v>
      </c>
      <c r="Z205" t="n">
        <v>10</v>
      </c>
    </row>
    <row r="206">
      <c r="A206" t="n">
        <v>17</v>
      </c>
      <c r="B206" t="n">
        <v>60</v>
      </c>
      <c r="C206" t="inlineStr">
        <is>
          <t xml:space="preserve">CONCLUIDO	</t>
        </is>
      </c>
      <c r="D206" t="n">
        <v>5.1999</v>
      </c>
      <c r="E206" t="n">
        <v>19.23</v>
      </c>
      <c r="F206" t="n">
        <v>16.89</v>
      </c>
      <c r="G206" t="n">
        <v>126.71</v>
      </c>
      <c r="H206" t="n">
        <v>2.16</v>
      </c>
      <c r="I206" t="n">
        <v>8</v>
      </c>
      <c r="J206" t="n">
        <v>147.53</v>
      </c>
      <c r="K206" t="n">
        <v>45</v>
      </c>
      <c r="L206" t="n">
        <v>18</v>
      </c>
      <c r="M206" t="n">
        <v>6</v>
      </c>
      <c r="N206" t="n">
        <v>24.53</v>
      </c>
      <c r="O206" t="n">
        <v>18429.27</v>
      </c>
      <c r="P206" t="n">
        <v>168.03</v>
      </c>
      <c r="Q206" t="n">
        <v>183.26</v>
      </c>
      <c r="R206" t="n">
        <v>32.61</v>
      </c>
      <c r="S206" t="n">
        <v>26.24</v>
      </c>
      <c r="T206" t="n">
        <v>2322.69</v>
      </c>
      <c r="U206" t="n">
        <v>0.8</v>
      </c>
      <c r="V206" t="n">
        <v>0.9</v>
      </c>
      <c r="W206" t="n">
        <v>2.95</v>
      </c>
      <c r="X206" t="n">
        <v>0.14</v>
      </c>
      <c r="Y206" t="n">
        <v>0.5</v>
      </c>
      <c r="Z206" t="n">
        <v>10</v>
      </c>
    </row>
    <row r="207">
      <c r="A207" t="n">
        <v>18</v>
      </c>
      <c r="B207" t="n">
        <v>60</v>
      </c>
      <c r="C207" t="inlineStr">
        <is>
          <t xml:space="preserve">CONCLUIDO	</t>
        </is>
      </c>
      <c r="D207" t="n">
        <v>5.2003</v>
      </c>
      <c r="E207" t="n">
        <v>19.23</v>
      </c>
      <c r="F207" t="n">
        <v>16.89</v>
      </c>
      <c r="G207" t="n">
        <v>126.7</v>
      </c>
      <c r="H207" t="n">
        <v>2.26</v>
      </c>
      <c r="I207" t="n">
        <v>8</v>
      </c>
      <c r="J207" t="n">
        <v>148.91</v>
      </c>
      <c r="K207" t="n">
        <v>45</v>
      </c>
      <c r="L207" t="n">
        <v>19</v>
      </c>
      <c r="M207" t="n">
        <v>6</v>
      </c>
      <c r="N207" t="n">
        <v>24.92</v>
      </c>
      <c r="O207" t="n">
        <v>18599.92</v>
      </c>
      <c r="P207" t="n">
        <v>167.5</v>
      </c>
      <c r="Q207" t="n">
        <v>183.29</v>
      </c>
      <c r="R207" t="n">
        <v>32.6</v>
      </c>
      <c r="S207" t="n">
        <v>26.24</v>
      </c>
      <c r="T207" t="n">
        <v>2316.22</v>
      </c>
      <c r="U207" t="n">
        <v>0.8100000000000001</v>
      </c>
      <c r="V207" t="n">
        <v>0.9</v>
      </c>
      <c r="W207" t="n">
        <v>2.95</v>
      </c>
      <c r="X207" t="n">
        <v>0.14</v>
      </c>
      <c r="Y207" t="n">
        <v>0.5</v>
      </c>
      <c r="Z207" t="n">
        <v>10</v>
      </c>
    </row>
    <row r="208">
      <c r="A208" t="n">
        <v>19</v>
      </c>
      <c r="B208" t="n">
        <v>60</v>
      </c>
      <c r="C208" t="inlineStr">
        <is>
          <t xml:space="preserve">CONCLUIDO	</t>
        </is>
      </c>
      <c r="D208" t="n">
        <v>5.2132</v>
      </c>
      <c r="E208" t="n">
        <v>19.18</v>
      </c>
      <c r="F208" t="n">
        <v>16.87</v>
      </c>
      <c r="G208" t="n">
        <v>144.61</v>
      </c>
      <c r="H208" t="n">
        <v>2.36</v>
      </c>
      <c r="I208" t="n">
        <v>7</v>
      </c>
      <c r="J208" t="n">
        <v>150.3</v>
      </c>
      <c r="K208" t="n">
        <v>45</v>
      </c>
      <c r="L208" t="n">
        <v>20</v>
      </c>
      <c r="M208" t="n">
        <v>5</v>
      </c>
      <c r="N208" t="n">
        <v>25.3</v>
      </c>
      <c r="O208" t="n">
        <v>18771.1</v>
      </c>
      <c r="P208" t="n">
        <v>166.15</v>
      </c>
      <c r="Q208" t="n">
        <v>183.26</v>
      </c>
      <c r="R208" t="n">
        <v>31.83</v>
      </c>
      <c r="S208" t="n">
        <v>26.24</v>
      </c>
      <c r="T208" t="n">
        <v>1935.13</v>
      </c>
      <c r="U208" t="n">
        <v>0.82</v>
      </c>
      <c r="V208" t="n">
        <v>0.9</v>
      </c>
      <c r="W208" t="n">
        <v>2.95</v>
      </c>
      <c r="X208" t="n">
        <v>0.12</v>
      </c>
      <c r="Y208" t="n">
        <v>0.5</v>
      </c>
      <c r="Z208" t="n">
        <v>10</v>
      </c>
    </row>
    <row r="209">
      <c r="A209" t="n">
        <v>20</v>
      </c>
      <c r="B209" t="n">
        <v>60</v>
      </c>
      <c r="C209" t="inlineStr">
        <is>
          <t xml:space="preserve">CONCLUIDO	</t>
        </is>
      </c>
      <c r="D209" t="n">
        <v>5.2138</v>
      </c>
      <c r="E209" t="n">
        <v>19.18</v>
      </c>
      <c r="F209" t="n">
        <v>16.87</v>
      </c>
      <c r="G209" t="n">
        <v>144.59</v>
      </c>
      <c r="H209" t="n">
        <v>2.45</v>
      </c>
      <c r="I209" t="n">
        <v>7</v>
      </c>
      <c r="J209" t="n">
        <v>151.69</v>
      </c>
      <c r="K209" t="n">
        <v>45</v>
      </c>
      <c r="L209" t="n">
        <v>21</v>
      </c>
      <c r="M209" t="n">
        <v>5</v>
      </c>
      <c r="N209" t="n">
        <v>25.7</v>
      </c>
      <c r="O209" t="n">
        <v>18942.82</v>
      </c>
      <c r="P209" t="n">
        <v>166.41</v>
      </c>
      <c r="Q209" t="n">
        <v>183.26</v>
      </c>
      <c r="R209" t="n">
        <v>31.9</v>
      </c>
      <c r="S209" t="n">
        <v>26.24</v>
      </c>
      <c r="T209" t="n">
        <v>1972.67</v>
      </c>
      <c r="U209" t="n">
        <v>0.82</v>
      </c>
      <c r="V209" t="n">
        <v>0.9</v>
      </c>
      <c r="W209" t="n">
        <v>2.95</v>
      </c>
      <c r="X209" t="n">
        <v>0.11</v>
      </c>
      <c r="Y209" t="n">
        <v>0.5</v>
      </c>
      <c r="Z209" t="n">
        <v>10</v>
      </c>
    </row>
    <row r="210">
      <c r="A210" t="n">
        <v>21</v>
      </c>
      <c r="B210" t="n">
        <v>60</v>
      </c>
      <c r="C210" t="inlineStr">
        <is>
          <t xml:space="preserve">CONCLUIDO	</t>
        </is>
      </c>
      <c r="D210" t="n">
        <v>5.2115</v>
      </c>
      <c r="E210" t="n">
        <v>19.19</v>
      </c>
      <c r="F210" t="n">
        <v>16.88</v>
      </c>
      <c r="G210" t="n">
        <v>144.66</v>
      </c>
      <c r="H210" t="n">
        <v>2.54</v>
      </c>
      <c r="I210" t="n">
        <v>7</v>
      </c>
      <c r="J210" t="n">
        <v>153.09</v>
      </c>
      <c r="K210" t="n">
        <v>45</v>
      </c>
      <c r="L210" t="n">
        <v>22</v>
      </c>
      <c r="M210" t="n">
        <v>5</v>
      </c>
      <c r="N210" t="n">
        <v>26.09</v>
      </c>
      <c r="O210" t="n">
        <v>19115.09</v>
      </c>
      <c r="P210" t="n">
        <v>165.65</v>
      </c>
      <c r="Q210" t="n">
        <v>183.28</v>
      </c>
      <c r="R210" t="n">
        <v>32.06</v>
      </c>
      <c r="S210" t="n">
        <v>26.24</v>
      </c>
      <c r="T210" t="n">
        <v>2051.65</v>
      </c>
      <c r="U210" t="n">
        <v>0.82</v>
      </c>
      <c r="V210" t="n">
        <v>0.9</v>
      </c>
      <c r="W210" t="n">
        <v>2.95</v>
      </c>
      <c r="X210" t="n">
        <v>0.12</v>
      </c>
      <c r="Y210" t="n">
        <v>0.5</v>
      </c>
      <c r="Z210" t="n">
        <v>10</v>
      </c>
    </row>
    <row r="211">
      <c r="A211" t="n">
        <v>22</v>
      </c>
      <c r="B211" t="n">
        <v>60</v>
      </c>
      <c r="C211" t="inlineStr">
        <is>
          <t xml:space="preserve">CONCLUIDO	</t>
        </is>
      </c>
      <c r="D211" t="n">
        <v>5.212</v>
      </c>
      <c r="E211" t="n">
        <v>19.19</v>
      </c>
      <c r="F211" t="n">
        <v>16.88</v>
      </c>
      <c r="G211" t="n">
        <v>144.65</v>
      </c>
      <c r="H211" t="n">
        <v>2.64</v>
      </c>
      <c r="I211" t="n">
        <v>7</v>
      </c>
      <c r="J211" t="n">
        <v>154.49</v>
      </c>
      <c r="K211" t="n">
        <v>45</v>
      </c>
      <c r="L211" t="n">
        <v>23</v>
      </c>
      <c r="M211" t="n">
        <v>5</v>
      </c>
      <c r="N211" t="n">
        <v>26.49</v>
      </c>
      <c r="O211" t="n">
        <v>19287.9</v>
      </c>
      <c r="P211" t="n">
        <v>164.17</v>
      </c>
      <c r="Q211" t="n">
        <v>183.26</v>
      </c>
      <c r="R211" t="n">
        <v>32.1</v>
      </c>
      <c r="S211" t="n">
        <v>26.24</v>
      </c>
      <c r="T211" t="n">
        <v>2071.92</v>
      </c>
      <c r="U211" t="n">
        <v>0.82</v>
      </c>
      <c r="V211" t="n">
        <v>0.9</v>
      </c>
      <c r="W211" t="n">
        <v>2.95</v>
      </c>
      <c r="X211" t="n">
        <v>0.12</v>
      </c>
      <c r="Y211" t="n">
        <v>0.5</v>
      </c>
      <c r="Z211" t="n">
        <v>10</v>
      </c>
    </row>
    <row r="212">
      <c r="A212" t="n">
        <v>23</v>
      </c>
      <c r="B212" t="n">
        <v>60</v>
      </c>
      <c r="C212" t="inlineStr">
        <is>
          <t xml:space="preserve">CONCLUIDO	</t>
        </is>
      </c>
      <c r="D212" t="n">
        <v>5.2259</v>
      </c>
      <c r="E212" t="n">
        <v>19.14</v>
      </c>
      <c r="F212" t="n">
        <v>16.85</v>
      </c>
      <c r="G212" t="n">
        <v>168.5</v>
      </c>
      <c r="H212" t="n">
        <v>2.73</v>
      </c>
      <c r="I212" t="n">
        <v>6</v>
      </c>
      <c r="J212" t="n">
        <v>155.9</v>
      </c>
      <c r="K212" t="n">
        <v>45</v>
      </c>
      <c r="L212" t="n">
        <v>24</v>
      </c>
      <c r="M212" t="n">
        <v>4</v>
      </c>
      <c r="N212" t="n">
        <v>26.9</v>
      </c>
      <c r="O212" t="n">
        <v>19461.27</v>
      </c>
      <c r="P212" t="n">
        <v>163.45</v>
      </c>
      <c r="Q212" t="n">
        <v>183.26</v>
      </c>
      <c r="R212" t="n">
        <v>31.11</v>
      </c>
      <c r="S212" t="n">
        <v>26.24</v>
      </c>
      <c r="T212" t="n">
        <v>1582.58</v>
      </c>
      <c r="U212" t="n">
        <v>0.84</v>
      </c>
      <c r="V212" t="n">
        <v>0.9</v>
      </c>
      <c r="W212" t="n">
        <v>2.95</v>
      </c>
      <c r="X212" t="n">
        <v>0.09</v>
      </c>
      <c r="Y212" t="n">
        <v>0.5</v>
      </c>
      <c r="Z212" t="n">
        <v>10</v>
      </c>
    </row>
    <row r="213">
      <c r="A213" t="n">
        <v>24</v>
      </c>
      <c r="B213" t="n">
        <v>60</v>
      </c>
      <c r="C213" t="inlineStr">
        <is>
          <t xml:space="preserve">CONCLUIDO	</t>
        </is>
      </c>
      <c r="D213" t="n">
        <v>5.225</v>
      </c>
      <c r="E213" t="n">
        <v>19.14</v>
      </c>
      <c r="F213" t="n">
        <v>16.85</v>
      </c>
      <c r="G213" t="n">
        <v>168.53</v>
      </c>
      <c r="H213" t="n">
        <v>2.81</v>
      </c>
      <c r="I213" t="n">
        <v>6</v>
      </c>
      <c r="J213" t="n">
        <v>157.31</v>
      </c>
      <c r="K213" t="n">
        <v>45</v>
      </c>
      <c r="L213" t="n">
        <v>25</v>
      </c>
      <c r="M213" t="n">
        <v>4</v>
      </c>
      <c r="N213" t="n">
        <v>27.31</v>
      </c>
      <c r="O213" t="n">
        <v>19635.2</v>
      </c>
      <c r="P213" t="n">
        <v>164.51</v>
      </c>
      <c r="Q213" t="n">
        <v>183.26</v>
      </c>
      <c r="R213" t="n">
        <v>31.28</v>
      </c>
      <c r="S213" t="n">
        <v>26.24</v>
      </c>
      <c r="T213" t="n">
        <v>1666.89</v>
      </c>
      <c r="U213" t="n">
        <v>0.84</v>
      </c>
      <c r="V213" t="n">
        <v>0.9</v>
      </c>
      <c r="W213" t="n">
        <v>2.95</v>
      </c>
      <c r="X213" t="n">
        <v>0.1</v>
      </c>
      <c r="Y213" t="n">
        <v>0.5</v>
      </c>
      <c r="Z213" t="n">
        <v>10</v>
      </c>
    </row>
    <row r="214">
      <c r="A214" t="n">
        <v>25</v>
      </c>
      <c r="B214" t="n">
        <v>60</v>
      </c>
      <c r="C214" t="inlineStr">
        <is>
          <t xml:space="preserve">CONCLUIDO	</t>
        </is>
      </c>
      <c r="D214" t="n">
        <v>5.2258</v>
      </c>
      <c r="E214" t="n">
        <v>19.14</v>
      </c>
      <c r="F214" t="n">
        <v>16.85</v>
      </c>
      <c r="G214" t="n">
        <v>168.5</v>
      </c>
      <c r="H214" t="n">
        <v>2.9</v>
      </c>
      <c r="I214" t="n">
        <v>6</v>
      </c>
      <c r="J214" t="n">
        <v>158.72</v>
      </c>
      <c r="K214" t="n">
        <v>45</v>
      </c>
      <c r="L214" t="n">
        <v>26</v>
      </c>
      <c r="M214" t="n">
        <v>4</v>
      </c>
      <c r="N214" t="n">
        <v>27.72</v>
      </c>
      <c r="O214" t="n">
        <v>19809.69</v>
      </c>
      <c r="P214" t="n">
        <v>164.08</v>
      </c>
      <c r="Q214" t="n">
        <v>183.26</v>
      </c>
      <c r="R214" t="n">
        <v>31.19</v>
      </c>
      <c r="S214" t="n">
        <v>26.24</v>
      </c>
      <c r="T214" t="n">
        <v>1620.14</v>
      </c>
      <c r="U214" t="n">
        <v>0.84</v>
      </c>
      <c r="V214" t="n">
        <v>0.9</v>
      </c>
      <c r="W214" t="n">
        <v>2.95</v>
      </c>
      <c r="X214" t="n">
        <v>0.09</v>
      </c>
      <c r="Y214" t="n">
        <v>0.5</v>
      </c>
      <c r="Z214" t="n">
        <v>10</v>
      </c>
    </row>
    <row r="215">
      <c r="A215" t="n">
        <v>26</v>
      </c>
      <c r="B215" t="n">
        <v>60</v>
      </c>
      <c r="C215" t="inlineStr">
        <is>
          <t xml:space="preserve">CONCLUIDO	</t>
        </is>
      </c>
      <c r="D215" t="n">
        <v>5.2244</v>
      </c>
      <c r="E215" t="n">
        <v>19.14</v>
      </c>
      <c r="F215" t="n">
        <v>16.86</v>
      </c>
      <c r="G215" t="n">
        <v>168.55</v>
      </c>
      <c r="H215" t="n">
        <v>2.99</v>
      </c>
      <c r="I215" t="n">
        <v>6</v>
      </c>
      <c r="J215" t="n">
        <v>160.14</v>
      </c>
      <c r="K215" t="n">
        <v>45</v>
      </c>
      <c r="L215" t="n">
        <v>27</v>
      </c>
      <c r="M215" t="n">
        <v>4</v>
      </c>
      <c r="N215" t="n">
        <v>28.14</v>
      </c>
      <c r="O215" t="n">
        <v>19984.89</v>
      </c>
      <c r="P215" t="n">
        <v>163.17</v>
      </c>
      <c r="Q215" t="n">
        <v>183.26</v>
      </c>
      <c r="R215" t="n">
        <v>31.35</v>
      </c>
      <c r="S215" t="n">
        <v>26.24</v>
      </c>
      <c r="T215" t="n">
        <v>1703.78</v>
      </c>
      <c r="U215" t="n">
        <v>0.84</v>
      </c>
      <c r="V215" t="n">
        <v>0.9</v>
      </c>
      <c r="W215" t="n">
        <v>2.95</v>
      </c>
      <c r="X215" t="n">
        <v>0.1</v>
      </c>
      <c r="Y215" t="n">
        <v>0.5</v>
      </c>
      <c r="Z215" t="n">
        <v>10</v>
      </c>
    </row>
    <row r="216">
      <c r="A216" t="n">
        <v>27</v>
      </c>
      <c r="B216" t="n">
        <v>60</v>
      </c>
      <c r="C216" t="inlineStr">
        <is>
          <t xml:space="preserve">CONCLUIDO	</t>
        </is>
      </c>
      <c r="D216" t="n">
        <v>5.2252</v>
      </c>
      <c r="E216" t="n">
        <v>19.14</v>
      </c>
      <c r="F216" t="n">
        <v>16.85</v>
      </c>
      <c r="G216" t="n">
        <v>168.53</v>
      </c>
      <c r="H216" t="n">
        <v>3.07</v>
      </c>
      <c r="I216" t="n">
        <v>6</v>
      </c>
      <c r="J216" t="n">
        <v>161.57</v>
      </c>
      <c r="K216" t="n">
        <v>45</v>
      </c>
      <c r="L216" t="n">
        <v>28</v>
      </c>
      <c r="M216" t="n">
        <v>4</v>
      </c>
      <c r="N216" t="n">
        <v>28.57</v>
      </c>
      <c r="O216" t="n">
        <v>20160.55</v>
      </c>
      <c r="P216" t="n">
        <v>161.49</v>
      </c>
      <c r="Q216" t="n">
        <v>183.26</v>
      </c>
      <c r="R216" t="n">
        <v>31.21</v>
      </c>
      <c r="S216" t="n">
        <v>26.24</v>
      </c>
      <c r="T216" t="n">
        <v>1629.66</v>
      </c>
      <c r="U216" t="n">
        <v>0.84</v>
      </c>
      <c r="V216" t="n">
        <v>0.9</v>
      </c>
      <c r="W216" t="n">
        <v>2.95</v>
      </c>
      <c r="X216" t="n">
        <v>0.1</v>
      </c>
      <c r="Y216" t="n">
        <v>0.5</v>
      </c>
      <c r="Z216" t="n">
        <v>10</v>
      </c>
    </row>
    <row r="217">
      <c r="A217" t="n">
        <v>28</v>
      </c>
      <c r="B217" t="n">
        <v>60</v>
      </c>
      <c r="C217" t="inlineStr">
        <is>
          <t xml:space="preserve">CONCLUIDO	</t>
        </is>
      </c>
      <c r="D217" t="n">
        <v>5.2348</v>
      </c>
      <c r="E217" t="n">
        <v>19.1</v>
      </c>
      <c r="F217" t="n">
        <v>16.84</v>
      </c>
      <c r="G217" t="n">
        <v>202.12</v>
      </c>
      <c r="H217" t="n">
        <v>3.15</v>
      </c>
      <c r="I217" t="n">
        <v>5</v>
      </c>
      <c r="J217" t="n">
        <v>163</v>
      </c>
      <c r="K217" t="n">
        <v>45</v>
      </c>
      <c r="L217" t="n">
        <v>29</v>
      </c>
      <c r="M217" t="n">
        <v>3</v>
      </c>
      <c r="N217" t="n">
        <v>29</v>
      </c>
      <c r="O217" t="n">
        <v>20336.78</v>
      </c>
      <c r="P217" t="n">
        <v>160.36</v>
      </c>
      <c r="Q217" t="n">
        <v>183.26</v>
      </c>
      <c r="R217" t="n">
        <v>30.99</v>
      </c>
      <c r="S217" t="n">
        <v>26.24</v>
      </c>
      <c r="T217" t="n">
        <v>1528.54</v>
      </c>
      <c r="U217" t="n">
        <v>0.85</v>
      </c>
      <c r="V217" t="n">
        <v>0.9</v>
      </c>
      <c r="W217" t="n">
        <v>2.95</v>
      </c>
      <c r="X217" t="n">
        <v>0.09</v>
      </c>
      <c r="Y217" t="n">
        <v>0.5</v>
      </c>
      <c r="Z217" t="n">
        <v>10</v>
      </c>
    </row>
    <row r="218">
      <c r="A218" t="n">
        <v>29</v>
      </c>
      <c r="B218" t="n">
        <v>60</v>
      </c>
      <c r="C218" t="inlineStr">
        <is>
          <t xml:space="preserve">CONCLUIDO	</t>
        </is>
      </c>
      <c r="D218" t="n">
        <v>5.2365</v>
      </c>
      <c r="E218" t="n">
        <v>19.1</v>
      </c>
      <c r="F218" t="n">
        <v>16.84</v>
      </c>
      <c r="G218" t="n">
        <v>202.04</v>
      </c>
      <c r="H218" t="n">
        <v>3.23</v>
      </c>
      <c r="I218" t="n">
        <v>5</v>
      </c>
      <c r="J218" t="n">
        <v>164.43</v>
      </c>
      <c r="K218" t="n">
        <v>45</v>
      </c>
      <c r="L218" t="n">
        <v>30</v>
      </c>
      <c r="M218" t="n">
        <v>3</v>
      </c>
      <c r="N218" t="n">
        <v>29.43</v>
      </c>
      <c r="O218" t="n">
        <v>20513.61</v>
      </c>
      <c r="P218" t="n">
        <v>160.88</v>
      </c>
      <c r="Q218" t="n">
        <v>183.27</v>
      </c>
      <c r="R218" t="n">
        <v>30.8</v>
      </c>
      <c r="S218" t="n">
        <v>26.24</v>
      </c>
      <c r="T218" t="n">
        <v>1432.04</v>
      </c>
      <c r="U218" t="n">
        <v>0.85</v>
      </c>
      <c r="V218" t="n">
        <v>0.9</v>
      </c>
      <c r="W218" t="n">
        <v>2.95</v>
      </c>
      <c r="X218" t="n">
        <v>0.08</v>
      </c>
      <c r="Y218" t="n">
        <v>0.5</v>
      </c>
      <c r="Z218" t="n">
        <v>10</v>
      </c>
    </row>
    <row r="219">
      <c r="A219" t="n">
        <v>30</v>
      </c>
      <c r="B219" t="n">
        <v>60</v>
      </c>
      <c r="C219" t="inlineStr">
        <is>
          <t xml:space="preserve">CONCLUIDO	</t>
        </is>
      </c>
      <c r="D219" t="n">
        <v>5.237</v>
      </c>
      <c r="E219" t="n">
        <v>19.1</v>
      </c>
      <c r="F219" t="n">
        <v>16.84</v>
      </c>
      <c r="G219" t="n">
        <v>202.02</v>
      </c>
      <c r="H219" t="n">
        <v>3.31</v>
      </c>
      <c r="I219" t="n">
        <v>5</v>
      </c>
      <c r="J219" t="n">
        <v>165.87</v>
      </c>
      <c r="K219" t="n">
        <v>45</v>
      </c>
      <c r="L219" t="n">
        <v>31</v>
      </c>
      <c r="M219" t="n">
        <v>3</v>
      </c>
      <c r="N219" t="n">
        <v>29.87</v>
      </c>
      <c r="O219" t="n">
        <v>20691.03</v>
      </c>
      <c r="P219" t="n">
        <v>161.17</v>
      </c>
      <c r="Q219" t="n">
        <v>183.26</v>
      </c>
      <c r="R219" t="n">
        <v>30.73</v>
      </c>
      <c r="S219" t="n">
        <v>26.24</v>
      </c>
      <c r="T219" t="n">
        <v>1398.4</v>
      </c>
      <c r="U219" t="n">
        <v>0.85</v>
      </c>
      <c r="V219" t="n">
        <v>0.9</v>
      </c>
      <c r="W219" t="n">
        <v>2.95</v>
      </c>
      <c r="X219" t="n">
        <v>0.08</v>
      </c>
      <c r="Y219" t="n">
        <v>0.5</v>
      </c>
      <c r="Z219" t="n">
        <v>10</v>
      </c>
    </row>
    <row r="220">
      <c r="A220" t="n">
        <v>31</v>
      </c>
      <c r="B220" t="n">
        <v>60</v>
      </c>
      <c r="C220" t="inlineStr">
        <is>
          <t xml:space="preserve">CONCLUIDO	</t>
        </is>
      </c>
      <c r="D220" t="n">
        <v>5.2364</v>
      </c>
      <c r="E220" t="n">
        <v>19.1</v>
      </c>
      <c r="F220" t="n">
        <v>16.84</v>
      </c>
      <c r="G220" t="n">
        <v>202.04</v>
      </c>
      <c r="H220" t="n">
        <v>3.39</v>
      </c>
      <c r="I220" t="n">
        <v>5</v>
      </c>
      <c r="J220" t="n">
        <v>167.31</v>
      </c>
      <c r="K220" t="n">
        <v>45</v>
      </c>
      <c r="L220" t="n">
        <v>32</v>
      </c>
      <c r="M220" t="n">
        <v>3</v>
      </c>
      <c r="N220" t="n">
        <v>30.31</v>
      </c>
      <c r="O220" t="n">
        <v>20869.05</v>
      </c>
      <c r="P220" t="n">
        <v>161.08</v>
      </c>
      <c r="Q220" t="n">
        <v>183.26</v>
      </c>
      <c r="R220" t="n">
        <v>30.75</v>
      </c>
      <c r="S220" t="n">
        <v>26.24</v>
      </c>
      <c r="T220" t="n">
        <v>1408.01</v>
      </c>
      <c r="U220" t="n">
        <v>0.85</v>
      </c>
      <c r="V220" t="n">
        <v>0.9</v>
      </c>
      <c r="W220" t="n">
        <v>2.95</v>
      </c>
      <c r="X220" t="n">
        <v>0.08</v>
      </c>
      <c r="Y220" t="n">
        <v>0.5</v>
      </c>
      <c r="Z220" t="n">
        <v>10</v>
      </c>
    </row>
    <row r="221">
      <c r="A221" t="n">
        <v>32</v>
      </c>
      <c r="B221" t="n">
        <v>60</v>
      </c>
      <c r="C221" t="inlineStr">
        <is>
          <t xml:space="preserve">CONCLUIDO	</t>
        </is>
      </c>
      <c r="D221" t="n">
        <v>5.2383</v>
      </c>
      <c r="E221" t="n">
        <v>19.09</v>
      </c>
      <c r="F221" t="n">
        <v>16.83</v>
      </c>
      <c r="G221" t="n">
        <v>201.96</v>
      </c>
      <c r="H221" t="n">
        <v>3.47</v>
      </c>
      <c r="I221" t="n">
        <v>5</v>
      </c>
      <c r="J221" t="n">
        <v>168.76</v>
      </c>
      <c r="K221" t="n">
        <v>45</v>
      </c>
      <c r="L221" t="n">
        <v>33</v>
      </c>
      <c r="M221" t="n">
        <v>3</v>
      </c>
      <c r="N221" t="n">
        <v>30.76</v>
      </c>
      <c r="O221" t="n">
        <v>21047.68</v>
      </c>
      <c r="P221" t="n">
        <v>160.26</v>
      </c>
      <c r="Q221" t="n">
        <v>183.26</v>
      </c>
      <c r="R221" t="n">
        <v>30.56</v>
      </c>
      <c r="S221" t="n">
        <v>26.24</v>
      </c>
      <c r="T221" t="n">
        <v>1312.8</v>
      </c>
      <c r="U221" t="n">
        <v>0.86</v>
      </c>
      <c r="V221" t="n">
        <v>0.9</v>
      </c>
      <c r="W221" t="n">
        <v>2.95</v>
      </c>
      <c r="X221" t="n">
        <v>0.07000000000000001</v>
      </c>
      <c r="Y221" t="n">
        <v>0.5</v>
      </c>
      <c r="Z221" t="n">
        <v>10</v>
      </c>
    </row>
    <row r="222">
      <c r="A222" t="n">
        <v>33</v>
      </c>
      <c r="B222" t="n">
        <v>60</v>
      </c>
      <c r="C222" t="inlineStr">
        <is>
          <t xml:space="preserve">CONCLUIDO	</t>
        </is>
      </c>
      <c r="D222" t="n">
        <v>5.239</v>
      </c>
      <c r="E222" t="n">
        <v>19.09</v>
      </c>
      <c r="F222" t="n">
        <v>16.83</v>
      </c>
      <c r="G222" t="n">
        <v>201.93</v>
      </c>
      <c r="H222" t="n">
        <v>3.54</v>
      </c>
      <c r="I222" t="n">
        <v>5</v>
      </c>
      <c r="J222" t="n">
        <v>170.21</v>
      </c>
      <c r="K222" t="n">
        <v>45</v>
      </c>
      <c r="L222" t="n">
        <v>34</v>
      </c>
      <c r="M222" t="n">
        <v>3</v>
      </c>
      <c r="N222" t="n">
        <v>31.22</v>
      </c>
      <c r="O222" t="n">
        <v>21226.92</v>
      </c>
      <c r="P222" t="n">
        <v>159.04</v>
      </c>
      <c r="Q222" t="n">
        <v>183.27</v>
      </c>
      <c r="R222" t="n">
        <v>30.41</v>
      </c>
      <c r="S222" t="n">
        <v>26.24</v>
      </c>
      <c r="T222" t="n">
        <v>1238.32</v>
      </c>
      <c r="U222" t="n">
        <v>0.86</v>
      </c>
      <c r="V222" t="n">
        <v>0.9</v>
      </c>
      <c r="W222" t="n">
        <v>2.95</v>
      </c>
      <c r="X222" t="n">
        <v>0.07000000000000001</v>
      </c>
      <c r="Y222" t="n">
        <v>0.5</v>
      </c>
      <c r="Z222" t="n">
        <v>10</v>
      </c>
    </row>
    <row r="223">
      <c r="A223" t="n">
        <v>34</v>
      </c>
      <c r="B223" t="n">
        <v>60</v>
      </c>
      <c r="C223" t="inlineStr">
        <is>
          <t xml:space="preserve">CONCLUIDO	</t>
        </is>
      </c>
      <c r="D223" t="n">
        <v>5.2393</v>
      </c>
      <c r="E223" t="n">
        <v>19.09</v>
      </c>
      <c r="F223" t="n">
        <v>16.83</v>
      </c>
      <c r="G223" t="n">
        <v>201.92</v>
      </c>
      <c r="H223" t="n">
        <v>3.61</v>
      </c>
      <c r="I223" t="n">
        <v>5</v>
      </c>
      <c r="J223" t="n">
        <v>171.67</v>
      </c>
      <c r="K223" t="n">
        <v>45</v>
      </c>
      <c r="L223" t="n">
        <v>35</v>
      </c>
      <c r="M223" t="n">
        <v>2</v>
      </c>
      <c r="N223" t="n">
        <v>31.67</v>
      </c>
      <c r="O223" t="n">
        <v>21406.78</v>
      </c>
      <c r="P223" t="n">
        <v>157.87</v>
      </c>
      <c r="Q223" t="n">
        <v>183.26</v>
      </c>
      <c r="R223" t="n">
        <v>30.4</v>
      </c>
      <c r="S223" t="n">
        <v>26.24</v>
      </c>
      <c r="T223" t="n">
        <v>1232.96</v>
      </c>
      <c r="U223" t="n">
        <v>0.86</v>
      </c>
      <c r="V223" t="n">
        <v>0.9</v>
      </c>
      <c r="W223" t="n">
        <v>2.95</v>
      </c>
      <c r="X223" t="n">
        <v>0.07000000000000001</v>
      </c>
      <c r="Y223" t="n">
        <v>0.5</v>
      </c>
      <c r="Z223" t="n">
        <v>10</v>
      </c>
    </row>
    <row r="224">
      <c r="A224" t="n">
        <v>35</v>
      </c>
      <c r="B224" t="n">
        <v>60</v>
      </c>
      <c r="C224" t="inlineStr">
        <is>
          <t xml:space="preserve">CONCLUIDO	</t>
        </is>
      </c>
      <c r="D224" t="n">
        <v>5.2374</v>
      </c>
      <c r="E224" t="n">
        <v>19.09</v>
      </c>
      <c r="F224" t="n">
        <v>16.83</v>
      </c>
      <c r="G224" t="n">
        <v>202</v>
      </c>
      <c r="H224" t="n">
        <v>3.69</v>
      </c>
      <c r="I224" t="n">
        <v>5</v>
      </c>
      <c r="J224" t="n">
        <v>173.13</v>
      </c>
      <c r="K224" t="n">
        <v>45</v>
      </c>
      <c r="L224" t="n">
        <v>36</v>
      </c>
      <c r="M224" t="n">
        <v>2</v>
      </c>
      <c r="N224" t="n">
        <v>32.14</v>
      </c>
      <c r="O224" t="n">
        <v>21587.26</v>
      </c>
      <c r="P224" t="n">
        <v>157.25</v>
      </c>
      <c r="Q224" t="n">
        <v>183.26</v>
      </c>
      <c r="R224" t="n">
        <v>30.6</v>
      </c>
      <c r="S224" t="n">
        <v>26.24</v>
      </c>
      <c r="T224" t="n">
        <v>1332.29</v>
      </c>
      <c r="U224" t="n">
        <v>0.86</v>
      </c>
      <c r="V224" t="n">
        <v>0.9</v>
      </c>
      <c r="W224" t="n">
        <v>2.95</v>
      </c>
      <c r="X224" t="n">
        <v>0.08</v>
      </c>
      <c r="Y224" t="n">
        <v>0.5</v>
      </c>
      <c r="Z224" t="n">
        <v>10</v>
      </c>
    </row>
    <row r="225">
      <c r="A225" t="n">
        <v>36</v>
      </c>
      <c r="B225" t="n">
        <v>60</v>
      </c>
      <c r="C225" t="inlineStr">
        <is>
          <t xml:space="preserve">CONCLUIDO	</t>
        </is>
      </c>
      <c r="D225" t="n">
        <v>5.2369</v>
      </c>
      <c r="E225" t="n">
        <v>19.1</v>
      </c>
      <c r="F225" t="n">
        <v>16.84</v>
      </c>
      <c r="G225" t="n">
        <v>202.02</v>
      </c>
      <c r="H225" t="n">
        <v>3.76</v>
      </c>
      <c r="I225" t="n">
        <v>5</v>
      </c>
      <c r="J225" t="n">
        <v>174.6</v>
      </c>
      <c r="K225" t="n">
        <v>45</v>
      </c>
      <c r="L225" t="n">
        <v>37</v>
      </c>
      <c r="M225" t="n">
        <v>1</v>
      </c>
      <c r="N225" t="n">
        <v>32.61</v>
      </c>
      <c r="O225" t="n">
        <v>21768.38</v>
      </c>
      <c r="P225" t="n">
        <v>157.2</v>
      </c>
      <c r="Q225" t="n">
        <v>183.26</v>
      </c>
      <c r="R225" t="n">
        <v>30.6</v>
      </c>
      <c r="S225" t="n">
        <v>26.24</v>
      </c>
      <c r="T225" t="n">
        <v>1332.07</v>
      </c>
      <c r="U225" t="n">
        <v>0.86</v>
      </c>
      <c r="V225" t="n">
        <v>0.9</v>
      </c>
      <c r="W225" t="n">
        <v>2.95</v>
      </c>
      <c r="X225" t="n">
        <v>0.08</v>
      </c>
      <c r="Y225" t="n">
        <v>0.5</v>
      </c>
      <c r="Z225" t="n">
        <v>10</v>
      </c>
    </row>
    <row r="226">
      <c r="A226" t="n">
        <v>37</v>
      </c>
      <c r="B226" t="n">
        <v>60</v>
      </c>
      <c r="C226" t="inlineStr">
        <is>
          <t xml:space="preserve">CONCLUIDO	</t>
        </is>
      </c>
      <c r="D226" t="n">
        <v>5.2365</v>
      </c>
      <c r="E226" t="n">
        <v>19.1</v>
      </c>
      <c r="F226" t="n">
        <v>16.84</v>
      </c>
      <c r="G226" t="n">
        <v>202.04</v>
      </c>
      <c r="H226" t="n">
        <v>3.83</v>
      </c>
      <c r="I226" t="n">
        <v>5</v>
      </c>
      <c r="J226" t="n">
        <v>176.08</v>
      </c>
      <c r="K226" t="n">
        <v>45</v>
      </c>
      <c r="L226" t="n">
        <v>38</v>
      </c>
      <c r="M226" t="n">
        <v>0</v>
      </c>
      <c r="N226" t="n">
        <v>33.08</v>
      </c>
      <c r="O226" t="n">
        <v>21950.14</v>
      </c>
      <c r="P226" t="n">
        <v>157.83</v>
      </c>
      <c r="Q226" t="n">
        <v>183.26</v>
      </c>
      <c r="R226" t="n">
        <v>30.57</v>
      </c>
      <c r="S226" t="n">
        <v>26.24</v>
      </c>
      <c r="T226" t="n">
        <v>1316.32</v>
      </c>
      <c r="U226" t="n">
        <v>0.86</v>
      </c>
      <c r="V226" t="n">
        <v>0.9</v>
      </c>
      <c r="W226" t="n">
        <v>2.95</v>
      </c>
      <c r="X226" t="n">
        <v>0.08</v>
      </c>
      <c r="Y226" t="n">
        <v>0.5</v>
      </c>
      <c r="Z226" t="n">
        <v>10</v>
      </c>
    </row>
    <row r="227">
      <c r="A227" t="n">
        <v>0</v>
      </c>
      <c r="B227" t="n">
        <v>80</v>
      </c>
      <c r="C227" t="inlineStr">
        <is>
          <t xml:space="preserve">CONCLUIDO	</t>
        </is>
      </c>
      <c r="D227" t="n">
        <v>3.49</v>
      </c>
      <c r="E227" t="n">
        <v>28.65</v>
      </c>
      <c r="F227" t="n">
        <v>20.46</v>
      </c>
      <c r="G227" t="n">
        <v>6.75</v>
      </c>
      <c r="H227" t="n">
        <v>0.11</v>
      </c>
      <c r="I227" t="n">
        <v>182</v>
      </c>
      <c r="J227" t="n">
        <v>159.12</v>
      </c>
      <c r="K227" t="n">
        <v>50.28</v>
      </c>
      <c r="L227" t="n">
        <v>1</v>
      </c>
      <c r="M227" t="n">
        <v>180</v>
      </c>
      <c r="N227" t="n">
        <v>27.84</v>
      </c>
      <c r="O227" t="n">
        <v>19859.16</v>
      </c>
      <c r="P227" t="n">
        <v>252.57</v>
      </c>
      <c r="Q227" t="n">
        <v>183.42</v>
      </c>
      <c r="R227" t="n">
        <v>143.68</v>
      </c>
      <c r="S227" t="n">
        <v>26.24</v>
      </c>
      <c r="T227" t="n">
        <v>56985.43</v>
      </c>
      <c r="U227" t="n">
        <v>0.18</v>
      </c>
      <c r="V227" t="n">
        <v>0.74</v>
      </c>
      <c r="W227" t="n">
        <v>3.24</v>
      </c>
      <c r="X227" t="n">
        <v>3.7</v>
      </c>
      <c r="Y227" t="n">
        <v>0.5</v>
      </c>
      <c r="Z227" t="n">
        <v>10</v>
      </c>
    </row>
    <row r="228">
      <c r="A228" t="n">
        <v>1</v>
      </c>
      <c r="B228" t="n">
        <v>80</v>
      </c>
      <c r="C228" t="inlineStr">
        <is>
          <t xml:space="preserve">CONCLUIDO	</t>
        </is>
      </c>
      <c r="D228" t="n">
        <v>4.2726</v>
      </c>
      <c r="E228" t="n">
        <v>23.4</v>
      </c>
      <c r="F228" t="n">
        <v>18.41</v>
      </c>
      <c r="G228" t="n">
        <v>13.31</v>
      </c>
      <c r="H228" t="n">
        <v>0.22</v>
      </c>
      <c r="I228" t="n">
        <v>83</v>
      </c>
      <c r="J228" t="n">
        <v>160.54</v>
      </c>
      <c r="K228" t="n">
        <v>50.28</v>
      </c>
      <c r="L228" t="n">
        <v>2</v>
      </c>
      <c r="M228" t="n">
        <v>81</v>
      </c>
      <c r="N228" t="n">
        <v>28.26</v>
      </c>
      <c r="O228" t="n">
        <v>20034.4</v>
      </c>
      <c r="P228" t="n">
        <v>226.79</v>
      </c>
      <c r="Q228" t="n">
        <v>183.32</v>
      </c>
      <c r="R228" t="n">
        <v>79.37</v>
      </c>
      <c r="S228" t="n">
        <v>26.24</v>
      </c>
      <c r="T228" t="n">
        <v>25327.3</v>
      </c>
      <c r="U228" t="n">
        <v>0.33</v>
      </c>
      <c r="V228" t="n">
        <v>0.83</v>
      </c>
      <c r="W228" t="n">
        <v>3.08</v>
      </c>
      <c r="X228" t="n">
        <v>1.65</v>
      </c>
      <c r="Y228" t="n">
        <v>0.5</v>
      </c>
      <c r="Z228" t="n">
        <v>10</v>
      </c>
    </row>
    <row r="229">
      <c r="A229" t="n">
        <v>2</v>
      </c>
      <c r="B229" t="n">
        <v>80</v>
      </c>
      <c r="C229" t="inlineStr">
        <is>
          <t xml:space="preserve">CONCLUIDO	</t>
        </is>
      </c>
      <c r="D229" t="n">
        <v>4.5689</v>
      </c>
      <c r="E229" t="n">
        <v>21.89</v>
      </c>
      <c r="F229" t="n">
        <v>17.82</v>
      </c>
      <c r="G229" t="n">
        <v>19.8</v>
      </c>
      <c r="H229" t="n">
        <v>0.33</v>
      </c>
      <c r="I229" t="n">
        <v>54</v>
      </c>
      <c r="J229" t="n">
        <v>161.97</v>
      </c>
      <c r="K229" t="n">
        <v>50.28</v>
      </c>
      <c r="L229" t="n">
        <v>3</v>
      </c>
      <c r="M229" t="n">
        <v>52</v>
      </c>
      <c r="N229" t="n">
        <v>28.69</v>
      </c>
      <c r="O229" t="n">
        <v>20210.21</v>
      </c>
      <c r="P229" t="n">
        <v>219.31</v>
      </c>
      <c r="Q229" t="n">
        <v>183.27</v>
      </c>
      <c r="R229" t="n">
        <v>61.45</v>
      </c>
      <c r="S229" t="n">
        <v>26.24</v>
      </c>
      <c r="T229" t="n">
        <v>16512.23</v>
      </c>
      <c r="U229" t="n">
        <v>0.43</v>
      </c>
      <c r="V229" t="n">
        <v>0.85</v>
      </c>
      <c r="W229" t="n">
        <v>3.03</v>
      </c>
      <c r="X229" t="n">
        <v>1.07</v>
      </c>
      <c r="Y229" t="n">
        <v>0.5</v>
      </c>
      <c r="Z229" t="n">
        <v>10</v>
      </c>
    </row>
    <row r="230">
      <c r="A230" t="n">
        <v>3</v>
      </c>
      <c r="B230" t="n">
        <v>80</v>
      </c>
      <c r="C230" t="inlineStr">
        <is>
          <t xml:space="preserve">CONCLUIDO	</t>
        </is>
      </c>
      <c r="D230" t="n">
        <v>4.7255</v>
      </c>
      <c r="E230" t="n">
        <v>21.16</v>
      </c>
      <c r="F230" t="n">
        <v>17.55</v>
      </c>
      <c r="G230" t="n">
        <v>26.32</v>
      </c>
      <c r="H230" t="n">
        <v>0.43</v>
      </c>
      <c r="I230" t="n">
        <v>40</v>
      </c>
      <c r="J230" t="n">
        <v>163.4</v>
      </c>
      <c r="K230" t="n">
        <v>50.28</v>
      </c>
      <c r="L230" t="n">
        <v>4</v>
      </c>
      <c r="M230" t="n">
        <v>38</v>
      </c>
      <c r="N230" t="n">
        <v>29.12</v>
      </c>
      <c r="O230" t="n">
        <v>20386.62</v>
      </c>
      <c r="P230" t="n">
        <v>215.45</v>
      </c>
      <c r="Q230" t="n">
        <v>183.29</v>
      </c>
      <c r="R230" t="n">
        <v>53.09</v>
      </c>
      <c r="S230" t="n">
        <v>26.24</v>
      </c>
      <c r="T230" t="n">
        <v>12399.11</v>
      </c>
      <c r="U230" t="n">
        <v>0.49</v>
      </c>
      <c r="V230" t="n">
        <v>0.87</v>
      </c>
      <c r="W230" t="n">
        <v>3</v>
      </c>
      <c r="X230" t="n">
        <v>0.79</v>
      </c>
      <c r="Y230" t="n">
        <v>0.5</v>
      </c>
      <c r="Z230" t="n">
        <v>10</v>
      </c>
    </row>
    <row r="231">
      <c r="A231" t="n">
        <v>4</v>
      </c>
      <c r="B231" t="n">
        <v>80</v>
      </c>
      <c r="C231" t="inlineStr">
        <is>
          <t xml:space="preserve">CONCLUIDO	</t>
        </is>
      </c>
      <c r="D231" t="n">
        <v>4.8188</v>
      </c>
      <c r="E231" t="n">
        <v>20.75</v>
      </c>
      <c r="F231" t="n">
        <v>17.4</v>
      </c>
      <c r="G231" t="n">
        <v>32.62</v>
      </c>
      <c r="H231" t="n">
        <v>0.54</v>
      </c>
      <c r="I231" t="n">
        <v>32</v>
      </c>
      <c r="J231" t="n">
        <v>164.83</v>
      </c>
      <c r="K231" t="n">
        <v>50.28</v>
      </c>
      <c r="L231" t="n">
        <v>5</v>
      </c>
      <c r="M231" t="n">
        <v>30</v>
      </c>
      <c r="N231" t="n">
        <v>29.55</v>
      </c>
      <c r="O231" t="n">
        <v>20563.61</v>
      </c>
      <c r="P231" t="n">
        <v>213.34</v>
      </c>
      <c r="Q231" t="n">
        <v>183.29</v>
      </c>
      <c r="R231" t="n">
        <v>48.07</v>
      </c>
      <c r="S231" t="n">
        <v>26.24</v>
      </c>
      <c r="T231" t="n">
        <v>9929.85</v>
      </c>
      <c r="U231" t="n">
        <v>0.55</v>
      </c>
      <c r="V231" t="n">
        <v>0.87</v>
      </c>
      <c r="W231" t="n">
        <v>3</v>
      </c>
      <c r="X231" t="n">
        <v>0.64</v>
      </c>
      <c r="Y231" t="n">
        <v>0.5</v>
      </c>
      <c r="Z231" t="n">
        <v>10</v>
      </c>
    </row>
    <row r="232">
      <c r="A232" t="n">
        <v>5</v>
      </c>
      <c r="B232" t="n">
        <v>80</v>
      </c>
      <c r="C232" t="inlineStr">
        <is>
          <t xml:space="preserve">CONCLUIDO	</t>
        </is>
      </c>
      <c r="D232" t="n">
        <v>4.8831</v>
      </c>
      <c r="E232" t="n">
        <v>20.48</v>
      </c>
      <c r="F232" t="n">
        <v>17.28</v>
      </c>
      <c r="G232" t="n">
        <v>38.41</v>
      </c>
      <c r="H232" t="n">
        <v>0.64</v>
      </c>
      <c r="I232" t="n">
        <v>27</v>
      </c>
      <c r="J232" t="n">
        <v>166.27</v>
      </c>
      <c r="K232" t="n">
        <v>50.28</v>
      </c>
      <c r="L232" t="n">
        <v>6</v>
      </c>
      <c r="M232" t="n">
        <v>25</v>
      </c>
      <c r="N232" t="n">
        <v>29.99</v>
      </c>
      <c r="O232" t="n">
        <v>20741.2</v>
      </c>
      <c r="P232" t="n">
        <v>211.55</v>
      </c>
      <c r="Q232" t="n">
        <v>183.28</v>
      </c>
      <c r="R232" t="n">
        <v>44.47</v>
      </c>
      <c r="S232" t="n">
        <v>26.24</v>
      </c>
      <c r="T232" t="n">
        <v>8154.67</v>
      </c>
      <c r="U232" t="n">
        <v>0.59</v>
      </c>
      <c r="V232" t="n">
        <v>0.88</v>
      </c>
      <c r="W232" t="n">
        <v>2.99</v>
      </c>
      <c r="X232" t="n">
        <v>0.53</v>
      </c>
      <c r="Y232" t="n">
        <v>0.5</v>
      </c>
      <c r="Z232" t="n">
        <v>10</v>
      </c>
    </row>
    <row r="233">
      <c r="A233" t="n">
        <v>6</v>
      </c>
      <c r="B233" t="n">
        <v>80</v>
      </c>
      <c r="C233" t="inlineStr">
        <is>
          <t xml:space="preserve">CONCLUIDO	</t>
        </is>
      </c>
      <c r="D233" t="n">
        <v>4.9337</v>
      </c>
      <c r="E233" t="n">
        <v>20.27</v>
      </c>
      <c r="F233" t="n">
        <v>17.2</v>
      </c>
      <c r="G233" t="n">
        <v>44.88</v>
      </c>
      <c r="H233" t="n">
        <v>0.74</v>
      </c>
      <c r="I233" t="n">
        <v>23</v>
      </c>
      <c r="J233" t="n">
        <v>167.72</v>
      </c>
      <c r="K233" t="n">
        <v>50.28</v>
      </c>
      <c r="L233" t="n">
        <v>7</v>
      </c>
      <c r="M233" t="n">
        <v>21</v>
      </c>
      <c r="N233" t="n">
        <v>30.44</v>
      </c>
      <c r="O233" t="n">
        <v>20919.39</v>
      </c>
      <c r="P233" t="n">
        <v>210.32</v>
      </c>
      <c r="Q233" t="n">
        <v>183.29</v>
      </c>
      <c r="R233" t="n">
        <v>42.06</v>
      </c>
      <c r="S233" t="n">
        <v>26.24</v>
      </c>
      <c r="T233" t="n">
        <v>6971.92</v>
      </c>
      <c r="U233" t="n">
        <v>0.62</v>
      </c>
      <c r="V233" t="n">
        <v>0.88</v>
      </c>
      <c r="W233" t="n">
        <v>2.98</v>
      </c>
      <c r="X233" t="n">
        <v>0.45</v>
      </c>
      <c r="Y233" t="n">
        <v>0.5</v>
      </c>
      <c r="Z233" t="n">
        <v>10</v>
      </c>
    </row>
    <row r="234">
      <c r="A234" t="n">
        <v>7</v>
      </c>
      <c r="B234" t="n">
        <v>80</v>
      </c>
      <c r="C234" t="inlineStr">
        <is>
          <t xml:space="preserve">CONCLUIDO	</t>
        </is>
      </c>
      <c r="D234" t="n">
        <v>4.9734</v>
      </c>
      <c r="E234" t="n">
        <v>20.11</v>
      </c>
      <c r="F234" t="n">
        <v>17.14</v>
      </c>
      <c r="G234" t="n">
        <v>51.41</v>
      </c>
      <c r="H234" t="n">
        <v>0.84</v>
      </c>
      <c r="I234" t="n">
        <v>20</v>
      </c>
      <c r="J234" t="n">
        <v>169.17</v>
      </c>
      <c r="K234" t="n">
        <v>50.28</v>
      </c>
      <c r="L234" t="n">
        <v>8</v>
      </c>
      <c r="M234" t="n">
        <v>18</v>
      </c>
      <c r="N234" t="n">
        <v>30.89</v>
      </c>
      <c r="O234" t="n">
        <v>21098.19</v>
      </c>
      <c r="P234" t="n">
        <v>209.26</v>
      </c>
      <c r="Q234" t="n">
        <v>183.29</v>
      </c>
      <c r="R234" t="n">
        <v>40.1</v>
      </c>
      <c r="S234" t="n">
        <v>26.24</v>
      </c>
      <c r="T234" t="n">
        <v>6005.89</v>
      </c>
      <c r="U234" t="n">
        <v>0.65</v>
      </c>
      <c r="V234" t="n">
        <v>0.89</v>
      </c>
      <c r="W234" t="n">
        <v>2.97</v>
      </c>
      <c r="X234" t="n">
        <v>0.38</v>
      </c>
      <c r="Y234" t="n">
        <v>0.5</v>
      </c>
      <c r="Z234" t="n">
        <v>10</v>
      </c>
    </row>
    <row r="235">
      <c r="A235" t="n">
        <v>8</v>
      </c>
      <c r="B235" t="n">
        <v>80</v>
      </c>
      <c r="C235" t="inlineStr">
        <is>
          <t xml:space="preserve">CONCLUIDO	</t>
        </is>
      </c>
      <c r="D235" t="n">
        <v>5.0007</v>
      </c>
      <c r="E235" t="n">
        <v>20</v>
      </c>
      <c r="F235" t="n">
        <v>17.09</v>
      </c>
      <c r="G235" t="n">
        <v>56.98</v>
      </c>
      <c r="H235" t="n">
        <v>0.9399999999999999</v>
      </c>
      <c r="I235" t="n">
        <v>18</v>
      </c>
      <c r="J235" t="n">
        <v>170.62</v>
      </c>
      <c r="K235" t="n">
        <v>50.28</v>
      </c>
      <c r="L235" t="n">
        <v>9</v>
      </c>
      <c r="M235" t="n">
        <v>16</v>
      </c>
      <c r="N235" t="n">
        <v>31.34</v>
      </c>
      <c r="O235" t="n">
        <v>21277.6</v>
      </c>
      <c r="P235" t="n">
        <v>208.42</v>
      </c>
      <c r="Q235" t="n">
        <v>183.27</v>
      </c>
      <c r="R235" t="n">
        <v>38.81</v>
      </c>
      <c r="S235" t="n">
        <v>26.24</v>
      </c>
      <c r="T235" t="n">
        <v>5372.67</v>
      </c>
      <c r="U235" t="n">
        <v>0.68</v>
      </c>
      <c r="V235" t="n">
        <v>0.89</v>
      </c>
      <c r="W235" t="n">
        <v>2.97</v>
      </c>
      <c r="X235" t="n">
        <v>0.34</v>
      </c>
      <c r="Y235" t="n">
        <v>0.5</v>
      </c>
      <c r="Z235" t="n">
        <v>10</v>
      </c>
    </row>
    <row r="236">
      <c r="A236" t="n">
        <v>9</v>
      </c>
      <c r="B236" t="n">
        <v>80</v>
      </c>
      <c r="C236" t="inlineStr">
        <is>
          <t xml:space="preserve">CONCLUIDO	</t>
        </is>
      </c>
      <c r="D236" t="n">
        <v>5.0288</v>
      </c>
      <c r="E236" t="n">
        <v>19.89</v>
      </c>
      <c r="F236" t="n">
        <v>17.05</v>
      </c>
      <c r="G236" t="n">
        <v>63.92</v>
      </c>
      <c r="H236" t="n">
        <v>1.03</v>
      </c>
      <c r="I236" t="n">
        <v>16</v>
      </c>
      <c r="J236" t="n">
        <v>172.08</v>
      </c>
      <c r="K236" t="n">
        <v>50.28</v>
      </c>
      <c r="L236" t="n">
        <v>10</v>
      </c>
      <c r="M236" t="n">
        <v>14</v>
      </c>
      <c r="N236" t="n">
        <v>31.8</v>
      </c>
      <c r="O236" t="n">
        <v>21457.64</v>
      </c>
      <c r="P236" t="n">
        <v>207.34</v>
      </c>
      <c r="Q236" t="n">
        <v>183.27</v>
      </c>
      <c r="R236" t="n">
        <v>37.29</v>
      </c>
      <c r="S236" t="n">
        <v>26.24</v>
      </c>
      <c r="T236" t="n">
        <v>4623.29</v>
      </c>
      <c r="U236" t="n">
        <v>0.7</v>
      </c>
      <c r="V236" t="n">
        <v>0.89</v>
      </c>
      <c r="W236" t="n">
        <v>2.96</v>
      </c>
      <c r="X236" t="n">
        <v>0.29</v>
      </c>
      <c r="Y236" t="n">
        <v>0.5</v>
      </c>
      <c r="Z236" t="n">
        <v>10</v>
      </c>
    </row>
    <row r="237">
      <c r="A237" t="n">
        <v>10</v>
      </c>
      <c r="B237" t="n">
        <v>80</v>
      </c>
      <c r="C237" t="inlineStr">
        <is>
          <t xml:space="preserve">CONCLUIDO	</t>
        </is>
      </c>
      <c r="D237" t="n">
        <v>5.0397</v>
      </c>
      <c r="E237" t="n">
        <v>19.84</v>
      </c>
      <c r="F237" t="n">
        <v>17.03</v>
      </c>
      <c r="G237" t="n">
        <v>68.14</v>
      </c>
      <c r="H237" t="n">
        <v>1.12</v>
      </c>
      <c r="I237" t="n">
        <v>15</v>
      </c>
      <c r="J237" t="n">
        <v>173.55</v>
      </c>
      <c r="K237" t="n">
        <v>50.28</v>
      </c>
      <c r="L237" t="n">
        <v>11</v>
      </c>
      <c r="M237" t="n">
        <v>13</v>
      </c>
      <c r="N237" t="n">
        <v>32.27</v>
      </c>
      <c r="O237" t="n">
        <v>21638.31</v>
      </c>
      <c r="P237" t="n">
        <v>207.06</v>
      </c>
      <c r="Q237" t="n">
        <v>183.28</v>
      </c>
      <c r="R237" t="n">
        <v>36.81</v>
      </c>
      <c r="S237" t="n">
        <v>26.24</v>
      </c>
      <c r="T237" t="n">
        <v>4387.35</v>
      </c>
      <c r="U237" t="n">
        <v>0.71</v>
      </c>
      <c r="V237" t="n">
        <v>0.89</v>
      </c>
      <c r="W237" t="n">
        <v>2.97</v>
      </c>
      <c r="X237" t="n">
        <v>0.28</v>
      </c>
      <c r="Y237" t="n">
        <v>0.5</v>
      </c>
      <c r="Z237" t="n">
        <v>10</v>
      </c>
    </row>
    <row r="238">
      <c r="A238" t="n">
        <v>11</v>
      </c>
      <c r="B238" t="n">
        <v>80</v>
      </c>
      <c r="C238" t="inlineStr">
        <is>
          <t xml:space="preserve">CONCLUIDO	</t>
        </is>
      </c>
      <c r="D238" t="n">
        <v>5.053</v>
      </c>
      <c r="E238" t="n">
        <v>19.79</v>
      </c>
      <c r="F238" t="n">
        <v>17.01</v>
      </c>
      <c r="G238" t="n">
        <v>72.92</v>
      </c>
      <c r="H238" t="n">
        <v>1.22</v>
      </c>
      <c r="I238" t="n">
        <v>14</v>
      </c>
      <c r="J238" t="n">
        <v>175.02</v>
      </c>
      <c r="K238" t="n">
        <v>50.28</v>
      </c>
      <c r="L238" t="n">
        <v>12</v>
      </c>
      <c r="M238" t="n">
        <v>12</v>
      </c>
      <c r="N238" t="n">
        <v>32.74</v>
      </c>
      <c r="O238" t="n">
        <v>21819.6</v>
      </c>
      <c r="P238" t="n">
        <v>206.39</v>
      </c>
      <c r="Q238" t="n">
        <v>183.26</v>
      </c>
      <c r="R238" t="n">
        <v>36.29</v>
      </c>
      <c r="S238" t="n">
        <v>26.24</v>
      </c>
      <c r="T238" t="n">
        <v>4130.95</v>
      </c>
      <c r="U238" t="n">
        <v>0.72</v>
      </c>
      <c r="V238" t="n">
        <v>0.89</v>
      </c>
      <c r="W238" t="n">
        <v>2.96</v>
      </c>
      <c r="X238" t="n">
        <v>0.26</v>
      </c>
      <c r="Y238" t="n">
        <v>0.5</v>
      </c>
      <c r="Z238" t="n">
        <v>10</v>
      </c>
    </row>
    <row r="239">
      <c r="A239" t="n">
        <v>12</v>
      </c>
      <c r="B239" t="n">
        <v>80</v>
      </c>
      <c r="C239" t="inlineStr">
        <is>
          <t xml:space="preserve">CONCLUIDO	</t>
        </is>
      </c>
      <c r="D239" t="n">
        <v>5.0686</v>
      </c>
      <c r="E239" t="n">
        <v>19.73</v>
      </c>
      <c r="F239" t="n">
        <v>16.99</v>
      </c>
      <c r="G239" t="n">
        <v>78.40000000000001</v>
      </c>
      <c r="H239" t="n">
        <v>1.31</v>
      </c>
      <c r="I239" t="n">
        <v>13</v>
      </c>
      <c r="J239" t="n">
        <v>176.49</v>
      </c>
      <c r="K239" t="n">
        <v>50.28</v>
      </c>
      <c r="L239" t="n">
        <v>13</v>
      </c>
      <c r="M239" t="n">
        <v>11</v>
      </c>
      <c r="N239" t="n">
        <v>33.21</v>
      </c>
      <c r="O239" t="n">
        <v>22001.54</v>
      </c>
      <c r="P239" t="n">
        <v>205.93</v>
      </c>
      <c r="Q239" t="n">
        <v>183.27</v>
      </c>
      <c r="R239" t="n">
        <v>35.41</v>
      </c>
      <c r="S239" t="n">
        <v>26.24</v>
      </c>
      <c r="T239" t="n">
        <v>3698.7</v>
      </c>
      <c r="U239" t="n">
        <v>0.74</v>
      </c>
      <c r="V239" t="n">
        <v>0.9</v>
      </c>
      <c r="W239" t="n">
        <v>2.96</v>
      </c>
      <c r="X239" t="n">
        <v>0.23</v>
      </c>
      <c r="Y239" t="n">
        <v>0.5</v>
      </c>
      <c r="Z239" t="n">
        <v>10</v>
      </c>
    </row>
    <row r="240">
      <c r="A240" t="n">
        <v>13</v>
      </c>
      <c r="B240" t="n">
        <v>80</v>
      </c>
      <c r="C240" t="inlineStr">
        <is>
          <t xml:space="preserve">CONCLUIDO	</t>
        </is>
      </c>
      <c r="D240" t="n">
        <v>5.079</v>
      </c>
      <c r="E240" t="n">
        <v>19.69</v>
      </c>
      <c r="F240" t="n">
        <v>16.98</v>
      </c>
      <c r="G240" t="n">
        <v>84.89</v>
      </c>
      <c r="H240" t="n">
        <v>1.4</v>
      </c>
      <c r="I240" t="n">
        <v>12</v>
      </c>
      <c r="J240" t="n">
        <v>177.97</v>
      </c>
      <c r="K240" t="n">
        <v>50.28</v>
      </c>
      <c r="L240" t="n">
        <v>14</v>
      </c>
      <c r="M240" t="n">
        <v>10</v>
      </c>
      <c r="N240" t="n">
        <v>33.69</v>
      </c>
      <c r="O240" t="n">
        <v>22184.13</v>
      </c>
      <c r="P240" t="n">
        <v>205.45</v>
      </c>
      <c r="Q240" t="n">
        <v>183.26</v>
      </c>
      <c r="R240" t="n">
        <v>35.21</v>
      </c>
      <c r="S240" t="n">
        <v>26.24</v>
      </c>
      <c r="T240" t="n">
        <v>3600.47</v>
      </c>
      <c r="U240" t="n">
        <v>0.75</v>
      </c>
      <c r="V240" t="n">
        <v>0.9</v>
      </c>
      <c r="W240" t="n">
        <v>2.96</v>
      </c>
      <c r="X240" t="n">
        <v>0.22</v>
      </c>
      <c r="Y240" t="n">
        <v>0.5</v>
      </c>
      <c r="Z240" t="n">
        <v>10</v>
      </c>
    </row>
    <row r="241">
      <c r="A241" t="n">
        <v>14</v>
      </c>
      <c r="B241" t="n">
        <v>80</v>
      </c>
      <c r="C241" t="inlineStr">
        <is>
          <t xml:space="preserve">CONCLUIDO	</t>
        </is>
      </c>
      <c r="D241" t="n">
        <v>5.0945</v>
      </c>
      <c r="E241" t="n">
        <v>19.63</v>
      </c>
      <c r="F241" t="n">
        <v>16.95</v>
      </c>
      <c r="G241" t="n">
        <v>92.45999999999999</v>
      </c>
      <c r="H241" t="n">
        <v>1.48</v>
      </c>
      <c r="I241" t="n">
        <v>11</v>
      </c>
      <c r="J241" t="n">
        <v>179.46</v>
      </c>
      <c r="K241" t="n">
        <v>50.28</v>
      </c>
      <c r="L241" t="n">
        <v>15</v>
      </c>
      <c r="M241" t="n">
        <v>9</v>
      </c>
      <c r="N241" t="n">
        <v>34.18</v>
      </c>
      <c r="O241" t="n">
        <v>22367.38</v>
      </c>
      <c r="P241" t="n">
        <v>204.68</v>
      </c>
      <c r="Q241" t="n">
        <v>183.28</v>
      </c>
      <c r="R241" t="n">
        <v>34.33</v>
      </c>
      <c r="S241" t="n">
        <v>26.24</v>
      </c>
      <c r="T241" t="n">
        <v>3166.5</v>
      </c>
      <c r="U241" t="n">
        <v>0.76</v>
      </c>
      <c r="V241" t="n">
        <v>0.9</v>
      </c>
      <c r="W241" t="n">
        <v>2.96</v>
      </c>
      <c r="X241" t="n">
        <v>0.19</v>
      </c>
      <c r="Y241" t="n">
        <v>0.5</v>
      </c>
      <c r="Z241" t="n">
        <v>10</v>
      </c>
    </row>
    <row r="242">
      <c r="A242" t="n">
        <v>15</v>
      </c>
      <c r="B242" t="n">
        <v>80</v>
      </c>
      <c r="C242" t="inlineStr">
        <is>
          <t xml:space="preserve">CONCLUIDO	</t>
        </is>
      </c>
      <c r="D242" t="n">
        <v>5.0956</v>
      </c>
      <c r="E242" t="n">
        <v>19.62</v>
      </c>
      <c r="F242" t="n">
        <v>16.95</v>
      </c>
      <c r="G242" t="n">
        <v>92.43000000000001</v>
      </c>
      <c r="H242" t="n">
        <v>1.57</v>
      </c>
      <c r="I242" t="n">
        <v>11</v>
      </c>
      <c r="J242" t="n">
        <v>180.95</v>
      </c>
      <c r="K242" t="n">
        <v>50.28</v>
      </c>
      <c r="L242" t="n">
        <v>16</v>
      </c>
      <c r="M242" t="n">
        <v>9</v>
      </c>
      <c r="N242" t="n">
        <v>34.67</v>
      </c>
      <c r="O242" t="n">
        <v>22551.28</v>
      </c>
      <c r="P242" t="n">
        <v>204.21</v>
      </c>
      <c r="Q242" t="n">
        <v>183.28</v>
      </c>
      <c r="R242" t="n">
        <v>34.17</v>
      </c>
      <c r="S242" t="n">
        <v>26.24</v>
      </c>
      <c r="T242" t="n">
        <v>3087.56</v>
      </c>
      <c r="U242" t="n">
        <v>0.77</v>
      </c>
      <c r="V242" t="n">
        <v>0.9</v>
      </c>
      <c r="W242" t="n">
        <v>2.96</v>
      </c>
      <c r="X242" t="n">
        <v>0.19</v>
      </c>
      <c r="Y242" t="n">
        <v>0.5</v>
      </c>
      <c r="Z242" t="n">
        <v>10</v>
      </c>
    </row>
    <row r="243">
      <c r="A243" t="n">
        <v>16</v>
      </c>
      <c r="B243" t="n">
        <v>80</v>
      </c>
      <c r="C243" t="inlineStr">
        <is>
          <t xml:space="preserve">CONCLUIDO	</t>
        </is>
      </c>
      <c r="D243" t="n">
        <v>5.1092</v>
      </c>
      <c r="E243" t="n">
        <v>19.57</v>
      </c>
      <c r="F243" t="n">
        <v>16.93</v>
      </c>
      <c r="G243" t="n">
        <v>101.56</v>
      </c>
      <c r="H243" t="n">
        <v>1.65</v>
      </c>
      <c r="I243" t="n">
        <v>10</v>
      </c>
      <c r="J243" t="n">
        <v>182.45</v>
      </c>
      <c r="K243" t="n">
        <v>50.28</v>
      </c>
      <c r="L243" t="n">
        <v>17</v>
      </c>
      <c r="M243" t="n">
        <v>8</v>
      </c>
      <c r="N243" t="n">
        <v>35.17</v>
      </c>
      <c r="O243" t="n">
        <v>22735.98</v>
      </c>
      <c r="P243" t="n">
        <v>204.28</v>
      </c>
      <c r="Q243" t="n">
        <v>183.27</v>
      </c>
      <c r="R243" t="n">
        <v>33.52</v>
      </c>
      <c r="S243" t="n">
        <v>26.24</v>
      </c>
      <c r="T243" t="n">
        <v>2764.65</v>
      </c>
      <c r="U243" t="n">
        <v>0.78</v>
      </c>
      <c r="V243" t="n">
        <v>0.9</v>
      </c>
      <c r="W243" t="n">
        <v>2.95</v>
      </c>
      <c r="X243" t="n">
        <v>0.17</v>
      </c>
      <c r="Y243" t="n">
        <v>0.5</v>
      </c>
      <c r="Z243" t="n">
        <v>10</v>
      </c>
    </row>
    <row r="244">
      <c r="A244" t="n">
        <v>17</v>
      </c>
      <c r="B244" t="n">
        <v>80</v>
      </c>
      <c r="C244" t="inlineStr">
        <is>
          <t xml:space="preserve">CONCLUIDO	</t>
        </is>
      </c>
      <c r="D244" t="n">
        <v>5.1073</v>
      </c>
      <c r="E244" t="n">
        <v>19.58</v>
      </c>
      <c r="F244" t="n">
        <v>16.93</v>
      </c>
      <c r="G244" t="n">
        <v>101.6</v>
      </c>
      <c r="H244" t="n">
        <v>1.74</v>
      </c>
      <c r="I244" t="n">
        <v>10</v>
      </c>
      <c r="J244" t="n">
        <v>183.95</v>
      </c>
      <c r="K244" t="n">
        <v>50.28</v>
      </c>
      <c r="L244" t="n">
        <v>18</v>
      </c>
      <c r="M244" t="n">
        <v>8</v>
      </c>
      <c r="N244" t="n">
        <v>35.67</v>
      </c>
      <c r="O244" t="n">
        <v>22921.24</v>
      </c>
      <c r="P244" t="n">
        <v>203.18</v>
      </c>
      <c r="Q244" t="n">
        <v>183.26</v>
      </c>
      <c r="R244" t="n">
        <v>33.82</v>
      </c>
      <c r="S244" t="n">
        <v>26.24</v>
      </c>
      <c r="T244" t="n">
        <v>2915.94</v>
      </c>
      <c r="U244" t="n">
        <v>0.78</v>
      </c>
      <c r="V244" t="n">
        <v>0.9</v>
      </c>
      <c r="W244" t="n">
        <v>2.95</v>
      </c>
      <c r="X244" t="n">
        <v>0.18</v>
      </c>
      <c r="Y244" t="n">
        <v>0.5</v>
      </c>
      <c r="Z244" t="n">
        <v>10</v>
      </c>
    </row>
    <row r="245">
      <c r="A245" t="n">
        <v>18</v>
      </c>
      <c r="B245" t="n">
        <v>80</v>
      </c>
      <c r="C245" t="inlineStr">
        <is>
          <t xml:space="preserve">CONCLUIDO	</t>
        </is>
      </c>
      <c r="D245" t="n">
        <v>5.119</v>
      </c>
      <c r="E245" t="n">
        <v>19.54</v>
      </c>
      <c r="F245" t="n">
        <v>16.92</v>
      </c>
      <c r="G245" t="n">
        <v>112.8</v>
      </c>
      <c r="H245" t="n">
        <v>1.82</v>
      </c>
      <c r="I245" t="n">
        <v>9</v>
      </c>
      <c r="J245" t="n">
        <v>185.46</v>
      </c>
      <c r="K245" t="n">
        <v>50.28</v>
      </c>
      <c r="L245" t="n">
        <v>19</v>
      </c>
      <c r="M245" t="n">
        <v>7</v>
      </c>
      <c r="N245" t="n">
        <v>36.18</v>
      </c>
      <c r="O245" t="n">
        <v>23107.19</v>
      </c>
      <c r="P245" t="n">
        <v>203.37</v>
      </c>
      <c r="Q245" t="n">
        <v>183.3</v>
      </c>
      <c r="R245" t="n">
        <v>33.36</v>
      </c>
      <c r="S245" t="n">
        <v>26.24</v>
      </c>
      <c r="T245" t="n">
        <v>2689.56</v>
      </c>
      <c r="U245" t="n">
        <v>0.79</v>
      </c>
      <c r="V245" t="n">
        <v>0.9</v>
      </c>
      <c r="W245" t="n">
        <v>2.95</v>
      </c>
      <c r="X245" t="n">
        <v>0.16</v>
      </c>
      <c r="Y245" t="n">
        <v>0.5</v>
      </c>
      <c r="Z245" t="n">
        <v>10</v>
      </c>
    </row>
    <row r="246">
      <c r="A246" t="n">
        <v>19</v>
      </c>
      <c r="B246" t="n">
        <v>80</v>
      </c>
      <c r="C246" t="inlineStr">
        <is>
          <t xml:space="preserve">CONCLUIDO	</t>
        </is>
      </c>
      <c r="D246" t="n">
        <v>5.1195</v>
      </c>
      <c r="E246" t="n">
        <v>19.53</v>
      </c>
      <c r="F246" t="n">
        <v>16.92</v>
      </c>
      <c r="G246" t="n">
        <v>112.79</v>
      </c>
      <c r="H246" t="n">
        <v>1.9</v>
      </c>
      <c r="I246" t="n">
        <v>9</v>
      </c>
      <c r="J246" t="n">
        <v>186.97</v>
      </c>
      <c r="K246" t="n">
        <v>50.28</v>
      </c>
      <c r="L246" t="n">
        <v>20</v>
      </c>
      <c r="M246" t="n">
        <v>7</v>
      </c>
      <c r="N246" t="n">
        <v>36.69</v>
      </c>
      <c r="O246" t="n">
        <v>23293.82</v>
      </c>
      <c r="P246" t="n">
        <v>203.08</v>
      </c>
      <c r="Q246" t="n">
        <v>183.27</v>
      </c>
      <c r="R246" t="n">
        <v>33.44</v>
      </c>
      <c r="S246" t="n">
        <v>26.24</v>
      </c>
      <c r="T246" t="n">
        <v>2733.48</v>
      </c>
      <c r="U246" t="n">
        <v>0.78</v>
      </c>
      <c r="V246" t="n">
        <v>0.9</v>
      </c>
      <c r="W246" t="n">
        <v>2.95</v>
      </c>
      <c r="X246" t="n">
        <v>0.16</v>
      </c>
      <c r="Y246" t="n">
        <v>0.5</v>
      </c>
      <c r="Z246" t="n">
        <v>10</v>
      </c>
    </row>
    <row r="247">
      <c r="A247" t="n">
        <v>20</v>
      </c>
      <c r="B247" t="n">
        <v>80</v>
      </c>
      <c r="C247" t="inlineStr">
        <is>
          <t xml:space="preserve">CONCLUIDO	</t>
        </is>
      </c>
      <c r="D247" t="n">
        <v>5.1372</v>
      </c>
      <c r="E247" t="n">
        <v>19.47</v>
      </c>
      <c r="F247" t="n">
        <v>16.88</v>
      </c>
      <c r="G247" t="n">
        <v>126.63</v>
      </c>
      <c r="H247" t="n">
        <v>1.98</v>
      </c>
      <c r="I247" t="n">
        <v>8</v>
      </c>
      <c r="J247" t="n">
        <v>188.49</v>
      </c>
      <c r="K247" t="n">
        <v>50.28</v>
      </c>
      <c r="L247" t="n">
        <v>21</v>
      </c>
      <c r="M247" t="n">
        <v>6</v>
      </c>
      <c r="N247" t="n">
        <v>37.21</v>
      </c>
      <c r="O247" t="n">
        <v>23481.16</v>
      </c>
      <c r="P247" t="n">
        <v>202.16</v>
      </c>
      <c r="Q247" t="n">
        <v>183.27</v>
      </c>
      <c r="R247" t="n">
        <v>32.24</v>
      </c>
      <c r="S247" t="n">
        <v>26.24</v>
      </c>
      <c r="T247" t="n">
        <v>2134.81</v>
      </c>
      <c r="U247" t="n">
        <v>0.8100000000000001</v>
      </c>
      <c r="V247" t="n">
        <v>0.9</v>
      </c>
      <c r="W247" t="n">
        <v>2.95</v>
      </c>
      <c r="X247" t="n">
        <v>0.13</v>
      </c>
      <c r="Y247" t="n">
        <v>0.5</v>
      </c>
      <c r="Z247" t="n">
        <v>10</v>
      </c>
    </row>
    <row r="248">
      <c r="A248" t="n">
        <v>21</v>
      </c>
      <c r="B248" t="n">
        <v>80</v>
      </c>
      <c r="C248" t="inlineStr">
        <is>
          <t xml:space="preserve">CONCLUIDO	</t>
        </is>
      </c>
      <c r="D248" t="n">
        <v>5.1347</v>
      </c>
      <c r="E248" t="n">
        <v>19.48</v>
      </c>
      <c r="F248" t="n">
        <v>16.89</v>
      </c>
      <c r="G248" t="n">
        <v>126.7</v>
      </c>
      <c r="H248" t="n">
        <v>2.05</v>
      </c>
      <c r="I248" t="n">
        <v>8</v>
      </c>
      <c r="J248" t="n">
        <v>190.01</v>
      </c>
      <c r="K248" t="n">
        <v>50.28</v>
      </c>
      <c r="L248" t="n">
        <v>22</v>
      </c>
      <c r="M248" t="n">
        <v>6</v>
      </c>
      <c r="N248" t="n">
        <v>37.74</v>
      </c>
      <c r="O248" t="n">
        <v>23669.2</v>
      </c>
      <c r="P248" t="n">
        <v>202.74</v>
      </c>
      <c r="Q248" t="n">
        <v>183.26</v>
      </c>
      <c r="R248" t="n">
        <v>32.44</v>
      </c>
      <c r="S248" t="n">
        <v>26.24</v>
      </c>
      <c r="T248" t="n">
        <v>2234.36</v>
      </c>
      <c r="U248" t="n">
        <v>0.8100000000000001</v>
      </c>
      <c r="V248" t="n">
        <v>0.9</v>
      </c>
      <c r="W248" t="n">
        <v>2.95</v>
      </c>
      <c r="X248" t="n">
        <v>0.14</v>
      </c>
      <c r="Y248" t="n">
        <v>0.5</v>
      </c>
      <c r="Z248" t="n">
        <v>10</v>
      </c>
    </row>
    <row r="249">
      <c r="A249" t="n">
        <v>22</v>
      </c>
      <c r="B249" t="n">
        <v>80</v>
      </c>
      <c r="C249" t="inlineStr">
        <is>
          <t xml:space="preserve">CONCLUIDO	</t>
        </is>
      </c>
      <c r="D249" t="n">
        <v>5.1338</v>
      </c>
      <c r="E249" t="n">
        <v>19.48</v>
      </c>
      <c r="F249" t="n">
        <v>16.9</v>
      </c>
      <c r="G249" t="n">
        <v>126.72</v>
      </c>
      <c r="H249" t="n">
        <v>2.13</v>
      </c>
      <c r="I249" t="n">
        <v>8</v>
      </c>
      <c r="J249" t="n">
        <v>191.55</v>
      </c>
      <c r="K249" t="n">
        <v>50.28</v>
      </c>
      <c r="L249" t="n">
        <v>23</v>
      </c>
      <c r="M249" t="n">
        <v>6</v>
      </c>
      <c r="N249" t="n">
        <v>38.27</v>
      </c>
      <c r="O249" t="n">
        <v>23857.96</v>
      </c>
      <c r="P249" t="n">
        <v>202.44</v>
      </c>
      <c r="Q249" t="n">
        <v>183.26</v>
      </c>
      <c r="R249" t="n">
        <v>32.62</v>
      </c>
      <c r="S249" t="n">
        <v>26.24</v>
      </c>
      <c r="T249" t="n">
        <v>2327.41</v>
      </c>
      <c r="U249" t="n">
        <v>0.8</v>
      </c>
      <c r="V249" t="n">
        <v>0.9</v>
      </c>
      <c r="W249" t="n">
        <v>2.95</v>
      </c>
      <c r="X249" t="n">
        <v>0.14</v>
      </c>
      <c r="Y249" t="n">
        <v>0.5</v>
      </c>
      <c r="Z249" t="n">
        <v>10</v>
      </c>
    </row>
    <row r="250">
      <c r="A250" t="n">
        <v>23</v>
      </c>
      <c r="B250" t="n">
        <v>80</v>
      </c>
      <c r="C250" t="inlineStr">
        <is>
          <t xml:space="preserve">CONCLUIDO	</t>
        </is>
      </c>
      <c r="D250" t="n">
        <v>5.1481</v>
      </c>
      <c r="E250" t="n">
        <v>19.42</v>
      </c>
      <c r="F250" t="n">
        <v>16.87</v>
      </c>
      <c r="G250" t="n">
        <v>144.64</v>
      </c>
      <c r="H250" t="n">
        <v>2.21</v>
      </c>
      <c r="I250" t="n">
        <v>7</v>
      </c>
      <c r="J250" t="n">
        <v>193.08</v>
      </c>
      <c r="K250" t="n">
        <v>50.28</v>
      </c>
      <c r="L250" t="n">
        <v>24</v>
      </c>
      <c r="M250" t="n">
        <v>5</v>
      </c>
      <c r="N250" t="n">
        <v>38.8</v>
      </c>
      <c r="O250" t="n">
        <v>24047.45</v>
      </c>
      <c r="P250" t="n">
        <v>200.85</v>
      </c>
      <c r="Q250" t="n">
        <v>183.28</v>
      </c>
      <c r="R250" t="n">
        <v>32</v>
      </c>
      <c r="S250" t="n">
        <v>26.24</v>
      </c>
      <c r="T250" t="n">
        <v>2022.82</v>
      </c>
      <c r="U250" t="n">
        <v>0.82</v>
      </c>
      <c r="V250" t="n">
        <v>0.9</v>
      </c>
      <c r="W250" t="n">
        <v>2.95</v>
      </c>
      <c r="X250" t="n">
        <v>0.12</v>
      </c>
      <c r="Y250" t="n">
        <v>0.5</v>
      </c>
      <c r="Z250" t="n">
        <v>10</v>
      </c>
    </row>
    <row r="251">
      <c r="A251" t="n">
        <v>24</v>
      </c>
      <c r="B251" t="n">
        <v>80</v>
      </c>
      <c r="C251" t="inlineStr">
        <is>
          <t xml:space="preserve">CONCLUIDO	</t>
        </is>
      </c>
      <c r="D251" t="n">
        <v>5.1481</v>
      </c>
      <c r="E251" t="n">
        <v>19.42</v>
      </c>
      <c r="F251" t="n">
        <v>16.87</v>
      </c>
      <c r="G251" t="n">
        <v>144.64</v>
      </c>
      <c r="H251" t="n">
        <v>2.28</v>
      </c>
      <c r="I251" t="n">
        <v>7</v>
      </c>
      <c r="J251" t="n">
        <v>194.62</v>
      </c>
      <c r="K251" t="n">
        <v>50.28</v>
      </c>
      <c r="L251" t="n">
        <v>25</v>
      </c>
      <c r="M251" t="n">
        <v>5</v>
      </c>
      <c r="N251" t="n">
        <v>39.34</v>
      </c>
      <c r="O251" t="n">
        <v>24237.67</v>
      </c>
      <c r="P251" t="n">
        <v>202.08</v>
      </c>
      <c r="Q251" t="n">
        <v>183.28</v>
      </c>
      <c r="R251" t="n">
        <v>31.97</v>
      </c>
      <c r="S251" t="n">
        <v>26.24</v>
      </c>
      <c r="T251" t="n">
        <v>2008.86</v>
      </c>
      <c r="U251" t="n">
        <v>0.82</v>
      </c>
      <c r="V251" t="n">
        <v>0.9</v>
      </c>
      <c r="W251" t="n">
        <v>2.95</v>
      </c>
      <c r="X251" t="n">
        <v>0.12</v>
      </c>
      <c r="Y251" t="n">
        <v>0.5</v>
      </c>
      <c r="Z251" t="n">
        <v>10</v>
      </c>
    </row>
    <row r="252">
      <c r="A252" t="n">
        <v>25</v>
      </c>
      <c r="B252" t="n">
        <v>80</v>
      </c>
      <c r="C252" t="inlineStr">
        <is>
          <t xml:space="preserve">CONCLUIDO	</t>
        </is>
      </c>
      <c r="D252" t="n">
        <v>5.1466</v>
      </c>
      <c r="E252" t="n">
        <v>19.43</v>
      </c>
      <c r="F252" t="n">
        <v>16.88</v>
      </c>
      <c r="G252" t="n">
        <v>144.69</v>
      </c>
      <c r="H252" t="n">
        <v>2.35</v>
      </c>
      <c r="I252" t="n">
        <v>7</v>
      </c>
      <c r="J252" t="n">
        <v>196.17</v>
      </c>
      <c r="K252" t="n">
        <v>50.28</v>
      </c>
      <c r="L252" t="n">
        <v>26</v>
      </c>
      <c r="M252" t="n">
        <v>5</v>
      </c>
      <c r="N252" t="n">
        <v>39.89</v>
      </c>
      <c r="O252" t="n">
        <v>24428.62</v>
      </c>
      <c r="P252" t="n">
        <v>202.11</v>
      </c>
      <c r="Q252" t="n">
        <v>183.26</v>
      </c>
      <c r="R252" t="n">
        <v>32.14</v>
      </c>
      <c r="S252" t="n">
        <v>26.24</v>
      </c>
      <c r="T252" t="n">
        <v>2090.13</v>
      </c>
      <c r="U252" t="n">
        <v>0.82</v>
      </c>
      <c r="V252" t="n">
        <v>0.9</v>
      </c>
      <c r="W252" t="n">
        <v>2.95</v>
      </c>
      <c r="X252" t="n">
        <v>0.12</v>
      </c>
      <c r="Y252" t="n">
        <v>0.5</v>
      </c>
      <c r="Z252" t="n">
        <v>10</v>
      </c>
    </row>
    <row r="253">
      <c r="A253" t="n">
        <v>26</v>
      </c>
      <c r="B253" t="n">
        <v>80</v>
      </c>
      <c r="C253" t="inlineStr">
        <is>
          <t xml:space="preserve">CONCLUIDO	</t>
        </is>
      </c>
      <c r="D253" t="n">
        <v>5.1479</v>
      </c>
      <c r="E253" t="n">
        <v>19.43</v>
      </c>
      <c r="F253" t="n">
        <v>16.88</v>
      </c>
      <c r="G253" t="n">
        <v>144.65</v>
      </c>
      <c r="H253" t="n">
        <v>2.42</v>
      </c>
      <c r="I253" t="n">
        <v>7</v>
      </c>
      <c r="J253" t="n">
        <v>197.73</v>
      </c>
      <c r="K253" t="n">
        <v>50.28</v>
      </c>
      <c r="L253" t="n">
        <v>27</v>
      </c>
      <c r="M253" t="n">
        <v>5</v>
      </c>
      <c r="N253" t="n">
        <v>40.45</v>
      </c>
      <c r="O253" t="n">
        <v>24620.33</v>
      </c>
      <c r="P253" t="n">
        <v>201.35</v>
      </c>
      <c r="Q253" t="n">
        <v>183.27</v>
      </c>
      <c r="R253" t="n">
        <v>32.03</v>
      </c>
      <c r="S253" t="n">
        <v>26.24</v>
      </c>
      <c r="T253" t="n">
        <v>2038.69</v>
      </c>
      <c r="U253" t="n">
        <v>0.82</v>
      </c>
      <c r="V253" t="n">
        <v>0.9</v>
      </c>
      <c r="W253" t="n">
        <v>2.95</v>
      </c>
      <c r="X253" t="n">
        <v>0.12</v>
      </c>
      <c r="Y253" t="n">
        <v>0.5</v>
      </c>
      <c r="Z253" t="n">
        <v>10</v>
      </c>
    </row>
    <row r="254">
      <c r="A254" t="n">
        <v>27</v>
      </c>
      <c r="B254" t="n">
        <v>80</v>
      </c>
      <c r="C254" t="inlineStr">
        <is>
          <t xml:space="preserve">CONCLUIDO	</t>
        </is>
      </c>
      <c r="D254" t="n">
        <v>5.1462</v>
      </c>
      <c r="E254" t="n">
        <v>19.43</v>
      </c>
      <c r="F254" t="n">
        <v>16.88</v>
      </c>
      <c r="G254" t="n">
        <v>144.7</v>
      </c>
      <c r="H254" t="n">
        <v>2.49</v>
      </c>
      <c r="I254" t="n">
        <v>7</v>
      </c>
      <c r="J254" t="n">
        <v>199.29</v>
      </c>
      <c r="K254" t="n">
        <v>50.28</v>
      </c>
      <c r="L254" t="n">
        <v>28</v>
      </c>
      <c r="M254" t="n">
        <v>5</v>
      </c>
      <c r="N254" t="n">
        <v>41.01</v>
      </c>
      <c r="O254" t="n">
        <v>24812.8</v>
      </c>
      <c r="P254" t="n">
        <v>200.43</v>
      </c>
      <c r="Q254" t="n">
        <v>183.26</v>
      </c>
      <c r="R254" t="n">
        <v>32.14</v>
      </c>
      <c r="S254" t="n">
        <v>26.24</v>
      </c>
      <c r="T254" t="n">
        <v>2093.69</v>
      </c>
      <c r="U254" t="n">
        <v>0.82</v>
      </c>
      <c r="V254" t="n">
        <v>0.9</v>
      </c>
      <c r="W254" t="n">
        <v>2.95</v>
      </c>
      <c r="X254" t="n">
        <v>0.13</v>
      </c>
      <c r="Y254" t="n">
        <v>0.5</v>
      </c>
      <c r="Z254" t="n">
        <v>10</v>
      </c>
    </row>
    <row r="255">
      <c r="A255" t="n">
        <v>28</v>
      </c>
      <c r="B255" t="n">
        <v>80</v>
      </c>
      <c r="C255" t="inlineStr">
        <is>
          <t xml:space="preserve">CONCLUIDO	</t>
        </is>
      </c>
      <c r="D255" t="n">
        <v>5.1638</v>
      </c>
      <c r="E255" t="n">
        <v>19.37</v>
      </c>
      <c r="F255" t="n">
        <v>16.85</v>
      </c>
      <c r="G255" t="n">
        <v>168.48</v>
      </c>
      <c r="H255" t="n">
        <v>2.56</v>
      </c>
      <c r="I255" t="n">
        <v>6</v>
      </c>
      <c r="J255" t="n">
        <v>200.85</v>
      </c>
      <c r="K255" t="n">
        <v>50.28</v>
      </c>
      <c r="L255" t="n">
        <v>29</v>
      </c>
      <c r="M255" t="n">
        <v>4</v>
      </c>
      <c r="N255" t="n">
        <v>41.57</v>
      </c>
      <c r="O255" t="n">
        <v>25006.03</v>
      </c>
      <c r="P255" t="n">
        <v>199.54</v>
      </c>
      <c r="Q255" t="n">
        <v>183.27</v>
      </c>
      <c r="R255" t="n">
        <v>31.08</v>
      </c>
      <c r="S255" t="n">
        <v>26.24</v>
      </c>
      <c r="T255" t="n">
        <v>1565.79</v>
      </c>
      <c r="U255" t="n">
        <v>0.84</v>
      </c>
      <c r="V255" t="n">
        <v>0.9</v>
      </c>
      <c r="W255" t="n">
        <v>2.95</v>
      </c>
      <c r="X255" t="n">
        <v>0.09</v>
      </c>
      <c r="Y255" t="n">
        <v>0.5</v>
      </c>
      <c r="Z255" t="n">
        <v>10</v>
      </c>
    </row>
    <row r="256">
      <c r="A256" t="n">
        <v>29</v>
      </c>
      <c r="B256" t="n">
        <v>80</v>
      </c>
      <c r="C256" t="inlineStr">
        <is>
          <t xml:space="preserve">CONCLUIDO	</t>
        </is>
      </c>
      <c r="D256" t="n">
        <v>5.164</v>
      </c>
      <c r="E256" t="n">
        <v>19.36</v>
      </c>
      <c r="F256" t="n">
        <v>16.85</v>
      </c>
      <c r="G256" t="n">
        <v>168.47</v>
      </c>
      <c r="H256" t="n">
        <v>2.63</v>
      </c>
      <c r="I256" t="n">
        <v>6</v>
      </c>
      <c r="J256" t="n">
        <v>202.43</v>
      </c>
      <c r="K256" t="n">
        <v>50.28</v>
      </c>
      <c r="L256" t="n">
        <v>30</v>
      </c>
      <c r="M256" t="n">
        <v>4</v>
      </c>
      <c r="N256" t="n">
        <v>42.15</v>
      </c>
      <c r="O256" t="n">
        <v>25200.04</v>
      </c>
      <c r="P256" t="n">
        <v>200.59</v>
      </c>
      <c r="Q256" t="n">
        <v>183.26</v>
      </c>
      <c r="R256" t="n">
        <v>31.13</v>
      </c>
      <c r="S256" t="n">
        <v>26.24</v>
      </c>
      <c r="T256" t="n">
        <v>1593.03</v>
      </c>
      <c r="U256" t="n">
        <v>0.84</v>
      </c>
      <c r="V256" t="n">
        <v>0.9</v>
      </c>
      <c r="W256" t="n">
        <v>2.95</v>
      </c>
      <c r="X256" t="n">
        <v>0.09</v>
      </c>
      <c r="Y256" t="n">
        <v>0.5</v>
      </c>
      <c r="Z256" t="n">
        <v>10</v>
      </c>
    </row>
    <row r="257">
      <c r="A257" t="n">
        <v>30</v>
      </c>
      <c r="B257" t="n">
        <v>80</v>
      </c>
      <c r="C257" t="inlineStr">
        <is>
          <t xml:space="preserve">CONCLUIDO	</t>
        </is>
      </c>
      <c r="D257" t="n">
        <v>5.1648</v>
      </c>
      <c r="E257" t="n">
        <v>19.36</v>
      </c>
      <c r="F257" t="n">
        <v>16.84</v>
      </c>
      <c r="G257" t="n">
        <v>168.44</v>
      </c>
      <c r="H257" t="n">
        <v>2.7</v>
      </c>
      <c r="I257" t="n">
        <v>6</v>
      </c>
      <c r="J257" t="n">
        <v>204.01</v>
      </c>
      <c r="K257" t="n">
        <v>50.28</v>
      </c>
      <c r="L257" t="n">
        <v>31</v>
      </c>
      <c r="M257" t="n">
        <v>4</v>
      </c>
      <c r="N257" t="n">
        <v>42.73</v>
      </c>
      <c r="O257" t="n">
        <v>25394.96</v>
      </c>
      <c r="P257" t="n">
        <v>200.82</v>
      </c>
      <c r="Q257" t="n">
        <v>183.26</v>
      </c>
      <c r="R257" t="n">
        <v>30.93</v>
      </c>
      <c r="S257" t="n">
        <v>26.24</v>
      </c>
      <c r="T257" t="n">
        <v>1491.49</v>
      </c>
      <c r="U257" t="n">
        <v>0.85</v>
      </c>
      <c r="V257" t="n">
        <v>0.9</v>
      </c>
      <c r="W257" t="n">
        <v>2.95</v>
      </c>
      <c r="X257" t="n">
        <v>0.09</v>
      </c>
      <c r="Y257" t="n">
        <v>0.5</v>
      </c>
      <c r="Z257" t="n">
        <v>10</v>
      </c>
    </row>
    <row r="258">
      <c r="A258" t="n">
        <v>31</v>
      </c>
      <c r="B258" t="n">
        <v>80</v>
      </c>
      <c r="C258" t="inlineStr">
        <is>
          <t xml:space="preserve">CONCLUIDO	</t>
        </is>
      </c>
      <c r="D258" t="n">
        <v>5.1633</v>
      </c>
      <c r="E258" t="n">
        <v>19.37</v>
      </c>
      <c r="F258" t="n">
        <v>16.85</v>
      </c>
      <c r="G258" t="n">
        <v>168.5</v>
      </c>
      <c r="H258" t="n">
        <v>2.76</v>
      </c>
      <c r="I258" t="n">
        <v>6</v>
      </c>
      <c r="J258" t="n">
        <v>205.59</v>
      </c>
      <c r="K258" t="n">
        <v>50.28</v>
      </c>
      <c r="L258" t="n">
        <v>32</v>
      </c>
      <c r="M258" t="n">
        <v>4</v>
      </c>
      <c r="N258" t="n">
        <v>43.31</v>
      </c>
      <c r="O258" t="n">
        <v>25590.57</v>
      </c>
      <c r="P258" t="n">
        <v>201.2</v>
      </c>
      <c r="Q258" t="n">
        <v>183.26</v>
      </c>
      <c r="R258" t="n">
        <v>31.2</v>
      </c>
      <c r="S258" t="n">
        <v>26.24</v>
      </c>
      <c r="T258" t="n">
        <v>1625.89</v>
      </c>
      <c r="U258" t="n">
        <v>0.84</v>
      </c>
      <c r="V258" t="n">
        <v>0.9</v>
      </c>
      <c r="W258" t="n">
        <v>2.95</v>
      </c>
      <c r="X258" t="n">
        <v>0.09</v>
      </c>
      <c r="Y258" t="n">
        <v>0.5</v>
      </c>
      <c r="Z258" t="n">
        <v>10</v>
      </c>
    </row>
    <row r="259">
      <c r="A259" t="n">
        <v>32</v>
      </c>
      <c r="B259" t="n">
        <v>80</v>
      </c>
      <c r="C259" t="inlineStr">
        <is>
          <t xml:space="preserve">CONCLUIDO	</t>
        </is>
      </c>
      <c r="D259" t="n">
        <v>5.163</v>
      </c>
      <c r="E259" t="n">
        <v>19.37</v>
      </c>
      <c r="F259" t="n">
        <v>16.85</v>
      </c>
      <c r="G259" t="n">
        <v>168.51</v>
      </c>
      <c r="H259" t="n">
        <v>2.83</v>
      </c>
      <c r="I259" t="n">
        <v>6</v>
      </c>
      <c r="J259" t="n">
        <v>207.19</v>
      </c>
      <c r="K259" t="n">
        <v>50.28</v>
      </c>
      <c r="L259" t="n">
        <v>33</v>
      </c>
      <c r="M259" t="n">
        <v>4</v>
      </c>
      <c r="N259" t="n">
        <v>43.91</v>
      </c>
      <c r="O259" t="n">
        <v>25786.97</v>
      </c>
      <c r="P259" t="n">
        <v>200.75</v>
      </c>
      <c r="Q259" t="n">
        <v>183.26</v>
      </c>
      <c r="R259" t="n">
        <v>31.21</v>
      </c>
      <c r="S259" t="n">
        <v>26.24</v>
      </c>
      <c r="T259" t="n">
        <v>1628.91</v>
      </c>
      <c r="U259" t="n">
        <v>0.84</v>
      </c>
      <c r="V259" t="n">
        <v>0.9</v>
      </c>
      <c r="W259" t="n">
        <v>2.95</v>
      </c>
      <c r="X259" t="n">
        <v>0.1</v>
      </c>
      <c r="Y259" t="n">
        <v>0.5</v>
      </c>
      <c r="Z259" t="n">
        <v>10</v>
      </c>
    </row>
    <row r="260">
      <c r="A260" t="n">
        <v>33</v>
      </c>
      <c r="B260" t="n">
        <v>80</v>
      </c>
      <c r="C260" t="inlineStr">
        <is>
          <t xml:space="preserve">CONCLUIDO	</t>
        </is>
      </c>
      <c r="D260" t="n">
        <v>5.162</v>
      </c>
      <c r="E260" t="n">
        <v>19.37</v>
      </c>
      <c r="F260" t="n">
        <v>16.85</v>
      </c>
      <c r="G260" t="n">
        <v>168.54</v>
      </c>
      <c r="H260" t="n">
        <v>2.89</v>
      </c>
      <c r="I260" t="n">
        <v>6</v>
      </c>
      <c r="J260" t="n">
        <v>208.78</v>
      </c>
      <c r="K260" t="n">
        <v>50.28</v>
      </c>
      <c r="L260" t="n">
        <v>34</v>
      </c>
      <c r="M260" t="n">
        <v>4</v>
      </c>
      <c r="N260" t="n">
        <v>44.5</v>
      </c>
      <c r="O260" t="n">
        <v>25984.2</v>
      </c>
      <c r="P260" t="n">
        <v>199.95</v>
      </c>
      <c r="Q260" t="n">
        <v>183.26</v>
      </c>
      <c r="R260" t="n">
        <v>31.23</v>
      </c>
      <c r="S260" t="n">
        <v>26.24</v>
      </c>
      <c r="T260" t="n">
        <v>1643.84</v>
      </c>
      <c r="U260" t="n">
        <v>0.84</v>
      </c>
      <c r="V260" t="n">
        <v>0.9</v>
      </c>
      <c r="W260" t="n">
        <v>2.95</v>
      </c>
      <c r="X260" t="n">
        <v>0.1</v>
      </c>
      <c r="Y260" t="n">
        <v>0.5</v>
      </c>
      <c r="Z260" t="n">
        <v>10</v>
      </c>
    </row>
    <row r="261">
      <c r="A261" t="n">
        <v>34</v>
      </c>
      <c r="B261" t="n">
        <v>80</v>
      </c>
      <c r="C261" t="inlineStr">
        <is>
          <t xml:space="preserve">CONCLUIDO	</t>
        </is>
      </c>
      <c r="D261" t="n">
        <v>5.1626</v>
      </c>
      <c r="E261" t="n">
        <v>19.37</v>
      </c>
      <c r="F261" t="n">
        <v>16.85</v>
      </c>
      <c r="G261" t="n">
        <v>168.52</v>
      </c>
      <c r="H261" t="n">
        <v>2.96</v>
      </c>
      <c r="I261" t="n">
        <v>6</v>
      </c>
      <c r="J261" t="n">
        <v>210.39</v>
      </c>
      <c r="K261" t="n">
        <v>50.28</v>
      </c>
      <c r="L261" t="n">
        <v>35</v>
      </c>
      <c r="M261" t="n">
        <v>4</v>
      </c>
      <c r="N261" t="n">
        <v>45.11</v>
      </c>
      <c r="O261" t="n">
        <v>26182.25</v>
      </c>
      <c r="P261" t="n">
        <v>198.47</v>
      </c>
      <c r="Q261" t="n">
        <v>183.26</v>
      </c>
      <c r="R261" t="n">
        <v>31.31</v>
      </c>
      <c r="S261" t="n">
        <v>26.24</v>
      </c>
      <c r="T261" t="n">
        <v>1682.77</v>
      </c>
      <c r="U261" t="n">
        <v>0.84</v>
      </c>
      <c r="V261" t="n">
        <v>0.9</v>
      </c>
      <c r="W261" t="n">
        <v>2.95</v>
      </c>
      <c r="X261" t="n">
        <v>0.1</v>
      </c>
      <c r="Y261" t="n">
        <v>0.5</v>
      </c>
      <c r="Z261" t="n">
        <v>10</v>
      </c>
    </row>
    <row r="262">
      <c r="A262" t="n">
        <v>35</v>
      </c>
      <c r="B262" t="n">
        <v>80</v>
      </c>
      <c r="C262" t="inlineStr">
        <is>
          <t xml:space="preserve">CONCLUIDO	</t>
        </is>
      </c>
      <c r="D262" t="n">
        <v>5.174</v>
      </c>
      <c r="E262" t="n">
        <v>19.33</v>
      </c>
      <c r="F262" t="n">
        <v>16.84</v>
      </c>
      <c r="G262" t="n">
        <v>202.1</v>
      </c>
      <c r="H262" t="n">
        <v>3.02</v>
      </c>
      <c r="I262" t="n">
        <v>5</v>
      </c>
      <c r="J262" t="n">
        <v>212</v>
      </c>
      <c r="K262" t="n">
        <v>50.28</v>
      </c>
      <c r="L262" t="n">
        <v>36</v>
      </c>
      <c r="M262" t="n">
        <v>3</v>
      </c>
      <c r="N262" t="n">
        <v>45.72</v>
      </c>
      <c r="O262" t="n">
        <v>26381.14</v>
      </c>
      <c r="P262" t="n">
        <v>198.6</v>
      </c>
      <c r="Q262" t="n">
        <v>183.26</v>
      </c>
      <c r="R262" t="n">
        <v>31</v>
      </c>
      <c r="S262" t="n">
        <v>26.24</v>
      </c>
      <c r="T262" t="n">
        <v>1530.65</v>
      </c>
      <c r="U262" t="n">
        <v>0.85</v>
      </c>
      <c r="V262" t="n">
        <v>0.9</v>
      </c>
      <c r="W262" t="n">
        <v>2.95</v>
      </c>
      <c r="X262" t="n">
        <v>0.09</v>
      </c>
      <c r="Y262" t="n">
        <v>0.5</v>
      </c>
      <c r="Z262" t="n">
        <v>10</v>
      </c>
    </row>
    <row r="263">
      <c r="A263" t="n">
        <v>36</v>
      </c>
      <c r="B263" t="n">
        <v>80</v>
      </c>
      <c r="C263" t="inlineStr">
        <is>
          <t xml:space="preserve">CONCLUIDO	</t>
        </is>
      </c>
      <c r="D263" t="n">
        <v>5.1749</v>
      </c>
      <c r="E263" t="n">
        <v>19.32</v>
      </c>
      <c r="F263" t="n">
        <v>16.84</v>
      </c>
      <c r="G263" t="n">
        <v>202.06</v>
      </c>
      <c r="H263" t="n">
        <v>3.08</v>
      </c>
      <c r="I263" t="n">
        <v>5</v>
      </c>
      <c r="J263" t="n">
        <v>213.62</v>
      </c>
      <c r="K263" t="n">
        <v>50.28</v>
      </c>
      <c r="L263" t="n">
        <v>37</v>
      </c>
      <c r="M263" t="n">
        <v>3</v>
      </c>
      <c r="N263" t="n">
        <v>46.34</v>
      </c>
      <c r="O263" t="n">
        <v>26580.87</v>
      </c>
      <c r="P263" t="n">
        <v>199.46</v>
      </c>
      <c r="Q263" t="n">
        <v>183.26</v>
      </c>
      <c r="R263" t="n">
        <v>30.82</v>
      </c>
      <c r="S263" t="n">
        <v>26.24</v>
      </c>
      <c r="T263" t="n">
        <v>1441.46</v>
      </c>
      <c r="U263" t="n">
        <v>0.85</v>
      </c>
      <c r="V263" t="n">
        <v>0.9</v>
      </c>
      <c r="W263" t="n">
        <v>2.95</v>
      </c>
      <c r="X263" t="n">
        <v>0.08</v>
      </c>
      <c r="Y263" t="n">
        <v>0.5</v>
      </c>
      <c r="Z263" t="n">
        <v>10</v>
      </c>
    </row>
    <row r="264">
      <c r="A264" t="n">
        <v>37</v>
      </c>
      <c r="B264" t="n">
        <v>80</v>
      </c>
      <c r="C264" t="inlineStr">
        <is>
          <t xml:space="preserve">CONCLUIDO	</t>
        </is>
      </c>
      <c r="D264" t="n">
        <v>5.1772</v>
      </c>
      <c r="E264" t="n">
        <v>19.32</v>
      </c>
      <c r="F264" t="n">
        <v>16.83</v>
      </c>
      <c r="G264" t="n">
        <v>201.96</v>
      </c>
      <c r="H264" t="n">
        <v>3.14</v>
      </c>
      <c r="I264" t="n">
        <v>5</v>
      </c>
      <c r="J264" t="n">
        <v>215.25</v>
      </c>
      <c r="K264" t="n">
        <v>50.28</v>
      </c>
      <c r="L264" t="n">
        <v>38</v>
      </c>
      <c r="M264" t="n">
        <v>3</v>
      </c>
      <c r="N264" t="n">
        <v>46.97</v>
      </c>
      <c r="O264" t="n">
        <v>26781.46</v>
      </c>
      <c r="P264" t="n">
        <v>199.88</v>
      </c>
      <c r="Q264" t="n">
        <v>183.26</v>
      </c>
      <c r="R264" t="n">
        <v>30.63</v>
      </c>
      <c r="S264" t="n">
        <v>26.24</v>
      </c>
      <c r="T264" t="n">
        <v>1345.26</v>
      </c>
      <c r="U264" t="n">
        <v>0.86</v>
      </c>
      <c r="V264" t="n">
        <v>0.9</v>
      </c>
      <c r="W264" t="n">
        <v>2.94</v>
      </c>
      <c r="X264" t="n">
        <v>0.07000000000000001</v>
      </c>
      <c r="Y264" t="n">
        <v>0.5</v>
      </c>
      <c r="Z264" t="n">
        <v>10</v>
      </c>
    </row>
    <row r="265">
      <c r="A265" t="n">
        <v>38</v>
      </c>
      <c r="B265" t="n">
        <v>80</v>
      </c>
      <c r="C265" t="inlineStr">
        <is>
          <t xml:space="preserve">CONCLUIDO	</t>
        </is>
      </c>
      <c r="D265" t="n">
        <v>5.1751</v>
      </c>
      <c r="E265" t="n">
        <v>19.32</v>
      </c>
      <c r="F265" t="n">
        <v>16.84</v>
      </c>
      <c r="G265" t="n">
        <v>202.05</v>
      </c>
      <c r="H265" t="n">
        <v>3.2</v>
      </c>
      <c r="I265" t="n">
        <v>5</v>
      </c>
      <c r="J265" t="n">
        <v>216.88</v>
      </c>
      <c r="K265" t="n">
        <v>50.28</v>
      </c>
      <c r="L265" t="n">
        <v>39</v>
      </c>
      <c r="M265" t="n">
        <v>3</v>
      </c>
      <c r="N265" t="n">
        <v>47.6</v>
      </c>
      <c r="O265" t="n">
        <v>26982.93</v>
      </c>
      <c r="P265" t="n">
        <v>200.46</v>
      </c>
      <c r="Q265" t="n">
        <v>183.26</v>
      </c>
      <c r="R265" t="n">
        <v>30.75</v>
      </c>
      <c r="S265" t="n">
        <v>26.24</v>
      </c>
      <c r="T265" t="n">
        <v>1406.46</v>
      </c>
      <c r="U265" t="n">
        <v>0.85</v>
      </c>
      <c r="V265" t="n">
        <v>0.9</v>
      </c>
      <c r="W265" t="n">
        <v>2.95</v>
      </c>
      <c r="X265" t="n">
        <v>0.08</v>
      </c>
      <c r="Y265" t="n">
        <v>0.5</v>
      </c>
      <c r="Z265" t="n">
        <v>10</v>
      </c>
    </row>
    <row r="266">
      <c r="A266" t="n">
        <v>39</v>
      </c>
      <c r="B266" t="n">
        <v>80</v>
      </c>
      <c r="C266" t="inlineStr">
        <is>
          <t xml:space="preserve">CONCLUIDO	</t>
        </is>
      </c>
      <c r="D266" t="n">
        <v>5.1753</v>
      </c>
      <c r="E266" t="n">
        <v>19.32</v>
      </c>
      <c r="F266" t="n">
        <v>16.84</v>
      </c>
      <c r="G266" t="n">
        <v>202.04</v>
      </c>
      <c r="H266" t="n">
        <v>3.25</v>
      </c>
      <c r="I266" t="n">
        <v>5</v>
      </c>
      <c r="J266" t="n">
        <v>218.52</v>
      </c>
      <c r="K266" t="n">
        <v>50.28</v>
      </c>
      <c r="L266" t="n">
        <v>40</v>
      </c>
      <c r="M266" t="n">
        <v>3</v>
      </c>
      <c r="N266" t="n">
        <v>48.24</v>
      </c>
      <c r="O266" t="n">
        <v>27185.27</v>
      </c>
      <c r="P266" t="n">
        <v>200.51</v>
      </c>
      <c r="Q266" t="n">
        <v>183.26</v>
      </c>
      <c r="R266" t="n">
        <v>30.78</v>
      </c>
      <c r="S266" t="n">
        <v>26.24</v>
      </c>
      <c r="T266" t="n">
        <v>1421.19</v>
      </c>
      <c r="U266" t="n">
        <v>0.85</v>
      </c>
      <c r="V266" t="n">
        <v>0.9</v>
      </c>
      <c r="W266" t="n">
        <v>2.95</v>
      </c>
      <c r="X266" t="n">
        <v>0.08</v>
      </c>
      <c r="Y266" t="n">
        <v>0.5</v>
      </c>
      <c r="Z266" t="n">
        <v>10</v>
      </c>
    </row>
    <row r="267">
      <c r="A267" t="n">
        <v>0</v>
      </c>
      <c r="B267" t="n">
        <v>35</v>
      </c>
      <c r="C267" t="inlineStr">
        <is>
          <t xml:space="preserve">CONCLUIDO	</t>
        </is>
      </c>
      <c r="D267" t="n">
        <v>4.4069</v>
      </c>
      <c r="E267" t="n">
        <v>22.69</v>
      </c>
      <c r="F267" t="n">
        <v>18.94</v>
      </c>
      <c r="G267" t="n">
        <v>10.52</v>
      </c>
      <c r="H267" t="n">
        <v>0.22</v>
      </c>
      <c r="I267" t="n">
        <v>108</v>
      </c>
      <c r="J267" t="n">
        <v>80.84</v>
      </c>
      <c r="K267" t="n">
        <v>35.1</v>
      </c>
      <c r="L267" t="n">
        <v>1</v>
      </c>
      <c r="M267" t="n">
        <v>106</v>
      </c>
      <c r="N267" t="n">
        <v>9.74</v>
      </c>
      <c r="O267" t="n">
        <v>10204.21</v>
      </c>
      <c r="P267" t="n">
        <v>148.87</v>
      </c>
      <c r="Q267" t="n">
        <v>183.3</v>
      </c>
      <c r="R267" t="n">
        <v>95.73999999999999</v>
      </c>
      <c r="S267" t="n">
        <v>26.24</v>
      </c>
      <c r="T267" t="n">
        <v>33384.19</v>
      </c>
      <c r="U267" t="n">
        <v>0.27</v>
      </c>
      <c r="V267" t="n">
        <v>0.8</v>
      </c>
      <c r="W267" t="n">
        <v>3.13</v>
      </c>
      <c r="X267" t="n">
        <v>2.18</v>
      </c>
      <c r="Y267" t="n">
        <v>0.5</v>
      </c>
      <c r="Z267" t="n">
        <v>10</v>
      </c>
    </row>
    <row r="268">
      <c r="A268" t="n">
        <v>1</v>
      </c>
      <c r="B268" t="n">
        <v>35</v>
      </c>
      <c r="C268" t="inlineStr">
        <is>
          <t xml:space="preserve">CONCLUIDO	</t>
        </is>
      </c>
      <c r="D268" t="n">
        <v>4.8716</v>
      </c>
      <c r="E268" t="n">
        <v>20.53</v>
      </c>
      <c r="F268" t="n">
        <v>17.76</v>
      </c>
      <c r="G268" t="n">
        <v>20.89</v>
      </c>
      <c r="H268" t="n">
        <v>0.43</v>
      </c>
      <c r="I268" t="n">
        <v>51</v>
      </c>
      <c r="J268" t="n">
        <v>82.04000000000001</v>
      </c>
      <c r="K268" t="n">
        <v>35.1</v>
      </c>
      <c r="L268" t="n">
        <v>2</v>
      </c>
      <c r="M268" t="n">
        <v>49</v>
      </c>
      <c r="N268" t="n">
        <v>9.94</v>
      </c>
      <c r="O268" t="n">
        <v>10352.53</v>
      </c>
      <c r="P268" t="n">
        <v>138.28</v>
      </c>
      <c r="Q268" t="n">
        <v>183.3</v>
      </c>
      <c r="R268" t="n">
        <v>59.45</v>
      </c>
      <c r="S268" t="n">
        <v>26.24</v>
      </c>
      <c r="T268" t="n">
        <v>15526.17</v>
      </c>
      <c r="U268" t="n">
        <v>0.44</v>
      </c>
      <c r="V268" t="n">
        <v>0.86</v>
      </c>
      <c r="W268" t="n">
        <v>3.02</v>
      </c>
      <c r="X268" t="n">
        <v>1</v>
      </c>
      <c r="Y268" t="n">
        <v>0.5</v>
      </c>
      <c r="Z268" t="n">
        <v>10</v>
      </c>
    </row>
    <row r="269">
      <c r="A269" t="n">
        <v>2</v>
      </c>
      <c r="B269" t="n">
        <v>35</v>
      </c>
      <c r="C269" t="inlineStr">
        <is>
          <t xml:space="preserve">CONCLUIDO	</t>
        </is>
      </c>
      <c r="D269" t="n">
        <v>5.0364</v>
      </c>
      <c r="E269" t="n">
        <v>19.86</v>
      </c>
      <c r="F269" t="n">
        <v>17.39</v>
      </c>
      <c r="G269" t="n">
        <v>31.63</v>
      </c>
      <c r="H269" t="n">
        <v>0.63</v>
      </c>
      <c r="I269" t="n">
        <v>33</v>
      </c>
      <c r="J269" t="n">
        <v>83.25</v>
      </c>
      <c r="K269" t="n">
        <v>35.1</v>
      </c>
      <c r="L269" t="n">
        <v>3</v>
      </c>
      <c r="M269" t="n">
        <v>31</v>
      </c>
      <c r="N269" t="n">
        <v>10.15</v>
      </c>
      <c r="O269" t="n">
        <v>10501.19</v>
      </c>
      <c r="P269" t="n">
        <v>134.06</v>
      </c>
      <c r="Q269" t="n">
        <v>183.29</v>
      </c>
      <c r="R269" t="n">
        <v>48.09</v>
      </c>
      <c r="S269" t="n">
        <v>26.24</v>
      </c>
      <c r="T269" t="n">
        <v>9934.200000000001</v>
      </c>
      <c r="U269" t="n">
        <v>0.55</v>
      </c>
      <c r="V269" t="n">
        <v>0.87</v>
      </c>
      <c r="W269" t="n">
        <v>2.99</v>
      </c>
      <c r="X269" t="n">
        <v>0.64</v>
      </c>
      <c r="Y269" t="n">
        <v>0.5</v>
      </c>
      <c r="Z269" t="n">
        <v>10</v>
      </c>
    </row>
    <row r="270">
      <c r="A270" t="n">
        <v>3</v>
      </c>
      <c r="B270" t="n">
        <v>35</v>
      </c>
      <c r="C270" t="inlineStr">
        <is>
          <t xml:space="preserve">CONCLUIDO	</t>
        </is>
      </c>
      <c r="D270" t="n">
        <v>5.1125</v>
      </c>
      <c r="E270" t="n">
        <v>19.56</v>
      </c>
      <c r="F270" t="n">
        <v>17.24</v>
      </c>
      <c r="G270" t="n">
        <v>41.37</v>
      </c>
      <c r="H270" t="n">
        <v>0.83</v>
      </c>
      <c r="I270" t="n">
        <v>25</v>
      </c>
      <c r="J270" t="n">
        <v>84.45999999999999</v>
      </c>
      <c r="K270" t="n">
        <v>35.1</v>
      </c>
      <c r="L270" t="n">
        <v>4</v>
      </c>
      <c r="M270" t="n">
        <v>23</v>
      </c>
      <c r="N270" t="n">
        <v>10.36</v>
      </c>
      <c r="O270" t="n">
        <v>10650.22</v>
      </c>
      <c r="P270" t="n">
        <v>131.86</v>
      </c>
      <c r="Q270" t="n">
        <v>183.27</v>
      </c>
      <c r="R270" t="n">
        <v>43.18</v>
      </c>
      <c r="S270" t="n">
        <v>26.24</v>
      </c>
      <c r="T270" t="n">
        <v>7519.03</v>
      </c>
      <c r="U270" t="n">
        <v>0.61</v>
      </c>
      <c r="V270" t="n">
        <v>0.88</v>
      </c>
      <c r="W270" t="n">
        <v>2.98</v>
      </c>
      <c r="X270" t="n">
        <v>0.48</v>
      </c>
      <c r="Y270" t="n">
        <v>0.5</v>
      </c>
      <c r="Z270" t="n">
        <v>10</v>
      </c>
    </row>
    <row r="271">
      <c r="A271" t="n">
        <v>4</v>
      </c>
      <c r="B271" t="n">
        <v>35</v>
      </c>
      <c r="C271" t="inlineStr">
        <is>
          <t xml:space="preserve">CONCLUIDO	</t>
        </is>
      </c>
      <c r="D271" t="n">
        <v>5.162</v>
      </c>
      <c r="E271" t="n">
        <v>19.37</v>
      </c>
      <c r="F271" t="n">
        <v>17.14</v>
      </c>
      <c r="G271" t="n">
        <v>51.41</v>
      </c>
      <c r="H271" t="n">
        <v>1.02</v>
      </c>
      <c r="I271" t="n">
        <v>20</v>
      </c>
      <c r="J271" t="n">
        <v>85.67</v>
      </c>
      <c r="K271" t="n">
        <v>35.1</v>
      </c>
      <c r="L271" t="n">
        <v>5</v>
      </c>
      <c r="M271" t="n">
        <v>18</v>
      </c>
      <c r="N271" t="n">
        <v>10.57</v>
      </c>
      <c r="O271" t="n">
        <v>10799.59</v>
      </c>
      <c r="P271" t="n">
        <v>129.95</v>
      </c>
      <c r="Q271" t="n">
        <v>183.26</v>
      </c>
      <c r="R271" t="n">
        <v>39.85</v>
      </c>
      <c r="S271" t="n">
        <v>26.24</v>
      </c>
      <c r="T271" t="n">
        <v>5881.51</v>
      </c>
      <c r="U271" t="n">
        <v>0.66</v>
      </c>
      <c r="V271" t="n">
        <v>0.89</v>
      </c>
      <c r="W271" t="n">
        <v>2.98</v>
      </c>
      <c r="X271" t="n">
        <v>0.38</v>
      </c>
      <c r="Y271" t="n">
        <v>0.5</v>
      </c>
      <c r="Z271" t="n">
        <v>10</v>
      </c>
    </row>
    <row r="272">
      <c r="A272" t="n">
        <v>5</v>
      </c>
      <c r="B272" t="n">
        <v>35</v>
      </c>
      <c r="C272" t="inlineStr">
        <is>
          <t xml:space="preserve">CONCLUIDO	</t>
        </is>
      </c>
      <c r="D272" t="n">
        <v>5.1881</v>
      </c>
      <c r="E272" t="n">
        <v>19.27</v>
      </c>
      <c r="F272" t="n">
        <v>17.09</v>
      </c>
      <c r="G272" t="n">
        <v>60.32</v>
      </c>
      <c r="H272" t="n">
        <v>1.21</v>
      </c>
      <c r="I272" t="n">
        <v>17</v>
      </c>
      <c r="J272" t="n">
        <v>86.88</v>
      </c>
      <c r="K272" t="n">
        <v>35.1</v>
      </c>
      <c r="L272" t="n">
        <v>6</v>
      </c>
      <c r="M272" t="n">
        <v>15</v>
      </c>
      <c r="N272" t="n">
        <v>10.78</v>
      </c>
      <c r="O272" t="n">
        <v>10949.33</v>
      </c>
      <c r="P272" t="n">
        <v>128.1</v>
      </c>
      <c r="Q272" t="n">
        <v>183.26</v>
      </c>
      <c r="R272" t="n">
        <v>38.63</v>
      </c>
      <c r="S272" t="n">
        <v>26.24</v>
      </c>
      <c r="T272" t="n">
        <v>5284.19</v>
      </c>
      <c r="U272" t="n">
        <v>0.68</v>
      </c>
      <c r="V272" t="n">
        <v>0.89</v>
      </c>
      <c r="W272" t="n">
        <v>2.97</v>
      </c>
      <c r="X272" t="n">
        <v>0.33</v>
      </c>
      <c r="Y272" t="n">
        <v>0.5</v>
      </c>
      <c r="Z272" t="n">
        <v>10</v>
      </c>
    </row>
    <row r="273">
      <c r="A273" t="n">
        <v>6</v>
      </c>
      <c r="B273" t="n">
        <v>35</v>
      </c>
      <c r="C273" t="inlineStr">
        <is>
          <t xml:space="preserve">CONCLUIDO	</t>
        </is>
      </c>
      <c r="D273" t="n">
        <v>5.2244</v>
      </c>
      <c r="E273" t="n">
        <v>19.14</v>
      </c>
      <c r="F273" t="n">
        <v>17.01</v>
      </c>
      <c r="G273" t="n">
        <v>72.89</v>
      </c>
      <c r="H273" t="n">
        <v>1.39</v>
      </c>
      <c r="I273" t="n">
        <v>14</v>
      </c>
      <c r="J273" t="n">
        <v>88.09999999999999</v>
      </c>
      <c r="K273" t="n">
        <v>35.1</v>
      </c>
      <c r="L273" t="n">
        <v>7</v>
      </c>
      <c r="M273" t="n">
        <v>12</v>
      </c>
      <c r="N273" t="n">
        <v>11</v>
      </c>
      <c r="O273" t="n">
        <v>11099.43</v>
      </c>
      <c r="P273" t="n">
        <v>126.19</v>
      </c>
      <c r="Q273" t="n">
        <v>183.27</v>
      </c>
      <c r="R273" t="n">
        <v>36.24</v>
      </c>
      <c r="S273" t="n">
        <v>26.24</v>
      </c>
      <c r="T273" t="n">
        <v>4108.67</v>
      </c>
      <c r="U273" t="n">
        <v>0.72</v>
      </c>
      <c r="V273" t="n">
        <v>0.89</v>
      </c>
      <c r="W273" t="n">
        <v>2.96</v>
      </c>
      <c r="X273" t="n">
        <v>0.25</v>
      </c>
      <c r="Y273" t="n">
        <v>0.5</v>
      </c>
      <c r="Z273" t="n">
        <v>10</v>
      </c>
    </row>
    <row r="274">
      <c r="A274" t="n">
        <v>7</v>
      </c>
      <c r="B274" t="n">
        <v>35</v>
      </c>
      <c r="C274" t="inlineStr">
        <is>
          <t xml:space="preserve">CONCLUIDO	</t>
        </is>
      </c>
      <c r="D274" t="n">
        <v>5.2327</v>
      </c>
      <c r="E274" t="n">
        <v>19.11</v>
      </c>
      <c r="F274" t="n">
        <v>16.99</v>
      </c>
      <c r="G274" t="n">
        <v>78.44</v>
      </c>
      <c r="H274" t="n">
        <v>1.57</v>
      </c>
      <c r="I274" t="n">
        <v>13</v>
      </c>
      <c r="J274" t="n">
        <v>89.31999999999999</v>
      </c>
      <c r="K274" t="n">
        <v>35.1</v>
      </c>
      <c r="L274" t="n">
        <v>8</v>
      </c>
      <c r="M274" t="n">
        <v>11</v>
      </c>
      <c r="N274" t="n">
        <v>11.22</v>
      </c>
      <c r="O274" t="n">
        <v>11249.89</v>
      </c>
      <c r="P274" t="n">
        <v>124.77</v>
      </c>
      <c r="Q274" t="n">
        <v>183.28</v>
      </c>
      <c r="R274" t="n">
        <v>35.69</v>
      </c>
      <c r="S274" t="n">
        <v>26.24</v>
      </c>
      <c r="T274" t="n">
        <v>3838.06</v>
      </c>
      <c r="U274" t="n">
        <v>0.74</v>
      </c>
      <c r="V274" t="n">
        <v>0.9</v>
      </c>
      <c r="W274" t="n">
        <v>2.96</v>
      </c>
      <c r="X274" t="n">
        <v>0.24</v>
      </c>
      <c r="Y274" t="n">
        <v>0.5</v>
      </c>
      <c r="Z274" t="n">
        <v>10</v>
      </c>
    </row>
    <row r="275">
      <c r="A275" t="n">
        <v>8</v>
      </c>
      <c r="B275" t="n">
        <v>35</v>
      </c>
      <c r="C275" t="inlineStr">
        <is>
          <t xml:space="preserve">CONCLUIDO	</t>
        </is>
      </c>
      <c r="D275" t="n">
        <v>5.2543</v>
      </c>
      <c r="E275" t="n">
        <v>19.03</v>
      </c>
      <c r="F275" t="n">
        <v>16.95</v>
      </c>
      <c r="G275" t="n">
        <v>92.45999999999999</v>
      </c>
      <c r="H275" t="n">
        <v>1.75</v>
      </c>
      <c r="I275" t="n">
        <v>11</v>
      </c>
      <c r="J275" t="n">
        <v>90.54000000000001</v>
      </c>
      <c r="K275" t="n">
        <v>35.1</v>
      </c>
      <c r="L275" t="n">
        <v>9</v>
      </c>
      <c r="M275" t="n">
        <v>9</v>
      </c>
      <c r="N275" t="n">
        <v>11.44</v>
      </c>
      <c r="O275" t="n">
        <v>11400.71</v>
      </c>
      <c r="P275" t="n">
        <v>122.91</v>
      </c>
      <c r="Q275" t="n">
        <v>183.26</v>
      </c>
      <c r="R275" t="n">
        <v>34.24</v>
      </c>
      <c r="S275" t="n">
        <v>26.24</v>
      </c>
      <c r="T275" t="n">
        <v>3119.29</v>
      </c>
      <c r="U275" t="n">
        <v>0.77</v>
      </c>
      <c r="V275" t="n">
        <v>0.9</v>
      </c>
      <c r="W275" t="n">
        <v>2.96</v>
      </c>
      <c r="X275" t="n">
        <v>0.19</v>
      </c>
      <c r="Y275" t="n">
        <v>0.5</v>
      </c>
      <c r="Z275" t="n">
        <v>10</v>
      </c>
    </row>
    <row r="276">
      <c r="A276" t="n">
        <v>9</v>
      </c>
      <c r="B276" t="n">
        <v>35</v>
      </c>
      <c r="C276" t="inlineStr">
        <is>
          <t xml:space="preserve">CONCLUIDO	</t>
        </is>
      </c>
      <c r="D276" t="n">
        <v>5.2657</v>
      </c>
      <c r="E276" t="n">
        <v>18.99</v>
      </c>
      <c r="F276" t="n">
        <v>16.93</v>
      </c>
      <c r="G276" t="n">
        <v>101.56</v>
      </c>
      <c r="H276" t="n">
        <v>1.91</v>
      </c>
      <c r="I276" t="n">
        <v>10</v>
      </c>
      <c r="J276" t="n">
        <v>91.77</v>
      </c>
      <c r="K276" t="n">
        <v>35.1</v>
      </c>
      <c r="L276" t="n">
        <v>10</v>
      </c>
      <c r="M276" t="n">
        <v>8</v>
      </c>
      <c r="N276" t="n">
        <v>11.67</v>
      </c>
      <c r="O276" t="n">
        <v>11551.91</v>
      </c>
      <c r="P276" t="n">
        <v>121.86</v>
      </c>
      <c r="Q276" t="n">
        <v>183.28</v>
      </c>
      <c r="R276" t="n">
        <v>33.57</v>
      </c>
      <c r="S276" t="n">
        <v>26.24</v>
      </c>
      <c r="T276" t="n">
        <v>2793.75</v>
      </c>
      <c r="U276" t="n">
        <v>0.78</v>
      </c>
      <c r="V276" t="n">
        <v>0.9</v>
      </c>
      <c r="W276" t="n">
        <v>2.95</v>
      </c>
      <c r="X276" t="n">
        <v>0.17</v>
      </c>
      <c r="Y276" t="n">
        <v>0.5</v>
      </c>
      <c r="Z276" t="n">
        <v>10</v>
      </c>
    </row>
    <row r="277">
      <c r="A277" t="n">
        <v>10</v>
      </c>
      <c r="B277" t="n">
        <v>35</v>
      </c>
      <c r="C277" t="inlineStr">
        <is>
          <t xml:space="preserve">CONCLUIDO	</t>
        </is>
      </c>
      <c r="D277" t="n">
        <v>5.2723</v>
      </c>
      <c r="E277" t="n">
        <v>18.97</v>
      </c>
      <c r="F277" t="n">
        <v>16.92</v>
      </c>
      <c r="G277" t="n">
        <v>112.8</v>
      </c>
      <c r="H277" t="n">
        <v>2.08</v>
      </c>
      <c r="I277" t="n">
        <v>9</v>
      </c>
      <c r="J277" t="n">
        <v>93</v>
      </c>
      <c r="K277" t="n">
        <v>35.1</v>
      </c>
      <c r="L277" t="n">
        <v>11</v>
      </c>
      <c r="M277" t="n">
        <v>7</v>
      </c>
      <c r="N277" t="n">
        <v>11.9</v>
      </c>
      <c r="O277" t="n">
        <v>11703.47</v>
      </c>
      <c r="P277" t="n">
        <v>119.86</v>
      </c>
      <c r="Q277" t="n">
        <v>183.26</v>
      </c>
      <c r="R277" t="n">
        <v>33.5</v>
      </c>
      <c r="S277" t="n">
        <v>26.24</v>
      </c>
      <c r="T277" t="n">
        <v>2762.61</v>
      </c>
      <c r="U277" t="n">
        <v>0.78</v>
      </c>
      <c r="V277" t="n">
        <v>0.9</v>
      </c>
      <c r="W277" t="n">
        <v>2.95</v>
      </c>
      <c r="X277" t="n">
        <v>0.16</v>
      </c>
      <c r="Y277" t="n">
        <v>0.5</v>
      </c>
      <c r="Z277" t="n">
        <v>10</v>
      </c>
    </row>
    <row r="278">
      <c r="A278" t="n">
        <v>11</v>
      </c>
      <c r="B278" t="n">
        <v>35</v>
      </c>
      <c r="C278" t="inlineStr">
        <is>
          <t xml:space="preserve">CONCLUIDO	</t>
        </is>
      </c>
      <c r="D278" t="n">
        <v>5.2743</v>
      </c>
      <c r="E278" t="n">
        <v>18.96</v>
      </c>
      <c r="F278" t="n">
        <v>16.91</v>
      </c>
      <c r="G278" t="n">
        <v>112.75</v>
      </c>
      <c r="H278" t="n">
        <v>2.24</v>
      </c>
      <c r="I278" t="n">
        <v>9</v>
      </c>
      <c r="J278" t="n">
        <v>94.23</v>
      </c>
      <c r="K278" t="n">
        <v>35.1</v>
      </c>
      <c r="L278" t="n">
        <v>12</v>
      </c>
      <c r="M278" t="n">
        <v>7</v>
      </c>
      <c r="N278" t="n">
        <v>12.13</v>
      </c>
      <c r="O278" t="n">
        <v>11855.41</v>
      </c>
      <c r="P278" t="n">
        <v>118.36</v>
      </c>
      <c r="Q278" t="n">
        <v>183.27</v>
      </c>
      <c r="R278" t="n">
        <v>33.11</v>
      </c>
      <c r="S278" t="n">
        <v>26.24</v>
      </c>
      <c r="T278" t="n">
        <v>2565.51</v>
      </c>
      <c r="U278" t="n">
        <v>0.79</v>
      </c>
      <c r="V278" t="n">
        <v>0.9</v>
      </c>
      <c r="W278" t="n">
        <v>2.95</v>
      </c>
      <c r="X278" t="n">
        <v>0.16</v>
      </c>
      <c r="Y278" t="n">
        <v>0.5</v>
      </c>
      <c r="Z278" t="n">
        <v>10</v>
      </c>
    </row>
    <row r="279">
      <c r="A279" t="n">
        <v>12</v>
      </c>
      <c r="B279" t="n">
        <v>35</v>
      </c>
      <c r="C279" t="inlineStr">
        <is>
          <t xml:space="preserve">CONCLUIDO	</t>
        </is>
      </c>
      <c r="D279" t="n">
        <v>5.2862</v>
      </c>
      <c r="E279" t="n">
        <v>18.92</v>
      </c>
      <c r="F279" t="n">
        <v>16.89</v>
      </c>
      <c r="G279" t="n">
        <v>126.66</v>
      </c>
      <c r="H279" t="n">
        <v>2.39</v>
      </c>
      <c r="I279" t="n">
        <v>8</v>
      </c>
      <c r="J279" t="n">
        <v>95.45999999999999</v>
      </c>
      <c r="K279" t="n">
        <v>35.1</v>
      </c>
      <c r="L279" t="n">
        <v>13</v>
      </c>
      <c r="M279" t="n">
        <v>6</v>
      </c>
      <c r="N279" t="n">
        <v>12.36</v>
      </c>
      <c r="O279" t="n">
        <v>12007.73</v>
      </c>
      <c r="P279" t="n">
        <v>117.28</v>
      </c>
      <c r="Q279" t="n">
        <v>183.26</v>
      </c>
      <c r="R279" t="n">
        <v>32.26</v>
      </c>
      <c r="S279" t="n">
        <v>26.24</v>
      </c>
      <c r="T279" t="n">
        <v>2143.97</v>
      </c>
      <c r="U279" t="n">
        <v>0.8100000000000001</v>
      </c>
      <c r="V279" t="n">
        <v>0.9</v>
      </c>
      <c r="W279" t="n">
        <v>2.95</v>
      </c>
      <c r="X279" t="n">
        <v>0.13</v>
      </c>
      <c r="Y279" t="n">
        <v>0.5</v>
      </c>
      <c r="Z279" t="n">
        <v>10</v>
      </c>
    </row>
    <row r="280">
      <c r="A280" t="n">
        <v>13</v>
      </c>
      <c r="B280" t="n">
        <v>35</v>
      </c>
      <c r="C280" t="inlineStr">
        <is>
          <t xml:space="preserve">CONCLUIDO	</t>
        </is>
      </c>
      <c r="D280" t="n">
        <v>5.294</v>
      </c>
      <c r="E280" t="n">
        <v>18.89</v>
      </c>
      <c r="F280" t="n">
        <v>16.88</v>
      </c>
      <c r="G280" t="n">
        <v>144.66</v>
      </c>
      <c r="H280" t="n">
        <v>2.55</v>
      </c>
      <c r="I280" t="n">
        <v>7</v>
      </c>
      <c r="J280" t="n">
        <v>96.7</v>
      </c>
      <c r="K280" t="n">
        <v>35.1</v>
      </c>
      <c r="L280" t="n">
        <v>14</v>
      </c>
      <c r="M280" t="n">
        <v>5</v>
      </c>
      <c r="N280" t="n">
        <v>12.6</v>
      </c>
      <c r="O280" t="n">
        <v>12160.43</v>
      </c>
      <c r="P280" t="n">
        <v>115.73</v>
      </c>
      <c r="Q280" t="n">
        <v>183.26</v>
      </c>
      <c r="R280" t="n">
        <v>31.96</v>
      </c>
      <c r="S280" t="n">
        <v>26.24</v>
      </c>
      <c r="T280" t="n">
        <v>2003.15</v>
      </c>
      <c r="U280" t="n">
        <v>0.82</v>
      </c>
      <c r="V280" t="n">
        <v>0.9</v>
      </c>
      <c r="W280" t="n">
        <v>2.95</v>
      </c>
      <c r="X280" t="n">
        <v>0.12</v>
      </c>
      <c r="Y280" t="n">
        <v>0.5</v>
      </c>
      <c r="Z280" t="n">
        <v>10</v>
      </c>
    </row>
    <row r="281">
      <c r="A281" t="n">
        <v>14</v>
      </c>
      <c r="B281" t="n">
        <v>35</v>
      </c>
      <c r="C281" t="inlineStr">
        <is>
          <t xml:space="preserve">CONCLUIDO	</t>
        </is>
      </c>
      <c r="D281" t="n">
        <v>5.2924</v>
      </c>
      <c r="E281" t="n">
        <v>18.9</v>
      </c>
      <c r="F281" t="n">
        <v>16.88</v>
      </c>
      <c r="G281" t="n">
        <v>144.71</v>
      </c>
      <c r="H281" t="n">
        <v>2.69</v>
      </c>
      <c r="I281" t="n">
        <v>7</v>
      </c>
      <c r="J281" t="n">
        <v>97.94</v>
      </c>
      <c r="K281" t="n">
        <v>35.1</v>
      </c>
      <c r="L281" t="n">
        <v>15</v>
      </c>
      <c r="M281" t="n">
        <v>2</v>
      </c>
      <c r="N281" t="n">
        <v>12.84</v>
      </c>
      <c r="O281" t="n">
        <v>12313.51</v>
      </c>
      <c r="P281" t="n">
        <v>115.48</v>
      </c>
      <c r="Q281" t="n">
        <v>183.27</v>
      </c>
      <c r="R281" t="n">
        <v>32.06</v>
      </c>
      <c r="S281" t="n">
        <v>26.24</v>
      </c>
      <c r="T281" t="n">
        <v>2053.05</v>
      </c>
      <c r="U281" t="n">
        <v>0.82</v>
      </c>
      <c r="V281" t="n">
        <v>0.9</v>
      </c>
      <c r="W281" t="n">
        <v>2.95</v>
      </c>
      <c r="X281" t="n">
        <v>0.13</v>
      </c>
      <c r="Y281" t="n">
        <v>0.5</v>
      </c>
      <c r="Z281" t="n">
        <v>10</v>
      </c>
    </row>
    <row r="282">
      <c r="A282" t="n">
        <v>15</v>
      </c>
      <c r="B282" t="n">
        <v>35</v>
      </c>
      <c r="C282" t="inlineStr">
        <is>
          <t xml:space="preserve">CONCLUIDO	</t>
        </is>
      </c>
      <c r="D282" t="n">
        <v>5.293</v>
      </c>
      <c r="E282" t="n">
        <v>18.89</v>
      </c>
      <c r="F282" t="n">
        <v>16.88</v>
      </c>
      <c r="G282" t="n">
        <v>144.69</v>
      </c>
      <c r="H282" t="n">
        <v>2.84</v>
      </c>
      <c r="I282" t="n">
        <v>7</v>
      </c>
      <c r="J282" t="n">
        <v>99.19</v>
      </c>
      <c r="K282" t="n">
        <v>35.1</v>
      </c>
      <c r="L282" t="n">
        <v>16</v>
      </c>
      <c r="M282" t="n">
        <v>1</v>
      </c>
      <c r="N282" t="n">
        <v>13.09</v>
      </c>
      <c r="O282" t="n">
        <v>12466.97</v>
      </c>
      <c r="P282" t="n">
        <v>115.28</v>
      </c>
      <c r="Q282" t="n">
        <v>183.26</v>
      </c>
      <c r="R282" t="n">
        <v>32.06</v>
      </c>
      <c r="S282" t="n">
        <v>26.24</v>
      </c>
      <c r="T282" t="n">
        <v>2050.55</v>
      </c>
      <c r="U282" t="n">
        <v>0.82</v>
      </c>
      <c r="V282" t="n">
        <v>0.9</v>
      </c>
      <c r="W282" t="n">
        <v>2.95</v>
      </c>
      <c r="X282" t="n">
        <v>0.12</v>
      </c>
      <c r="Y282" t="n">
        <v>0.5</v>
      </c>
      <c r="Z282" t="n">
        <v>10</v>
      </c>
    </row>
    <row r="283">
      <c r="A283" t="n">
        <v>16</v>
      </c>
      <c r="B283" t="n">
        <v>35</v>
      </c>
      <c r="C283" t="inlineStr">
        <is>
          <t xml:space="preserve">CONCLUIDO	</t>
        </is>
      </c>
      <c r="D283" t="n">
        <v>5.2919</v>
      </c>
      <c r="E283" t="n">
        <v>18.9</v>
      </c>
      <c r="F283" t="n">
        <v>16.88</v>
      </c>
      <c r="G283" t="n">
        <v>144.72</v>
      </c>
      <c r="H283" t="n">
        <v>2.98</v>
      </c>
      <c r="I283" t="n">
        <v>7</v>
      </c>
      <c r="J283" t="n">
        <v>100.43</v>
      </c>
      <c r="K283" t="n">
        <v>35.1</v>
      </c>
      <c r="L283" t="n">
        <v>17</v>
      </c>
      <c r="M283" t="n">
        <v>0</v>
      </c>
      <c r="N283" t="n">
        <v>13.33</v>
      </c>
      <c r="O283" t="n">
        <v>12620.82</v>
      </c>
      <c r="P283" t="n">
        <v>116.07</v>
      </c>
      <c r="Q283" t="n">
        <v>183.26</v>
      </c>
      <c r="R283" t="n">
        <v>32.11</v>
      </c>
      <c r="S283" t="n">
        <v>26.24</v>
      </c>
      <c r="T283" t="n">
        <v>2078.68</v>
      </c>
      <c r="U283" t="n">
        <v>0.82</v>
      </c>
      <c r="V283" t="n">
        <v>0.9</v>
      </c>
      <c r="W283" t="n">
        <v>2.96</v>
      </c>
      <c r="X283" t="n">
        <v>0.13</v>
      </c>
      <c r="Y283" t="n">
        <v>0.5</v>
      </c>
      <c r="Z283" t="n">
        <v>10</v>
      </c>
    </row>
    <row r="284">
      <c r="A284" t="n">
        <v>0</v>
      </c>
      <c r="B284" t="n">
        <v>50</v>
      </c>
      <c r="C284" t="inlineStr">
        <is>
          <t xml:space="preserve">CONCLUIDO	</t>
        </is>
      </c>
      <c r="D284" t="n">
        <v>4.0763</v>
      </c>
      <c r="E284" t="n">
        <v>24.53</v>
      </c>
      <c r="F284" t="n">
        <v>19.5</v>
      </c>
      <c r="G284" t="n">
        <v>8.66</v>
      </c>
      <c r="H284" t="n">
        <v>0.16</v>
      </c>
      <c r="I284" t="n">
        <v>135</v>
      </c>
      <c r="J284" t="n">
        <v>107.41</v>
      </c>
      <c r="K284" t="n">
        <v>41.65</v>
      </c>
      <c r="L284" t="n">
        <v>1</v>
      </c>
      <c r="M284" t="n">
        <v>133</v>
      </c>
      <c r="N284" t="n">
        <v>14.77</v>
      </c>
      <c r="O284" t="n">
        <v>13481.73</v>
      </c>
      <c r="P284" t="n">
        <v>185.95</v>
      </c>
      <c r="Q284" t="n">
        <v>183.37</v>
      </c>
      <c r="R284" t="n">
        <v>113.75</v>
      </c>
      <c r="S284" t="n">
        <v>26.24</v>
      </c>
      <c r="T284" t="n">
        <v>42255.39</v>
      </c>
      <c r="U284" t="n">
        <v>0.23</v>
      </c>
      <c r="V284" t="n">
        <v>0.78</v>
      </c>
      <c r="W284" t="n">
        <v>3.15</v>
      </c>
      <c r="X284" t="n">
        <v>2.73</v>
      </c>
      <c r="Y284" t="n">
        <v>0.5</v>
      </c>
      <c r="Z284" t="n">
        <v>10</v>
      </c>
    </row>
    <row r="285">
      <c r="A285" t="n">
        <v>1</v>
      </c>
      <c r="B285" t="n">
        <v>50</v>
      </c>
      <c r="C285" t="inlineStr">
        <is>
          <t xml:space="preserve">CONCLUIDO	</t>
        </is>
      </c>
      <c r="D285" t="n">
        <v>4.6625</v>
      </c>
      <c r="E285" t="n">
        <v>21.45</v>
      </c>
      <c r="F285" t="n">
        <v>18.01</v>
      </c>
      <c r="G285" t="n">
        <v>17.15</v>
      </c>
      <c r="H285" t="n">
        <v>0.32</v>
      </c>
      <c r="I285" t="n">
        <v>63</v>
      </c>
      <c r="J285" t="n">
        <v>108.68</v>
      </c>
      <c r="K285" t="n">
        <v>41.65</v>
      </c>
      <c r="L285" t="n">
        <v>2</v>
      </c>
      <c r="M285" t="n">
        <v>61</v>
      </c>
      <c r="N285" t="n">
        <v>15.03</v>
      </c>
      <c r="O285" t="n">
        <v>13638.32</v>
      </c>
      <c r="P285" t="n">
        <v>171</v>
      </c>
      <c r="Q285" t="n">
        <v>183.32</v>
      </c>
      <c r="R285" t="n">
        <v>67.17</v>
      </c>
      <c r="S285" t="n">
        <v>26.24</v>
      </c>
      <c r="T285" t="n">
        <v>19325.05</v>
      </c>
      <c r="U285" t="n">
        <v>0.39</v>
      </c>
      <c r="V285" t="n">
        <v>0.84</v>
      </c>
      <c r="W285" t="n">
        <v>3.04</v>
      </c>
      <c r="X285" t="n">
        <v>1.25</v>
      </c>
      <c r="Y285" t="n">
        <v>0.5</v>
      </c>
      <c r="Z285" t="n">
        <v>10</v>
      </c>
    </row>
    <row r="286">
      <c r="A286" t="n">
        <v>2</v>
      </c>
      <c r="B286" t="n">
        <v>50</v>
      </c>
      <c r="C286" t="inlineStr">
        <is>
          <t xml:space="preserve">CONCLUIDO	</t>
        </is>
      </c>
      <c r="D286" t="n">
        <v>4.8764</v>
      </c>
      <c r="E286" t="n">
        <v>20.51</v>
      </c>
      <c r="F286" t="n">
        <v>17.56</v>
      </c>
      <c r="G286" t="n">
        <v>25.7</v>
      </c>
      <c r="H286" t="n">
        <v>0.48</v>
      </c>
      <c r="I286" t="n">
        <v>41</v>
      </c>
      <c r="J286" t="n">
        <v>109.96</v>
      </c>
      <c r="K286" t="n">
        <v>41.65</v>
      </c>
      <c r="L286" t="n">
        <v>3</v>
      </c>
      <c r="M286" t="n">
        <v>39</v>
      </c>
      <c r="N286" t="n">
        <v>15.31</v>
      </c>
      <c r="O286" t="n">
        <v>13795.21</v>
      </c>
      <c r="P286" t="n">
        <v>165.85</v>
      </c>
      <c r="Q286" t="n">
        <v>183.36</v>
      </c>
      <c r="R286" t="n">
        <v>53.02</v>
      </c>
      <c r="S286" t="n">
        <v>26.24</v>
      </c>
      <c r="T286" t="n">
        <v>12360.23</v>
      </c>
      <c r="U286" t="n">
        <v>0.5</v>
      </c>
      <c r="V286" t="n">
        <v>0.87</v>
      </c>
      <c r="W286" t="n">
        <v>3.01</v>
      </c>
      <c r="X286" t="n">
        <v>0.8</v>
      </c>
      <c r="Y286" t="n">
        <v>0.5</v>
      </c>
      <c r="Z286" t="n">
        <v>10</v>
      </c>
    </row>
    <row r="287">
      <c r="A287" t="n">
        <v>3</v>
      </c>
      <c r="B287" t="n">
        <v>50</v>
      </c>
      <c r="C287" t="inlineStr">
        <is>
          <t xml:space="preserve">CONCLUIDO	</t>
        </is>
      </c>
      <c r="D287" t="n">
        <v>4.9789</v>
      </c>
      <c r="E287" t="n">
        <v>20.08</v>
      </c>
      <c r="F287" t="n">
        <v>17.36</v>
      </c>
      <c r="G287" t="n">
        <v>33.6</v>
      </c>
      <c r="H287" t="n">
        <v>0.63</v>
      </c>
      <c r="I287" t="n">
        <v>31</v>
      </c>
      <c r="J287" t="n">
        <v>111.23</v>
      </c>
      <c r="K287" t="n">
        <v>41.65</v>
      </c>
      <c r="L287" t="n">
        <v>4</v>
      </c>
      <c r="M287" t="n">
        <v>29</v>
      </c>
      <c r="N287" t="n">
        <v>15.58</v>
      </c>
      <c r="O287" t="n">
        <v>13952.52</v>
      </c>
      <c r="P287" t="n">
        <v>163.21</v>
      </c>
      <c r="Q287" t="n">
        <v>183.27</v>
      </c>
      <c r="R287" t="n">
        <v>46.86</v>
      </c>
      <c r="S287" t="n">
        <v>26.24</v>
      </c>
      <c r="T287" t="n">
        <v>9332.9</v>
      </c>
      <c r="U287" t="n">
        <v>0.5600000000000001</v>
      </c>
      <c r="V287" t="n">
        <v>0.88</v>
      </c>
      <c r="W287" t="n">
        <v>2.99</v>
      </c>
      <c r="X287" t="n">
        <v>0.6</v>
      </c>
      <c r="Y287" t="n">
        <v>0.5</v>
      </c>
      <c r="Z287" t="n">
        <v>10</v>
      </c>
    </row>
    <row r="288">
      <c r="A288" t="n">
        <v>4</v>
      </c>
      <c r="B288" t="n">
        <v>50</v>
      </c>
      <c r="C288" t="inlineStr">
        <is>
          <t xml:space="preserve">CONCLUIDO	</t>
        </is>
      </c>
      <c r="D288" t="n">
        <v>5.0563</v>
      </c>
      <c r="E288" t="n">
        <v>19.78</v>
      </c>
      <c r="F288" t="n">
        <v>17.21</v>
      </c>
      <c r="G288" t="n">
        <v>43.02</v>
      </c>
      <c r="H288" t="n">
        <v>0.78</v>
      </c>
      <c r="I288" t="n">
        <v>24</v>
      </c>
      <c r="J288" t="n">
        <v>112.51</v>
      </c>
      <c r="K288" t="n">
        <v>41.65</v>
      </c>
      <c r="L288" t="n">
        <v>5</v>
      </c>
      <c r="M288" t="n">
        <v>22</v>
      </c>
      <c r="N288" t="n">
        <v>15.86</v>
      </c>
      <c r="O288" t="n">
        <v>14110.24</v>
      </c>
      <c r="P288" t="n">
        <v>160.83</v>
      </c>
      <c r="Q288" t="n">
        <v>183.27</v>
      </c>
      <c r="R288" t="n">
        <v>42.14</v>
      </c>
      <c r="S288" t="n">
        <v>26.24</v>
      </c>
      <c r="T288" t="n">
        <v>7007.65</v>
      </c>
      <c r="U288" t="n">
        <v>0.62</v>
      </c>
      <c r="V288" t="n">
        <v>0.88</v>
      </c>
      <c r="W288" t="n">
        <v>2.98</v>
      </c>
      <c r="X288" t="n">
        <v>0.45</v>
      </c>
      <c r="Y288" t="n">
        <v>0.5</v>
      </c>
      <c r="Z288" t="n">
        <v>10</v>
      </c>
    </row>
    <row r="289">
      <c r="A289" t="n">
        <v>5</v>
      </c>
      <c r="B289" t="n">
        <v>50</v>
      </c>
      <c r="C289" t="inlineStr">
        <is>
          <t xml:space="preserve">CONCLUIDO	</t>
        </is>
      </c>
      <c r="D289" t="n">
        <v>5.1014</v>
      </c>
      <c r="E289" t="n">
        <v>19.6</v>
      </c>
      <c r="F289" t="n">
        <v>17.12</v>
      </c>
      <c r="G289" t="n">
        <v>51.37</v>
      </c>
      <c r="H289" t="n">
        <v>0.93</v>
      </c>
      <c r="I289" t="n">
        <v>20</v>
      </c>
      <c r="J289" t="n">
        <v>113.79</v>
      </c>
      <c r="K289" t="n">
        <v>41.65</v>
      </c>
      <c r="L289" t="n">
        <v>6</v>
      </c>
      <c r="M289" t="n">
        <v>18</v>
      </c>
      <c r="N289" t="n">
        <v>16.14</v>
      </c>
      <c r="O289" t="n">
        <v>14268.39</v>
      </c>
      <c r="P289" t="n">
        <v>159.09</v>
      </c>
      <c r="Q289" t="n">
        <v>183.27</v>
      </c>
      <c r="R289" t="n">
        <v>39.57</v>
      </c>
      <c r="S289" t="n">
        <v>26.24</v>
      </c>
      <c r="T289" t="n">
        <v>5739.18</v>
      </c>
      <c r="U289" t="n">
        <v>0.66</v>
      </c>
      <c r="V289" t="n">
        <v>0.89</v>
      </c>
      <c r="W289" t="n">
        <v>2.97</v>
      </c>
      <c r="X289" t="n">
        <v>0.37</v>
      </c>
      <c r="Y289" t="n">
        <v>0.5</v>
      </c>
      <c r="Z289" t="n">
        <v>10</v>
      </c>
    </row>
    <row r="290">
      <c r="A290" t="n">
        <v>6</v>
      </c>
      <c r="B290" t="n">
        <v>50</v>
      </c>
      <c r="C290" t="inlineStr">
        <is>
          <t xml:space="preserve">CONCLUIDO	</t>
        </is>
      </c>
      <c r="D290" t="n">
        <v>5.1216</v>
      </c>
      <c r="E290" t="n">
        <v>19.53</v>
      </c>
      <c r="F290" t="n">
        <v>17.09</v>
      </c>
      <c r="G290" t="n">
        <v>56.96</v>
      </c>
      <c r="H290" t="n">
        <v>1.07</v>
      </c>
      <c r="I290" t="n">
        <v>18</v>
      </c>
      <c r="J290" t="n">
        <v>115.08</v>
      </c>
      <c r="K290" t="n">
        <v>41.65</v>
      </c>
      <c r="L290" t="n">
        <v>7</v>
      </c>
      <c r="M290" t="n">
        <v>16</v>
      </c>
      <c r="N290" t="n">
        <v>16.43</v>
      </c>
      <c r="O290" t="n">
        <v>14426.96</v>
      </c>
      <c r="P290" t="n">
        <v>157.93</v>
      </c>
      <c r="Q290" t="n">
        <v>183.26</v>
      </c>
      <c r="R290" t="n">
        <v>38.66</v>
      </c>
      <c r="S290" t="n">
        <v>26.24</v>
      </c>
      <c r="T290" t="n">
        <v>5297.63</v>
      </c>
      <c r="U290" t="n">
        <v>0.68</v>
      </c>
      <c r="V290" t="n">
        <v>0.89</v>
      </c>
      <c r="W290" t="n">
        <v>2.97</v>
      </c>
      <c r="X290" t="n">
        <v>0.33</v>
      </c>
      <c r="Y290" t="n">
        <v>0.5</v>
      </c>
      <c r="Z290" t="n">
        <v>10</v>
      </c>
    </row>
    <row r="291">
      <c r="A291" t="n">
        <v>7</v>
      </c>
      <c r="B291" t="n">
        <v>50</v>
      </c>
      <c r="C291" t="inlineStr">
        <is>
          <t xml:space="preserve">CONCLUIDO	</t>
        </is>
      </c>
      <c r="D291" t="n">
        <v>5.1423</v>
      </c>
      <c r="E291" t="n">
        <v>19.45</v>
      </c>
      <c r="F291" t="n">
        <v>17.05</v>
      </c>
      <c r="G291" t="n">
        <v>63.96</v>
      </c>
      <c r="H291" t="n">
        <v>1.21</v>
      </c>
      <c r="I291" t="n">
        <v>16</v>
      </c>
      <c r="J291" t="n">
        <v>116.37</v>
      </c>
      <c r="K291" t="n">
        <v>41.65</v>
      </c>
      <c r="L291" t="n">
        <v>8</v>
      </c>
      <c r="M291" t="n">
        <v>14</v>
      </c>
      <c r="N291" t="n">
        <v>16.72</v>
      </c>
      <c r="O291" t="n">
        <v>14585.96</v>
      </c>
      <c r="P291" t="n">
        <v>157.12</v>
      </c>
      <c r="Q291" t="n">
        <v>183.28</v>
      </c>
      <c r="R291" t="n">
        <v>37.6</v>
      </c>
      <c r="S291" t="n">
        <v>26.24</v>
      </c>
      <c r="T291" t="n">
        <v>4776.5</v>
      </c>
      <c r="U291" t="n">
        <v>0.7</v>
      </c>
      <c r="V291" t="n">
        <v>0.89</v>
      </c>
      <c r="W291" t="n">
        <v>2.96</v>
      </c>
      <c r="X291" t="n">
        <v>0.3</v>
      </c>
      <c r="Y291" t="n">
        <v>0.5</v>
      </c>
      <c r="Z291" t="n">
        <v>10</v>
      </c>
    </row>
    <row r="292">
      <c r="A292" t="n">
        <v>8</v>
      </c>
      <c r="B292" t="n">
        <v>50</v>
      </c>
      <c r="C292" t="inlineStr">
        <is>
          <t xml:space="preserve">CONCLUIDO	</t>
        </is>
      </c>
      <c r="D292" t="n">
        <v>5.1643</v>
      </c>
      <c r="E292" t="n">
        <v>19.36</v>
      </c>
      <c r="F292" t="n">
        <v>17.02</v>
      </c>
      <c r="G292" t="n">
        <v>72.93000000000001</v>
      </c>
      <c r="H292" t="n">
        <v>1.35</v>
      </c>
      <c r="I292" t="n">
        <v>14</v>
      </c>
      <c r="J292" t="n">
        <v>117.66</v>
      </c>
      <c r="K292" t="n">
        <v>41.65</v>
      </c>
      <c r="L292" t="n">
        <v>9</v>
      </c>
      <c r="M292" t="n">
        <v>12</v>
      </c>
      <c r="N292" t="n">
        <v>17.01</v>
      </c>
      <c r="O292" t="n">
        <v>14745.39</v>
      </c>
      <c r="P292" t="n">
        <v>155.95</v>
      </c>
      <c r="Q292" t="n">
        <v>183.26</v>
      </c>
      <c r="R292" t="n">
        <v>36.56</v>
      </c>
      <c r="S292" t="n">
        <v>26.24</v>
      </c>
      <c r="T292" t="n">
        <v>4267.12</v>
      </c>
      <c r="U292" t="n">
        <v>0.72</v>
      </c>
      <c r="V292" t="n">
        <v>0.89</v>
      </c>
      <c r="W292" t="n">
        <v>2.96</v>
      </c>
      <c r="X292" t="n">
        <v>0.26</v>
      </c>
      <c r="Y292" t="n">
        <v>0.5</v>
      </c>
      <c r="Z292" t="n">
        <v>10</v>
      </c>
    </row>
    <row r="293">
      <c r="A293" t="n">
        <v>9</v>
      </c>
      <c r="B293" t="n">
        <v>50</v>
      </c>
      <c r="C293" t="inlineStr">
        <is>
          <t xml:space="preserve">CONCLUIDO	</t>
        </is>
      </c>
      <c r="D293" t="n">
        <v>5.1759</v>
      </c>
      <c r="E293" t="n">
        <v>19.32</v>
      </c>
      <c r="F293" t="n">
        <v>17</v>
      </c>
      <c r="G293" t="n">
        <v>78.44</v>
      </c>
      <c r="H293" t="n">
        <v>1.48</v>
      </c>
      <c r="I293" t="n">
        <v>13</v>
      </c>
      <c r="J293" t="n">
        <v>118.96</v>
      </c>
      <c r="K293" t="n">
        <v>41.65</v>
      </c>
      <c r="L293" t="n">
        <v>10</v>
      </c>
      <c r="M293" t="n">
        <v>11</v>
      </c>
      <c r="N293" t="n">
        <v>17.31</v>
      </c>
      <c r="O293" t="n">
        <v>14905.25</v>
      </c>
      <c r="P293" t="n">
        <v>154.67</v>
      </c>
      <c r="Q293" t="n">
        <v>183.28</v>
      </c>
      <c r="R293" t="n">
        <v>35.68</v>
      </c>
      <c r="S293" t="n">
        <v>26.24</v>
      </c>
      <c r="T293" t="n">
        <v>3829.95</v>
      </c>
      <c r="U293" t="n">
        <v>0.74</v>
      </c>
      <c r="V293" t="n">
        <v>0.9</v>
      </c>
      <c r="W293" t="n">
        <v>2.96</v>
      </c>
      <c r="X293" t="n">
        <v>0.24</v>
      </c>
      <c r="Y293" t="n">
        <v>0.5</v>
      </c>
      <c r="Z293" t="n">
        <v>10</v>
      </c>
    </row>
    <row r="294">
      <c r="A294" t="n">
        <v>10</v>
      </c>
      <c r="B294" t="n">
        <v>50</v>
      </c>
      <c r="C294" t="inlineStr">
        <is>
          <t xml:space="preserve">CONCLUIDO	</t>
        </is>
      </c>
      <c r="D294" t="n">
        <v>5.1971</v>
      </c>
      <c r="E294" t="n">
        <v>19.24</v>
      </c>
      <c r="F294" t="n">
        <v>16.96</v>
      </c>
      <c r="G294" t="n">
        <v>92.51000000000001</v>
      </c>
      <c r="H294" t="n">
        <v>1.61</v>
      </c>
      <c r="I294" t="n">
        <v>11</v>
      </c>
      <c r="J294" t="n">
        <v>120.26</v>
      </c>
      <c r="K294" t="n">
        <v>41.65</v>
      </c>
      <c r="L294" t="n">
        <v>11</v>
      </c>
      <c r="M294" t="n">
        <v>9</v>
      </c>
      <c r="N294" t="n">
        <v>17.61</v>
      </c>
      <c r="O294" t="n">
        <v>15065.56</v>
      </c>
      <c r="P294" t="n">
        <v>153.33</v>
      </c>
      <c r="Q294" t="n">
        <v>183.27</v>
      </c>
      <c r="R294" t="n">
        <v>34.62</v>
      </c>
      <c r="S294" t="n">
        <v>26.24</v>
      </c>
      <c r="T294" t="n">
        <v>3311.75</v>
      </c>
      <c r="U294" t="n">
        <v>0.76</v>
      </c>
      <c r="V294" t="n">
        <v>0.9</v>
      </c>
      <c r="W294" t="n">
        <v>2.96</v>
      </c>
      <c r="X294" t="n">
        <v>0.2</v>
      </c>
      <c r="Y294" t="n">
        <v>0.5</v>
      </c>
      <c r="Z294" t="n">
        <v>10</v>
      </c>
    </row>
    <row r="295">
      <c r="A295" t="n">
        <v>11</v>
      </c>
      <c r="B295" t="n">
        <v>50</v>
      </c>
      <c r="C295" t="inlineStr">
        <is>
          <t xml:space="preserve">CONCLUIDO	</t>
        </is>
      </c>
      <c r="D295" t="n">
        <v>5.1999</v>
      </c>
      <c r="E295" t="n">
        <v>19.23</v>
      </c>
      <c r="F295" t="n">
        <v>16.95</v>
      </c>
      <c r="G295" t="n">
        <v>92.45999999999999</v>
      </c>
      <c r="H295" t="n">
        <v>1.74</v>
      </c>
      <c r="I295" t="n">
        <v>11</v>
      </c>
      <c r="J295" t="n">
        <v>121.56</v>
      </c>
      <c r="K295" t="n">
        <v>41.65</v>
      </c>
      <c r="L295" t="n">
        <v>12</v>
      </c>
      <c r="M295" t="n">
        <v>9</v>
      </c>
      <c r="N295" t="n">
        <v>17.91</v>
      </c>
      <c r="O295" t="n">
        <v>15226.31</v>
      </c>
      <c r="P295" t="n">
        <v>152.78</v>
      </c>
      <c r="Q295" t="n">
        <v>183.27</v>
      </c>
      <c r="R295" t="n">
        <v>34.21</v>
      </c>
      <c r="S295" t="n">
        <v>26.24</v>
      </c>
      <c r="T295" t="n">
        <v>3106.56</v>
      </c>
      <c r="U295" t="n">
        <v>0.77</v>
      </c>
      <c r="V295" t="n">
        <v>0.9</v>
      </c>
      <c r="W295" t="n">
        <v>2.96</v>
      </c>
      <c r="X295" t="n">
        <v>0.19</v>
      </c>
      <c r="Y295" t="n">
        <v>0.5</v>
      </c>
      <c r="Z295" t="n">
        <v>10</v>
      </c>
    </row>
    <row r="296">
      <c r="A296" t="n">
        <v>12</v>
      </c>
      <c r="B296" t="n">
        <v>50</v>
      </c>
      <c r="C296" t="inlineStr">
        <is>
          <t xml:space="preserve">CONCLUIDO	</t>
        </is>
      </c>
      <c r="D296" t="n">
        <v>5.2111</v>
      </c>
      <c r="E296" t="n">
        <v>19.19</v>
      </c>
      <c r="F296" t="n">
        <v>16.93</v>
      </c>
      <c r="G296" t="n">
        <v>101.59</v>
      </c>
      <c r="H296" t="n">
        <v>1.87</v>
      </c>
      <c r="I296" t="n">
        <v>10</v>
      </c>
      <c r="J296" t="n">
        <v>122.87</v>
      </c>
      <c r="K296" t="n">
        <v>41.65</v>
      </c>
      <c r="L296" t="n">
        <v>13</v>
      </c>
      <c r="M296" t="n">
        <v>8</v>
      </c>
      <c r="N296" t="n">
        <v>18.22</v>
      </c>
      <c r="O296" t="n">
        <v>15387.5</v>
      </c>
      <c r="P296" t="n">
        <v>152.2</v>
      </c>
      <c r="Q296" t="n">
        <v>183.26</v>
      </c>
      <c r="R296" t="n">
        <v>33.71</v>
      </c>
      <c r="S296" t="n">
        <v>26.24</v>
      </c>
      <c r="T296" t="n">
        <v>2859.88</v>
      </c>
      <c r="U296" t="n">
        <v>0.78</v>
      </c>
      <c r="V296" t="n">
        <v>0.9</v>
      </c>
      <c r="W296" t="n">
        <v>2.96</v>
      </c>
      <c r="X296" t="n">
        <v>0.18</v>
      </c>
      <c r="Y296" t="n">
        <v>0.5</v>
      </c>
      <c r="Z296" t="n">
        <v>10</v>
      </c>
    </row>
    <row r="297">
      <c r="A297" t="n">
        <v>13</v>
      </c>
      <c r="B297" t="n">
        <v>50</v>
      </c>
      <c r="C297" t="inlineStr">
        <is>
          <t xml:space="preserve">CONCLUIDO	</t>
        </is>
      </c>
      <c r="D297" t="n">
        <v>5.2194</v>
      </c>
      <c r="E297" t="n">
        <v>19.16</v>
      </c>
      <c r="F297" t="n">
        <v>16.92</v>
      </c>
      <c r="G297" t="n">
        <v>112.82</v>
      </c>
      <c r="H297" t="n">
        <v>1.99</v>
      </c>
      <c r="I297" t="n">
        <v>9</v>
      </c>
      <c r="J297" t="n">
        <v>124.18</v>
      </c>
      <c r="K297" t="n">
        <v>41.65</v>
      </c>
      <c r="L297" t="n">
        <v>14</v>
      </c>
      <c r="M297" t="n">
        <v>7</v>
      </c>
      <c r="N297" t="n">
        <v>18.53</v>
      </c>
      <c r="O297" t="n">
        <v>15549.15</v>
      </c>
      <c r="P297" t="n">
        <v>150.86</v>
      </c>
      <c r="Q297" t="n">
        <v>183.26</v>
      </c>
      <c r="R297" t="n">
        <v>33.34</v>
      </c>
      <c r="S297" t="n">
        <v>26.24</v>
      </c>
      <c r="T297" t="n">
        <v>2680.85</v>
      </c>
      <c r="U297" t="n">
        <v>0.79</v>
      </c>
      <c r="V297" t="n">
        <v>0.9</v>
      </c>
      <c r="W297" t="n">
        <v>2.96</v>
      </c>
      <c r="X297" t="n">
        <v>0.17</v>
      </c>
      <c r="Y297" t="n">
        <v>0.5</v>
      </c>
      <c r="Z297" t="n">
        <v>10</v>
      </c>
    </row>
    <row r="298">
      <c r="A298" t="n">
        <v>14</v>
      </c>
      <c r="B298" t="n">
        <v>50</v>
      </c>
      <c r="C298" t="inlineStr">
        <is>
          <t xml:space="preserve">CONCLUIDO	</t>
        </is>
      </c>
      <c r="D298" t="n">
        <v>5.2207</v>
      </c>
      <c r="E298" t="n">
        <v>19.15</v>
      </c>
      <c r="F298" t="n">
        <v>16.92</v>
      </c>
      <c r="G298" t="n">
        <v>112.79</v>
      </c>
      <c r="H298" t="n">
        <v>2.11</v>
      </c>
      <c r="I298" t="n">
        <v>9</v>
      </c>
      <c r="J298" t="n">
        <v>125.49</v>
      </c>
      <c r="K298" t="n">
        <v>41.65</v>
      </c>
      <c r="L298" t="n">
        <v>15</v>
      </c>
      <c r="M298" t="n">
        <v>7</v>
      </c>
      <c r="N298" t="n">
        <v>18.84</v>
      </c>
      <c r="O298" t="n">
        <v>15711.24</v>
      </c>
      <c r="P298" t="n">
        <v>150.11</v>
      </c>
      <c r="Q298" t="n">
        <v>183.26</v>
      </c>
      <c r="R298" t="n">
        <v>33.29</v>
      </c>
      <c r="S298" t="n">
        <v>26.24</v>
      </c>
      <c r="T298" t="n">
        <v>2657.35</v>
      </c>
      <c r="U298" t="n">
        <v>0.79</v>
      </c>
      <c r="V298" t="n">
        <v>0.9</v>
      </c>
      <c r="W298" t="n">
        <v>2.95</v>
      </c>
      <c r="X298" t="n">
        <v>0.16</v>
      </c>
      <c r="Y298" t="n">
        <v>0.5</v>
      </c>
      <c r="Z298" t="n">
        <v>10</v>
      </c>
    </row>
    <row r="299">
      <c r="A299" t="n">
        <v>15</v>
      </c>
      <c r="B299" t="n">
        <v>50</v>
      </c>
      <c r="C299" t="inlineStr">
        <is>
          <t xml:space="preserve">CONCLUIDO	</t>
        </is>
      </c>
      <c r="D299" t="n">
        <v>5.2323</v>
      </c>
      <c r="E299" t="n">
        <v>19.11</v>
      </c>
      <c r="F299" t="n">
        <v>16.9</v>
      </c>
      <c r="G299" t="n">
        <v>126.74</v>
      </c>
      <c r="H299" t="n">
        <v>2.23</v>
      </c>
      <c r="I299" t="n">
        <v>8</v>
      </c>
      <c r="J299" t="n">
        <v>126.81</v>
      </c>
      <c r="K299" t="n">
        <v>41.65</v>
      </c>
      <c r="L299" t="n">
        <v>16</v>
      </c>
      <c r="M299" t="n">
        <v>6</v>
      </c>
      <c r="N299" t="n">
        <v>19.16</v>
      </c>
      <c r="O299" t="n">
        <v>15873.8</v>
      </c>
      <c r="P299" t="n">
        <v>149.42</v>
      </c>
      <c r="Q299" t="n">
        <v>183.26</v>
      </c>
      <c r="R299" t="n">
        <v>32.65</v>
      </c>
      <c r="S299" t="n">
        <v>26.24</v>
      </c>
      <c r="T299" t="n">
        <v>2340.52</v>
      </c>
      <c r="U299" t="n">
        <v>0.8</v>
      </c>
      <c r="V299" t="n">
        <v>0.9</v>
      </c>
      <c r="W299" t="n">
        <v>2.95</v>
      </c>
      <c r="X299" t="n">
        <v>0.14</v>
      </c>
      <c r="Y299" t="n">
        <v>0.5</v>
      </c>
      <c r="Z299" t="n">
        <v>10</v>
      </c>
    </row>
    <row r="300">
      <c r="A300" t="n">
        <v>16</v>
      </c>
      <c r="B300" t="n">
        <v>50</v>
      </c>
      <c r="C300" t="inlineStr">
        <is>
          <t xml:space="preserve">CONCLUIDO	</t>
        </is>
      </c>
      <c r="D300" t="n">
        <v>5.2339</v>
      </c>
      <c r="E300" t="n">
        <v>19.11</v>
      </c>
      <c r="F300" t="n">
        <v>16.89</v>
      </c>
      <c r="G300" t="n">
        <v>126.69</v>
      </c>
      <c r="H300" t="n">
        <v>2.34</v>
      </c>
      <c r="I300" t="n">
        <v>8</v>
      </c>
      <c r="J300" t="n">
        <v>128.13</v>
      </c>
      <c r="K300" t="n">
        <v>41.65</v>
      </c>
      <c r="L300" t="n">
        <v>17</v>
      </c>
      <c r="M300" t="n">
        <v>6</v>
      </c>
      <c r="N300" t="n">
        <v>19.48</v>
      </c>
      <c r="O300" t="n">
        <v>16036.82</v>
      </c>
      <c r="P300" t="n">
        <v>148.57</v>
      </c>
      <c r="Q300" t="n">
        <v>183.26</v>
      </c>
      <c r="R300" t="n">
        <v>32.51</v>
      </c>
      <c r="S300" t="n">
        <v>26.24</v>
      </c>
      <c r="T300" t="n">
        <v>2269.63</v>
      </c>
      <c r="U300" t="n">
        <v>0.8100000000000001</v>
      </c>
      <c r="V300" t="n">
        <v>0.9</v>
      </c>
      <c r="W300" t="n">
        <v>2.95</v>
      </c>
      <c r="X300" t="n">
        <v>0.14</v>
      </c>
      <c r="Y300" t="n">
        <v>0.5</v>
      </c>
      <c r="Z300" t="n">
        <v>10</v>
      </c>
    </row>
    <row r="301">
      <c r="A301" t="n">
        <v>17</v>
      </c>
      <c r="B301" t="n">
        <v>50</v>
      </c>
      <c r="C301" t="inlineStr">
        <is>
          <t xml:space="preserve">CONCLUIDO	</t>
        </is>
      </c>
      <c r="D301" t="n">
        <v>5.2438</v>
      </c>
      <c r="E301" t="n">
        <v>19.07</v>
      </c>
      <c r="F301" t="n">
        <v>16.88</v>
      </c>
      <c r="G301" t="n">
        <v>144.67</v>
      </c>
      <c r="H301" t="n">
        <v>2.46</v>
      </c>
      <c r="I301" t="n">
        <v>7</v>
      </c>
      <c r="J301" t="n">
        <v>129.46</v>
      </c>
      <c r="K301" t="n">
        <v>41.65</v>
      </c>
      <c r="L301" t="n">
        <v>18</v>
      </c>
      <c r="M301" t="n">
        <v>5</v>
      </c>
      <c r="N301" t="n">
        <v>19.81</v>
      </c>
      <c r="O301" t="n">
        <v>16200.3</v>
      </c>
      <c r="P301" t="n">
        <v>147.77</v>
      </c>
      <c r="Q301" t="n">
        <v>183.27</v>
      </c>
      <c r="R301" t="n">
        <v>32.1</v>
      </c>
      <c r="S301" t="n">
        <v>26.24</v>
      </c>
      <c r="T301" t="n">
        <v>2072.85</v>
      </c>
      <c r="U301" t="n">
        <v>0.82</v>
      </c>
      <c r="V301" t="n">
        <v>0.9</v>
      </c>
      <c r="W301" t="n">
        <v>2.95</v>
      </c>
      <c r="X301" t="n">
        <v>0.12</v>
      </c>
      <c r="Y301" t="n">
        <v>0.5</v>
      </c>
      <c r="Z301" t="n">
        <v>10</v>
      </c>
    </row>
    <row r="302">
      <c r="A302" t="n">
        <v>18</v>
      </c>
      <c r="B302" t="n">
        <v>50</v>
      </c>
      <c r="C302" t="inlineStr">
        <is>
          <t xml:space="preserve">CONCLUIDO	</t>
        </is>
      </c>
      <c r="D302" t="n">
        <v>5.2443</v>
      </c>
      <c r="E302" t="n">
        <v>19.07</v>
      </c>
      <c r="F302" t="n">
        <v>16.88</v>
      </c>
      <c r="G302" t="n">
        <v>144.66</v>
      </c>
      <c r="H302" t="n">
        <v>2.57</v>
      </c>
      <c r="I302" t="n">
        <v>7</v>
      </c>
      <c r="J302" t="n">
        <v>130.79</v>
      </c>
      <c r="K302" t="n">
        <v>41.65</v>
      </c>
      <c r="L302" t="n">
        <v>19</v>
      </c>
      <c r="M302" t="n">
        <v>5</v>
      </c>
      <c r="N302" t="n">
        <v>20.14</v>
      </c>
      <c r="O302" t="n">
        <v>16364.25</v>
      </c>
      <c r="P302" t="n">
        <v>147.26</v>
      </c>
      <c r="Q302" t="n">
        <v>183.26</v>
      </c>
      <c r="R302" t="n">
        <v>32.03</v>
      </c>
      <c r="S302" t="n">
        <v>26.24</v>
      </c>
      <c r="T302" t="n">
        <v>2037.55</v>
      </c>
      <c r="U302" t="n">
        <v>0.82</v>
      </c>
      <c r="V302" t="n">
        <v>0.9</v>
      </c>
      <c r="W302" t="n">
        <v>2.95</v>
      </c>
      <c r="X302" t="n">
        <v>0.12</v>
      </c>
      <c r="Y302" t="n">
        <v>0.5</v>
      </c>
      <c r="Z302" t="n">
        <v>10</v>
      </c>
    </row>
    <row r="303">
      <c r="A303" t="n">
        <v>19</v>
      </c>
      <c r="B303" t="n">
        <v>50</v>
      </c>
      <c r="C303" t="inlineStr">
        <is>
          <t xml:space="preserve">CONCLUIDO	</t>
        </is>
      </c>
      <c r="D303" t="n">
        <v>5.2429</v>
      </c>
      <c r="E303" t="n">
        <v>19.07</v>
      </c>
      <c r="F303" t="n">
        <v>16.88</v>
      </c>
      <c r="G303" t="n">
        <v>144.7</v>
      </c>
      <c r="H303" t="n">
        <v>2.67</v>
      </c>
      <c r="I303" t="n">
        <v>7</v>
      </c>
      <c r="J303" t="n">
        <v>132.12</v>
      </c>
      <c r="K303" t="n">
        <v>41.65</v>
      </c>
      <c r="L303" t="n">
        <v>20</v>
      </c>
      <c r="M303" t="n">
        <v>5</v>
      </c>
      <c r="N303" t="n">
        <v>20.47</v>
      </c>
      <c r="O303" t="n">
        <v>16528.68</v>
      </c>
      <c r="P303" t="n">
        <v>145.54</v>
      </c>
      <c r="Q303" t="n">
        <v>183.26</v>
      </c>
      <c r="R303" t="n">
        <v>32.15</v>
      </c>
      <c r="S303" t="n">
        <v>26.24</v>
      </c>
      <c r="T303" t="n">
        <v>2098.51</v>
      </c>
      <c r="U303" t="n">
        <v>0.82</v>
      </c>
      <c r="V303" t="n">
        <v>0.9</v>
      </c>
      <c r="W303" t="n">
        <v>2.95</v>
      </c>
      <c r="X303" t="n">
        <v>0.13</v>
      </c>
      <c r="Y303" t="n">
        <v>0.5</v>
      </c>
      <c r="Z303" t="n">
        <v>10</v>
      </c>
    </row>
    <row r="304">
      <c r="A304" t="n">
        <v>20</v>
      </c>
      <c r="B304" t="n">
        <v>50</v>
      </c>
      <c r="C304" t="inlineStr">
        <is>
          <t xml:space="preserve">CONCLUIDO	</t>
        </is>
      </c>
      <c r="D304" t="n">
        <v>5.2593</v>
      </c>
      <c r="E304" t="n">
        <v>19.01</v>
      </c>
      <c r="F304" t="n">
        <v>16.84</v>
      </c>
      <c r="G304" t="n">
        <v>168.44</v>
      </c>
      <c r="H304" t="n">
        <v>2.78</v>
      </c>
      <c r="I304" t="n">
        <v>6</v>
      </c>
      <c r="J304" t="n">
        <v>133.46</v>
      </c>
      <c r="K304" t="n">
        <v>41.65</v>
      </c>
      <c r="L304" t="n">
        <v>21</v>
      </c>
      <c r="M304" t="n">
        <v>4</v>
      </c>
      <c r="N304" t="n">
        <v>20.81</v>
      </c>
      <c r="O304" t="n">
        <v>16693.59</v>
      </c>
      <c r="P304" t="n">
        <v>143.84</v>
      </c>
      <c r="Q304" t="n">
        <v>183.26</v>
      </c>
      <c r="R304" t="n">
        <v>31.03</v>
      </c>
      <c r="S304" t="n">
        <v>26.24</v>
      </c>
      <c r="T304" t="n">
        <v>1539.54</v>
      </c>
      <c r="U304" t="n">
        <v>0.85</v>
      </c>
      <c r="V304" t="n">
        <v>0.9</v>
      </c>
      <c r="W304" t="n">
        <v>2.95</v>
      </c>
      <c r="X304" t="n">
        <v>0.09</v>
      </c>
      <c r="Y304" t="n">
        <v>0.5</v>
      </c>
      <c r="Z304" t="n">
        <v>10</v>
      </c>
    </row>
    <row r="305">
      <c r="A305" t="n">
        <v>21</v>
      </c>
      <c r="B305" t="n">
        <v>50</v>
      </c>
      <c r="C305" t="inlineStr">
        <is>
          <t xml:space="preserve">CONCLUIDO	</t>
        </is>
      </c>
      <c r="D305" t="n">
        <v>5.2575</v>
      </c>
      <c r="E305" t="n">
        <v>19.02</v>
      </c>
      <c r="F305" t="n">
        <v>16.85</v>
      </c>
      <c r="G305" t="n">
        <v>168.51</v>
      </c>
      <c r="H305" t="n">
        <v>2.88</v>
      </c>
      <c r="I305" t="n">
        <v>6</v>
      </c>
      <c r="J305" t="n">
        <v>134.8</v>
      </c>
      <c r="K305" t="n">
        <v>41.65</v>
      </c>
      <c r="L305" t="n">
        <v>22</v>
      </c>
      <c r="M305" t="n">
        <v>4</v>
      </c>
      <c r="N305" t="n">
        <v>21.15</v>
      </c>
      <c r="O305" t="n">
        <v>16859.1</v>
      </c>
      <c r="P305" t="n">
        <v>144.75</v>
      </c>
      <c r="Q305" t="n">
        <v>183.26</v>
      </c>
      <c r="R305" t="n">
        <v>31.2</v>
      </c>
      <c r="S305" t="n">
        <v>26.24</v>
      </c>
      <c r="T305" t="n">
        <v>1625.51</v>
      </c>
      <c r="U305" t="n">
        <v>0.84</v>
      </c>
      <c r="V305" t="n">
        <v>0.9</v>
      </c>
      <c r="W305" t="n">
        <v>2.95</v>
      </c>
      <c r="X305" t="n">
        <v>0.1</v>
      </c>
      <c r="Y305" t="n">
        <v>0.5</v>
      </c>
      <c r="Z305" t="n">
        <v>10</v>
      </c>
    </row>
    <row r="306">
      <c r="A306" t="n">
        <v>22</v>
      </c>
      <c r="B306" t="n">
        <v>50</v>
      </c>
      <c r="C306" t="inlineStr">
        <is>
          <t xml:space="preserve">CONCLUIDO	</t>
        </is>
      </c>
      <c r="D306" t="n">
        <v>5.2575</v>
      </c>
      <c r="E306" t="n">
        <v>19.02</v>
      </c>
      <c r="F306" t="n">
        <v>16.85</v>
      </c>
      <c r="G306" t="n">
        <v>168.51</v>
      </c>
      <c r="H306" t="n">
        <v>2.99</v>
      </c>
      <c r="I306" t="n">
        <v>6</v>
      </c>
      <c r="J306" t="n">
        <v>136.14</v>
      </c>
      <c r="K306" t="n">
        <v>41.65</v>
      </c>
      <c r="L306" t="n">
        <v>23</v>
      </c>
      <c r="M306" t="n">
        <v>4</v>
      </c>
      <c r="N306" t="n">
        <v>21.49</v>
      </c>
      <c r="O306" t="n">
        <v>17024.98</v>
      </c>
      <c r="P306" t="n">
        <v>143.79</v>
      </c>
      <c r="Q306" t="n">
        <v>183.26</v>
      </c>
      <c r="R306" t="n">
        <v>31.2</v>
      </c>
      <c r="S306" t="n">
        <v>26.24</v>
      </c>
      <c r="T306" t="n">
        <v>1628.68</v>
      </c>
      <c r="U306" t="n">
        <v>0.84</v>
      </c>
      <c r="V306" t="n">
        <v>0.9</v>
      </c>
      <c r="W306" t="n">
        <v>2.95</v>
      </c>
      <c r="X306" t="n">
        <v>0.1</v>
      </c>
      <c r="Y306" t="n">
        <v>0.5</v>
      </c>
      <c r="Z306" t="n">
        <v>10</v>
      </c>
    </row>
    <row r="307">
      <c r="A307" t="n">
        <v>23</v>
      </c>
      <c r="B307" t="n">
        <v>50</v>
      </c>
      <c r="C307" t="inlineStr">
        <is>
          <t xml:space="preserve">CONCLUIDO	</t>
        </is>
      </c>
      <c r="D307" t="n">
        <v>5.2575</v>
      </c>
      <c r="E307" t="n">
        <v>19.02</v>
      </c>
      <c r="F307" t="n">
        <v>16.85</v>
      </c>
      <c r="G307" t="n">
        <v>168.51</v>
      </c>
      <c r="H307" t="n">
        <v>3.09</v>
      </c>
      <c r="I307" t="n">
        <v>6</v>
      </c>
      <c r="J307" t="n">
        <v>137.49</v>
      </c>
      <c r="K307" t="n">
        <v>41.65</v>
      </c>
      <c r="L307" t="n">
        <v>24</v>
      </c>
      <c r="M307" t="n">
        <v>4</v>
      </c>
      <c r="N307" t="n">
        <v>21.84</v>
      </c>
      <c r="O307" t="n">
        <v>17191.35</v>
      </c>
      <c r="P307" t="n">
        <v>142.29</v>
      </c>
      <c r="Q307" t="n">
        <v>183.28</v>
      </c>
      <c r="R307" t="n">
        <v>31.22</v>
      </c>
      <c r="S307" t="n">
        <v>26.24</v>
      </c>
      <c r="T307" t="n">
        <v>1636.68</v>
      </c>
      <c r="U307" t="n">
        <v>0.84</v>
      </c>
      <c r="V307" t="n">
        <v>0.9</v>
      </c>
      <c r="W307" t="n">
        <v>2.95</v>
      </c>
      <c r="X307" t="n">
        <v>0.1</v>
      </c>
      <c r="Y307" t="n">
        <v>0.5</v>
      </c>
      <c r="Z307" t="n">
        <v>10</v>
      </c>
    </row>
    <row r="308">
      <c r="A308" t="n">
        <v>24</v>
      </c>
      <c r="B308" t="n">
        <v>50</v>
      </c>
      <c r="C308" t="inlineStr">
        <is>
          <t xml:space="preserve">CONCLUIDO	</t>
        </is>
      </c>
      <c r="D308" t="n">
        <v>5.2657</v>
      </c>
      <c r="E308" t="n">
        <v>18.99</v>
      </c>
      <c r="F308" t="n">
        <v>16.84</v>
      </c>
      <c r="G308" t="n">
        <v>202.12</v>
      </c>
      <c r="H308" t="n">
        <v>3.18</v>
      </c>
      <c r="I308" t="n">
        <v>5</v>
      </c>
      <c r="J308" t="n">
        <v>138.85</v>
      </c>
      <c r="K308" t="n">
        <v>41.65</v>
      </c>
      <c r="L308" t="n">
        <v>25</v>
      </c>
      <c r="M308" t="n">
        <v>2</v>
      </c>
      <c r="N308" t="n">
        <v>22.2</v>
      </c>
      <c r="O308" t="n">
        <v>17358.22</v>
      </c>
      <c r="P308" t="n">
        <v>139.43</v>
      </c>
      <c r="Q308" t="n">
        <v>183.26</v>
      </c>
      <c r="R308" t="n">
        <v>30.98</v>
      </c>
      <c r="S308" t="n">
        <v>26.24</v>
      </c>
      <c r="T308" t="n">
        <v>1522.83</v>
      </c>
      <c r="U308" t="n">
        <v>0.85</v>
      </c>
      <c r="V308" t="n">
        <v>0.9</v>
      </c>
      <c r="W308" t="n">
        <v>2.95</v>
      </c>
      <c r="X308" t="n">
        <v>0.09</v>
      </c>
      <c r="Y308" t="n">
        <v>0.5</v>
      </c>
      <c r="Z308" t="n">
        <v>10</v>
      </c>
    </row>
    <row r="309">
      <c r="A309" t="n">
        <v>25</v>
      </c>
      <c r="B309" t="n">
        <v>50</v>
      </c>
      <c r="C309" t="inlineStr">
        <is>
          <t xml:space="preserve">CONCLUIDO	</t>
        </is>
      </c>
      <c r="D309" t="n">
        <v>5.2662</v>
      </c>
      <c r="E309" t="n">
        <v>18.99</v>
      </c>
      <c r="F309" t="n">
        <v>16.84</v>
      </c>
      <c r="G309" t="n">
        <v>202.1</v>
      </c>
      <c r="H309" t="n">
        <v>3.28</v>
      </c>
      <c r="I309" t="n">
        <v>5</v>
      </c>
      <c r="J309" t="n">
        <v>140.2</v>
      </c>
      <c r="K309" t="n">
        <v>41.65</v>
      </c>
      <c r="L309" t="n">
        <v>26</v>
      </c>
      <c r="M309" t="n">
        <v>2</v>
      </c>
      <c r="N309" t="n">
        <v>22.55</v>
      </c>
      <c r="O309" t="n">
        <v>17525.59</v>
      </c>
      <c r="P309" t="n">
        <v>140.74</v>
      </c>
      <c r="Q309" t="n">
        <v>183.28</v>
      </c>
      <c r="R309" t="n">
        <v>30.9</v>
      </c>
      <c r="S309" t="n">
        <v>26.24</v>
      </c>
      <c r="T309" t="n">
        <v>1483.45</v>
      </c>
      <c r="U309" t="n">
        <v>0.85</v>
      </c>
      <c r="V309" t="n">
        <v>0.9</v>
      </c>
      <c r="W309" t="n">
        <v>2.95</v>
      </c>
      <c r="X309" t="n">
        <v>0.09</v>
      </c>
      <c r="Y309" t="n">
        <v>0.5</v>
      </c>
      <c r="Z309" t="n">
        <v>10</v>
      </c>
    </row>
    <row r="310">
      <c r="A310" t="n">
        <v>26</v>
      </c>
      <c r="B310" t="n">
        <v>50</v>
      </c>
      <c r="C310" t="inlineStr">
        <is>
          <t xml:space="preserve">CONCLUIDO	</t>
        </is>
      </c>
      <c r="D310" t="n">
        <v>5.2673</v>
      </c>
      <c r="E310" t="n">
        <v>18.98</v>
      </c>
      <c r="F310" t="n">
        <v>16.84</v>
      </c>
      <c r="G310" t="n">
        <v>202.05</v>
      </c>
      <c r="H310" t="n">
        <v>3.37</v>
      </c>
      <c r="I310" t="n">
        <v>5</v>
      </c>
      <c r="J310" t="n">
        <v>141.56</v>
      </c>
      <c r="K310" t="n">
        <v>41.65</v>
      </c>
      <c r="L310" t="n">
        <v>27</v>
      </c>
      <c r="M310" t="n">
        <v>1</v>
      </c>
      <c r="N310" t="n">
        <v>22.91</v>
      </c>
      <c r="O310" t="n">
        <v>17693.46</v>
      </c>
      <c r="P310" t="n">
        <v>141.75</v>
      </c>
      <c r="Q310" t="n">
        <v>183.26</v>
      </c>
      <c r="R310" t="n">
        <v>30.73</v>
      </c>
      <c r="S310" t="n">
        <v>26.24</v>
      </c>
      <c r="T310" t="n">
        <v>1397.23</v>
      </c>
      <c r="U310" t="n">
        <v>0.85</v>
      </c>
      <c r="V310" t="n">
        <v>0.9</v>
      </c>
      <c r="W310" t="n">
        <v>2.95</v>
      </c>
      <c r="X310" t="n">
        <v>0.08</v>
      </c>
      <c r="Y310" t="n">
        <v>0.5</v>
      </c>
      <c r="Z310" t="n">
        <v>10</v>
      </c>
    </row>
    <row r="311">
      <c r="A311" t="n">
        <v>27</v>
      </c>
      <c r="B311" t="n">
        <v>50</v>
      </c>
      <c r="C311" t="inlineStr">
        <is>
          <t xml:space="preserve">CONCLUIDO	</t>
        </is>
      </c>
      <c r="D311" t="n">
        <v>5.2663</v>
      </c>
      <c r="E311" t="n">
        <v>18.99</v>
      </c>
      <c r="F311" t="n">
        <v>16.84</v>
      </c>
      <c r="G311" t="n">
        <v>202.1</v>
      </c>
      <c r="H311" t="n">
        <v>3.47</v>
      </c>
      <c r="I311" t="n">
        <v>5</v>
      </c>
      <c r="J311" t="n">
        <v>142.93</v>
      </c>
      <c r="K311" t="n">
        <v>41.65</v>
      </c>
      <c r="L311" t="n">
        <v>28</v>
      </c>
      <c r="M311" t="n">
        <v>0</v>
      </c>
      <c r="N311" t="n">
        <v>23.28</v>
      </c>
      <c r="O311" t="n">
        <v>17861.84</v>
      </c>
      <c r="P311" t="n">
        <v>142.79</v>
      </c>
      <c r="Q311" t="n">
        <v>183.26</v>
      </c>
      <c r="R311" t="n">
        <v>30.77</v>
      </c>
      <c r="S311" t="n">
        <v>26.24</v>
      </c>
      <c r="T311" t="n">
        <v>1417.52</v>
      </c>
      <c r="U311" t="n">
        <v>0.85</v>
      </c>
      <c r="V311" t="n">
        <v>0.9</v>
      </c>
      <c r="W311" t="n">
        <v>2.95</v>
      </c>
      <c r="X311" t="n">
        <v>0.09</v>
      </c>
      <c r="Y311" t="n">
        <v>0.5</v>
      </c>
      <c r="Z311" t="n">
        <v>10</v>
      </c>
    </row>
    <row r="312">
      <c r="A312" t="n">
        <v>0</v>
      </c>
      <c r="B312" t="n">
        <v>25</v>
      </c>
      <c r="C312" t="inlineStr">
        <is>
          <t xml:space="preserve">CONCLUIDO	</t>
        </is>
      </c>
      <c r="D312" t="n">
        <v>4.6512</v>
      </c>
      <c r="E312" t="n">
        <v>21.5</v>
      </c>
      <c r="F312" t="n">
        <v>18.5</v>
      </c>
      <c r="G312" t="n">
        <v>12.76</v>
      </c>
      <c r="H312" t="n">
        <v>0.28</v>
      </c>
      <c r="I312" t="n">
        <v>87</v>
      </c>
      <c r="J312" t="n">
        <v>61.76</v>
      </c>
      <c r="K312" t="n">
        <v>28.92</v>
      </c>
      <c r="L312" t="n">
        <v>1</v>
      </c>
      <c r="M312" t="n">
        <v>85</v>
      </c>
      <c r="N312" t="n">
        <v>6.84</v>
      </c>
      <c r="O312" t="n">
        <v>7851.41</v>
      </c>
      <c r="P312" t="n">
        <v>120.08</v>
      </c>
      <c r="Q312" t="n">
        <v>183.35</v>
      </c>
      <c r="R312" t="n">
        <v>82.40000000000001</v>
      </c>
      <c r="S312" t="n">
        <v>26.24</v>
      </c>
      <c r="T312" t="n">
        <v>26823.26</v>
      </c>
      <c r="U312" t="n">
        <v>0.32</v>
      </c>
      <c r="V312" t="n">
        <v>0.82</v>
      </c>
      <c r="W312" t="n">
        <v>3.08</v>
      </c>
      <c r="X312" t="n">
        <v>1.74</v>
      </c>
      <c r="Y312" t="n">
        <v>0.5</v>
      </c>
      <c r="Z312" t="n">
        <v>10</v>
      </c>
    </row>
    <row r="313">
      <c r="A313" t="n">
        <v>1</v>
      </c>
      <c r="B313" t="n">
        <v>25</v>
      </c>
      <c r="C313" t="inlineStr">
        <is>
          <t xml:space="preserve">CONCLUIDO	</t>
        </is>
      </c>
      <c r="D313" t="n">
        <v>5.0105</v>
      </c>
      <c r="E313" t="n">
        <v>19.96</v>
      </c>
      <c r="F313" t="n">
        <v>17.58</v>
      </c>
      <c r="G313" t="n">
        <v>25.11</v>
      </c>
      <c r="H313" t="n">
        <v>0.55</v>
      </c>
      <c r="I313" t="n">
        <v>42</v>
      </c>
      <c r="J313" t="n">
        <v>62.92</v>
      </c>
      <c r="K313" t="n">
        <v>28.92</v>
      </c>
      <c r="L313" t="n">
        <v>2</v>
      </c>
      <c r="M313" t="n">
        <v>40</v>
      </c>
      <c r="N313" t="n">
        <v>7</v>
      </c>
      <c r="O313" t="n">
        <v>7994.37</v>
      </c>
      <c r="P313" t="n">
        <v>112.33</v>
      </c>
      <c r="Q313" t="n">
        <v>183.32</v>
      </c>
      <c r="R313" t="n">
        <v>53.78</v>
      </c>
      <c r="S313" t="n">
        <v>26.24</v>
      </c>
      <c r="T313" t="n">
        <v>12734.97</v>
      </c>
      <c r="U313" t="n">
        <v>0.49</v>
      </c>
      <c r="V313" t="n">
        <v>0.87</v>
      </c>
      <c r="W313" t="n">
        <v>3.01</v>
      </c>
      <c r="X313" t="n">
        <v>0.82</v>
      </c>
      <c r="Y313" t="n">
        <v>0.5</v>
      </c>
      <c r="Z313" t="n">
        <v>10</v>
      </c>
    </row>
    <row r="314">
      <c r="A314" t="n">
        <v>2</v>
      </c>
      <c r="B314" t="n">
        <v>25</v>
      </c>
      <c r="C314" t="inlineStr">
        <is>
          <t xml:space="preserve">CONCLUIDO	</t>
        </is>
      </c>
      <c r="D314" t="n">
        <v>5.1406</v>
      </c>
      <c r="E314" t="n">
        <v>19.45</v>
      </c>
      <c r="F314" t="n">
        <v>17.28</v>
      </c>
      <c r="G314" t="n">
        <v>38.4</v>
      </c>
      <c r="H314" t="n">
        <v>0.8100000000000001</v>
      </c>
      <c r="I314" t="n">
        <v>27</v>
      </c>
      <c r="J314" t="n">
        <v>64.08</v>
      </c>
      <c r="K314" t="n">
        <v>28.92</v>
      </c>
      <c r="L314" t="n">
        <v>3</v>
      </c>
      <c r="M314" t="n">
        <v>25</v>
      </c>
      <c r="N314" t="n">
        <v>7.16</v>
      </c>
      <c r="O314" t="n">
        <v>8137.65</v>
      </c>
      <c r="P314" t="n">
        <v>108.7</v>
      </c>
      <c r="Q314" t="n">
        <v>183.28</v>
      </c>
      <c r="R314" t="n">
        <v>44.26</v>
      </c>
      <c r="S314" t="n">
        <v>26.24</v>
      </c>
      <c r="T314" t="n">
        <v>8051.91</v>
      </c>
      <c r="U314" t="n">
        <v>0.59</v>
      </c>
      <c r="V314" t="n">
        <v>0.88</v>
      </c>
      <c r="W314" t="n">
        <v>2.99</v>
      </c>
      <c r="X314" t="n">
        <v>0.53</v>
      </c>
      <c r="Y314" t="n">
        <v>0.5</v>
      </c>
      <c r="Z314" t="n">
        <v>10</v>
      </c>
    </row>
    <row r="315">
      <c r="A315" t="n">
        <v>3</v>
      </c>
      <c r="B315" t="n">
        <v>25</v>
      </c>
      <c r="C315" t="inlineStr">
        <is>
          <t xml:space="preserve">CONCLUIDO	</t>
        </is>
      </c>
      <c r="D315" t="n">
        <v>5.208</v>
      </c>
      <c r="E315" t="n">
        <v>19.2</v>
      </c>
      <c r="F315" t="n">
        <v>17.13</v>
      </c>
      <c r="G315" t="n">
        <v>51.38</v>
      </c>
      <c r="H315" t="n">
        <v>1.07</v>
      </c>
      <c r="I315" t="n">
        <v>20</v>
      </c>
      <c r="J315" t="n">
        <v>65.25</v>
      </c>
      <c r="K315" t="n">
        <v>28.92</v>
      </c>
      <c r="L315" t="n">
        <v>4</v>
      </c>
      <c r="M315" t="n">
        <v>18</v>
      </c>
      <c r="N315" t="n">
        <v>7.33</v>
      </c>
      <c r="O315" t="n">
        <v>8281.25</v>
      </c>
      <c r="P315" t="n">
        <v>105.72</v>
      </c>
      <c r="Q315" t="n">
        <v>183.28</v>
      </c>
      <c r="R315" t="n">
        <v>39.85</v>
      </c>
      <c r="S315" t="n">
        <v>26.24</v>
      </c>
      <c r="T315" t="n">
        <v>5879.38</v>
      </c>
      <c r="U315" t="n">
        <v>0.66</v>
      </c>
      <c r="V315" t="n">
        <v>0.89</v>
      </c>
      <c r="W315" t="n">
        <v>2.97</v>
      </c>
      <c r="X315" t="n">
        <v>0.37</v>
      </c>
      <c r="Y315" t="n">
        <v>0.5</v>
      </c>
      <c r="Z315" t="n">
        <v>10</v>
      </c>
    </row>
    <row r="316">
      <c r="A316" t="n">
        <v>4</v>
      </c>
      <c r="B316" t="n">
        <v>25</v>
      </c>
      <c r="C316" t="inlineStr">
        <is>
          <t xml:space="preserve">CONCLUIDO	</t>
        </is>
      </c>
      <c r="D316" t="n">
        <v>5.2481</v>
      </c>
      <c r="E316" t="n">
        <v>19.05</v>
      </c>
      <c r="F316" t="n">
        <v>17.04</v>
      </c>
      <c r="G316" t="n">
        <v>63.89</v>
      </c>
      <c r="H316" t="n">
        <v>1.31</v>
      </c>
      <c r="I316" t="n">
        <v>16</v>
      </c>
      <c r="J316" t="n">
        <v>66.42</v>
      </c>
      <c r="K316" t="n">
        <v>28.92</v>
      </c>
      <c r="L316" t="n">
        <v>5</v>
      </c>
      <c r="M316" t="n">
        <v>14</v>
      </c>
      <c r="N316" t="n">
        <v>7.49</v>
      </c>
      <c r="O316" t="n">
        <v>8425.16</v>
      </c>
      <c r="P316" t="n">
        <v>103.25</v>
      </c>
      <c r="Q316" t="n">
        <v>183.26</v>
      </c>
      <c r="R316" t="n">
        <v>37.07</v>
      </c>
      <c r="S316" t="n">
        <v>26.24</v>
      </c>
      <c r="T316" t="n">
        <v>4509.75</v>
      </c>
      <c r="U316" t="n">
        <v>0.71</v>
      </c>
      <c r="V316" t="n">
        <v>0.89</v>
      </c>
      <c r="W316" t="n">
        <v>2.96</v>
      </c>
      <c r="X316" t="n">
        <v>0.28</v>
      </c>
      <c r="Y316" t="n">
        <v>0.5</v>
      </c>
      <c r="Z316" t="n">
        <v>10</v>
      </c>
    </row>
    <row r="317">
      <c r="A317" t="n">
        <v>5</v>
      </c>
      <c r="B317" t="n">
        <v>25</v>
      </c>
      <c r="C317" t="inlineStr">
        <is>
          <t xml:space="preserve">CONCLUIDO	</t>
        </is>
      </c>
      <c r="D317" t="n">
        <v>5.2581</v>
      </c>
      <c r="E317" t="n">
        <v>19.02</v>
      </c>
      <c r="F317" t="n">
        <v>17.03</v>
      </c>
      <c r="G317" t="n">
        <v>72.98</v>
      </c>
      <c r="H317" t="n">
        <v>1.55</v>
      </c>
      <c r="I317" t="n">
        <v>14</v>
      </c>
      <c r="J317" t="n">
        <v>67.59</v>
      </c>
      <c r="K317" t="n">
        <v>28.92</v>
      </c>
      <c r="L317" t="n">
        <v>6</v>
      </c>
      <c r="M317" t="n">
        <v>12</v>
      </c>
      <c r="N317" t="n">
        <v>7.66</v>
      </c>
      <c r="O317" t="n">
        <v>8569.4</v>
      </c>
      <c r="P317" t="n">
        <v>101.18</v>
      </c>
      <c r="Q317" t="n">
        <v>183.29</v>
      </c>
      <c r="R317" t="n">
        <v>36.79</v>
      </c>
      <c r="S317" t="n">
        <v>26.24</v>
      </c>
      <c r="T317" t="n">
        <v>4381.12</v>
      </c>
      <c r="U317" t="n">
        <v>0.71</v>
      </c>
      <c r="V317" t="n">
        <v>0.89</v>
      </c>
      <c r="W317" t="n">
        <v>2.96</v>
      </c>
      <c r="X317" t="n">
        <v>0.27</v>
      </c>
      <c r="Y317" t="n">
        <v>0.5</v>
      </c>
      <c r="Z317" t="n">
        <v>10</v>
      </c>
    </row>
    <row r="318">
      <c r="A318" t="n">
        <v>6</v>
      </c>
      <c r="B318" t="n">
        <v>25</v>
      </c>
      <c r="C318" t="inlineStr">
        <is>
          <t xml:space="preserve">CONCLUIDO	</t>
        </is>
      </c>
      <c r="D318" t="n">
        <v>5.279</v>
      </c>
      <c r="E318" t="n">
        <v>18.94</v>
      </c>
      <c r="F318" t="n">
        <v>16.98</v>
      </c>
      <c r="G318" t="n">
        <v>84.90000000000001</v>
      </c>
      <c r="H318" t="n">
        <v>1.78</v>
      </c>
      <c r="I318" t="n">
        <v>12</v>
      </c>
      <c r="J318" t="n">
        <v>68.76000000000001</v>
      </c>
      <c r="K318" t="n">
        <v>28.92</v>
      </c>
      <c r="L318" t="n">
        <v>7</v>
      </c>
      <c r="M318" t="n">
        <v>10</v>
      </c>
      <c r="N318" t="n">
        <v>7.83</v>
      </c>
      <c r="O318" t="n">
        <v>8713.950000000001</v>
      </c>
      <c r="P318" t="n">
        <v>98.51000000000001</v>
      </c>
      <c r="Q318" t="n">
        <v>183.26</v>
      </c>
      <c r="R318" t="n">
        <v>35.3</v>
      </c>
      <c r="S318" t="n">
        <v>26.24</v>
      </c>
      <c r="T318" t="n">
        <v>3647.6</v>
      </c>
      <c r="U318" t="n">
        <v>0.74</v>
      </c>
      <c r="V318" t="n">
        <v>0.9</v>
      </c>
      <c r="W318" t="n">
        <v>2.96</v>
      </c>
      <c r="X318" t="n">
        <v>0.23</v>
      </c>
      <c r="Y318" t="n">
        <v>0.5</v>
      </c>
      <c r="Z318" t="n">
        <v>10</v>
      </c>
    </row>
    <row r="319">
      <c r="A319" t="n">
        <v>7</v>
      </c>
      <c r="B319" t="n">
        <v>25</v>
      </c>
      <c r="C319" t="inlineStr">
        <is>
          <t xml:space="preserve">CONCLUIDO	</t>
        </is>
      </c>
      <c r="D319" t="n">
        <v>5.302</v>
      </c>
      <c r="E319" t="n">
        <v>18.86</v>
      </c>
      <c r="F319" t="n">
        <v>16.93</v>
      </c>
      <c r="G319" t="n">
        <v>101.56</v>
      </c>
      <c r="H319" t="n">
        <v>2</v>
      </c>
      <c r="I319" t="n">
        <v>10</v>
      </c>
      <c r="J319" t="n">
        <v>69.93000000000001</v>
      </c>
      <c r="K319" t="n">
        <v>28.92</v>
      </c>
      <c r="L319" t="n">
        <v>8</v>
      </c>
      <c r="M319" t="n">
        <v>8</v>
      </c>
      <c r="N319" t="n">
        <v>8.01</v>
      </c>
      <c r="O319" t="n">
        <v>8858.84</v>
      </c>
      <c r="P319" t="n">
        <v>96.92</v>
      </c>
      <c r="Q319" t="n">
        <v>183.27</v>
      </c>
      <c r="R319" t="n">
        <v>33.39</v>
      </c>
      <c r="S319" t="n">
        <v>26.24</v>
      </c>
      <c r="T319" t="n">
        <v>2699.16</v>
      </c>
      <c r="U319" t="n">
        <v>0.79</v>
      </c>
      <c r="V319" t="n">
        <v>0.9</v>
      </c>
      <c r="W319" t="n">
        <v>2.96</v>
      </c>
      <c r="X319" t="n">
        <v>0.17</v>
      </c>
      <c r="Y319" t="n">
        <v>0.5</v>
      </c>
      <c r="Z319" t="n">
        <v>10</v>
      </c>
    </row>
    <row r="320">
      <c r="A320" t="n">
        <v>8</v>
      </c>
      <c r="B320" t="n">
        <v>25</v>
      </c>
      <c r="C320" t="inlineStr">
        <is>
          <t xml:space="preserve">CONCLUIDO	</t>
        </is>
      </c>
      <c r="D320" t="n">
        <v>5.3079</v>
      </c>
      <c r="E320" t="n">
        <v>18.84</v>
      </c>
      <c r="F320" t="n">
        <v>16.92</v>
      </c>
      <c r="G320" t="n">
        <v>112.79</v>
      </c>
      <c r="H320" t="n">
        <v>2.21</v>
      </c>
      <c r="I320" t="n">
        <v>9</v>
      </c>
      <c r="J320" t="n">
        <v>71.11</v>
      </c>
      <c r="K320" t="n">
        <v>28.92</v>
      </c>
      <c r="L320" t="n">
        <v>9</v>
      </c>
      <c r="M320" t="n">
        <v>3</v>
      </c>
      <c r="N320" t="n">
        <v>8.19</v>
      </c>
      <c r="O320" t="n">
        <v>9004.040000000001</v>
      </c>
      <c r="P320" t="n">
        <v>95.17</v>
      </c>
      <c r="Q320" t="n">
        <v>183.26</v>
      </c>
      <c r="R320" t="n">
        <v>33.2</v>
      </c>
      <c r="S320" t="n">
        <v>26.24</v>
      </c>
      <c r="T320" t="n">
        <v>2613.72</v>
      </c>
      <c r="U320" t="n">
        <v>0.79</v>
      </c>
      <c r="V320" t="n">
        <v>0.9</v>
      </c>
      <c r="W320" t="n">
        <v>2.96</v>
      </c>
      <c r="X320" t="n">
        <v>0.16</v>
      </c>
      <c r="Y320" t="n">
        <v>0.5</v>
      </c>
      <c r="Z320" t="n">
        <v>10</v>
      </c>
    </row>
    <row r="321">
      <c r="A321" t="n">
        <v>9</v>
      </c>
      <c r="B321" t="n">
        <v>25</v>
      </c>
      <c r="C321" t="inlineStr">
        <is>
          <t xml:space="preserve">CONCLUIDO	</t>
        </is>
      </c>
      <c r="D321" t="n">
        <v>5.3072</v>
      </c>
      <c r="E321" t="n">
        <v>18.84</v>
      </c>
      <c r="F321" t="n">
        <v>16.92</v>
      </c>
      <c r="G321" t="n">
        <v>112.81</v>
      </c>
      <c r="H321" t="n">
        <v>2.42</v>
      </c>
      <c r="I321" t="n">
        <v>9</v>
      </c>
      <c r="J321" t="n">
        <v>72.29000000000001</v>
      </c>
      <c r="K321" t="n">
        <v>28.92</v>
      </c>
      <c r="L321" t="n">
        <v>10</v>
      </c>
      <c r="M321" t="n">
        <v>1</v>
      </c>
      <c r="N321" t="n">
        <v>8.369999999999999</v>
      </c>
      <c r="O321" t="n">
        <v>9149.58</v>
      </c>
      <c r="P321" t="n">
        <v>95.81999999999999</v>
      </c>
      <c r="Q321" t="n">
        <v>183.26</v>
      </c>
      <c r="R321" t="n">
        <v>33.22</v>
      </c>
      <c r="S321" t="n">
        <v>26.24</v>
      </c>
      <c r="T321" t="n">
        <v>2623.29</v>
      </c>
      <c r="U321" t="n">
        <v>0.79</v>
      </c>
      <c r="V321" t="n">
        <v>0.9</v>
      </c>
      <c r="W321" t="n">
        <v>2.96</v>
      </c>
      <c r="X321" t="n">
        <v>0.17</v>
      </c>
      <c r="Y321" t="n">
        <v>0.5</v>
      </c>
      <c r="Z321" t="n">
        <v>10</v>
      </c>
    </row>
    <row r="322">
      <c r="A322" t="n">
        <v>10</v>
      </c>
      <c r="B322" t="n">
        <v>25</v>
      </c>
      <c r="C322" t="inlineStr">
        <is>
          <t xml:space="preserve">CONCLUIDO	</t>
        </is>
      </c>
      <c r="D322" t="n">
        <v>5.3061</v>
      </c>
      <c r="E322" t="n">
        <v>18.85</v>
      </c>
      <c r="F322" t="n">
        <v>16.93</v>
      </c>
      <c r="G322" t="n">
        <v>112.84</v>
      </c>
      <c r="H322" t="n">
        <v>2.62</v>
      </c>
      <c r="I322" t="n">
        <v>9</v>
      </c>
      <c r="J322" t="n">
        <v>73.47</v>
      </c>
      <c r="K322" t="n">
        <v>28.92</v>
      </c>
      <c r="L322" t="n">
        <v>11</v>
      </c>
      <c r="M322" t="n">
        <v>0</v>
      </c>
      <c r="N322" t="n">
        <v>8.550000000000001</v>
      </c>
      <c r="O322" t="n">
        <v>9295.440000000001</v>
      </c>
      <c r="P322" t="n">
        <v>96.89</v>
      </c>
      <c r="Q322" t="n">
        <v>183.26</v>
      </c>
      <c r="R322" t="n">
        <v>33.29</v>
      </c>
      <c r="S322" t="n">
        <v>26.24</v>
      </c>
      <c r="T322" t="n">
        <v>2654.05</v>
      </c>
      <c r="U322" t="n">
        <v>0.79</v>
      </c>
      <c r="V322" t="n">
        <v>0.9</v>
      </c>
      <c r="W322" t="n">
        <v>2.96</v>
      </c>
      <c r="X322" t="n">
        <v>0.17</v>
      </c>
      <c r="Y322" t="n">
        <v>0.5</v>
      </c>
      <c r="Z322" t="n">
        <v>10</v>
      </c>
    </row>
    <row r="323">
      <c r="A323" t="n">
        <v>0</v>
      </c>
      <c r="B323" t="n">
        <v>85</v>
      </c>
      <c r="C323" t="inlineStr">
        <is>
          <t xml:space="preserve">CONCLUIDO	</t>
        </is>
      </c>
      <c r="D323" t="n">
        <v>3.3953</v>
      </c>
      <c r="E323" t="n">
        <v>29.45</v>
      </c>
      <c r="F323" t="n">
        <v>20.64</v>
      </c>
      <c r="G323" t="n">
        <v>6.52</v>
      </c>
      <c r="H323" t="n">
        <v>0.11</v>
      </c>
      <c r="I323" t="n">
        <v>190</v>
      </c>
      <c r="J323" t="n">
        <v>167.88</v>
      </c>
      <c r="K323" t="n">
        <v>51.39</v>
      </c>
      <c r="L323" t="n">
        <v>1</v>
      </c>
      <c r="M323" t="n">
        <v>188</v>
      </c>
      <c r="N323" t="n">
        <v>30.49</v>
      </c>
      <c r="O323" t="n">
        <v>20939.59</v>
      </c>
      <c r="P323" t="n">
        <v>263.67</v>
      </c>
      <c r="Q323" t="n">
        <v>183.35</v>
      </c>
      <c r="R323" t="n">
        <v>148.64</v>
      </c>
      <c r="S323" t="n">
        <v>26.24</v>
      </c>
      <c r="T323" t="n">
        <v>59426.01</v>
      </c>
      <c r="U323" t="n">
        <v>0.18</v>
      </c>
      <c r="V323" t="n">
        <v>0.74</v>
      </c>
      <c r="W323" t="n">
        <v>3.26</v>
      </c>
      <c r="X323" t="n">
        <v>3.88</v>
      </c>
      <c r="Y323" t="n">
        <v>0.5</v>
      </c>
      <c r="Z323" t="n">
        <v>10</v>
      </c>
    </row>
    <row r="324">
      <c r="A324" t="n">
        <v>1</v>
      </c>
      <c r="B324" t="n">
        <v>85</v>
      </c>
      <c r="C324" t="inlineStr">
        <is>
          <t xml:space="preserve">CONCLUIDO	</t>
        </is>
      </c>
      <c r="D324" t="n">
        <v>4.2049</v>
      </c>
      <c r="E324" t="n">
        <v>23.78</v>
      </c>
      <c r="F324" t="n">
        <v>18.49</v>
      </c>
      <c r="G324" t="n">
        <v>12.9</v>
      </c>
      <c r="H324" t="n">
        <v>0.21</v>
      </c>
      <c r="I324" t="n">
        <v>86</v>
      </c>
      <c r="J324" t="n">
        <v>169.33</v>
      </c>
      <c r="K324" t="n">
        <v>51.39</v>
      </c>
      <c r="L324" t="n">
        <v>2</v>
      </c>
      <c r="M324" t="n">
        <v>84</v>
      </c>
      <c r="N324" t="n">
        <v>30.94</v>
      </c>
      <c r="O324" t="n">
        <v>21118.46</v>
      </c>
      <c r="P324" t="n">
        <v>235.96</v>
      </c>
      <c r="Q324" t="n">
        <v>183.36</v>
      </c>
      <c r="R324" t="n">
        <v>81.97</v>
      </c>
      <c r="S324" t="n">
        <v>26.24</v>
      </c>
      <c r="T324" t="n">
        <v>26609.07</v>
      </c>
      <c r="U324" t="n">
        <v>0.32</v>
      </c>
      <c r="V324" t="n">
        <v>0.82</v>
      </c>
      <c r="W324" t="n">
        <v>3.09</v>
      </c>
      <c r="X324" t="n">
        <v>1.73</v>
      </c>
      <c r="Y324" t="n">
        <v>0.5</v>
      </c>
      <c r="Z324" t="n">
        <v>10</v>
      </c>
    </row>
    <row r="325">
      <c r="A325" t="n">
        <v>2</v>
      </c>
      <c r="B325" t="n">
        <v>85</v>
      </c>
      <c r="C325" t="inlineStr">
        <is>
          <t xml:space="preserve">CONCLUIDO	</t>
        </is>
      </c>
      <c r="D325" t="n">
        <v>4.5176</v>
      </c>
      <c r="E325" t="n">
        <v>22.14</v>
      </c>
      <c r="F325" t="n">
        <v>17.87</v>
      </c>
      <c r="G325" t="n">
        <v>19.14</v>
      </c>
      <c r="H325" t="n">
        <v>0.31</v>
      </c>
      <c r="I325" t="n">
        <v>56</v>
      </c>
      <c r="J325" t="n">
        <v>170.79</v>
      </c>
      <c r="K325" t="n">
        <v>51.39</v>
      </c>
      <c r="L325" t="n">
        <v>3</v>
      </c>
      <c r="M325" t="n">
        <v>54</v>
      </c>
      <c r="N325" t="n">
        <v>31.4</v>
      </c>
      <c r="O325" t="n">
        <v>21297.94</v>
      </c>
      <c r="P325" t="n">
        <v>227.63</v>
      </c>
      <c r="Q325" t="n">
        <v>183.28</v>
      </c>
      <c r="R325" t="n">
        <v>62.58</v>
      </c>
      <c r="S325" t="n">
        <v>26.24</v>
      </c>
      <c r="T325" t="n">
        <v>17067.62</v>
      </c>
      <c r="U325" t="n">
        <v>0.42</v>
      </c>
      <c r="V325" t="n">
        <v>0.85</v>
      </c>
      <c r="W325" t="n">
        <v>3.04</v>
      </c>
      <c r="X325" t="n">
        <v>1.11</v>
      </c>
      <c r="Y325" t="n">
        <v>0.5</v>
      </c>
      <c r="Z325" t="n">
        <v>10</v>
      </c>
    </row>
    <row r="326">
      <c r="A326" t="n">
        <v>3</v>
      </c>
      <c r="B326" t="n">
        <v>85</v>
      </c>
      <c r="C326" t="inlineStr">
        <is>
          <t xml:space="preserve">CONCLUIDO	</t>
        </is>
      </c>
      <c r="D326" t="n">
        <v>4.6906</v>
      </c>
      <c r="E326" t="n">
        <v>21.32</v>
      </c>
      <c r="F326" t="n">
        <v>17.56</v>
      </c>
      <c r="G326" t="n">
        <v>25.69</v>
      </c>
      <c r="H326" t="n">
        <v>0.41</v>
      </c>
      <c r="I326" t="n">
        <v>41</v>
      </c>
      <c r="J326" t="n">
        <v>172.25</v>
      </c>
      <c r="K326" t="n">
        <v>51.39</v>
      </c>
      <c r="L326" t="n">
        <v>4</v>
      </c>
      <c r="M326" t="n">
        <v>39</v>
      </c>
      <c r="N326" t="n">
        <v>31.86</v>
      </c>
      <c r="O326" t="n">
        <v>21478.05</v>
      </c>
      <c r="P326" t="n">
        <v>223.33</v>
      </c>
      <c r="Q326" t="n">
        <v>183.3</v>
      </c>
      <c r="R326" t="n">
        <v>53.09</v>
      </c>
      <c r="S326" t="n">
        <v>26.24</v>
      </c>
      <c r="T326" t="n">
        <v>12394.24</v>
      </c>
      <c r="U326" t="n">
        <v>0.49</v>
      </c>
      <c r="V326" t="n">
        <v>0.87</v>
      </c>
      <c r="W326" t="n">
        <v>3.01</v>
      </c>
      <c r="X326" t="n">
        <v>0.8</v>
      </c>
      <c r="Y326" t="n">
        <v>0.5</v>
      </c>
      <c r="Z326" t="n">
        <v>10</v>
      </c>
    </row>
    <row r="327">
      <c r="A327" t="n">
        <v>4</v>
      </c>
      <c r="B327" t="n">
        <v>85</v>
      </c>
      <c r="C327" t="inlineStr">
        <is>
          <t xml:space="preserve">CONCLUIDO	</t>
        </is>
      </c>
      <c r="D327" t="n">
        <v>4.7863</v>
      </c>
      <c r="E327" t="n">
        <v>20.89</v>
      </c>
      <c r="F327" t="n">
        <v>17.4</v>
      </c>
      <c r="G327" t="n">
        <v>31.64</v>
      </c>
      <c r="H327" t="n">
        <v>0.51</v>
      </c>
      <c r="I327" t="n">
        <v>33</v>
      </c>
      <c r="J327" t="n">
        <v>173.71</v>
      </c>
      <c r="K327" t="n">
        <v>51.39</v>
      </c>
      <c r="L327" t="n">
        <v>5</v>
      </c>
      <c r="M327" t="n">
        <v>31</v>
      </c>
      <c r="N327" t="n">
        <v>32.32</v>
      </c>
      <c r="O327" t="n">
        <v>21658.78</v>
      </c>
      <c r="P327" t="n">
        <v>221.12</v>
      </c>
      <c r="Q327" t="n">
        <v>183.27</v>
      </c>
      <c r="R327" t="n">
        <v>48.12</v>
      </c>
      <c r="S327" t="n">
        <v>26.24</v>
      </c>
      <c r="T327" t="n">
        <v>9950.809999999999</v>
      </c>
      <c r="U327" t="n">
        <v>0.55</v>
      </c>
      <c r="V327" t="n">
        <v>0.87</v>
      </c>
      <c r="W327" t="n">
        <v>3</v>
      </c>
      <c r="X327" t="n">
        <v>0.64</v>
      </c>
      <c r="Y327" t="n">
        <v>0.5</v>
      </c>
      <c r="Z327" t="n">
        <v>10</v>
      </c>
    </row>
    <row r="328">
      <c r="A328" t="n">
        <v>5</v>
      </c>
      <c r="B328" t="n">
        <v>85</v>
      </c>
      <c r="C328" t="inlineStr">
        <is>
          <t xml:space="preserve">CONCLUIDO	</t>
        </is>
      </c>
      <c r="D328" t="n">
        <v>4.85</v>
      </c>
      <c r="E328" t="n">
        <v>20.62</v>
      </c>
      <c r="F328" t="n">
        <v>17.3</v>
      </c>
      <c r="G328" t="n">
        <v>37.07</v>
      </c>
      <c r="H328" t="n">
        <v>0.61</v>
      </c>
      <c r="I328" t="n">
        <v>28</v>
      </c>
      <c r="J328" t="n">
        <v>175.18</v>
      </c>
      <c r="K328" t="n">
        <v>51.39</v>
      </c>
      <c r="L328" t="n">
        <v>6</v>
      </c>
      <c r="M328" t="n">
        <v>26</v>
      </c>
      <c r="N328" t="n">
        <v>32.79</v>
      </c>
      <c r="O328" t="n">
        <v>21840.16</v>
      </c>
      <c r="P328" t="n">
        <v>219.48</v>
      </c>
      <c r="Q328" t="n">
        <v>183.31</v>
      </c>
      <c r="R328" t="n">
        <v>45.16</v>
      </c>
      <c r="S328" t="n">
        <v>26.24</v>
      </c>
      <c r="T328" t="n">
        <v>8495.870000000001</v>
      </c>
      <c r="U328" t="n">
        <v>0.58</v>
      </c>
      <c r="V328" t="n">
        <v>0.88</v>
      </c>
      <c r="W328" t="n">
        <v>2.98</v>
      </c>
      <c r="X328" t="n">
        <v>0.54</v>
      </c>
      <c r="Y328" t="n">
        <v>0.5</v>
      </c>
      <c r="Z328" t="n">
        <v>10</v>
      </c>
    </row>
    <row r="329">
      <c r="A329" t="n">
        <v>6</v>
      </c>
      <c r="B329" t="n">
        <v>85</v>
      </c>
      <c r="C329" t="inlineStr">
        <is>
          <t xml:space="preserve">CONCLUIDO	</t>
        </is>
      </c>
      <c r="D329" t="n">
        <v>4.901</v>
      </c>
      <c r="E329" t="n">
        <v>20.4</v>
      </c>
      <c r="F329" t="n">
        <v>17.22</v>
      </c>
      <c r="G329" t="n">
        <v>43.05</v>
      </c>
      <c r="H329" t="n">
        <v>0.7</v>
      </c>
      <c r="I329" t="n">
        <v>24</v>
      </c>
      <c r="J329" t="n">
        <v>176.66</v>
      </c>
      <c r="K329" t="n">
        <v>51.39</v>
      </c>
      <c r="L329" t="n">
        <v>7</v>
      </c>
      <c r="M329" t="n">
        <v>22</v>
      </c>
      <c r="N329" t="n">
        <v>33.27</v>
      </c>
      <c r="O329" t="n">
        <v>22022.17</v>
      </c>
      <c r="P329" t="n">
        <v>218.21</v>
      </c>
      <c r="Q329" t="n">
        <v>183.29</v>
      </c>
      <c r="R329" t="n">
        <v>42.81</v>
      </c>
      <c r="S329" t="n">
        <v>26.24</v>
      </c>
      <c r="T329" t="n">
        <v>7339.81</v>
      </c>
      <c r="U329" t="n">
        <v>0.61</v>
      </c>
      <c r="V329" t="n">
        <v>0.88</v>
      </c>
      <c r="W329" t="n">
        <v>2.97</v>
      </c>
      <c r="X329" t="n">
        <v>0.46</v>
      </c>
      <c r="Y329" t="n">
        <v>0.5</v>
      </c>
      <c r="Z329" t="n">
        <v>10</v>
      </c>
    </row>
    <row r="330">
      <c r="A330" t="n">
        <v>7</v>
      </c>
      <c r="B330" t="n">
        <v>85</v>
      </c>
      <c r="C330" t="inlineStr">
        <is>
          <t xml:space="preserve">CONCLUIDO	</t>
        </is>
      </c>
      <c r="D330" t="n">
        <v>4.9419</v>
      </c>
      <c r="E330" t="n">
        <v>20.24</v>
      </c>
      <c r="F330" t="n">
        <v>17.15</v>
      </c>
      <c r="G330" t="n">
        <v>49</v>
      </c>
      <c r="H330" t="n">
        <v>0.8</v>
      </c>
      <c r="I330" t="n">
        <v>21</v>
      </c>
      <c r="J330" t="n">
        <v>178.14</v>
      </c>
      <c r="K330" t="n">
        <v>51.39</v>
      </c>
      <c r="L330" t="n">
        <v>8</v>
      </c>
      <c r="M330" t="n">
        <v>19</v>
      </c>
      <c r="N330" t="n">
        <v>33.75</v>
      </c>
      <c r="O330" t="n">
        <v>22204.83</v>
      </c>
      <c r="P330" t="n">
        <v>217.13</v>
      </c>
      <c r="Q330" t="n">
        <v>183.27</v>
      </c>
      <c r="R330" t="n">
        <v>40.53</v>
      </c>
      <c r="S330" t="n">
        <v>26.24</v>
      </c>
      <c r="T330" t="n">
        <v>6216.66</v>
      </c>
      <c r="U330" t="n">
        <v>0.65</v>
      </c>
      <c r="V330" t="n">
        <v>0.89</v>
      </c>
      <c r="W330" t="n">
        <v>2.97</v>
      </c>
      <c r="X330" t="n">
        <v>0.4</v>
      </c>
      <c r="Y330" t="n">
        <v>0.5</v>
      </c>
      <c r="Z330" t="n">
        <v>10</v>
      </c>
    </row>
    <row r="331">
      <c r="A331" t="n">
        <v>8</v>
      </c>
      <c r="B331" t="n">
        <v>85</v>
      </c>
      <c r="C331" t="inlineStr">
        <is>
          <t xml:space="preserve">CONCLUIDO	</t>
        </is>
      </c>
      <c r="D331" t="n">
        <v>4.9698</v>
      </c>
      <c r="E331" t="n">
        <v>20.12</v>
      </c>
      <c r="F331" t="n">
        <v>17.11</v>
      </c>
      <c r="G331" t="n">
        <v>54.02</v>
      </c>
      <c r="H331" t="n">
        <v>0.89</v>
      </c>
      <c r="I331" t="n">
        <v>19</v>
      </c>
      <c r="J331" t="n">
        <v>179.63</v>
      </c>
      <c r="K331" t="n">
        <v>51.39</v>
      </c>
      <c r="L331" t="n">
        <v>9</v>
      </c>
      <c r="M331" t="n">
        <v>17</v>
      </c>
      <c r="N331" t="n">
        <v>34.24</v>
      </c>
      <c r="O331" t="n">
        <v>22388.15</v>
      </c>
      <c r="P331" t="n">
        <v>216.27</v>
      </c>
      <c r="Q331" t="n">
        <v>183.26</v>
      </c>
      <c r="R331" t="n">
        <v>39.24</v>
      </c>
      <c r="S331" t="n">
        <v>26.24</v>
      </c>
      <c r="T331" t="n">
        <v>5583.58</v>
      </c>
      <c r="U331" t="n">
        <v>0.67</v>
      </c>
      <c r="V331" t="n">
        <v>0.89</v>
      </c>
      <c r="W331" t="n">
        <v>2.96</v>
      </c>
      <c r="X331" t="n">
        <v>0.35</v>
      </c>
      <c r="Y331" t="n">
        <v>0.5</v>
      </c>
      <c r="Z331" t="n">
        <v>10</v>
      </c>
    </row>
    <row r="332">
      <c r="A332" t="n">
        <v>9</v>
      </c>
      <c r="B332" t="n">
        <v>85</v>
      </c>
      <c r="C332" t="inlineStr">
        <is>
          <t xml:space="preserve">CONCLUIDO	</t>
        </is>
      </c>
      <c r="D332" t="n">
        <v>4.991</v>
      </c>
      <c r="E332" t="n">
        <v>20.04</v>
      </c>
      <c r="F332" t="n">
        <v>17.09</v>
      </c>
      <c r="G332" t="n">
        <v>60.31</v>
      </c>
      <c r="H332" t="n">
        <v>0.98</v>
      </c>
      <c r="I332" t="n">
        <v>17</v>
      </c>
      <c r="J332" t="n">
        <v>181.12</v>
      </c>
      <c r="K332" t="n">
        <v>51.39</v>
      </c>
      <c r="L332" t="n">
        <v>10</v>
      </c>
      <c r="M332" t="n">
        <v>15</v>
      </c>
      <c r="N332" t="n">
        <v>34.73</v>
      </c>
      <c r="O332" t="n">
        <v>22572.13</v>
      </c>
      <c r="P332" t="n">
        <v>215.77</v>
      </c>
      <c r="Q332" t="n">
        <v>183.28</v>
      </c>
      <c r="R332" t="n">
        <v>38.62</v>
      </c>
      <c r="S332" t="n">
        <v>26.24</v>
      </c>
      <c r="T332" t="n">
        <v>5282.84</v>
      </c>
      <c r="U332" t="n">
        <v>0.68</v>
      </c>
      <c r="V332" t="n">
        <v>0.89</v>
      </c>
      <c r="W332" t="n">
        <v>2.97</v>
      </c>
      <c r="X332" t="n">
        <v>0.33</v>
      </c>
      <c r="Y332" t="n">
        <v>0.5</v>
      </c>
      <c r="Z332" t="n">
        <v>10</v>
      </c>
    </row>
    <row r="333">
      <c r="A333" t="n">
        <v>10</v>
      </c>
      <c r="B333" t="n">
        <v>85</v>
      </c>
      <c r="C333" t="inlineStr">
        <is>
          <t xml:space="preserve">CONCLUIDO	</t>
        </is>
      </c>
      <c r="D333" t="n">
        <v>5.0223</v>
      </c>
      <c r="E333" t="n">
        <v>19.91</v>
      </c>
      <c r="F333" t="n">
        <v>17.03</v>
      </c>
      <c r="G333" t="n">
        <v>68.12</v>
      </c>
      <c r="H333" t="n">
        <v>1.07</v>
      </c>
      <c r="I333" t="n">
        <v>15</v>
      </c>
      <c r="J333" t="n">
        <v>182.62</v>
      </c>
      <c r="K333" t="n">
        <v>51.39</v>
      </c>
      <c r="L333" t="n">
        <v>11</v>
      </c>
      <c r="M333" t="n">
        <v>13</v>
      </c>
      <c r="N333" t="n">
        <v>35.22</v>
      </c>
      <c r="O333" t="n">
        <v>22756.91</v>
      </c>
      <c r="P333" t="n">
        <v>214.85</v>
      </c>
      <c r="Q333" t="n">
        <v>183.27</v>
      </c>
      <c r="R333" t="n">
        <v>36.88</v>
      </c>
      <c r="S333" t="n">
        <v>26.24</v>
      </c>
      <c r="T333" t="n">
        <v>4423.83</v>
      </c>
      <c r="U333" t="n">
        <v>0.71</v>
      </c>
      <c r="V333" t="n">
        <v>0.89</v>
      </c>
      <c r="W333" t="n">
        <v>2.96</v>
      </c>
      <c r="X333" t="n">
        <v>0.27</v>
      </c>
      <c r="Y333" t="n">
        <v>0.5</v>
      </c>
      <c r="Z333" t="n">
        <v>10</v>
      </c>
    </row>
    <row r="334">
      <c r="A334" t="n">
        <v>11</v>
      </c>
      <c r="B334" t="n">
        <v>85</v>
      </c>
      <c r="C334" t="inlineStr">
        <is>
          <t xml:space="preserve">CONCLUIDO	</t>
        </is>
      </c>
      <c r="D334" t="n">
        <v>5.0345</v>
      </c>
      <c r="E334" t="n">
        <v>19.86</v>
      </c>
      <c r="F334" t="n">
        <v>17.02</v>
      </c>
      <c r="G334" t="n">
        <v>72.93000000000001</v>
      </c>
      <c r="H334" t="n">
        <v>1.16</v>
      </c>
      <c r="I334" t="n">
        <v>14</v>
      </c>
      <c r="J334" t="n">
        <v>184.12</v>
      </c>
      <c r="K334" t="n">
        <v>51.39</v>
      </c>
      <c r="L334" t="n">
        <v>12</v>
      </c>
      <c r="M334" t="n">
        <v>12</v>
      </c>
      <c r="N334" t="n">
        <v>35.73</v>
      </c>
      <c r="O334" t="n">
        <v>22942.24</v>
      </c>
      <c r="P334" t="n">
        <v>214.53</v>
      </c>
      <c r="Q334" t="n">
        <v>183.28</v>
      </c>
      <c r="R334" t="n">
        <v>36.26</v>
      </c>
      <c r="S334" t="n">
        <v>26.24</v>
      </c>
      <c r="T334" t="n">
        <v>4114.8</v>
      </c>
      <c r="U334" t="n">
        <v>0.72</v>
      </c>
      <c r="V334" t="n">
        <v>0.89</v>
      </c>
      <c r="W334" t="n">
        <v>2.96</v>
      </c>
      <c r="X334" t="n">
        <v>0.26</v>
      </c>
      <c r="Y334" t="n">
        <v>0.5</v>
      </c>
      <c r="Z334" t="n">
        <v>10</v>
      </c>
    </row>
    <row r="335">
      <c r="A335" t="n">
        <v>12</v>
      </c>
      <c r="B335" t="n">
        <v>85</v>
      </c>
      <c r="C335" t="inlineStr">
        <is>
          <t xml:space="preserve">CONCLUIDO	</t>
        </is>
      </c>
      <c r="D335" t="n">
        <v>5.0471</v>
      </c>
      <c r="E335" t="n">
        <v>19.81</v>
      </c>
      <c r="F335" t="n">
        <v>17</v>
      </c>
      <c r="G335" t="n">
        <v>78.45999999999999</v>
      </c>
      <c r="H335" t="n">
        <v>1.24</v>
      </c>
      <c r="I335" t="n">
        <v>13</v>
      </c>
      <c r="J335" t="n">
        <v>185.63</v>
      </c>
      <c r="K335" t="n">
        <v>51.39</v>
      </c>
      <c r="L335" t="n">
        <v>13</v>
      </c>
      <c r="M335" t="n">
        <v>11</v>
      </c>
      <c r="N335" t="n">
        <v>36.24</v>
      </c>
      <c r="O335" t="n">
        <v>23128.27</v>
      </c>
      <c r="P335" t="n">
        <v>214.21</v>
      </c>
      <c r="Q335" t="n">
        <v>183.26</v>
      </c>
      <c r="R335" t="n">
        <v>35.9</v>
      </c>
      <c r="S335" t="n">
        <v>26.24</v>
      </c>
      <c r="T335" t="n">
        <v>3943.78</v>
      </c>
      <c r="U335" t="n">
        <v>0.73</v>
      </c>
      <c r="V335" t="n">
        <v>0.89</v>
      </c>
      <c r="W335" t="n">
        <v>2.96</v>
      </c>
      <c r="X335" t="n">
        <v>0.24</v>
      </c>
      <c r="Y335" t="n">
        <v>0.5</v>
      </c>
      <c r="Z335" t="n">
        <v>10</v>
      </c>
    </row>
    <row r="336">
      <c r="A336" t="n">
        <v>13</v>
      </c>
      <c r="B336" t="n">
        <v>85</v>
      </c>
      <c r="C336" t="inlineStr">
        <is>
          <t xml:space="preserve">CONCLUIDO	</t>
        </is>
      </c>
      <c r="D336" t="n">
        <v>5.0627</v>
      </c>
      <c r="E336" t="n">
        <v>19.75</v>
      </c>
      <c r="F336" t="n">
        <v>16.97</v>
      </c>
      <c r="G336" t="n">
        <v>84.87</v>
      </c>
      <c r="H336" t="n">
        <v>1.33</v>
      </c>
      <c r="I336" t="n">
        <v>12</v>
      </c>
      <c r="J336" t="n">
        <v>187.14</v>
      </c>
      <c r="K336" t="n">
        <v>51.39</v>
      </c>
      <c r="L336" t="n">
        <v>14</v>
      </c>
      <c r="M336" t="n">
        <v>10</v>
      </c>
      <c r="N336" t="n">
        <v>36.75</v>
      </c>
      <c r="O336" t="n">
        <v>23314.98</v>
      </c>
      <c r="P336" t="n">
        <v>213.32</v>
      </c>
      <c r="Q336" t="n">
        <v>183.26</v>
      </c>
      <c r="R336" t="n">
        <v>35.09</v>
      </c>
      <c r="S336" t="n">
        <v>26.24</v>
      </c>
      <c r="T336" t="n">
        <v>3542.27</v>
      </c>
      <c r="U336" t="n">
        <v>0.75</v>
      </c>
      <c r="V336" t="n">
        <v>0.9</v>
      </c>
      <c r="W336" t="n">
        <v>2.96</v>
      </c>
      <c r="X336" t="n">
        <v>0.22</v>
      </c>
      <c r="Y336" t="n">
        <v>0.5</v>
      </c>
      <c r="Z336" t="n">
        <v>10</v>
      </c>
    </row>
    <row r="337">
      <c r="A337" t="n">
        <v>14</v>
      </c>
      <c r="B337" t="n">
        <v>85</v>
      </c>
      <c r="C337" t="inlineStr">
        <is>
          <t xml:space="preserve">CONCLUIDO	</t>
        </is>
      </c>
      <c r="D337" t="n">
        <v>5.0613</v>
      </c>
      <c r="E337" t="n">
        <v>19.76</v>
      </c>
      <c r="F337" t="n">
        <v>16.98</v>
      </c>
      <c r="G337" t="n">
        <v>84.89</v>
      </c>
      <c r="H337" t="n">
        <v>1.41</v>
      </c>
      <c r="I337" t="n">
        <v>12</v>
      </c>
      <c r="J337" t="n">
        <v>188.66</v>
      </c>
      <c r="K337" t="n">
        <v>51.39</v>
      </c>
      <c r="L337" t="n">
        <v>15</v>
      </c>
      <c r="M337" t="n">
        <v>10</v>
      </c>
      <c r="N337" t="n">
        <v>37.27</v>
      </c>
      <c r="O337" t="n">
        <v>23502.4</v>
      </c>
      <c r="P337" t="n">
        <v>212.98</v>
      </c>
      <c r="Q337" t="n">
        <v>183.26</v>
      </c>
      <c r="R337" t="n">
        <v>35.19</v>
      </c>
      <c r="S337" t="n">
        <v>26.24</v>
      </c>
      <c r="T337" t="n">
        <v>3590.04</v>
      </c>
      <c r="U337" t="n">
        <v>0.75</v>
      </c>
      <c r="V337" t="n">
        <v>0.9</v>
      </c>
      <c r="W337" t="n">
        <v>2.96</v>
      </c>
      <c r="X337" t="n">
        <v>0.22</v>
      </c>
      <c r="Y337" t="n">
        <v>0.5</v>
      </c>
      <c r="Z337" t="n">
        <v>10</v>
      </c>
    </row>
    <row r="338">
      <c r="A338" t="n">
        <v>15</v>
      </c>
      <c r="B338" t="n">
        <v>85</v>
      </c>
      <c r="C338" t="inlineStr">
        <is>
          <t xml:space="preserve">CONCLUIDO	</t>
        </is>
      </c>
      <c r="D338" t="n">
        <v>5.0794</v>
      </c>
      <c r="E338" t="n">
        <v>19.69</v>
      </c>
      <c r="F338" t="n">
        <v>16.94</v>
      </c>
      <c r="G338" t="n">
        <v>92.41</v>
      </c>
      <c r="H338" t="n">
        <v>1.49</v>
      </c>
      <c r="I338" t="n">
        <v>11</v>
      </c>
      <c r="J338" t="n">
        <v>190.19</v>
      </c>
      <c r="K338" t="n">
        <v>51.39</v>
      </c>
      <c r="L338" t="n">
        <v>16</v>
      </c>
      <c r="M338" t="n">
        <v>9</v>
      </c>
      <c r="N338" t="n">
        <v>37.79</v>
      </c>
      <c r="O338" t="n">
        <v>23690.52</v>
      </c>
      <c r="P338" t="n">
        <v>212.49</v>
      </c>
      <c r="Q338" t="n">
        <v>183.26</v>
      </c>
      <c r="R338" t="n">
        <v>34.11</v>
      </c>
      <c r="S338" t="n">
        <v>26.24</v>
      </c>
      <c r="T338" t="n">
        <v>3053.88</v>
      </c>
      <c r="U338" t="n">
        <v>0.77</v>
      </c>
      <c r="V338" t="n">
        <v>0.9</v>
      </c>
      <c r="W338" t="n">
        <v>2.95</v>
      </c>
      <c r="X338" t="n">
        <v>0.19</v>
      </c>
      <c r="Y338" t="n">
        <v>0.5</v>
      </c>
      <c r="Z338" t="n">
        <v>10</v>
      </c>
    </row>
    <row r="339">
      <c r="A339" t="n">
        <v>16</v>
      </c>
      <c r="B339" t="n">
        <v>85</v>
      </c>
      <c r="C339" t="inlineStr">
        <is>
          <t xml:space="preserve">CONCLUIDO	</t>
        </is>
      </c>
      <c r="D339" t="n">
        <v>5.0923</v>
      </c>
      <c r="E339" t="n">
        <v>19.64</v>
      </c>
      <c r="F339" t="n">
        <v>16.93</v>
      </c>
      <c r="G339" t="n">
        <v>101.56</v>
      </c>
      <c r="H339" t="n">
        <v>1.57</v>
      </c>
      <c r="I339" t="n">
        <v>10</v>
      </c>
      <c r="J339" t="n">
        <v>191.72</v>
      </c>
      <c r="K339" t="n">
        <v>51.39</v>
      </c>
      <c r="L339" t="n">
        <v>17</v>
      </c>
      <c r="M339" t="n">
        <v>8</v>
      </c>
      <c r="N339" t="n">
        <v>38.33</v>
      </c>
      <c r="O339" t="n">
        <v>23879.37</v>
      </c>
      <c r="P339" t="n">
        <v>212.15</v>
      </c>
      <c r="Q339" t="n">
        <v>183.26</v>
      </c>
      <c r="R339" t="n">
        <v>33.62</v>
      </c>
      <c r="S339" t="n">
        <v>26.24</v>
      </c>
      <c r="T339" t="n">
        <v>2818.45</v>
      </c>
      <c r="U339" t="n">
        <v>0.78</v>
      </c>
      <c r="V339" t="n">
        <v>0.9</v>
      </c>
      <c r="W339" t="n">
        <v>2.95</v>
      </c>
      <c r="X339" t="n">
        <v>0.17</v>
      </c>
      <c r="Y339" t="n">
        <v>0.5</v>
      </c>
      <c r="Z339" t="n">
        <v>10</v>
      </c>
    </row>
    <row r="340">
      <c r="A340" t="n">
        <v>17</v>
      </c>
      <c r="B340" t="n">
        <v>85</v>
      </c>
      <c r="C340" t="inlineStr">
        <is>
          <t xml:space="preserve">CONCLUIDO	</t>
        </is>
      </c>
      <c r="D340" t="n">
        <v>5.0929</v>
      </c>
      <c r="E340" t="n">
        <v>19.64</v>
      </c>
      <c r="F340" t="n">
        <v>16.92</v>
      </c>
      <c r="G340" t="n">
        <v>101.54</v>
      </c>
      <c r="H340" t="n">
        <v>1.65</v>
      </c>
      <c r="I340" t="n">
        <v>10</v>
      </c>
      <c r="J340" t="n">
        <v>193.26</v>
      </c>
      <c r="K340" t="n">
        <v>51.39</v>
      </c>
      <c r="L340" t="n">
        <v>18</v>
      </c>
      <c r="M340" t="n">
        <v>8</v>
      </c>
      <c r="N340" t="n">
        <v>38.86</v>
      </c>
      <c r="O340" t="n">
        <v>24068.93</v>
      </c>
      <c r="P340" t="n">
        <v>212.2</v>
      </c>
      <c r="Q340" t="n">
        <v>183.27</v>
      </c>
      <c r="R340" t="n">
        <v>33.53</v>
      </c>
      <c r="S340" t="n">
        <v>26.24</v>
      </c>
      <c r="T340" t="n">
        <v>2769.8</v>
      </c>
      <c r="U340" t="n">
        <v>0.78</v>
      </c>
      <c r="V340" t="n">
        <v>0.9</v>
      </c>
      <c r="W340" t="n">
        <v>2.95</v>
      </c>
      <c r="X340" t="n">
        <v>0.17</v>
      </c>
      <c r="Y340" t="n">
        <v>0.5</v>
      </c>
      <c r="Z340" t="n">
        <v>10</v>
      </c>
    </row>
    <row r="341">
      <c r="A341" t="n">
        <v>18</v>
      </c>
      <c r="B341" t="n">
        <v>85</v>
      </c>
      <c r="C341" t="inlineStr">
        <is>
          <t xml:space="preserve">CONCLUIDO	</t>
        </is>
      </c>
      <c r="D341" t="n">
        <v>5.1046</v>
      </c>
      <c r="E341" t="n">
        <v>19.59</v>
      </c>
      <c r="F341" t="n">
        <v>16.91</v>
      </c>
      <c r="G341" t="n">
        <v>112.75</v>
      </c>
      <c r="H341" t="n">
        <v>1.73</v>
      </c>
      <c r="I341" t="n">
        <v>9</v>
      </c>
      <c r="J341" t="n">
        <v>194.8</v>
      </c>
      <c r="K341" t="n">
        <v>51.39</v>
      </c>
      <c r="L341" t="n">
        <v>19</v>
      </c>
      <c r="M341" t="n">
        <v>7</v>
      </c>
      <c r="N341" t="n">
        <v>39.41</v>
      </c>
      <c r="O341" t="n">
        <v>24259.23</v>
      </c>
      <c r="P341" t="n">
        <v>210.88</v>
      </c>
      <c r="Q341" t="n">
        <v>183.27</v>
      </c>
      <c r="R341" t="n">
        <v>33.08</v>
      </c>
      <c r="S341" t="n">
        <v>26.24</v>
      </c>
      <c r="T341" t="n">
        <v>2552.14</v>
      </c>
      <c r="U341" t="n">
        <v>0.79</v>
      </c>
      <c r="V341" t="n">
        <v>0.9</v>
      </c>
      <c r="W341" t="n">
        <v>2.96</v>
      </c>
      <c r="X341" t="n">
        <v>0.16</v>
      </c>
      <c r="Y341" t="n">
        <v>0.5</v>
      </c>
      <c r="Z341" t="n">
        <v>10</v>
      </c>
    </row>
    <row r="342">
      <c r="A342" t="n">
        <v>19</v>
      </c>
      <c r="B342" t="n">
        <v>85</v>
      </c>
      <c r="C342" t="inlineStr">
        <is>
          <t xml:space="preserve">CONCLUIDO	</t>
        </is>
      </c>
      <c r="D342" t="n">
        <v>5.1032</v>
      </c>
      <c r="E342" t="n">
        <v>19.6</v>
      </c>
      <c r="F342" t="n">
        <v>16.92</v>
      </c>
      <c r="G342" t="n">
        <v>112.79</v>
      </c>
      <c r="H342" t="n">
        <v>1.81</v>
      </c>
      <c r="I342" t="n">
        <v>9</v>
      </c>
      <c r="J342" t="n">
        <v>196.35</v>
      </c>
      <c r="K342" t="n">
        <v>51.39</v>
      </c>
      <c r="L342" t="n">
        <v>20</v>
      </c>
      <c r="M342" t="n">
        <v>7</v>
      </c>
      <c r="N342" t="n">
        <v>39.96</v>
      </c>
      <c r="O342" t="n">
        <v>24450.27</v>
      </c>
      <c r="P342" t="n">
        <v>211.74</v>
      </c>
      <c r="Q342" t="n">
        <v>183.27</v>
      </c>
      <c r="R342" t="n">
        <v>33.28</v>
      </c>
      <c r="S342" t="n">
        <v>26.24</v>
      </c>
      <c r="T342" t="n">
        <v>2650.63</v>
      </c>
      <c r="U342" t="n">
        <v>0.79</v>
      </c>
      <c r="V342" t="n">
        <v>0.9</v>
      </c>
      <c r="W342" t="n">
        <v>2.95</v>
      </c>
      <c r="X342" t="n">
        <v>0.16</v>
      </c>
      <c r="Y342" t="n">
        <v>0.5</v>
      </c>
      <c r="Z342" t="n">
        <v>10</v>
      </c>
    </row>
    <row r="343">
      <c r="A343" t="n">
        <v>20</v>
      </c>
      <c r="B343" t="n">
        <v>85</v>
      </c>
      <c r="C343" t="inlineStr">
        <is>
          <t xml:space="preserve">CONCLUIDO	</t>
        </is>
      </c>
      <c r="D343" t="n">
        <v>5.1041</v>
      </c>
      <c r="E343" t="n">
        <v>19.59</v>
      </c>
      <c r="F343" t="n">
        <v>16.91</v>
      </c>
      <c r="G343" t="n">
        <v>112.76</v>
      </c>
      <c r="H343" t="n">
        <v>1.88</v>
      </c>
      <c r="I343" t="n">
        <v>9</v>
      </c>
      <c r="J343" t="n">
        <v>197.9</v>
      </c>
      <c r="K343" t="n">
        <v>51.39</v>
      </c>
      <c r="L343" t="n">
        <v>21</v>
      </c>
      <c r="M343" t="n">
        <v>7</v>
      </c>
      <c r="N343" t="n">
        <v>40.51</v>
      </c>
      <c r="O343" t="n">
        <v>24642.07</v>
      </c>
      <c r="P343" t="n">
        <v>211.28</v>
      </c>
      <c r="Q343" t="n">
        <v>183.27</v>
      </c>
      <c r="R343" t="n">
        <v>33.3</v>
      </c>
      <c r="S343" t="n">
        <v>26.24</v>
      </c>
      <c r="T343" t="n">
        <v>2661.43</v>
      </c>
      <c r="U343" t="n">
        <v>0.79</v>
      </c>
      <c r="V343" t="n">
        <v>0.9</v>
      </c>
      <c r="W343" t="n">
        <v>2.95</v>
      </c>
      <c r="X343" t="n">
        <v>0.16</v>
      </c>
      <c r="Y343" t="n">
        <v>0.5</v>
      </c>
      <c r="Z343" t="n">
        <v>10</v>
      </c>
    </row>
    <row r="344">
      <c r="A344" t="n">
        <v>21</v>
      </c>
      <c r="B344" t="n">
        <v>85</v>
      </c>
      <c r="C344" t="inlineStr">
        <is>
          <t xml:space="preserve">CONCLUIDO	</t>
        </is>
      </c>
      <c r="D344" t="n">
        <v>5.1196</v>
      </c>
      <c r="E344" t="n">
        <v>19.53</v>
      </c>
      <c r="F344" t="n">
        <v>16.89</v>
      </c>
      <c r="G344" t="n">
        <v>126.67</v>
      </c>
      <c r="H344" t="n">
        <v>1.96</v>
      </c>
      <c r="I344" t="n">
        <v>8</v>
      </c>
      <c r="J344" t="n">
        <v>199.46</v>
      </c>
      <c r="K344" t="n">
        <v>51.39</v>
      </c>
      <c r="L344" t="n">
        <v>22</v>
      </c>
      <c r="M344" t="n">
        <v>6</v>
      </c>
      <c r="N344" t="n">
        <v>41.07</v>
      </c>
      <c r="O344" t="n">
        <v>24834.62</v>
      </c>
      <c r="P344" t="n">
        <v>210.66</v>
      </c>
      <c r="Q344" t="n">
        <v>183.27</v>
      </c>
      <c r="R344" t="n">
        <v>32.34</v>
      </c>
      <c r="S344" t="n">
        <v>26.24</v>
      </c>
      <c r="T344" t="n">
        <v>2187.93</v>
      </c>
      <c r="U344" t="n">
        <v>0.8100000000000001</v>
      </c>
      <c r="V344" t="n">
        <v>0.9</v>
      </c>
      <c r="W344" t="n">
        <v>2.95</v>
      </c>
      <c r="X344" t="n">
        <v>0.13</v>
      </c>
      <c r="Y344" t="n">
        <v>0.5</v>
      </c>
      <c r="Z344" t="n">
        <v>10</v>
      </c>
    </row>
    <row r="345">
      <c r="A345" t="n">
        <v>22</v>
      </c>
      <c r="B345" t="n">
        <v>85</v>
      </c>
      <c r="C345" t="inlineStr">
        <is>
          <t xml:space="preserve">CONCLUIDO	</t>
        </is>
      </c>
      <c r="D345" t="n">
        <v>5.1191</v>
      </c>
      <c r="E345" t="n">
        <v>19.53</v>
      </c>
      <c r="F345" t="n">
        <v>16.89</v>
      </c>
      <c r="G345" t="n">
        <v>126.68</v>
      </c>
      <c r="H345" t="n">
        <v>2.03</v>
      </c>
      <c r="I345" t="n">
        <v>8</v>
      </c>
      <c r="J345" t="n">
        <v>201.03</v>
      </c>
      <c r="K345" t="n">
        <v>51.39</v>
      </c>
      <c r="L345" t="n">
        <v>23</v>
      </c>
      <c r="M345" t="n">
        <v>6</v>
      </c>
      <c r="N345" t="n">
        <v>41.64</v>
      </c>
      <c r="O345" t="n">
        <v>25027.94</v>
      </c>
      <c r="P345" t="n">
        <v>211.1</v>
      </c>
      <c r="Q345" t="n">
        <v>183.26</v>
      </c>
      <c r="R345" t="n">
        <v>32.53</v>
      </c>
      <c r="S345" t="n">
        <v>26.24</v>
      </c>
      <c r="T345" t="n">
        <v>2282.47</v>
      </c>
      <c r="U345" t="n">
        <v>0.8100000000000001</v>
      </c>
      <c r="V345" t="n">
        <v>0.9</v>
      </c>
      <c r="W345" t="n">
        <v>2.95</v>
      </c>
      <c r="X345" t="n">
        <v>0.14</v>
      </c>
      <c r="Y345" t="n">
        <v>0.5</v>
      </c>
      <c r="Z345" t="n">
        <v>10</v>
      </c>
    </row>
    <row r="346">
      <c r="A346" t="n">
        <v>23</v>
      </c>
      <c r="B346" t="n">
        <v>85</v>
      </c>
      <c r="C346" t="inlineStr">
        <is>
          <t xml:space="preserve">CONCLUIDO	</t>
        </is>
      </c>
      <c r="D346" t="n">
        <v>5.1183</v>
      </c>
      <c r="E346" t="n">
        <v>19.54</v>
      </c>
      <c r="F346" t="n">
        <v>16.89</v>
      </c>
      <c r="G346" t="n">
        <v>126.71</v>
      </c>
      <c r="H346" t="n">
        <v>2.1</v>
      </c>
      <c r="I346" t="n">
        <v>8</v>
      </c>
      <c r="J346" t="n">
        <v>202.61</v>
      </c>
      <c r="K346" t="n">
        <v>51.39</v>
      </c>
      <c r="L346" t="n">
        <v>24</v>
      </c>
      <c r="M346" t="n">
        <v>6</v>
      </c>
      <c r="N346" t="n">
        <v>42.21</v>
      </c>
      <c r="O346" t="n">
        <v>25222.04</v>
      </c>
      <c r="P346" t="n">
        <v>210.86</v>
      </c>
      <c r="Q346" t="n">
        <v>183.26</v>
      </c>
      <c r="R346" t="n">
        <v>32.58</v>
      </c>
      <c r="S346" t="n">
        <v>26.24</v>
      </c>
      <c r="T346" t="n">
        <v>2308.85</v>
      </c>
      <c r="U346" t="n">
        <v>0.8100000000000001</v>
      </c>
      <c r="V346" t="n">
        <v>0.9</v>
      </c>
      <c r="W346" t="n">
        <v>2.95</v>
      </c>
      <c r="X346" t="n">
        <v>0.14</v>
      </c>
      <c r="Y346" t="n">
        <v>0.5</v>
      </c>
      <c r="Z346" t="n">
        <v>10</v>
      </c>
    </row>
    <row r="347">
      <c r="A347" t="n">
        <v>24</v>
      </c>
      <c r="B347" t="n">
        <v>85</v>
      </c>
      <c r="C347" t="inlineStr">
        <is>
          <t xml:space="preserve">CONCLUIDO	</t>
        </is>
      </c>
      <c r="D347" t="n">
        <v>5.1319</v>
      </c>
      <c r="E347" t="n">
        <v>19.49</v>
      </c>
      <c r="F347" t="n">
        <v>16.88</v>
      </c>
      <c r="G347" t="n">
        <v>144.65</v>
      </c>
      <c r="H347" t="n">
        <v>2.17</v>
      </c>
      <c r="I347" t="n">
        <v>7</v>
      </c>
      <c r="J347" t="n">
        <v>204.19</v>
      </c>
      <c r="K347" t="n">
        <v>51.39</v>
      </c>
      <c r="L347" t="n">
        <v>25</v>
      </c>
      <c r="M347" t="n">
        <v>5</v>
      </c>
      <c r="N347" t="n">
        <v>42.79</v>
      </c>
      <c r="O347" t="n">
        <v>25417.05</v>
      </c>
      <c r="P347" t="n">
        <v>209.33</v>
      </c>
      <c r="Q347" t="n">
        <v>183.28</v>
      </c>
      <c r="R347" t="n">
        <v>32.02</v>
      </c>
      <c r="S347" t="n">
        <v>26.24</v>
      </c>
      <c r="T347" t="n">
        <v>2032.37</v>
      </c>
      <c r="U347" t="n">
        <v>0.82</v>
      </c>
      <c r="V347" t="n">
        <v>0.9</v>
      </c>
      <c r="W347" t="n">
        <v>2.95</v>
      </c>
      <c r="X347" t="n">
        <v>0.12</v>
      </c>
      <c r="Y347" t="n">
        <v>0.5</v>
      </c>
      <c r="Z347" t="n">
        <v>10</v>
      </c>
    </row>
    <row r="348">
      <c r="A348" t="n">
        <v>25</v>
      </c>
      <c r="B348" t="n">
        <v>85</v>
      </c>
      <c r="C348" t="inlineStr">
        <is>
          <t xml:space="preserve">CONCLUIDO	</t>
        </is>
      </c>
      <c r="D348" t="n">
        <v>5.1322</v>
      </c>
      <c r="E348" t="n">
        <v>19.48</v>
      </c>
      <c r="F348" t="n">
        <v>16.88</v>
      </c>
      <c r="G348" t="n">
        <v>144.64</v>
      </c>
      <c r="H348" t="n">
        <v>2.24</v>
      </c>
      <c r="I348" t="n">
        <v>7</v>
      </c>
      <c r="J348" t="n">
        <v>205.77</v>
      </c>
      <c r="K348" t="n">
        <v>51.39</v>
      </c>
      <c r="L348" t="n">
        <v>26</v>
      </c>
      <c r="M348" t="n">
        <v>5</v>
      </c>
      <c r="N348" t="n">
        <v>43.38</v>
      </c>
      <c r="O348" t="n">
        <v>25612.75</v>
      </c>
      <c r="P348" t="n">
        <v>210.58</v>
      </c>
      <c r="Q348" t="n">
        <v>183.26</v>
      </c>
      <c r="R348" t="n">
        <v>31.94</v>
      </c>
      <c r="S348" t="n">
        <v>26.24</v>
      </c>
      <c r="T348" t="n">
        <v>1990.82</v>
      </c>
      <c r="U348" t="n">
        <v>0.82</v>
      </c>
      <c r="V348" t="n">
        <v>0.9</v>
      </c>
      <c r="W348" t="n">
        <v>2.95</v>
      </c>
      <c r="X348" t="n">
        <v>0.12</v>
      </c>
      <c r="Y348" t="n">
        <v>0.5</v>
      </c>
      <c r="Z348" t="n">
        <v>10</v>
      </c>
    </row>
    <row r="349">
      <c r="A349" t="n">
        <v>26</v>
      </c>
      <c r="B349" t="n">
        <v>85</v>
      </c>
      <c r="C349" t="inlineStr">
        <is>
          <t xml:space="preserve">CONCLUIDO	</t>
        </is>
      </c>
      <c r="D349" t="n">
        <v>5.1316</v>
      </c>
      <c r="E349" t="n">
        <v>19.49</v>
      </c>
      <c r="F349" t="n">
        <v>16.88</v>
      </c>
      <c r="G349" t="n">
        <v>144.66</v>
      </c>
      <c r="H349" t="n">
        <v>2.31</v>
      </c>
      <c r="I349" t="n">
        <v>7</v>
      </c>
      <c r="J349" t="n">
        <v>207.37</v>
      </c>
      <c r="K349" t="n">
        <v>51.39</v>
      </c>
      <c r="L349" t="n">
        <v>27</v>
      </c>
      <c r="M349" t="n">
        <v>5</v>
      </c>
      <c r="N349" t="n">
        <v>43.97</v>
      </c>
      <c r="O349" t="n">
        <v>25809.25</v>
      </c>
      <c r="P349" t="n">
        <v>210.9</v>
      </c>
      <c r="Q349" t="n">
        <v>183.26</v>
      </c>
      <c r="R349" t="n">
        <v>32.08</v>
      </c>
      <c r="S349" t="n">
        <v>26.24</v>
      </c>
      <c r="T349" t="n">
        <v>2059.43</v>
      </c>
      <c r="U349" t="n">
        <v>0.82</v>
      </c>
      <c r="V349" t="n">
        <v>0.9</v>
      </c>
      <c r="W349" t="n">
        <v>2.95</v>
      </c>
      <c r="X349" t="n">
        <v>0.12</v>
      </c>
      <c r="Y349" t="n">
        <v>0.5</v>
      </c>
      <c r="Z349" t="n">
        <v>10</v>
      </c>
    </row>
    <row r="350">
      <c r="A350" t="n">
        <v>27</v>
      </c>
      <c r="B350" t="n">
        <v>85</v>
      </c>
      <c r="C350" t="inlineStr">
        <is>
          <t xml:space="preserve">CONCLUIDO	</t>
        </is>
      </c>
      <c r="D350" t="n">
        <v>5.1323</v>
      </c>
      <c r="E350" t="n">
        <v>19.48</v>
      </c>
      <c r="F350" t="n">
        <v>16.87</v>
      </c>
      <c r="G350" t="n">
        <v>144.64</v>
      </c>
      <c r="H350" t="n">
        <v>2.38</v>
      </c>
      <c r="I350" t="n">
        <v>7</v>
      </c>
      <c r="J350" t="n">
        <v>208.97</v>
      </c>
      <c r="K350" t="n">
        <v>51.39</v>
      </c>
      <c r="L350" t="n">
        <v>28</v>
      </c>
      <c r="M350" t="n">
        <v>5</v>
      </c>
      <c r="N350" t="n">
        <v>44.57</v>
      </c>
      <c r="O350" t="n">
        <v>26006.56</v>
      </c>
      <c r="P350" t="n">
        <v>210.17</v>
      </c>
      <c r="Q350" t="n">
        <v>183.26</v>
      </c>
      <c r="R350" t="n">
        <v>32.04</v>
      </c>
      <c r="S350" t="n">
        <v>26.24</v>
      </c>
      <c r="T350" t="n">
        <v>2042.68</v>
      </c>
      <c r="U350" t="n">
        <v>0.82</v>
      </c>
      <c r="V350" t="n">
        <v>0.9</v>
      </c>
      <c r="W350" t="n">
        <v>2.95</v>
      </c>
      <c r="X350" t="n">
        <v>0.12</v>
      </c>
      <c r="Y350" t="n">
        <v>0.5</v>
      </c>
      <c r="Z350" t="n">
        <v>10</v>
      </c>
    </row>
    <row r="351">
      <c r="A351" t="n">
        <v>28</v>
      </c>
      <c r="B351" t="n">
        <v>85</v>
      </c>
      <c r="C351" t="inlineStr">
        <is>
          <t xml:space="preserve">CONCLUIDO	</t>
        </is>
      </c>
      <c r="D351" t="n">
        <v>5.1312</v>
      </c>
      <c r="E351" t="n">
        <v>19.49</v>
      </c>
      <c r="F351" t="n">
        <v>16.88</v>
      </c>
      <c r="G351" t="n">
        <v>144.68</v>
      </c>
      <c r="H351" t="n">
        <v>2.45</v>
      </c>
      <c r="I351" t="n">
        <v>7</v>
      </c>
      <c r="J351" t="n">
        <v>210.57</v>
      </c>
      <c r="K351" t="n">
        <v>51.39</v>
      </c>
      <c r="L351" t="n">
        <v>29</v>
      </c>
      <c r="M351" t="n">
        <v>5</v>
      </c>
      <c r="N351" t="n">
        <v>45.18</v>
      </c>
      <c r="O351" t="n">
        <v>26204.71</v>
      </c>
      <c r="P351" t="n">
        <v>209.58</v>
      </c>
      <c r="Q351" t="n">
        <v>183.26</v>
      </c>
      <c r="R351" t="n">
        <v>32.06</v>
      </c>
      <c r="S351" t="n">
        <v>26.24</v>
      </c>
      <c r="T351" t="n">
        <v>2051.74</v>
      </c>
      <c r="U351" t="n">
        <v>0.82</v>
      </c>
      <c r="V351" t="n">
        <v>0.9</v>
      </c>
      <c r="W351" t="n">
        <v>2.95</v>
      </c>
      <c r="X351" t="n">
        <v>0.12</v>
      </c>
      <c r="Y351" t="n">
        <v>0.5</v>
      </c>
      <c r="Z351" t="n">
        <v>10</v>
      </c>
    </row>
    <row r="352">
      <c r="A352" t="n">
        <v>29</v>
      </c>
      <c r="B352" t="n">
        <v>85</v>
      </c>
      <c r="C352" t="inlineStr">
        <is>
          <t xml:space="preserve">CONCLUIDO	</t>
        </is>
      </c>
      <c r="D352" t="n">
        <v>5.1468</v>
      </c>
      <c r="E352" t="n">
        <v>19.43</v>
      </c>
      <c r="F352" t="n">
        <v>16.85</v>
      </c>
      <c r="G352" t="n">
        <v>168.54</v>
      </c>
      <c r="H352" t="n">
        <v>2.51</v>
      </c>
      <c r="I352" t="n">
        <v>6</v>
      </c>
      <c r="J352" t="n">
        <v>212.19</v>
      </c>
      <c r="K352" t="n">
        <v>51.39</v>
      </c>
      <c r="L352" t="n">
        <v>30</v>
      </c>
      <c r="M352" t="n">
        <v>4</v>
      </c>
      <c r="N352" t="n">
        <v>45.79</v>
      </c>
      <c r="O352" t="n">
        <v>26403.69</v>
      </c>
      <c r="P352" t="n">
        <v>208.46</v>
      </c>
      <c r="Q352" t="n">
        <v>183.26</v>
      </c>
      <c r="R352" t="n">
        <v>31.36</v>
      </c>
      <c r="S352" t="n">
        <v>26.24</v>
      </c>
      <c r="T352" t="n">
        <v>1707.47</v>
      </c>
      <c r="U352" t="n">
        <v>0.84</v>
      </c>
      <c r="V352" t="n">
        <v>0.9</v>
      </c>
      <c r="W352" t="n">
        <v>2.95</v>
      </c>
      <c r="X352" t="n">
        <v>0.1</v>
      </c>
      <c r="Y352" t="n">
        <v>0.5</v>
      </c>
      <c r="Z352" t="n">
        <v>10</v>
      </c>
    </row>
    <row r="353">
      <c r="A353" t="n">
        <v>30</v>
      </c>
      <c r="B353" t="n">
        <v>85</v>
      </c>
      <c r="C353" t="inlineStr">
        <is>
          <t xml:space="preserve">CONCLUIDO	</t>
        </is>
      </c>
      <c r="D353" t="n">
        <v>5.1473</v>
      </c>
      <c r="E353" t="n">
        <v>19.43</v>
      </c>
      <c r="F353" t="n">
        <v>16.85</v>
      </c>
      <c r="G353" t="n">
        <v>168.52</v>
      </c>
      <c r="H353" t="n">
        <v>2.58</v>
      </c>
      <c r="I353" t="n">
        <v>6</v>
      </c>
      <c r="J353" t="n">
        <v>213.81</v>
      </c>
      <c r="K353" t="n">
        <v>51.39</v>
      </c>
      <c r="L353" t="n">
        <v>31</v>
      </c>
      <c r="M353" t="n">
        <v>4</v>
      </c>
      <c r="N353" t="n">
        <v>46.41</v>
      </c>
      <c r="O353" t="n">
        <v>26603.52</v>
      </c>
      <c r="P353" t="n">
        <v>209.07</v>
      </c>
      <c r="Q353" t="n">
        <v>183.26</v>
      </c>
      <c r="R353" t="n">
        <v>31.14</v>
      </c>
      <c r="S353" t="n">
        <v>26.24</v>
      </c>
      <c r="T353" t="n">
        <v>1598.6</v>
      </c>
      <c r="U353" t="n">
        <v>0.84</v>
      </c>
      <c r="V353" t="n">
        <v>0.9</v>
      </c>
      <c r="W353" t="n">
        <v>2.95</v>
      </c>
      <c r="X353" t="n">
        <v>0.1</v>
      </c>
      <c r="Y353" t="n">
        <v>0.5</v>
      </c>
      <c r="Z353" t="n">
        <v>10</v>
      </c>
    </row>
    <row r="354">
      <c r="A354" t="n">
        <v>31</v>
      </c>
      <c r="B354" t="n">
        <v>85</v>
      </c>
      <c r="C354" t="inlineStr">
        <is>
          <t xml:space="preserve">CONCLUIDO	</t>
        </is>
      </c>
      <c r="D354" t="n">
        <v>5.1477</v>
      </c>
      <c r="E354" t="n">
        <v>19.43</v>
      </c>
      <c r="F354" t="n">
        <v>16.85</v>
      </c>
      <c r="G354" t="n">
        <v>168.5</v>
      </c>
      <c r="H354" t="n">
        <v>2.64</v>
      </c>
      <c r="I354" t="n">
        <v>6</v>
      </c>
      <c r="J354" t="n">
        <v>215.43</v>
      </c>
      <c r="K354" t="n">
        <v>51.39</v>
      </c>
      <c r="L354" t="n">
        <v>32</v>
      </c>
      <c r="M354" t="n">
        <v>4</v>
      </c>
      <c r="N354" t="n">
        <v>47.04</v>
      </c>
      <c r="O354" t="n">
        <v>26804.21</v>
      </c>
      <c r="P354" t="n">
        <v>210.22</v>
      </c>
      <c r="Q354" t="n">
        <v>183.26</v>
      </c>
      <c r="R354" t="n">
        <v>31.28</v>
      </c>
      <c r="S354" t="n">
        <v>26.24</v>
      </c>
      <c r="T354" t="n">
        <v>1664.84</v>
      </c>
      <c r="U354" t="n">
        <v>0.84</v>
      </c>
      <c r="V354" t="n">
        <v>0.9</v>
      </c>
      <c r="W354" t="n">
        <v>2.95</v>
      </c>
      <c r="X354" t="n">
        <v>0.09</v>
      </c>
      <c r="Y354" t="n">
        <v>0.5</v>
      </c>
      <c r="Z354" t="n">
        <v>10</v>
      </c>
    </row>
    <row r="355">
      <c r="A355" t="n">
        <v>32</v>
      </c>
      <c r="B355" t="n">
        <v>85</v>
      </c>
      <c r="C355" t="inlineStr">
        <is>
          <t xml:space="preserve">CONCLUIDO	</t>
        </is>
      </c>
      <c r="D355" t="n">
        <v>5.147</v>
      </c>
      <c r="E355" t="n">
        <v>19.43</v>
      </c>
      <c r="F355" t="n">
        <v>16.85</v>
      </c>
      <c r="G355" t="n">
        <v>168.53</v>
      </c>
      <c r="H355" t="n">
        <v>2.7</v>
      </c>
      <c r="I355" t="n">
        <v>6</v>
      </c>
      <c r="J355" t="n">
        <v>217.07</v>
      </c>
      <c r="K355" t="n">
        <v>51.39</v>
      </c>
      <c r="L355" t="n">
        <v>33</v>
      </c>
      <c r="M355" t="n">
        <v>4</v>
      </c>
      <c r="N355" t="n">
        <v>47.68</v>
      </c>
      <c r="O355" t="n">
        <v>27005.77</v>
      </c>
      <c r="P355" t="n">
        <v>210.29</v>
      </c>
      <c r="Q355" t="n">
        <v>183.26</v>
      </c>
      <c r="R355" t="n">
        <v>31.3</v>
      </c>
      <c r="S355" t="n">
        <v>26.24</v>
      </c>
      <c r="T355" t="n">
        <v>1675.68</v>
      </c>
      <c r="U355" t="n">
        <v>0.84</v>
      </c>
      <c r="V355" t="n">
        <v>0.9</v>
      </c>
      <c r="W355" t="n">
        <v>2.95</v>
      </c>
      <c r="X355" t="n">
        <v>0.1</v>
      </c>
      <c r="Y355" t="n">
        <v>0.5</v>
      </c>
      <c r="Z355" t="n">
        <v>10</v>
      </c>
    </row>
    <row r="356">
      <c r="A356" t="n">
        <v>33</v>
      </c>
      <c r="B356" t="n">
        <v>85</v>
      </c>
      <c r="C356" t="inlineStr">
        <is>
          <t xml:space="preserve">CONCLUIDO	</t>
        </is>
      </c>
      <c r="D356" t="n">
        <v>5.1476</v>
      </c>
      <c r="E356" t="n">
        <v>19.43</v>
      </c>
      <c r="F356" t="n">
        <v>16.85</v>
      </c>
      <c r="G356" t="n">
        <v>168.51</v>
      </c>
      <c r="H356" t="n">
        <v>2.76</v>
      </c>
      <c r="I356" t="n">
        <v>6</v>
      </c>
      <c r="J356" t="n">
        <v>218.71</v>
      </c>
      <c r="K356" t="n">
        <v>51.39</v>
      </c>
      <c r="L356" t="n">
        <v>34</v>
      </c>
      <c r="M356" t="n">
        <v>4</v>
      </c>
      <c r="N356" t="n">
        <v>48.32</v>
      </c>
      <c r="O356" t="n">
        <v>27208.22</v>
      </c>
      <c r="P356" t="n">
        <v>210.16</v>
      </c>
      <c r="Q356" t="n">
        <v>183.26</v>
      </c>
      <c r="R356" t="n">
        <v>31.24</v>
      </c>
      <c r="S356" t="n">
        <v>26.24</v>
      </c>
      <c r="T356" t="n">
        <v>1645.51</v>
      </c>
      <c r="U356" t="n">
        <v>0.84</v>
      </c>
      <c r="V356" t="n">
        <v>0.9</v>
      </c>
      <c r="W356" t="n">
        <v>2.95</v>
      </c>
      <c r="X356" t="n">
        <v>0.1</v>
      </c>
      <c r="Y356" t="n">
        <v>0.5</v>
      </c>
      <c r="Z356" t="n">
        <v>10</v>
      </c>
    </row>
    <row r="357">
      <c r="A357" t="n">
        <v>34</v>
      </c>
      <c r="B357" t="n">
        <v>85</v>
      </c>
      <c r="C357" t="inlineStr">
        <is>
          <t xml:space="preserve">CONCLUIDO	</t>
        </is>
      </c>
      <c r="D357" t="n">
        <v>5.1481</v>
      </c>
      <c r="E357" t="n">
        <v>19.42</v>
      </c>
      <c r="F357" t="n">
        <v>16.85</v>
      </c>
      <c r="G357" t="n">
        <v>168.49</v>
      </c>
      <c r="H357" t="n">
        <v>2.82</v>
      </c>
      <c r="I357" t="n">
        <v>6</v>
      </c>
      <c r="J357" t="n">
        <v>220.36</v>
      </c>
      <c r="K357" t="n">
        <v>51.39</v>
      </c>
      <c r="L357" t="n">
        <v>35</v>
      </c>
      <c r="M357" t="n">
        <v>4</v>
      </c>
      <c r="N357" t="n">
        <v>48.97</v>
      </c>
      <c r="O357" t="n">
        <v>27411.55</v>
      </c>
      <c r="P357" t="n">
        <v>209.58</v>
      </c>
      <c r="Q357" t="n">
        <v>183.26</v>
      </c>
      <c r="R357" t="n">
        <v>31.23</v>
      </c>
      <c r="S357" t="n">
        <v>26.24</v>
      </c>
      <c r="T357" t="n">
        <v>1642.08</v>
      </c>
      <c r="U357" t="n">
        <v>0.84</v>
      </c>
      <c r="V357" t="n">
        <v>0.9</v>
      </c>
      <c r="W357" t="n">
        <v>2.95</v>
      </c>
      <c r="X357" t="n">
        <v>0.09</v>
      </c>
      <c r="Y357" t="n">
        <v>0.5</v>
      </c>
      <c r="Z357" t="n">
        <v>10</v>
      </c>
    </row>
    <row r="358">
      <c r="A358" t="n">
        <v>35</v>
      </c>
      <c r="B358" t="n">
        <v>85</v>
      </c>
      <c r="C358" t="inlineStr">
        <is>
          <t xml:space="preserve">CONCLUIDO	</t>
        </is>
      </c>
      <c r="D358" t="n">
        <v>5.1473</v>
      </c>
      <c r="E358" t="n">
        <v>19.43</v>
      </c>
      <c r="F358" t="n">
        <v>16.85</v>
      </c>
      <c r="G358" t="n">
        <v>168.52</v>
      </c>
      <c r="H358" t="n">
        <v>2.88</v>
      </c>
      <c r="I358" t="n">
        <v>6</v>
      </c>
      <c r="J358" t="n">
        <v>222.01</v>
      </c>
      <c r="K358" t="n">
        <v>51.39</v>
      </c>
      <c r="L358" t="n">
        <v>36</v>
      </c>
      <c r="M358" t="n">
        <v>4</v>
      </c>
      <c r="N358" t="n">
        <v>49.62</v>
      </c>
      <c r="O358" t="n">
        <v>27615.8</v>
      </c>
      <c r="P358" t="n">
        <v>208.78</v>
      </c>
      <c r="Q358" t="n">
        <v>183.26</v>
      </c>
      <c r="R358" t="n">
        <v>31.26</v>
      </c>
      <c r="S358" t="n">
        <v>26.24</v>
      </c>
      <c r="T358" t="n">
        <v>1657.39</v>
      </c>
      <c r="U358" t="n">
        <v>0.84</v>
      </c>
      <c r="V358" t="n">
        <v>0.9</v>
      </c>
      <c r="W358" t="n">
        <v>2.95</v>
      </c>
      <c r="X358" t="n">
        <v>0.1</v>
      </c>
      <c r="Y358" t="n">
        <v>0.5</v>
      </c>
      <c r="Z358" t="n">
        <v>10</v>
      </c>
    </row>
    <row r="359">
      <c r="A359" t="n">
        <v>36</v>
      </c>
      <c r="B359" t="n">
        <v>85</v>
      </c>
      <c r="C359" t="inlineStr">
        <is>
          <t xml:space="preserve">CONCLUIDO	</t>
        </is>
      </c>
      <c r="D359" t="n">
        <v>5.1597</v>
      </c>
      <c r="E359" t="n">
        <v>19.38</v>
      </c>
      <c r="F359" t="n">
        <v>16.84</v>
      </c>
      <c r="G359" t="n">
        <v>202.07</v>
      </c>
      <c r="H359" t="n">
        <v>2.94</v>
      </c>
      <c r="I359" t="n">
        <v>5</v>
      </c>
      <c r="J359" t="n">
        <v>223.68</v>
      </c>
      <c r="K359" t="n">
        <v>51.39</v>
      </c>
      <c r="L359" t="n">
        <v>37</v>
      </c>
      <c r="M359" t="n">
        <v>3</v>
      </c>
      <c r="N359" t="n">
        <v>50.29</v>
      </c>
      <c r="O359" t="n">
        <v>27821.09</v>
      </c>
      <c r="P359" t="n">
        <v>206.88</v>
      </c>
      <c r="Q359" t="n">
        <v>183.26</v>
      </c>
      <c r="R359" t="n">
        <v>30.89</v>
      </c>
      <c r="S359" t="n">
        <v>26.24</v>
      </c>
      <c r="T359" t="n">
        <v>1475.66</v>
      </c>
      <c r="U359" t="n">
        <v>0.85</v>
      </c>
      <c r="V359" t="n">
        <v>0.9</v>
      </c>
      <c r="W359" t="n">
        <v>2.95</v>
      </c>
      <c r="X359" t="n">
        <v>0.08</v>
      </c>
      <c r="Y359" t="n">
        <v>0.5</v>
      </c>
      <c r="Z359" t="n">
        <v>10</v>
      </c>
    </row>
    <row r="360">
      <c r="A360" t="n">
        <v>37</v>
      </c>
      <c r="B360" t="n">
        <v>85</v>
      </c>
      <c r="C360" t="inlineStr">
        <is>
          <t xml:space="preserve">CONCLUIDO	</t>
        </is>
      </c>
      <c r="D360" t="n">
        <v>5.1584</v>
      </c>
      <c r="E360" t="n">
        <v>19.39</v>
      </c>
      <c r="F360" t="n">
        <v>16.84</v>
      </c>
      <c r="G360" t="n">
        <v>202.13</v>
      </c>
      <c r="H360" t="n">
        <v>3</v>
      </c>
      <c r="I360" t="n">
        <v>5</v>
      </c>
      <c r="J360" t="n">
        <v>225.35</v>
      </c>
      <c r="K360" t="n">
        <v>51.39</v>
      </c>
      <c r="L360" t="n">
        <v>38</v>
      </c>
      <c r="M360" t="n">
        <v>3</v>
      </c>
      <c r="N360" t="n">
        <v>50.96</v>
      </c>
      <c r="O360" t="n">
        <v>28027.19</v>
      </c>
      <c r="P360" t="n">
        <v>208.39</v>
      </c>
      <c r="Q360" t="n">
        <v>183.26</v>
      </c>
      <c r="R360" t="n">
        <v>31.03</v>
      </c>
      <c r="S360" t="n">
        <v>26.24</v>
      </c>
      <c r="T360" t="n">
        <v>1546.89</v>
      </c>
      <c r="U360" t="n">
        <v>0.85</v>
      </c>
      <c r="V360" t="n">
        <v>0.9</v>
      </c>
      <c r="W360" t="n">
        <v>2.95</v>
      </c>
      <c r="X360" t="n">
        <v>0.09</v>
      </c>
      <c r="Y360" t="n">
        <v>0.5</v>
      </c>
      <c r="Z360" t="n">
        <v>10</v>
      </c>
    </row>
    <row r="361">
      <c r="A361" t="n">
        <v>38</v>
      </c>
      <c r="B361" t="n">
        <v>85</v>
      </c>
      <c r="C361" t="inlineStr">
        <is>
          <t xml:space="preserve">CONCLUIDO	</t>
        </is>
      </c>
      <c r="D361" t="n">
        <v>5.1599</v>
      </c>
      <c r="E361" t="n">
        <v>19.38</v>
      </c>
      <c r="F361" t="n">
        <v>16.84</v>
      </c>
      <c r="G361" t="n">
        <v>202.06</v>
      </c>
      <c r="H361" t="n">
        <v>3.05</v>
      </c>
      <c r="I361" t="n">
        <v>5</v>
      </c>
      <c r="J361" t="n">
        <v>227.03</v>
      </c>
      <c r="K361" t="n">
        <v>51.39</v>
      </c>
      <c r="L361" t="n">
        <v>39</v>
      </c>
      <c r="M361" t="n">
        <v>3</v>
      </c>
      <c r="N361" t="n">
        <v>51.64</v>
      </c>
      <c r="O361" t="n">
        <v>28234.24</v>
      </c>
      <c r="P361" t="n">
        <v>209.01</v>
      </c>
      <c r="Q361" t="n">
        <v>183.26</v>
      </c>
      <c r="R361" t="n">
        <v>30.73</v>
      </c>
      <c r="S361" t="n">
        <v>26.24</v>
      </c>
      <c r="T361" t="n">
        <v>1398.67</v>
      </c>
      <c r="U361" t="n">
        <v>0.85</v>
      </c>
      <c r="V361" t="n">
        <v>0.9</v>
      </c>
      <c r="W361" t="n">
        <v>2.95</v>
      </c>
      <c r="X361" t="n">
        <v>0.08</v>
      </c>
      <c r="Y361" t="n">
        <v>0.5</v>
      </c>
      <c r="Z361" t="n">
        <v>10</v>
      </c>
    </row>
    <row r="362">
      <c r="A362" t="n">
        <v>39</v>
      </c>
      <c r="B362" t="n">
        <v>85</v>
      </c>
      <c r="C362" t="inlineStr">
        <is>
          <t xml:space="preserve">CONCLUIDO	</t>
        </is>
      </c>
      <c r="D362" t="n">
        <v>5.1625</v>
      </c>
      <c r="E362" t="n">
        <v>19.37</v>
      </c>
      <c r="F362" t="n">
        <v>16.83</v>
      </c>
      <c r="G362" t="n">
        <v>201.94</v>
      </c>
      <c r="H362" t="n">
        <v>3.11</v>
      </c>
      <c r="I362" t="n">
        <v>5</v>
      </c>
      <c r="J362" t="n">
        <v>228.71</v>
      </c>
      <c r="K362" t="n">
        <v>51.39</v>
      </c>
      <c r="L362" t="n">
        <v>40</v>
      </c>
      <c r="M362" t="n">
        <v>3</v>
      </c>
      <c r="N362" t="n">
        <v>52.32</v>
      </c>
      <c r="O362" t="n">
        <v>28442.24</v>
      </c>
      <c r="P362" t="n">
        <v>209.55</v>
      </c>
      <c r="Q362" t="n">
        <v>183.26</v>
      </c>
      <c r="R362" t="n">
        <v>30.5</v>
      </c>
      <c r="S362" t="n">
        <v>26.24</v>
      </c>
      <c r="T362" t="n">
        <v>1280.83</v>
      </c>
      <c r="U362" t="n">
        <v>0.86</v>
      </c>
      <c r="V362" t="n">
        <v>0.9</v>
      </c>
      <c r="W362" t="n">
        <v>2.95</v>
      </c>
      <c r="X362" t="n">
        <v>0.07000000000000001</v>
      </c>
      <c r="Y362" t="n">
        <v>0.5</v>
      </c>
      <c r="Z362" t="n">
        <v>10</v>
      </c>
    </row>
    <row r="363">
      <c r="A363" t="n">
        <v>0</v>
      </c>
      <c r="B363" t="n">
        <v>20</v>
      </c>
      <c r="C363" t="inlineStr">
        <is>
          <t xml:space="preserve">CONCLUIDO	</t>
        </is>
      </c>
      <c r="D363" t="n">
        <v>4.7815</v>
      </c>
      <c r="E363" t="n">
        <v>20.91</v>
      </c>
      <c r="F363" t="n">
        <v>18.25</v>
      </c>
      <c r="G363" t="n">
        <v>14.6</v>
      </c>
      <c r="H363" t="n">
        <v>0.34</v>
      </c>
      <c r="I363" t="n">
        <v>75</v>
      </c>
      <c r="J363" t="n">
        <v>51.33</v>
      </c>
      <c r="K363" t="n">
        <v>24.83</v>
      </c>
      <c r="L363" t="n">
        <v>1</v>
      </c>
      <c r="M363" t="n">
        <v>73</v>
      </c>
      <c r="N363" t="n">
        <v>5.51</v>
      </c>
      <c r="O363" t="n">
        <v>6564.78</v>
      </c>
      <c r="P363" t="n">
        <v>103.25</v>
      </c>
      <c r="Q363" t="n">
        <v>183.37</v>
      </c>
      <c r="R363" t="n">
        <v>74.52</v>
      </c>
      <c r="S363" t="n">
        <v>26.24</v>
      </c>
      <c r="T363" t="n">
        <v>22943.14</v>
      </c>
      <c r="U363" t="n">
        <v>0.35</v>
      </c>
      <c r="V363" t="n">
        <v>0.83</v>
      </c>
      <c r="W363" t="n">
        <v>3.06</v>
      </c>
      <c r="X363" t="n">
        <v>1.49</v>
      </c>
      <c r="Y363" t="n">
        <v>0.5</v>
      </c>
      <c r="Z363" t="n">
        <v>10</v>
      </c>
    </row>
    <row r="364">
      <c r="A364" t="n">
        <v>1</v>
      </c>
      <c r="B364" t="n">
        <v>20</v>
      </c>
      <c r="C364" t="inlineStr">
        <is>
          <t xml:space="preserve">CONCLUIDO	</t>
        </is>
      </c>
      <c r="D364" t="n">
        <v>5.0893</v>
      </c>
      <c r="E364" t="n">
        <v>19.65</v>
      </c>
      <c r="F364" t="n">
        <v>17.46</v>
      </c>
      <c r="G364" t="n">
        <v>29.1</v>
      </c>
      <c r="H364" t="n">
        <v>0.66</v>
      </c>
      <c r="I364" t="n">
        <v>36</v>
      </c>
      <c r="J364" t="n">
        <v>52.47</v>
      </c>
      <c r="K364" t="n">
        <v>24.83</v>
      </c>
      <c r="L364" t="n">
        <v>2</v>
      </c>
      <c r="M364" t="n">
        <v>34</v>
      </c>
      <c r="N364" t="n">
        <v>5.64</v>
      </c>
      <c r="O364" t="n">
        <v>6705.1</v>
      </c>
      <c r="P364" t="n">
        <v>96.64</v>
      </c>
      <c r="Q364" t="n">
        <v>183.3</v>
      </c>
      <c r="R364" t="n">
        <v>49.89</v>
      </c>
      <c r="S364" t="n">
        <v>26.24</v>
      </c>
      <c r="T364" t="n">
        <v>10822.34</v>
      </c>
      <c r="U364" t="n">
        <v>0.53</v>
      </c>
      <c r="V364" t="n">
        <v>0.87</v>
      </c>
      <c r="W364" t="n">
        <v>3.01</v>
      </c>
      <c r="X364" t="n">
        <v>0.7</v>
      </c>
      <c r="Y364" t="n">
        <v>0.5</v>
      </c>
      <c r="Z364" t="n">
        <v>10</v>
      </c>
    </row>
    <row r="365">
      <c r="A365" t="n">
        <v>2</v>
      </c>
      <c r="B365" t="n">
        <v>20</v>
      </c>
      <c r="C365" t="inlineStr">
        <is>
          <t xml:space="preserve">CONCLUIDO	</t>
        </is>
      </c>
      <c r="D365" t="n">
        <v>5.1883</v>
      </c>
      <c r="E365" t="n">
        <v>19.27</v>
      </c>
      <c r="F365" t="n">
        <v>17.23</v>
      </c>
      <c r="G365" t="n">
        <v>43.08</v>
      </c>
      <c r="H365" t="n">
        <v>0.97</v>
      </c>
      <c r="I365" t="n">
        <v>24</v>
      </c>
      <c r="J365" t="n">
        <v>53.61</v>
      </c>
      <c r="K365" t="n">
        <v>24.83</v>
      </c>
      <c r="L365" t="n">
        <v>3</v>
      </c>
      <c r="M365" t="n">
        <v>22</v>
      </c>
      <c r="N365" t="n">
        <v>5.78</v>
      </c>
      <c r="O365" t="n">
        <v>6845.59</v>
      </c>
      <c r="P365" t="n">
        <v>92.78</v>
      </c>
      <c r="Q365" t="n">
        <v>183.27</v>
      </c>
      <c r="R365" t="n">
        <v>43.11</v>
      </c>
      <c r="S365" t="n">
        <v>26.24</v>
      </c>
      <c r="T365" t="n">
        <v>7493.75</v>
      </c>
      <c r="U365" t="n">
        <v>0.61</v>
      </c>
      <c r="V365" t="n">
        <v>0.88</v>
      </c>
      <c r="W365" t="n">
        <v>2.98</v>
      </c>
      <c r="X365" t="n">
        <v>0.48</v>
      </c>
      <c r="Y365" t="n">
        <v>0.5</v>
      </c>
      <c r="Z365" t="n">
        <v>10</v>
      </c>
    </row>
    <row r="366">
      <c r="A366" t="n">
        <v>3</v>
      </c>
      <c r="B366" t="n">
        <v>20</v>
      </c>
      <c r="C366" t="inlineStr">
        <is>
          <t xml:space="preserve">CONCLUIDO	</t>
        </is>
      </c>
      <c r="D366" t="n">
        <v>5.2567</v>
      </c>
      <c r="E366" t="n">
        <v>19.02</v>
      </c>
      <c r="F366" t="n">
        <v>17.07</v>
      </c>
      <c r="G366" t="n">
        <v>60.24</v>
      </c>
      <c r="H366" t="n">
        <v>1.27</v>
      </c>
      <c r="I366" t="n">
        <v>17</v>
      </c>
      <c r="J366" t="n">
        <v>54.75</v>
      </c>
      <c r="K366" t="n">
        <v>24.83</v>
      </c>
      <c r="L366" t="n">
        <v>4</v>
      </c>
      <c r="M366" t="n">
        <v>15</v>
      </c>
      <c r="N366" t="n">
        <v>5.92</v>
      </c>
      <c r="O366" t="n">
        <v>6986.39</v>
      </c>
      <c r="P366" t="n">
        <v>89.09</v>
      </c>
      <c r="Q366" t="n">
        <v>183.26</v>
      </c>
      <c r="R366" t="n">
        <v>37.87</v>
      </c>
      <c r="S366" t="n">
        <v>26.24</v>
      </c>
      <c r="T366" t="n">
        <v>4905.14</v>
      </c>
      <c r="U366" t="n">
        <v>0.6899999999999999</v>
      </c>
      <c r="V366" t="n">
        <v>0.89</v>
      </c>
      <c r="W366" t="n">
        <v>2.97</v>
      </c>
      <c r="X366" t="n">
        <v>0.31</v>
      </c>
      <c r="Y366" t="n">
        <v>0.5</v>
      </c>
      <c r="Z366" t="n">
        <v>10</v>
      </c>
    </row>
    <row r="367">
      <c r="A367" t="n">
        <v>4</v>
      </c>
      <c r="B367" t="n">
        <v>20</v>
      </c>
      <c r="C367" t="inlineStr">
        <is>
          <t xml:space="preserve">CONCLUIDO	</t>
        </is>
      </c>
      <c r="D367" t="n">
        <v>5.2796</v>
      </c>
      <c r="E367" t="n">
        <v>18.94</v>
      </c>
      <c r="F367" t="n">
        <v>17.02</v>
      </c>
      <c r="G367" t="n">
        <v>72.95</v>
      </c>
      <c r="H367" t="n">
        <v>1.55</v>
      </c>
      <c r="I367" t="n">
        <v>14</v>
      </c>
      <c r="J367" t="n">
        <v>55.89</v>
      </c>
      <c r="K367" t="n">
        <v>24.83</v>
      </c>
      <c r="L367" t="n">
        <v>5</v>
      </c>
      <c r="M367" t="n">
        <v>12</v>
      </c>
      <c r="N367" t="n">
        <v>6.07</v>
      </c>
      <c r="O367" t="n">
        <v>7127.49</v>
      </c>
      <c r="P367" t="n">
        <v>87.16</v>
      </c>
      <c r="Q367" t="n">
        <v>183.31</v>
      </c>
      <c r="R367" t="n">
        <v>36.55</v>
      </c>
      <c r="S367" t="n">
        <v>26.24</v>
      </c>
      <c r="T367" t="n">
        <v>4262.3</v>
      </c>
      <c r="U367" t="n">
        <v>0.72</v>
      </c>
      <c r="V367" t="n">
        <v>0.89</v>
      </c>
      <c r="W367" t="n">
        <v>2.96</v>
      </c>
      <c r="X367" t="n">
        <v>0.27</v>
      </c>
      <c r="Y367" t="n">
        <v>0.5</v>
      </c>
      <c r="Z367" t="n">
        <v>10</v>
      </c>
    </row>
    <row r="368">
      <c r="A368" t="n">
        <v>5</v>
      </c>
      <c r="B368" t="n">
        <v>20</v>
      </c>
      <c r="C368" t="inlineStr">
        <is>
          <t xml:space="preserve">CONCLUIDO	</t>
        </is>
      </c>
      <c r="D368" t="n">
        <v>5.3069</v>
      </c>
      <c r="E368" t="n">
        <v>18.84</v>
      </c>
      <c r="F368" t="n">
        <v>16.96</v>
      </c>
      <c r="G368" t="n">
        <v>92.52</v>
      </c>
      <c r="H368" t="n">
        <v>1.82</v>
      </c>
      <c r="I368" t="n">
        <v>11</v>
      </c>
      <c r="J368" t="n">
        <v>57.04</v>
      </c>
      <c r="K368" t="n">
        <v>24.83</v>
      </c>
      <c r="L368" t="n">
        <v>6</v>
      </c>
      <c r="M368" t="n">
        <v>7</v>
      </c>
      <c r="N368" t="n">
        <v>6.21</v>
      </c>
      <c r="O368" t="n">
        <v>7268.89</v>
      </c>
      <c r="P368" t="n">
        <v>83.48</v>
      </c>
      <c r="Q368" t="n">
        <v>183.28</v>
      </c>
      <c r="R368" t="n">
        <v>34.58</v>
      </c>
      <c r="S368" t="n">
        <v>26.24</v>
      </c>
      <c r="T368" t="n">
        <v>3291.71</v>
      </c>
      <c r="U368" t="n">
        <v>0.76</v>
      </c>
      <c r="V368" t="n">
        <v>0.9</v>
      </c>
      <c r="W368" t="n">
        <v>2.96</v>
      </c>
      <c r="X368" t="n">
        <v>0.21</v>
      </c>
      <c r="Y368" t="n">
        <v>0.5</v>
      </c>
      <c r="Z368" t="n">
        <v>10</v>
      </c>
    </row>
    <row r="369">
      <c r="A369" t="n">
        <v>6</v>
      </c>
      <c r="B369" t="n">
        <v>20</v>
      </c>
      <c r="C369" t="inlineStr">
        <is>
          <t xml:space="preserve">CONCLUIDO	</t>
        </is>
      </c>
      <c r="D369" t="n">
        <v>5.3061</v>
      </c>
      <c r="E369" t="n">
        <v>18.85</v>
      </c>
      <c r="F369" t="n">
        <v>16.96</v>
      </c>
      <c r="G369" t="n">
        <v>92.53</v>
      </c>
      <c r="H369" t="n">
        <v>2.09</v>
      </c>
      <c r="I369" t="n">
        <v>11</v>
      </c>
      <c r="J369" t="n">
        <v>58.19</v>
      </c>
      <c r="K369" t="n">
        <v>24.83</v>
      </c>
      <c r="L369" t="n">
        <v>7</v>
      </c>
      <c r="M369" t="n">
        <v>1</v>
      </c>
      <c r="N369" t="n">
        <v>6.36</v>
      </c>
      <c r="O369" t="n">
        <v>7410.59</v>
      </c>
      <c r="P369" t="n">
        <v>83.84</v>
      </c>
      <c r="Q369" t="n">
        <v>183.29</v>
      </c>
      <c r="R369" t="n">
        <v>34.46</v>
      </c>
      <c r="S369" t="n">
        <v>26.24</v>
      </c>
      <c r="T369" t="n">
        <v>3230.87</v>
      </c>
      <c r="U369" t="n">
        <v>0.76</v>
      </c>
      <c r="V369" t="n">
        <v>0.9</v>
      </c>
      <c r="W369" t="n">
        <v>2.97</v>
      </c>
      <c r="X369" t="n">
        <v>0.21</v>
      </c>
      <c r="Y369" t="n">
        <v>0.5</v>
      </c>
      <c r="Z369" t="n">
        <v>10</v>
      </c>
    </row>
    <row r="370">
      <c r="A370" t="n">
        <v>7</v>
      </c>
      <c r="B370" t="n">
        <v>20</v>
      </c>
      <c r="C370" t="inlineStr">
        <is>
          <t xml:space="preserve">CONCLUIDO	</t>
        </is>
      </c>
      <c r="D370" t="n">
        <v>5.3059</v>
      </c>
      <c r="E370" t="n">
        <v>18.85</v>
      </c>
      <c r="F370" t="n">
        <v>16.96</v>
      </c>
      <c r="G370" t="n">
        <v>92.53</v>
      </c>
      <c r="H370" t="n">
        <v>2.34</v>
      </c>
      <c r="I370" t="n">
        <v>11</v>
      </c>
      <c r="J370" t="n">
        <v>59.34</v>
      </c>
      <c r="K370" t="n">
        <v>24.83</v>
      </c>
      <c r="L370" t="n">
        <v>8</v>
      </c>
      <c r="M370" t="n">
        <v>0</v>
      </c>
      <c r="N370" t="n">
        <v>6.52</v>
      </c>
      <c r="O370" t="n">
        <v>7552.59</v>
      </c>
      <c r="P370" t="n">
        <v>85.04000000000001</v>
      </c>
      <c r="Q370" t="n">
        <v>183.29</v>
      </c>
      <c r="R370" t="n">
        <v>34.4</v>
      </c>
      <c r="S370" t="n">
        <v>26.24</v>
      </c>
      <c r="T370" t="n">
        <v>3202.82</v>
      </c>
      <c r="U370" t="n">
        <v>0.76</v>
      </c>
      <c r="V370" t="n">
        <v>0.9</v>
      </c>
      <c r="W370" t="n">
        <v>2.97</v>
      </c>
      <c r="X370" t="n">
        <v>0.21</v>
      </c>
      <c r="Y370" t="n">
        <v>0.5</v>
      </c>
      <c r="Z370" t="n">
        <v>10</v>
      </c>
    </row>
    <row r="371">
      <c r="A371" t="n">
        <v>0</v>
      </c>
      <c r="B371" t="n">
        <v>65</v>
      </c>
      <c r="C371" t="inlineStr">
        <is>
          <t xml:space="preserve">CONCLUIDO	</t>
        </is>
      </c>
      <c r="D371" t="n">
        <v>3.7747</v>
      </c>
      <c r="E371" t="n">
        <v>26.49</v>
      </c>
      <c r="F371" t="n">
        <v>19.98</v>
      </c>
      <c r="G371" t="n">
        <v>7.54</v>
      </c>
      <c r="H371" t="n">
        <v>0.13</v>
      </c>
      <c r="I371" t="n">
        <v>159</v>
      </c>
      <c r="J371" t="n">
        <v>133.21</v>
      </c>
      <c r="K371" t="n">
        <v>46.47</v>
      </c>
      <c r="L371" t="n">
        <v>1</v>
      </c>
      <c r="M371" t="n">
        <v>157</v>
      </c>
      <c r="N371" t="n">
        <v>20.75</v>
      </c>
      <c r="O371" t="n">
        <v>16663.42</v>
      </c>
      <c r="P371" t="n">
        <v>219.78</v>
      </c>
      <c r="Q371" t="n">
        <v>183.4</v>
      </c>
      <c r="R371" t="n">
        <v>128.7</v>
      </c>
      <c r="S371" t="n">
        <v>26.24</v>
      </c>
      <c r="T371" t="n">
        <v>49612.82</v>
      </c>
      <c r="U371" t="n">
        <v>0.2</v>
      </c>
      <c r="V371" t="n">
        <v>0.76</v>
      </c>
      <c r="W371" t="n">
        <v>3.19</v>
      </c>
      <c r="X371" t="n">
        <v>3.22</v>
      </c>
      <c r="Y371" t="n">
        <v>0.5</v>
      </c>
      <c r="Z371" t="n">
        <v>10</v>
      </c>
    </row>
    <row r="372">
      <c r="A372" t="n">
        <v>1</v>
      </c>
      <c r="B372" t="n">
        <v>65</v>
      </c>
      <c r="C372" t="inlineStr">
        <is>
          <t xml:space="preserve">CONCLUIDO	</t>
        </is>
      </c>
      <c r="D372" t="n">
        <v>4.4718</v>
      </c>
      <c r="E372" t="n">
        <v>22.36</v>
      </c>
      <c r="F372" t="n">
        <v>18.19</v>
      </c>
      <c r="G372" t="n">
        <v>14.95</v>
      </c>
      <c r="H372" t="n">
        <v>0.26</v>
      </c>
      <c r="I372" t="n">
        <v>73</v>
      </c>
      <c r="J372" t="n">
        <v>134.55</v>
      </c>
      <c r="K372" t="n">
        <v>46.47</v>
      </c>
      <c r="L372" t="n">
        <v>2</v>
      </c>
      <c r="M372" t="n">
        <v>71</v>
      </c>
      <c r="N372" t="n">
        <v>21.09</v>
      </c>
      <c r="O372" t="n">
        <v>16828.84</v>
      </c>
      <c r="P372" t="n">
        <v>199.58</v>
      </c>
      <c r="Q372" t="n">
        <v>183.33</v>
      </c>
      <c r="R372" t="n">
        <v>73.15000000000001</v>
      </c>
      <c r="S372" t="n">
        <v>26.24</v>
      </c>
      <c r="T372" t="n">
        <v>22265.5</v>
      </c>
      <c r="U372" t="n">
        <v>0.36</v>
      </c>
      <c r="V372" t="n">
        <v>0.84</v>
      </c>
      <c r="W372" t="n">
        <v>3.05</v>
      </c>
      <c r="X372" t="n">
        <v>1.44</v>
      </c>
      <c r="Y372" t="n">
        <v>0.5</v>
      </c>
      <c r="Z372" t="n">
        <v>10</v>
      </c>
    </row>
    <row r="373">
      <c r="A373" t="n">
        <v>2</v>
      </c>
      <c r="B373" t="n">
        <v>65</v>
      </c>
      <c r="C373" t="inlineStr">
        <is>
          <t xml:space="preserve">CONCLUIDO	</t>
        </is>
      </c>
      <c r="D373" t="n">
        <v>4.7182</v>
      </c>
      <c r="E373" t="n">
        <v>21.19</v>
      </c>
      <c r="F373" t="n">
        <v>17.71</v>
      </c>
      <c r="G373" t="n">
        <v>22.13</v>
      </c>
      <c r="H373" t="n">
        <v>0.39</v>
      </c>
      <c r="I373" t="n">
        <v>48</v>
      </c>
      <c r="J373" t="n">
        <v>135.9</v>
      </c>
      <c r="K373" t="n">
        <v>46.47</v>
      </c>
      <c r="L373" t="n">
        <v>3</v>
      </c>
      <c r="M373" t="n">
        <v>46</v>
      </c>
      <c r="N373" t="n">
        <v>21.43</v>
      </c>
      <c r="O373" t="n">
        <v>16994.64</v>
      </c>
      <c r="P373" t="n">
        <v>193.6</v>
      </c>
      <c r="Q373" t="n">
        <v>183.27</v>
      </c>
      <c r="R373" t="n">
        <v>57.48</v>
      </c>
      <c r="S373" t="n">
        <v>26.24</v>
      </c>
      <c r="T373" t="n">
        <v>14555.08</v>
      </c>
      <c r="U373" t="n">
        <v>0.46</v>
      </c>
      <c r="V373" t="n">
        <v>0.86</v>
      </c>
      <c r="W373" t="n">
        <v>3.03</v>
      </c>
      <c r="X373" t="n">
        <v>0.95</v>
      </c>
      <c r="Y373" t="n">
        <v>0.5</v>
      </c>
      <c r="Z373" t="n">
        <v>10</v>
      </c>
    </row>
    <row r="374">
      <c r="A374" t="n">
        <v>3</v>
      </c>
      <c r="B374" t="n">
        <v>65</v>
      </c>
      <c r="C374" t="inlineStr">
        <is>
          <t xml:space="preserve">CONCLUIDO	</t>
        </is>
      </c>
      <c r="D374" t="n">
        <v>4.8603</v>
      </c>
      <c r="E374" t="n">
        <v>20.57</v>
      </c>
      <c r="F374" t="n">
        <v>17.44</v>
      </c>
      <c r="G374" t="n">
        <v>29.9</v>
      </c>
      <c r="H374" t="n">
        <v>0.52</v>
      </c>
      <c r="I374" t="n">
        <v>35</v>
      </c>
      <c r="J374" t="n">
        <v>137.25</v>
      </c>
      <c r="K374" t="n">
        <v>46.47</v>
      </c>
      <c r="L374" t="n">
        <v>4</v>
      </c>
      <c r="M374" t="n">
        <v>33</v>
      </c>
      <c r="N374" t="n">
        <v>21.78</v>
      </c>
      <c r="O374" t="n">
        <v>17160.92</v>
      </c>
      <c r="P374" t="n">
        <v>190.08</v>
      </c>
      <c r="Q374" t="n">
        <v>183.27</v>
      </c>
      <c r="R374" t="n">
        <v>49.31</v>
      </c>
      <c r="S374" t="n">
        <v>26.24</v>
      </c>
      <c r="T374" t="n">
        <v>10537.28</v>
      </c>
      <c r="U374" t="n">
        <v>0.53</v>
      </c>
      <c r="V374" t="n">
        <v>0.87</v>
      </c>
      <c r="W374" t="n">
        <v>3</v>
      </c>
      <c r="X374" t="n">
        <v>0.6899999999999999</v>
      </c>
      <c r="Y374" t="n">
        <v>0.5</v>
      </c>
      <c r="Z374" t="n">
        <v>10</v>
      </c>
    </row>
    <row r="375">
      <c r="A375" t="n">
        <v>4</v>
      </c>
      <c r="B375" t="n">
        <v>65</v>
      </c>
      <c r="C375" t="inlineStr">
        <is>
          <t xml:space="preserve">CONCLUIDO	</t>
        </is>
      </c>
      <c r="D375" t="n">
        <v>4.9393</v>
      </c>
      <c r="E375" t="n">
        <v>20.25</v>
      </c>
      <c r="F375" t="n">
        <v>17.3</v>
      </c>
      <c r="G375" t="n">
        <v>37.08</v>
      </c>
      <c r="H375" t="n">
        <v>0.64</v>
      </c>
      <c r="I375" t="n">
        <v>28</v>
      </c>
      <c r="J375" t="n">
        <v>138.6</v>
      </c>
      <c r="K375" t="n">
        <v>46.47</v>
      </c>
      <c r="L375" t="n">
        <v>5</v>
      </c>
      <c r="M375" t="n">
        <v>26</v>
      </c>
      <c r="N375" t="n">
        <v>22.13</v>
      </c>
      <c r="O375" t="n">
        <v>17327.69</v>
      </c>
      <c r="P375" t="n">
        <v>188.15</v>
      </c>
      <c r="Q375" t="n">
        <v>183.3</v>
      </c>
      <c r="R375" t="n">
        <v>45.02</v>
      </c>
      <c r="S375" t="n">
        <v>26.24</v>
      </c>
      <c r="T375" t="n">
        <v>8427.620000000001</v>
      </c>
      <c r="U375" t="n">
        <v>0.58</v>
      </c>
      <c r="V375" t="n">
        <v>0.88</v>
      </c>
      <c r="W375" t="n">
        <v>2.99</v>
      </c>
      <c r="X375" t="n">
        <v>0.55</v>
      </c>
      <c r="Y375" t="n">
        <v>0.5</v>
      </c>
      <c r="Z375" t="n">
        <v>10</v>
      </c>
    </row>
    <row r="376">
      <c r="A376" t="n">
        <v>5</v>
      </c>
      <c r="B376" t="n">
        <v>65</v>
      </c>
      <c r="C376" t="inlineStr">
        <is>
          <t xml:space="preserve">CONCLUIDO	</t>
        </is>
      </c>
      <c r="D376" t="n">
        <v>4.9859</v>
      </c>
      <c r="E376" t="n">
        <v>20.06</v>
      </c>
      <c r="F376" t="n">
        <v>17.22</v>
      </c>
      <c r="G376" t="n">
        <v>43.06</v>
      </c>
      <c r="H376" t="n">
        <v>0.76</v>
      </c>
      <c r="I376" t="n">
        <v>24</v>
      </c>
      <c r="J376" t="n">
        <v>139.95</v>
      </c>
      <c r="K376" t="n">
        <v>46.47</v>
      </c>
      <c r="L376" t="n">
        <v>6</v>
      </c>
      <c r="M376" t="n">
        <v>22</v>
      </c>
      <c r="N376" t="n">
        <v>22.49</v>
      </c>
      <c r="O376" t="n">
        <v>17494.97</v>
      </c>
      <c r="P376" t="n">
        <v>186.64</v>
      </c>
      <c r="Q376" t="n">
        <v>183.26</v>
      </c>
      <c r="R376" t="n">
        <v>42.95</v>
      </c>
      <c r="S376" t="n">
        <v>26.24</v>
      </c>
      <c r="T376" t="n">
        <v>7410.9</v>
      </c>
      <c r="U376" t="n">
        <v>0.61</v>
      </c>
      <c r="V376" t="n">
        <v>0.88</v>
      </c>
      <c r="W376" t="n">
        <v>2.97</v>
      </c>
      <c r="X376" t="n">
        <v>0.47</v>
      </c>
      <c r="Y376" t="n">
        <v>0.5</v>
      </c>
      <c r="Z376" t="n">
        <v>10</v>
      </c>
    </row>
    <row r="377">
      <c r="A377" t="n">
        <v>6</v>
      </c>
      <c r="B377" t="n">
        <v>65</v>
      </c>
      <c r="C377" t="inlineStr">
        <is>
          <t xml:space="preserve">CONCLUIDO	</t>
        </is>
      </c>
      <c r="D377" t="n">
        <v>5.0367</v>
      </c>
      <c r="E377" t="n">
        <v>19.85</v>
      </c>
      <c r="F377" t="n">
        <v>17.13</v>
      </c>
      <c r="G377" t="n">
        <v>51.39</v>
      </c>
      <c r="H377" t="n">
        <v>0.88</v>
      </c>
      <c r="I377" t="n">
        <v>20</v>
      </c>
      <c r="J377" t="n">
        <v>141.31</v>
      </c>
      <c r="K377" t="n">
        <v>46.47</v>
      </c>
      <c r="L377" t="n">
        <v>7</v>
      </c>
      <c r="M377" t="n">
        <v>18</v>
      </c>
      <c r="N377" t="n">
        <v>22.85</v>
      </c>
      <c r="O377" t="n">
        <v>17662.75</v>
      </c>
      <c r="P377" t="n">
        <v>185.05</v>
      </c>
      <c r="Q377" t="n">
        <v>183.27</v>
      </c>
      <c r="R377" t="n">
        <v>39.81</v>
      </c>
      <c r="S377" t="n">
        <v>26.24</v>
      </c>
      <c r="T377" t="n">
        <v>5860.21</v>
      </c>
      <c r="U377" t="n">
        <v>0.66</v>
      </c>
      <c r="V377" t="n">
        <v>0.89</v>
      </c>
      <c r="W377" t="n">
        <v>2.97</v>
      </c>
      <c r="X377" t="n">
        <v>0.37</v>
      </c>
      <c r="Y377" t="n">
        <v>0.5</v>
      </c>
      <c r="Z377" t="n">
        <v>10</v>
      </c>
    </row>
    <row r="378">
      <c r="A378" t="n">
        <v>7</v>
      </c>
      <c r="B378" t="n">
        <v>65</v>
      </c>
      <c r="C378" t="inlineStr">
        <is>
          <t xml:space="preserve">CONCLUIDO	</t>
        </is>
      </c>
      <c r="D378" t="n">
        <v>5.0599</v>
      </c>
      <c r="E378" t="n">
        <v>19.76</v>
      </c>
      <c r="F378" t="n">
        <v>17.09</v>
      </c>
      <c r="G378" t="n">
        <v>56.98</v>
      </c>
      <c r="H378" t="n">
        <v>0.99</v>
      </c>
      <c r="I378" t="n">
        <v>18</v>
      </c>
      <c r="J378" t="n">
        <v>142.68</v>
      </c>
      <c r="K378" t="n">
        <v>46.47</v>
      </c>
      <c r="L378" t="n">
        <v>8</v>
      </c>
      <c r="M378" t="n">
        <v>16</v>
      </c>
      <c r="N378" t="n">
        <v>23.21</v>
      </c>
      <c r="O378" t="n">
        <v>17831.04</v>
      </c>
      <c r="P378" t="n">
        <v>184.42</v>
      </c>
      <c r="Q378" t="n">
        <v>183.26</v>
      </c>
      <c r="R378" t="n">
        <v>38.65</v>
      </c>
      <c r="S378" t="n">
        <v>26.24</v>
      </c>
      <c r="T378" t="n">
        <v>5292.47</v>
      </c>
      <c r="U378" t="n">
        <v>0.68</v>
      </c>
      <c r="V378" t="n">
        <v>0.89</v>
      </c>
      <c r="W378" t="n">
        <v>2.97</v>
      </c>
      <c r="X378" t="n">
        <v>0.34</v>
      </c>
      <c r="Y378" t="n">
        <v>0.5</v>
      </c>
      <c r="Z378" t="n">
        <v>10</v>
      </c>
    </row>
    <row r="379">
      <c r="A379" t="n">
        <v>8</v>
      </c>
      <c r="B379" t="n">
        <v>65</v>
      </c>
      <c r="C379" t="inlineStr">
        <is>
          <t xml:space="preserve">CONCLUIDO	</t>
        </is>
      </c>
      <c r="D379" t="n">
        <v>5.0837</v>
      </c>
      <c r="E379" t="n">
        <v>19.67</v>
      </c>
      <c r="F379" t="n">
        <v>17.05</v>
      </c>
      <c r="G379" t="n">
        <v>63.96</v>
      </c>
      <c r="H379" t="n">
        <v>1.11</v>
      </c>
      <c r="I379" t="n">
        <v>16</v>
      </c>
      <c r="J379" t="n">
        <v>144.05</v>
      </c>
      <c r="K379" t="n">
        <v>46.47</v>
      </c>
      <c r="L379" t="n">
        <v>9</v>
      </c>
      <c r="M379" t="n">
        <v>14</v>
      </c>
      <c r="N379" t="n">
        <v>23.58</v>
      </c>
      <c r="O379" t="n">
        <v>17999.83</v>
      </c>
      <c r="P379" t="n">
        <v>183.48</v>
      </c>
      <c r="Q379" t="n">
        <v>183.27</v>
      </c>
      <c r="R379" t="n">
        <v>37.43</v>
      </c>
      <c r="S379" t="n">
        <v>26.24</v>
      </c>
      <c r="T379" t="n">
        <v>4689.08</v>
      </c>
      <c r="U379" t="n">
        <v>0.7</v>
      </c>
      <c r="V379" t="n">
        <v>0.89</v>
      </c>
      <c r="W379" t="n">
        <v>2.97</v>
      </c>
      <c r="X379" t="n">
        <v>0.3</v>
      </c>
      <c r="Y379" t="n">
        <v>0.5</v>
      </c>
      <c r="Z379" t="n">
        <v>10</v>
      </c>
    </row>
    <row r="380">
      <c r="A380" t="n">
        <v>9</v>
      </c>
      <c r="B380" t="n">
        <v>65</v>
      </c>
      <c r="C380" t="inlineStr">
        <is>
          <t xml:space="preserve">CONCLUIDO	</t>
        </is>
      </c>
      <c r="D380" t="n">
        <v>5.0966</v>
      </c>
      <c r="E380" t="n">
        <v>19.62</v>
      </c>
      <c r="F380" t="n">
        <v>17.03</v>
      </c>
      <c r="G380" t="n">
        <v>68.13</v>
      </c>
      <c r="H380" t="n">
        <v>1.22</v>
      </c>
      <c r="I380" t="n">
        <v>15</v>
      </c>
      <c r="J380" t="n">
        <v>145.42</v>
      </c>
      <c r="K380" t="n">
        <v>46.47</v>
      </c>
      <c r="L380" t="n">
        <v>10</v>
      </c>
      <c r="M380" t="n">
        <v>13</v>
      </c>
      <c r="N380" t="n">
        <v>23.95</v>
      </c>
      <c r="O380" t="n">
        <v>18169.15</v>
      </c>
      <c r="P380" t="n">
        <v>182.51</v>
      </c>
      <c r="Q380" t="n">
        <v>183.26</v>
      </c>
      <c r="R380" t="n">
        <v>36.79</v>
      </c>
      <c r="S380" t="n">
        <v>26.24</v>
      </c>
      <c r="T380" t="n">
        <v>4377.36</v>
      </c>
      <c r="U380" t="n">
        <v>0.71</v>
      </c>
      <c r="V380" t="n">
        <v>0.89</v>
      </c>
      <c r="W380" t="n">
        <v>2.96</v>
      </c>
      <c r="X380" t="n">
        <v>0.28</v>
      </c>
      <c r="Y380" t="n">
        <v>0.5</v>
      </c>
      <c r="Z380" t="n">
        <v>10</v>
      </c>
    </row>
    <row r="381">
      <c r="A381" t="n">
        <v>10</v>
      </c>
      <c r="B381" t="n">
        <v>65</v>
      </c>
      <c r="C381" t="inlineStr">
        <is>
          <t xml:space="preserve">CONCLUIDO	</t>
        </is>
      </c>
      <c r="D381" t="n">
        <v>5.1216</v>
      </c>
      <c r="E381" t="n">
        <v>19.52</v>
      </c>
      <c r="F381" t="n">
        <v>16.99</v>
      </c>
      <c r="G381" t="n">
        <v>78.42</v>
      </c>
      <c r="H381" t="n">
        <v>1.33</v>
      </c>
      <c r="I381" t="n">
        <v>13</v>
      </c>
      <c r="J381" t="n">
        <v>146.8</v>
      </c>
      <c r="K381" t="n">
        <v>46.47</v>
      </c>
      <c r="L381" t="n">
        <v>11</v>
      </c>
      <c r="M381" t="n">
        <v>11</v>
      </c>
      <c r="N381" t="n">
        <v>24.33</v>
      </c>
      <c r="O381" t="n">
        <v>18338.99</v>
      </c>
      <c r="P381" t="n">
        <v>181.77</v>
      </c>
      <c r="Q381" t="n">
        <v>183.28</v>
      </c>
      <c r="R381" t="n">
        <v>35.67</v>
      </c>
      <c r="S381" t="n">
        <v>26.24</v>
      </c>
      <c r="T381" t="n">
        <v>3824.59</v>
      </c>
      <c r="U381" t="n">
        <v>0.74</v>
      </c>
      <c r="V381" t="n">
        <v>0.9</v>
      </c>
      <c r="W381" t="n">
        <v>2.96</v>
      </c>
      <c r="X381" t="n">
        <v>0.23</v>
      </c>
      <c r="Y381" t="n">
        <v>0.5</v>
      </c>
      <c r="Z381" t="n">
        <v>10</v>
      </c>
    </row>
    <row r="382">
      <c r="A382" t="n">
        <v>11</v>
      </c>
      <c r="B382" t="n">
        <v>65</v>
      </c>
      <c r="C382" t="inlineStr">
        <is>
          <t xml:space="preserve">CONCLUIDO	</t>
        </is>
      </c>
      <c r="D382" t="n">
        <v>5.1335</v>
      </c>
      <c r="E382" t="n">
        <v>19.48</v>
      </c>
      <c r="F382" t="n">
        <v>16.97</v>
      </c>
      <c r="G382" t="n">
        <v>84.87</v>
      </c>
      <c r="H382" t="n">
        <v>1.43</v>
      </c>
      <c r="I382" t="n">
        <v>12</v>
      </c>
      <c r="J382" t="n">
        <v>148.18</v>
      </c>
      <c r="K382" t="n">
        <v>46.47</v>
      </c>
      <c r="L382" t="n">
        <v>12</v>
      </c>
      <c r="M382" t="n">
        <v>10</v>
      </c>
      <c r="N382" t="n">
        <v>24.71</v>
      </c>
      <c r="O382" t="n">
        <v>18509.36</v>
      </c>
      <c r="P382" t="n">
        <v>180.96</v>
      </c>
      <c r="Q382" t="n">
        <v>183.26</v>
      </c>
      <c r="R382" t="n">
        <v>34.91</v>
      </c>
      <c r="S382" t="n">
        <v>26.24</v>
      </c>
      <c r="T382" t="n">
        <v>3453.81</v>
      </c>
      <c r="U382" t="n">
        <v>0.75</v>
      </c>
      <c r="V382" t="n">
        <v>0.9</v>
      </c>
      <c r="W382" t="n">
        <v>2.96</v>
      </c>
      <c r="X382" t="n">
        <v>0.22</v>
      </c>
      <c r="Y382" t="n">
        <v>0.5</v>
      </c>
      <c r="Z382" t="n">
        <v>10</v>
      </c>
    </row>
    <row r="383">
      <c r="A383" t="n">
        <v>12</v>
      </c>
      <c r="B383" t="n">
        <v>65</v>
      </c>
      <c r="C383" t="inlineStr">
        <is>
          <t xml:space="preserve">CONCLUIDO	</t>
        </is>
      </c>
      <c r="D383" t="n">
        <v>5.1468</v>
      </c>
      <c r="E383" t="n">
        <v>19.43</v>
      </c>
      <c r="F383" t="n">
        <v>16.95</v>
      </c>
      <c r="G383" t="n">
        <v>92.45</v>
      </c>
      <c r="H383" t="n">
        <v>1.54</v>
      </c>
      <c r="I383" t="n">
        <v>11</v>
      </c>
      <c r="J383" t="n">
        <v>149.56</v>
      </c>
      <c r="K383" t="n">
        <v>46.47</v>
      </c>
      <c r="L383" t="n">
        <v>13</v>
      </c>
      <c r="M383" t="n">
        <v>9</v>
      </c>
      <c r="N383" t="n">
        <v>25.1</v>
      </c>
      <c r="O383" t="n">
        <v>18680.25</v>
      </c>
      <c r="P383" t="n">
        <v>179.79</v>
      </c>
      <c r="Q383" t="n">
        <v>183.28</v>
      </c>
      <c r="R383" t="n">
        <v>34.23</v>
      </c>
      <c r="S383" t="n">
        <v>26.24</v>
      </c>
      <c r="T383" t="n">
        <v>3117.75</v>
      </c>
      <c r="U383" t="n">
        <v>0.77</v>
      </c>
      <c r="V383" t="n">
        <v>0.9</v>
      </c>
      <c r="W383" t="n">
        <v>2.96</v>
      </c>
      <c r="X383" t="n">
        <v>0.19</v>
      </c>
      <c r="Y383" t="n">
        <v>0.5</v>
      </c>
      <c r="Z383" t="n">
        <v>10</v>
      </c>
    </row>
    <row r="384">
      <c r="A384" t="n">
        <v>13</v>
      </c>
      <c r="B384" t="n">
        <v>65</v>
      </c>
      <c r="C384" t="inlineStr">
        <is>
          <t xml:space="preserve">CONCLUIDO	</t>
        </is>
      </c>
      <c r="D384" t="n">
        <v>5.147</v>
      </c>
      <c r="E384" t="n">
        <v>19.43</v>
      </c>
      <c r="F384" t="n">
        <v>16.95</v>
      </c>
      <c r="G384" t="n">
        <v>92.45</v>
      </c>
      <c r="H384" t="n">
        <v>1.64</v>
      </c>
      <c r="I384" t="n">
        <v>11</v>
      </c>
      <c r="J384" t="n">
        <v>150.95</v>
      </c>
      <c r="K384" t="n">
        <v>46.47</v>
      </c>
      <c r="L384" t="n">
        <v>14</v>
      </c>
      <c r="M384" t="n">
        <v>9</v>
      </c>
      <c r="N384" t="n">
        <v>25.49</v>
      </c>
      <c r="O384" t="n">
        <v>18851.69</v>
      </c>
      <c r="P384" t="n">
        <v>179.47</v>
      </c>
      <c r="Q384" t="n">
        <v>183.26</v>
      </c>
      <c r="R384" t="n">
        <v>34.2</v>
      </c>
      <c r="S384" t="n">
        <v>26.24</v>
      </c>
      <c r="T384" t="n">
        <v>3100.69</v>
      </c>
      <c r="U384" t="n">
        <v>0.77</v>
      </c>
      <c r="V384" t="n">
        <v>0.9</v>
      </c>
      <c r="W384" t="n">
        <v>2.96</v>
      </c>
      <c r="X384" t="n">
        <v>0.19</v>
      </c>
      <c r="Y384" t="n">
        <v>0.5</v>
      </c>
      <c r="Z384" t="n">
        <v>10</v>
      </c>
    </row>
    <row r="385">
      <c r="A385" t="n">
        <v>14</v>
      </c>
      <c r="B385" t="n">
        <v>65</v>
      </c>
      <c r="C385" t="inlineStr">
        <is>
          <t xml:space="preserve">CONCLUIDO	</t>
        </is>
      </c>
      <c r="D385" t="n">
        <v>5.1601</v>
      </c>
      <c r="E385" t="n">
        <v>19.38</v>
      </c>
      <c r="F385" t="n">
        <v>16.93</v>
      </c>
      <c r="G385" t="n">
        <v>101.56</v>
      </c>
      <c r="H385" t="n">
        <v>1.74</v>
      </c>
      <c r="I385" t="n">
        <v>10</v>
      </c>
      <c r="J385" t="n">
        <v>152.35</v>
      </c>
      <c r="K385" t="n">
        <v>46.47</v>
      </c>
      <c r="L385" t="n">
        <v>15</v>
      </c>
      <c r="M385" t="n">
        <v>8</v>
      </c>
      <c r="N385" t="n">
        <v>25.88</v>
      </c>
      <c r="O385" t="n">
        <v>19023.66</v>
      </c>
      <c r="P385" t="n">
        <v>179.38</v>
      </c>
      <c r="Q385" t="n">
        <v>183.27</v>
      </c>
      <c r="R385" t="n">
        <v>33.53</v>
      </c>
      <c r="S385" t="n">
        <v>26.24</v>
      </c>
      <c r="T385" t="n">
        <v>2769.68</v>
      </c>
      <c r="U385" t="n">
        <v>0.78</v>
      </c>
      <c r="V385" t="n">
        <v>0.9</v>
      </c>
      <c r="W385" t="n">
        <v>2.96</v>
      </c>
      <c r="X385" t="n">
        <v>0.17</v>
      </c>
      <c r="Y385" t="n">
        <v>0.5</v>
      </c>
      <c r="Z385" t="n">
        <v>10</v>
      </c>
    </row>
    <row r="386">
      <c r="A386" t="n">
        <v>15</v>
      </c>
      <c r="B386" t="n">
        <v>65</v>
      </c>
      <c r="C386" t="inlineStr">
        <is>
          <t xml:space="preserve">CONCLUIDO	</t>
        </is>
      </c>
      <c r="D386" t="n">
        <v>5.1708</v>
      </c>
      <c r="E386" t="n">
        <v>19.34</v>
      </c>
      <c r="F386" t="n">
        <v>16.91</v>
      </c>
      <c r="G386" t="n">
        <v>112.76</v>
      </c>
      <c r="H386" t="n">
        <v>1.84</v>
      </c>
      <c r="I386" t="n">
        <v>9</v>
      </c>
      <c r="J386" t="n">
        <v>153.75</v>
      </c>
      <c r="K386" t="n">
        <v>46.47</v>
      </c>
      <c r="L386" t="n">
        <v>16</v>
      </c>
      <c r="M386" t="n">
        <v>7</v>
      </c>
      <c r="N386" t="n">
        <v>26.28</v>
      </c>
      <c r="O386" t="n">
        <v>19196.18</v>
      </c>
      <c r="P386" t="n">
        <v>177.54</v>
      </c>
      <c r="Q386" t="n">
        <v>183.28</v>
      </c>
      <c r="R386" t="n">
        <v>33.13</v>
      </c>
      <c r="S386" t="n">
        <v>26.24</v>
      </c>
      <c r="T386" t="n">
        <v>2576.03</v>
      </c>
      <c r="U386" t="n">
        <v>0.79</v>
      </c>
      <c r="V386" t="n">
        <v>0.9</v>
      </c>
      <c r="W386" t="n">
        <v>2.95</v>
      </c>
      <c r="X386" t="n">
        <v>0.16</v>
      </c>
      <c r="Y386" t="n">
        <v>0.5</v>
      </c>
      <c r="Z386" t="n">
        <v>10</v>
      </c>
    </row>
    <row r="387">
      <c r="A387" t="n">
        <v>16</v>
      </c>
      <c r="B387" t="n">
        <v>65</v>
      </c>
      <c r="C387" t="inlineStr">
        <is>
          <t xml:space="preserve">CONCLUIDO	</t>
        </is>
      </c>
      <c r="D387" t="n">
        <v>5.1703</v>
      </c>
      <c r="E387" t="n">
        <v>19.34</v>
      </c>
      <c r="F387" t="n">
        <v>16.92</v>
      </c>
      <c r="G387" t="n">
        <v>112.77</v>
      </c>
      <c r="H387" t="n">
        <v>1.94</v>
      </c>
      <c r="I387" t="n">
        <v>9</v>
      </c>
      <c r="J387" t="n">
        <v>155.15</v>
      </c>
      <c r="K387" t="n">
        <v>46.47</v>
      </c>
      <c r="L387" t="n">
        <v>17</v>
      </c>
      <c r="M387" t="n">
        <v>7</v>
      </c>
      <c r="N387" t="n">
        <v>26.68</v>
      </c>
      <c r="O387" t="n">
        <v>19369.26</v>
      </c>
      <c r="P387" t="n">
        <v>178.01</v>
      </c>
      <c r="Q387" t="n">
        <v>183.29</v>
      </c>
      <c r="R387" t="n">
        <v>33.27</v>
      </c>
      <c r="S387" t="n">
        <v>26.24</v>
      </c>
      <c r="T387" t="n">
        <v>2644.6</v>
      </c>
      <c r="U387" t="n">
        <v>0.79</v>
      </c>
      <c r="V387" t="n">
        <v>0.9</v>
      </c>
      <c r="W387" t="n">
        <v>2.95</v>
      </c>
      <c r="X387" t="n">
        <v>0.16</v>
      </c>
      <c r="Y387" t="n">
        <v>0.5</v>
      </c>
      <c r="Z387" t="n">
        <v>10</v>
      </c>
    </row>
    <row r="388">
      <c r="A388" t="n">
        <v>17</v>
      </c>
      <c r="B388" t="n">
        <v>65</v>
      </c>
      <c r="C388" t="inlineStr">
        <is>
          <t xml:space="preserve">CONCLUIDO	</t>
        </is>
      </c>
      <c r="D388" t="n">
        <v>5.1707</v>
      </c>
      <c r="E388" t="n">
        <v>19.34</v>
      </c>
      <c r="F388" t="n">
        <v>16.91</v>
      </c>
      <c r="G388" t="n">
        <v>112.76</v>
      </c>
      <c r="H388" t="n">
        <v>2.04</v>
      </c>
      <c r="I388" t="n">
        <v>9</v>
      </c>
      <c r="J388" t="n">
        <v>156.56</v>
      </c>
      <c r="K388" t="n">
        <v>46.47</v>
      </c>
      <c r="L388" t="n">
        <v>18</v>
      </c>
      <c r="M388" t="n">
        <v>7</v>
      </c>
      <c r="N388" t="n">
        <v>27.09</v>
      </c>
      <c r="O388" t="n">
        <v>19542.89</v>
      </c>
      <c r="P388" t="n">
        <v>177.01</v>
      </c>
      <c r="Q388" t="n">
        <v>183.26</v>
      </c>
      <c r="R388" t="n">
        <v>33.17</v>
      </c>
      <c r="S388" t="n">
        <v>26.24</v>
      </c>
      <c r="T388" t="n">
        <v>2598.21</v>
      </c>
      <c r="U388" t="n">
        <v>0.79</v>
      </c>
      <c r="V388" t="n">
        <v>0.9</v>
      </c>
      <c r="W388" t="n">
        <v>2.95</v>
      </c>
      <c r="X388" t="n">
        <v>0.16</v>
      </c>
      <c r="Y388" t="n">
        <v>0.5</v>
      </c>
      <c r="Z388" t="n">
        <v>10</v>
      </c>
    </row>
    <row r="389">
      <c r="A389" t="n">
        <v>18</v>
      </c>
      <c r="B389" t="n">
        <v>65</v>
      </c>
      <c r="C389" t="inlineStr">
        <is>
          <t xml:space="preserve">CONCLUIDO	</t>
        </is>
      </c>
      <c r="D389" t="n">
        <v>5.1827</v>
      </c>
      <c r="E389" t="n">
        <v>19.3</v>
      </c>
      <c r="F389" t="n">
        <v>16.9</v>
      </c>
      <c r="G389" t="n">
        <v>126.73</v>
      </c>
      <c r="H389" t="n">
        <v>2.13</v>
      </c>
      <c r="I389" t="n">
        <v>8</v>
      </c>
      <c r="J389" t="n">
        <v>157.97</v>
      </c>
      <c r="K389" t="n">
        <v>46.47</v>
      </c>
      <c r="L389" t="n">
        <v>19</v>
      </c>
      <c r="M389" t="n">
        <v>6</v>
      </c>
      <c r="N389" t="n">
        <v>27.5</v>
      </c>
      <c r="O389" t="n">
        <v>19717.08</v>
      </c>
      <c r="P389" t="n">
        <v>177</v>
      </c>
      <c r="Q389" t="n">
        <v>183.27</v>
      </c>
      <c r="R389" t="n">
        <v>32.62</v>
      </c>
      <c r="S389" t="n">
        <v>26.24</v>
      </c>
      <c r="T389" t="n">
        <v>2324.75</v>
      </c>
      <c r="U389" t="n">
        <v>0.8</v>
      </c>
      <c r="V389" t="n">
        <v>0.9</v>
      </c>
      <c r="W389" t="n">
        <v>2.95</v>
      </c>
      <c r="X389" t="n">
        <v>0.14</v>
      </c>
      <c r="Y389" t="n">
        <v>0.5</v>
      </c>
      <c r="Z389" t="n">
        <v>10</v>
      </c>
    </row>
    <row r="390">
      <c r="A390" t="n">
        <v>19</v>
      </c>
      <c r="B390" t="n">
        <v>65</v>
      </c>
      <c r="C390" t="inlineStr">
        <is>
          <t xml:space="preserve">CONCLUIDO	</t>
        </is>
      </c>
      <c r="D390" t="n">
        <v>5.1836</v>
      </c>
      <c r="E390" t="n">
        <v>19.29</v>
      </c>
      <c r="F390" t="n">
        <v>16.89</v>
      </c>
      <c r="G390" t="n">
        <v>126.7</v>
      </c>
      <c r="H390" t="n">
        <v>2.22</v>
      </c>
      <c r="I390" t="n">
        <v>8</v>
      </c>
      <c r="J390" t="n">
        <v>159.39</v>
      </c>
      <c r="K390" t="n">
        <v>46.47</v>
      </c>
      <c r="L390" t="n">
        <v>20</v>
      </c>
      <c r="M390" t="n">
        <v>6</v>
      </c>
      <c r="N390" t="n">
        <v>27.92</v>
      </c>
      <c r="O390" t="n">
        <v>19891.97</v>
      </c>
      <c r="P390" t="n">
        <v>176.51</v>
      </c>
      <c r="Q390" t="n">
        <v>183.26</v>
      </c>
      <c r="R390" t="n">
        <v>32.61</v>
      </c>
      <c r="S390" t="n">
        <v>26.24</v>
      </c>
      <c r="T390" t="n">
        <v>2322.92</v>
      </c>
      <c r="U390" t="n">
        <v>0.8</v>
      </c>
      <c r="V390" t="n">
        <v>0.9</v>
      </c>
      <c r="W390" t="n">
        <v>2.95</v>
      </c>
      <c r="X390" t="n">
        <v>0.14</v>
      </c>
      <c r="Y390" t="n">
        <v>0.5</v>
      </c>
      <c r="Z390" t="n">
        <v>10</v>
      </c>
    </row>
    <row r="391">
      <c r="A391" t="n">
        <v>20</v>
      </c>
      <c r="B391" t="n">
        <v>65</v>
      </c>
      <c r="C391" t="inlineStr">
        <is>
          <t xml:space="preserve">CONCLUIDO	</t>
        </is>
      </c>
      <c r="D391" t="n">
        <v>5.1955</v>
      </c>
      <c r="E391" t="n">
        <v>19.25</v>
      </c>
      <c r="F391" t="n">
        <v>16.88</v>
      </c>
      <c r="G391" t="n">
        <v>144.66</v>
      </c>
      <c r="H391" t="n">
        <v>2.31</v>
      </c>
      <c r="I391" t="n">
        <v>7</v>
      </c>
      <c r="J391" t="n">
        <v>160.81</v>
      </c>
      <c r="K391" t="n">
        <v>46.47</v>
      </c>
      <c r="L391" t="n">
        <v>21</v>
      </c>
      <c r="M391" t="n">
        <v>5</v>
      </c>
      <c r="N391" t="n">
        <v>28.34</v>
      </c>
      <c r="O391" t="n">
        <v>20067.32</v>
      </c>
      <c r="P391" t="n">
        <v>174.97</v>
      </c>
      <c r="Q391" t="n">
        <v>183.27</v>
      </c>
      <c r="R391" t="n">
        <v>31.96</v>
      </c>
      <c r="S391" t="n">
        <v>26.24</v>
      </c>
      <c r="T391" t="n">
        <v>2001.65</v>
      </c>
      <c r="U391" t="n">
        <v>0.82</v>
      </c>
      <c r="V391" t="n">
        <v>0.9</v>
      </c>
      <c r="W391" t="n">
        <v>2.95</v>
      </c>
      <c r="X391" t="n">
        <v>0.12</v>
      </c>
      <c r="Y391" t="n">
        <v>0.5</v>
      </c>
      <c r="Z391" t="n">
        <v>10</v>
      </c>
    </row>
    <row r="392">
      <c r="A392" t="n">
        <v>21</v>
      </c>
      <c r="B392" t="n">
        <v>65</v>
      </c>
      <c r="C392" t="inlineStr">
        <is>
          <t xml:space="preserve">CONCLUIDO	</t>
        </is>
      </c>
      <c r="D392" t="n">
        <v>5.1976</v>
      </c>
      <c r="E392" t="n">
        <v>19.24</v>
      </c>
      <c r="F392" t="n">
        <v>16.87</v>
      </c>
      <c r="G392" t="n">
        <v>144.59</v>
      </c>
      <c r="H392" t="n">
        <v>2.4</v>
      </c>
      <c r="I392" t="n">
        <v>7</v>
      </c>
      <c r="J392" t="n">
        <v>162.24</v>
      </c>
      <c r="K392" t="n">
        <v>46.47</v>
      </c>
      <c r="L392" t="n">
        <v>22</v>
      </c>
      <c r="M392" t="n">
        <v>5</v>
      </c>
      <c r="N392" t="n">
        <v>28.77</v>
      </c>
      <c r="O392" t="n">
        <v>20243.25</v>
      </c>
      <c r="P392" t="n">
        <v>175.58</v>
      </c>
      <c r="Q392" t="n">
        <v>183.28</v>
      </c>
      <c r="R392" t="n">
        <v>31.77</v>
      </c>
      <c r="S392" t="n">
        <v>26.24</v>
      </c>
      <c r="T392" t="n">
        <v>1907.25</v>
      </c>
      <c r="U392" t="n">
        <v>0.83</v>
      </c>
      <c r="V392" t="n">
        <v>0.9</v>
      </c>
      <c r="W392" t="n">
        <v>2.95</v>
      </c>
      <c r="X392" t="n">
        <v>0.11</v>
      </c>
      <c r="Y392" t="n">
        <v>0.5</v>
      </c>
      <c r="Z392" t="n">
        <v>10</v>
      </c>
    </row>
    <row r="393">
      <c r="A393" t="n">
        <v>22</v>
      </c>
      <c r="B393" t="n">
        <v>65</v>
      </c>
      <c r="C393" t="inlineStr">
        <is>
          <t xml:space="preserve">CONCLUIDO	</t>
        </is>
      </c>
      <c r="D393" t="n">
        <v>5.1978</v>
      </c>
      <c r="E393" t="n">
        <v>19.24</v>
      </c>
      <c r="F393" t="n">
        <v>16.87</v>
      </c>
      <c r="G393" t="n">
        <v>144.58</v>
      </c>
      <c r="H393" t="n">
        <v>2.49</v>
      </c>
      <c r="I393" t="n">
        <v>7</v>
      </c>
      <c r="J393" t="n">
        <v>163.67</v>
      </c>
      <c r="K393" t="n">
        <v>46.47</v>
      </c>
      <c r="L393" t="n">
        <v>23</v>
      </c>
      <c r="M393" t="n">
        <v>5</v>
      </c>
      <c r="N393" t="n">
        <v>29.2</v>
      </c>
      <c r="O393" t="n">
        <v>20419.76</v>
      </c>
      <c r="P393" t="n">
        <v>175.32</v>
      </c>
      <c r="Q393" t="n">
        <v>183.26</v>
      </c>
      <c r="R393" t="n">
        <v>31.77</v>
      </c>
      <c r="S393" t="n">
        <v>26.24</v>
      </c>
      <c r="T393" t="n">
        <v>1906.65</v>
      </c>
      <c r="U393" t="n">
        <v>0.83</v>
      </c>
      <c r="V393" t="n">
        <v>0.9</v>
      </c>
      <c r="W393" t="n">
        <v>2.95</v>
      </c>
      <c r="X393" t="n">
        <v>0.11</v>
      </c>
      <c r="Y393" t="n">
        <v>0.5</v>
      </c>
      <c r="Z393" t="n">
        <v>10</v>
      </c>
    </row>
    <row r="394">
      <c r="A394" t="n">
        <v>23</v>
      </c>
      <c r="B394" t="n">
        <v>65</v>
      </c>
      <c r="C394" t="inlineStr">
        <is>
          <t xml:space="preserve">CONCLUIDO	</t>
        </is>
      </c>
      <c r="D394" t="n">
        <v>5.1958</v>
      </c>
      <c r="E394" t="n">
        <v>19.25</v>
      </c>
      <c r="F394" t="n">
        <v>16.88</v>
      </c>
      <c r="G394" t="n">
        <v>144.65</v>
      </c>
      <c r="H394" t="n">
        <v>2.58</v>
      </c>
      <c r="I394" t="n">
        <v>7</v>
      </c>
      <c r="J394" t="n">
        <v>165.1</v>
      </c>
      <c r="K394" t="n">
        <v>46.47</v>
      </c>
      <c r="L394" t="n">
        <v>24</v>
      </c>
      <c r="M394" t="n">
        <v>5</v>
      </c>
      <c r="N394" t="n">
        <v>29.64</v>
      </c>
      <c r="O394" t="n">
        <v>20596.86</v>
      </c>
      <c r="P394" t="n">
        <v>173.97</v>
      </c>
      <c r="Q394" t="n">
        <v>183.26</v>
      </c>
      <c r="R394" t="n">
        <v>32.08</v>
      </c>
      <c r="S394" t="n">
        <v>26.24</v>
      </c>
      <c r="T394" t="n">
        <v>2062.33</v>
      </c>
      <c r="U394" t="n">
        <v>0.82</v>
      </c>
      <c r="V394" t="n">
        <v>0.9</v>
      </c>
      <c r="W394" t="n">
        <v>2.95</v>
      </c>
      <c r="X394" t="n">
        <v>0.12</v>
      </c>
      <c r="Y394" t="n">
        <v>0.5</v>
      </c>
      <c r="Z394" t="n">
        <v>10</v>
      </c>
    </row>
    <row r="395">
      <c r="A395" t="n">
        <v>24</v>
      </c>
      <c r="B395" t="n">
        <v>65</v>
      </c>
      <c r="C395" t="inlineStr">
        <is>
          <t xml:space="preserve">CONCLUIDO	</t>
        </is>
      </c>
      <c r="D395" t="n">
        <v>5.2102</v>
      </c>
      <c r="E395" t="n">
        <v>19.19</v>
      </c>
      <c r="F395" t="n">
        <v>16.85</v>
      </c>
      <c r="G395" t="n">
        <v>168.49</v>
      </c>
      <c r="H395" t="n">
        <v>2.66</v>
      </c>
      <c r="I395" t="n">
        <v>6</v>
      </c>
      <c r="J395" t="n">
        <v>166.54</v>
      </c>
      <c r="K395" t="n">
        <v>46.47</v>
      </c>
      <c r="L395" t="n">
        <v>25</v>
      </c>
      <c r="M395" t="n">
        <v>4</v>
      </c>
      <c r="N395" t="n">
        <v>30.08</v>
      </c>
      <c r="O395" t="n">
        <v>20774.56</v>
      </c>
      <c r="P395" t="n">
        <v>172.44</v>
      </c>
      <c r="Q395" t="n">
        <v>183.26</v>
      </c>
      <c r="R395" t="n">
        <v>31.11</v>
      </c>
      <c r="S395" t="n">
        <v>26.24</v>
      </c>
      <c r="T395" t="n">
        <v>1580.31</v>
      </c>
      <c r="U395" t="n">
        <v>0.84</v>
      </c>
      <c r="V395" t="n">
        <v>0.9</v>
      </c>
      <c r="W395" t="n">
        <v>2.95</v>
      </c>
      <c r="X395" t="n">
        <v>0.09</v>
      </c>
      <c r="Y395" t="n">
        <v>0.5</v>
      </c>
      <c r="Z395" t="n">
        <v>10</v>
      </c>
    </row>
    <row r="396">
      <c r="A396" t="n">
        <v>25</v>
      </c>
      <c r="B396" t="n">
        <v>65</v>
      </c>
      <c r="C396" t="inlineStr">
        <is>
          <t xml:space="preserve">CONCLUIDO	</t>
        </is>
      </c>
      <c r="D396" t="n">
        <v>5.2098</v>
      </c>
      <c r="E396" t="n">
        <v>19.19</v>
      </c>
      <c r="F396" t="n">
        <v>16.85</v>
      </c>
      <c r="G396" t="n">
        <v>168.51</v>
      </c>
      <c r="H396" t="n">
        <v>2.74</v>
      </c>
      <c r="I396" t="n">
        <v>6</v>
      </c>
      <c r="J396" t="n">
        <v>167.99</v>
      </c>
      <c r="K396" t="n">
        <v>46.47</v>
      </c>
      <c r="L396" t="n">
        <v>26</v>
      </c>
      <c r="M396" t="n">
        <v>4</v>
      </c>
      <c r="N396" t="n">
        <v>30.52</v>
      </c>
      <c r="O396" t="n">
        <v>20952.87</v>
      </c>
      <c r="P396" t="n">
        <v>173.44</v>
      </c>
      <c r="Q396" t="n">
        <v>183.26</v>
      </c>
      <c r="R396" t="n">
        <v>31.22</v>
      </c>
      <c r="S396" t="n">
        <v>26.24</v>
      </c>
      <c r="T396" t="n">
        <v>1634.34</v>
      </c>
      <c r="U396" t="n">
        <v>0.84</v>
      </c>
      <c r="V396" t="n">
        <v>0.9</v>
      </c>
      <c r="W396" t="n">
        <v>2.95</v>
      </c>
      <c r="X396" t="n">
        <v>0.1</v>
      </c>
      <c r="Y396" t="n">
        <v>0.5</v>
      </c>
      <c r="Z396" t="n">
        <v>10</v>
      </c>
    </row>
    <row r="397">
      <c r="A397" t="n">
        <v>26</v>
      </c>
      <c r="B397" t="n">
        <v>65</v>
      </c>
      <c r="C397" t="inlineStr">
        <is>
          <t xml:space="preserve">CONCLUIDO	</t>
        </is>
      </c>
      <c r="D397" t="n">
        <v>5.2107</v>
      </c>
      <c r="E397" t="n">
        <v>19.19</v>
      </c>
      <c r="F397" t="n">
        <v>16.85</v>
      </c>
      <c r="G397" t="n">
        <v>168.47</v>
      </c>
      <c r="H397" t="n">
        <v>2.82</v>
      </c>
      <c r="I397" t="n">
        <v>6</v>
      </c>
      <c r="J397" t="n">
        <v>169.44</v>
      </c>
      <c r="K397" t="n">
        <v>46.47</v>
      </c>
      <c r="L397" t="n">
        <v>27</v>
      </c>
      <c r="M397" t="n">
        <v>4</v>
      </c>
      <c r="N397" t="n">
        <v>30.97</v>
      </c>
      <c r="O397" t="n">
        <v>21131.78</v>
      </c>
      <c r="P397" t="n">
        <v>173.6</v>
      </c>
      <c r="Q397" t="n">
        <v>183.26</v>
      </c>
      <c r="R397" t="n">
        <v>31.09</v>
      </c>
      <c r="S397" t="n">
        <v>26.24</v>
      </c>
      <c r="T397" t="n">
        <v>1573.13</v>
      </c>
      <c r="U397" t="n">
        <v>0.84</v>
      </c>
      <c r="V397" t="n">
        <v>0.9</v>
      </c>
      <c r="W397" t="n">
        <v>2.95</v>
      </c>
      <c r="X397" t="n">
        <v>0.09</v>
      </c>
      <c r="Y397" t="n">
        <v>0.5</v>
      </c>
      <c r="Z397" t="n">
        <v>10</v>
      </c>
    </row>
    <row r="398">
      <c r="A398" t="n">
        <v>27</v>
      </c>
      <c r="B398" t="n">
        <v>65</v>
      </c>
      <c r="C398" t="inlineStr">
        <is>
          <t xml:space="preserve">CONCLUIDO	</t>
        </is>
      </c>
      <c r="D398" t="n">
        <v>5.209</v>
      </c>
      <c r="E398" t="n">
        <v>19.2</v>
      </c>
      <c r="F398" t="n">
        <v>16.85</v>
      </c>
      <c r="G398" t="n">
        <v>168.54</v>
      </c>
      <c r="H398" t="n">
        <v>2.9</v>
      </c>
      <c r="I398" t="n">
        <v>6</v>
      </c>
      <c r="J398" t="n">
        <v>170.9</v>
      </c>
      <c r="K398" t="n">
        <v>46.47</v>
      </c>
      <c r="L398" t="n">
        <v>28</v>
      </c>
      <c r="M398" t="n">
        <v>4</v>
      </c>
      <c r="N398" t="n">
        <v>31.43</v>
      </c>
      <c r="O398" t="n">
        <v>21311.32</v>
      </c>
      <c r="P398" t="n">
        <v>173.39</v>
      </c>
      <c r="Q398" t="n">
        <v>183.26</v>
      </c>
      <c r="R398" t="n">
        <v>31.23</v>
      </c>
      <c r="S398" t="n">
        <v>26.24</v>
      </c>
      <c r="T398" t="n">
        <v>1643.59</v>
      </c>
      <c r="U398" t="n">
        <v>0.84</v>
      </c>
      <c r="V398" t="n">
        <v>0.9</v>
      </c>
      <c r="W398" t="n">
        <v>2.95</v>
      </c>
      <c r="X398" t="n">
        <v>0.1</v>
      </c>
      <c r="Y398" t="n">
        <v>0.5</v>
      </c>
      <c r="Z398" t="n">
        <v>10</v>
      </c>
    </row>
    <row r="399">
      <c r="A399" t="n">
        <v>28</v>
      </c>
      <c r="B399" t="n">
        <v>65</v>
      </c>
      <c r="C399" t="inlineStr">
        <is>
          <t xml:space="preserve">CONCLUIDO	</t>
        </is>
      </c>
      <c r="D399" t="n">
        <v>5.2113</v>
      </c>
      <c r="E399" t="n">
        <v>19.19</v>
      </c>
      <c r="F399" t="n">
        <v>16.85</v>
      </c>
      <c r="G399" t="n">
        <v>168.45</v>
      </c>
      <c r="H399" t="n">
        <v>2.98</v>
      </c>
      <c r="I399" t="n">
        <v>6</v>
      </c>
      <c r="J399" t="n">
        <v>172.36</v>
      </c>
      <c r="K399" t="n">
        <v>46.47</v>
      </c>
      <c r="L399" t="n">
        <v>29</v>
      </c>
      <c r="M399" t="n">
        <v>4</v>
      </c>
      <c r="N399" t="n">
        <v>31.89</v>
      </c>
      <c r="O399" t="n">
        <v>21491.47</v>
      </c>
      <c r="P399" t="n">
        <v>171.92</v>
      </c>
      <c r="Q399" t="n">
        <v>183.26</v>
      </c>
      <c r="R399" t="n">
        <v>31.17</v>
      </c>
      <c r="S399" t="n">
        <v>26.24</v>
      </c>
      <c r="T399" t="n">
        <v>1609.72</v>
      </c>
      <c r="U399" t="n">
        <v>0.84</v>
      </c>
      <c r="V399" t="n">
        <v>0.9</v>
      </c>
      <c r="W399" t="n">
        <v>2.94</v>
      </c>
      <c r="X399" t="n">
        <v>0.09</v>
      </c>
      <c r="Y399" t="n">
        <v>0.5</v>
      </c>
      <c r="Z399" t="n">
        <v>10</v>
      </c>
    </row>
    <row r="400">
      <c r="A400" t="n">
        <v>29</v>
      </c>
      <c r="B400" t="n">
        <v>65</v>
      </c>
      <c r="C400" t="inlineStr">
        <is>
          <t xml:space="preserve">CONCLUIDO	</t>
        </is>
      </c>
      <c r="D400" t="n">
        <v>5.2089</v>
      </c>
      <c r="E400" t="n">
        <v>19.2</v>
      </c>
      <c r="F400" t="n">
        <v>16.85</v>
      </c>
      <c r="G400" t="n">
        <v>168.54</v>
      </c>
      <c r="H400" t="n">
        <v>3.06</v>
      </c>
      <c r="I400" t="n">
        <v>6</v>
      </c>
      <c r="J400" t="n">
        <v>173.82</v>
      </c>
      <c r="K400" t="n">
        <v>46.47</v>
      </c>
      <c r="L400" t="n">
        <v>30</v>
      </c>
      <c r="M400" t="n">
        <v>4</v>
      </c>
      <c r="N400" t="n">
        <v>32.36</v>
      </c>
      <c r="O400" t="n">
        <v>21672.25</v>
      </c>
      <c r="P400" t="n">
        <v>170.12</v>
      </c>
      <c r="Q400" t="n">
        <v>183.27</v>
      </c>
      <c r="R400" t="n">
        <v>31.36</v>
      </c>
      <c r="S400" t="n">
        <v>26.24</v>
      </c>
      <c r="T400" t="n">
        <v>1704.52</v>
      </c>
      <c r="U400" t="n">
        <v>0.84</v>
      </c>
      <c r="V400" t="n">
        <v>0.9</v>
      </c>
      <c r="W400" t="n">
        <v>2.95</v>
      </c>
      <c r="X400" t="n">
        <v>0.1</v>
      </c>
      <c r="Y400" t="n">
        <v>0.5</v>
      </c>
      <c r="Z400" t="n">
        <v>10</v>
      </c>
    </row>
    <row r="401">
      <c r="A401" t="n">
        <v>30</v>
      </c>
      <c r="B401" t="n">
        <v>65</v>
      </c>
      <c r="C401" t="inlineStr">
        <is>
          <t xml:space="preserve">CONCLUIDO	</t>
        </is>
      </c>
      <c r="D401" t="n">
        <v>5.2199</v>
      </c>
      <c r="E401" t="n">
        <v>19.16</v>
      </c>
      <c r="F401" t="n">
        <v>16.84</v>
      </c>
      <c r="G401" t="n">
        <v>202.09</v>
      </c>
      <c r="H401" t="n">
        <v>3.14</v>
      </c>
      <c r="I401" t="n">
        <v>5</v>
      </c>
      <c r="J401" t="n">
        <v>175.29</v>
      </c>
      <c r="K401" t="n">
        <v>46.47</v>
      </c>
      <c r="L401" t="n">
        <v>31</v>
      </c>
      <c r="M401" t="n">
        <v>3</v>
      </c>
      <c r="N401" t="n">
        <v>32.83</v>
      </c>
      <c r="O401" t="n">
        <v>21853.67</v>
      </c>
      <c r="P401" t="n">
        <v>170.35</v>
      </c>
      <c r="Q401" t="n">
        <v>183.28</v>
      </c>
      <c r="R401" t="n">
        <v>31.03</v>
      </c>
      <c r="S401" t="n">
        <v>26.24</v>
      </c>
      <c r="T401" t="n">
        <v>1547.89</v>
      </c>
      <c r="U401" t="n">
        <v>0.85</v>
      </c>
      <c r="V401" t="n">
        <v>0.9</v>
      </c>
      <c r="W401" t="n">
        <v>2.94</v>
      </c>
      <c r="X401" t="n">
        <v>0.09</v>
      </c>
      <c r="Y401" t="n">
        <v>0.5</v>
      </c>
      <c r="Z401" t="n">
        <v>10</v>
      </c>
    </row>
    <row r="402">
      <c r="A402" t="n">
        <v>31</v>
      </c>
      <c r="B402" t="n">
        <v>65</v>
      </c>
      <c r="C402" t="inlineStr">
        <is>
          <t xml:space="preserve">CONCLUIDO	</t>
        </is>
      </c>
      <c r="D402" t="n">
        <v>5.2204</v>
      </c>
      <c r="E402" t="n">
        <v>19.16</v>
      </c>
      <c r="F402" t="n">
        <v>16.84</v>
      </c>
      <c r="G402" t="n">
        <v>202.07</v>
      </c>
      <c r="H402" t="n">
        <v>3.21</v>
      </c>
      <c r="I402" t="n">
        <v>5</v>
      </c>
      <c r="J402" t="n">
        <v>176.77</v>
      </c>
      <c r="K402" t="n">
        <v>46.47</v>
      </c>
      <c r="L402" t="n">
        <v>32</v>
      </c>
      <c r="M402" t="n">
        <v>3</v>
      </c>
      <c r="N402" t="n">
        <v>33.3</v>
      </c>
      <c r="O402" t="n">
        <v>22035.73</v>
      </c>
      <c r="P402" t="n">
        <v>170.79</v>
      </c>
      <c r="Q402" t="n">
        <v>183.26</v>
      </c>
      <c r="R402" t="n">
        <v>30.91</v>
      </c>
      <c r="S402" t="n">
        <v>26.24</v>
      </c>
      <c r="T402" t="n">
        <v>1488.45</v>
      </c>
      <c r="U402" t="n">
        <v>0.85</v>
      </c>
      <c r="V402" t="n">
        <v>0.9</v>
      </c>
      <c r="W402" t="n">
        <v>2.95</v>
      </c>
      <c r="X402" t="n">
        <v>0.08</v>
      </c>
      <c r="Y402" t="n">
        <v>0.5</v>
      </c>
      <c r="Z402" t="n">
        <v>10</v>
      </c>
    </row>
    <row r="403">
      <c r="A403" t="n">
        <v>32</v>
      </c>
      <c r="B403" t="n">
        <v>65</v>
      </c>
      <c r="C403" t="inlineStr">
        <is>
          <t xml:space="preserve">CONCLUIDO	</t>
        </is>
      </c>
      <c r="D403" t="n">
        <v>5.2213</v>
      </c>
      <c r="E403" t="n">
        <v>19.15</v>
      </c>
      <c r="F403" t="n">
        <v>16.84</v>
      </c>
      <c r="G403" t="n">
        <v>202.03</v>
      </c>
      <c r="H403" t="n">
        <v>3.28</v>
      </c>
      <c r="I403" t="n">
        <v>5</v>
      </c>
      <c r="J403" t="n">
        <v>178.25</v>
      </c>
      <c r="K403" t="n">
        <v>46.47</v>
      </c>
      <c r="L403" t="n">
        <v>33</v>
      </c>
      <c r="M403" t="n">
        <v>3</v>
      </c>
      <c r="N403" t="n">
        <v>33.79</v>
      </c>
      <c r="O403" t="n">
        <v>22218.44</v>
      </c>
      <c r="P403" t="n">
        <v>171.15</v>
      </c>
      <c r="Q403" t="n">
        <v>183.26</v>
      </c>
      <c r="R403" t="n">
        <v>30.76</v>
      </c>
      <c r="S403" t="n">
        <v>26.24</v>
      </c>
      <c r="T403" t="n">
        <v>1411.81</v>
      </c>
      <c r="U403" t="n">
        <v>0.85</v>
      </c>
      <c r="V403" t="n">
        <v>0.9</v>
      </c>
      <c r="W403" t="n">
        <v>2.95</v>
      </c>
      <c r="X403" t="n">
        <v>0.08</v>
      </c>
      <c r="Y403" t="n">
        <v>0.5</v>
      </c>
      <c r="Z403" t="n">
        <v>10</v>
      </c>
    </row>
    <row r="404">
      <c r="A404" t="n">
        <v>33</v>
      </c>
      <c r="B404" t="n">
        <v>65</v>
      </c>
      <c r="C404" t="inlineStr">
        <is>
          <t xml:space="preserve">CONCLUIDO	</t>
        </is>
      </c>
      <c r="D404" t="n">
        <v>5.2221</v>
      </c>
      <c r="E404" t="n">
        <v>19.15</v>
      </c>
      <c r="F404" t="n">
        <v>16.83</v>
      </c>
      <c r="G404" t="n">
        <v>202</v>
      </c>
      <c r="H404" t="n">
        <v>3.36</v>
      </c>
      <c r="I404" t="n">
        <v>5</v>
      </c>
      <c r="J404" t="n">
        <v>179.74</v>
      </c>
      <c r="K404" t="n">
        <v>46.47</v>
      </c>
      <c r="L404" t="n">
        <v>34</v>
      </c>
      <c r="M404" t="n">
        <v>3</v>
      </c>
      <c r="N404" t="n">
        <v>34.27</v>
      </c>
      <c r="O404" t="n">
        <v>22401.81</v>
      </c>
      <c r="P404" t="n">
        <v>170.98</v>
      </c>
      <c r="Q404" t="n">
        <v>183.26</v>
      </c>
      <c r="R404" t="n">
        <v>30.74</v>
      </c>
      <c r="S404" t="n">
        <v>26.24</v>
      </c>
      <c r="T404" t="n">
        <v>1400.11</v>
      </c>
      <c r="U404" t="n">
        <v>0.85</v>
      </c>
      <c r="V404" t="n">
        <v>0.9</v>
      </c>
      <c r="W404" t="n">
        <v>2.94</v>
      </c>
      <c r="X404" t="n">
        <v>0.08</v>
      </c>
      <c r="Y404" t="n">
        <v>0.5</v>
      </c>
      <c r="Z404" t="n">
        <v>10</v>
      </c>
    </row>
    <row r="405">
      <c r="A405" t="n">
        <v>34</v>
      </c>
      <c r="B405" t="n">
        <v>65</v>
      </c>
      <c r="C405" t="inlineStr">
        <is>
          <t xml:space="preserve">CONCLUIDO	</t>
        </is>
      </c>
      <c r="D405" t="n">
        <v>5.2231</v>
      </c>
      <c r="E405" t="n">
        <v>19.15</v>
      </c>
      <c r="F405" t="n">
        <v>16.83</v>
      </c>
      <c r="G405" t="n">
        <v>201.95</v>
      </c>
      <c r="H405" t="n">
        <v>3.43</v>
      </c>
      <c r="I405" t="n">
        <v>5</v>
      </c>
      <c r="J405" t="n">
        <v>181.23</v>
      </c>
      <c r="K405" t="n">
        <v>46.47</v>
      </c>
      <c r="L405" t="n">
        <v>35</v>
      </c>
      <c r="M405" t="n">
        <v>3</v>
      </c>
      <c r="N405" t="n">
        <v>34.76</v>
      </c>
      <c r="O405" t="n">
        <v>22585.84</v>
      </c>
      <c r="P405" t="n">
        <v>170.64</v>
      </c>
      <c r="Q405" t="n">
        <v>183.26</v>
      </c>
      <c r="R405" t="n">
        <v>30.56</v>
      </c>
      <c r="S405" t="n">
        <v>26.24</v>
      </c>
      <c r="T405" t="n">
        <v>1310.72</v>
      </c>
      <c r="U405" t="n">
        <v>0.86</v>
      </c>
      <c r="V405" t="n">
        <v>0.9</v>
      </c>
      <c r="W405" t="n">
        <v>2.95</v>
      </c>
      <c r="X405" t="n">
        <v>0.07000000000000001</v>
      </c>
      <c r="Y405" t="n">
        <v>0.5</v>
      </c>
      <c r="Z405" t="n">
        <v>10</v>
      </c>
    </row>
    <row r="406">
      <c r="A406" t="n">
        <v>35</v>
      </c>
      <c r="B406" t="n">
        <v>65</v>
      </c>
      <c r="C406" t="inlineStr">
        <is>
          <t xml:space="preserve">CONCLUIDO	</t>
        </is>
      </c>
      <c r="D406" t="n">
        <v>5.2233</v>
      </c>
      <c r="E406" t="n">
        <v>19.14</v>
      </c>
      <c r="F406" t="n">
        <v>16.83</v>
      </c>
      <c r="G406" t="n">
        <v>201.94</v>
      </c>
      <c r="H406" t="n">
        <v>3.5</v>
      </c>
      <c r="I406" t="n">
        <v>5</v>
      </c>
      <c r="J406" t="n">
        <v>182.73</v>
      </c>
      <c r="K406" t="n">
        <v>46.47</v>
      </c>
      <c r="L406" t="n">
        <v>36</v>
      </c>
      <c r="M406" t="n">
        <v>3</v>
      </c>
      <c r="N406" t="n">
        <v>35.26</v>
      </c>
      <c r="O406" t="n">
        <v>22770.67</v>
      </c>
      <c r="P406" t="n">
        <v>169.66</v>
      </c>
      <c r="Q406" t="n">
        <v>183.26</v>
      </c>
      <c r="R406" t="n">
        <v>30.49</v>
      </c>
      <c r="S406" t="n">
        <v>26.24</v>
      </c>
      <c r="T406" t="n">
        <v>1276.71</v>
      </c>
      <c r="U406" t="n">
        <v>0.86</v>
      </c>
      <c r="V406" t="n">
        <v>0.9</v>
      </c>
      <c r="W406" t="n">
        <v>2.95</v>
      </c>
      <c r="X406" t="n">
        <v>0.07000000000000001</v>
      </c>
      <c r="Y406" t="n">
        <v>0.5</v>
      </c>
      <c r="Z406" t="n">
        <v>10</v>
      </c>
    </row>
    <row r="407">
      <c r="A407" t="n">
        <v>36</v>
      </c>
      <c r="B407" t="n">
        <v>65</v>
      </c>
      <c r="C407" t="inlineStr">
        <is>
          <t xml:space="preserve">CONCLUIDO	</t>
        </is>
      </c>
      <c r="D407" t="n">
        <v>5.2244</v>
      </c>
      <c r="E407" t="n">
        <v>19.14</v>
      </c>
      <c r="F407" t="n">
        <v>16.82</v>
      </c>
      <c r="G407" t="n">
        <v>201.9</v>
      </c>
      <c r="H407" t="n">
        <v>3.56</v>
      </c>
      <c r="I407" t="n">
        <v>5</v>
      </c>
      <c r="J407" t="n">
        <v>184.23</v>
      </c>
      <c r="K407" t="n">
        <v>46.47</v>
      </c>
      <c r="L407" t="n">
        <v>37</v>
      </c>
      <c r="M407" t="n">
        <v>3</v>
      </c>
      <c r="N407" t="n">
        <v>35.77</v>
      </c>
      <c r="O407" t="n">
        <v>22956.06</v>
      </c>
      <c r="P407" t="n">
        <v>167.79</v>
      </c>
      <c r="Q407" t="n">
        <v>183.26</v>
      </c>
      <c r="R407" t="n">
        <v>30.43</v>
      </c>
      <c r="S407" t="n">
        <v>26.24</v>
      </c>
      <c r="T407" t="n">
        <v>1248.39</v>
      </c>
      <c r="U407" t="n">
        <v>0.86</v>
      </c>
      <c r="V407" t="n">
        <v>0.9</v>
      </c>
      <c r="W407" t="n">
        <v>2.94</v>
      </c>
      <c r="X407" t="n">
        <v>0.07000000000000001</v>
      </c>
      <c r="Y407" t="n">
        <v>0.5</v>
      </c>
      <c r="Z407" t="n">
        <v>10</v>
      </c>
    </row>
    <row r="408">
      <c r="A408" t="n">
        <v>37</v>
      </c>
      <c r="B408" t="n">
        <v>65</v>
      </c>
      <c r="C408" t="inlineStr">
        <is>
          <t xml:space="preserve">CONCLUIDO	</t>
        </is>
      </c>
      <c r="D408" t="n">
        <v>5.2222</v>
      </c>
      <c r="E408" t="n">
        <v>19.15</v>
      </c>
      <c r="F408" t="n">
        <v>16.83</v>
      </c>
      <c r="G408" t="n">
        <v>201.99</v>
      </c>
      <c r="H408" t="n">
        <v>3.63</v>
      </c>
      <c r="I408" t="n">
        <v>5</v>
      </c>
      <c r="J408" t="n">
        <v>185.74</v>
      </c>
      <c r="K408" t="n">
        <v>46.47</v>
      </c>
      <c r="L408" t="n">
        <v>38</v>
      </c>
      <c r="M408" t="n">
        <v>3</v>
      </c>
      <c r="N408" t="n">
        <v>36.27</v>
      </c>
      <c r="O408" t="n">
        <v>23142.13</v>
      </c>
      <c r="P408" t="n">
        <v>167.15</v>
      </c>
      <c r="Q408" t="n">
        <v>183.26</v>
      </c>
      <c r="R408" t="n">
        <v>30.68</v>
      </c>
      <c r="S408" t="n">
        <v>26.24</v>
      </c>
      <c r="T408" t="n">
        <v>1370.12</v>
      </c>
      <c r="U408" t="n">
        <v>0.86</v>
      </c>
      <c r="V408" t="n">
        <v>0.9</v>
      </c>
      <c r="W408" t="n">
        <v>2.95</v>
      </c>
      <c r="X408" t="n">
        <v>0.08</v>
      </c>
      <c r="Y408" t="n">
        <v>0.5</v>
      </c>
      <c r="Z408" t="n">
        <v>10</v>
      </c>
    </row>
    <row r="409">
      <c r="A409" t="n">
        <v>38</v>
      </c>
      <c r="B409" t="n">
        <v>65</v>
      </c>
      <c r="C409" t="inlineStr">
        <is>
          <t xml:space="preserve">CONCLUIDO	</t>
        </is>
      </c>
      <c r="D409" t="n">
        <v>5.2225</v>
      </c>
      <c r="E409" t="n">
        <v>19.15</v>
      </c>
      <c r="F409" t="n">
        <v>16.83</v>
      </c>
      <c r="G409" t="n">
        <v>201.98</v>
      </c>
      <c r="H409" t="n">
        <v>3.7</v>
      </c>
      <c r="I409" t="n">
        <v>5</v>
      </c>
      <c r="J409" t="n">
        <v>187.26</v>
      </c>
      <c r="K409" t="n">
        <v>46.47</v>
      </c>
      <c r="L409" t="n">
        <v>39</v>
      </c>
      <c r="M409" t="n">
        <v>3</v>
      </c>
      <c r="N409" t="n">
        <v>36.79</v>
      </c>
      <c r="O409" t="n">
        <v>23328.9</v>
      </c>
      <c r="P409" t="n">
        <v>165.67</v>
      </c>
      <c r="Q409" t="n">
        <v>183.26</v>
      </c>
      <c r="R409" t="n">
        <v>30.61</v>
      </c>
      <c r="S409" t="n">
        <v>26.24</v>
      </c>
      <c r="T409" t="n">
        <v>1337.42</v>
      </c>
      <c r="U409" t="n">
        <v>0.86</v>
      </c>
      <c r="V409" t="n">
        <v>0.9</v>
      </c>
      <c r="W409" t="n">
        <v>2.95</v>
      </c>
      <c r="X409" t="n">
        <v>0.08</v>
      </c>
      <c r="Y409" t="n">
        <v>0.5</v>
      </c>
      <c r="Z409" t="n">
        <v>10</v>
      </c>
    </row>
    <row r="410">
      <c r="A410" t="n">
        <v>39</v>
      </c>
      <c r="B410" t="n">
        <v>65</v>
      </c>
      <c r="C410" t="inlineStr">
        <is>
          <t xml:space="preserve">CONCLUIDO	</t>
        </is>
      </c>
      <c r="D410" t="n">
        <v>5.2356</v>
      </c>
      <c r="E410" t="n">
        <v>19.1</v>
      </c>
      <c r="F410" t="n">
        <v>16.81</v>
      </c>
      <c r="G410" t="n">
        <v>252.16</v>
      </c>
      <c r="H410" t="n">
        <v>3.76</v>
      </c>
      <c r="I410" t="n">
        <v>4</v>
      </c>
      <c r="J410" t="n">
        <v>188.78</v>
      </c>
      <c r="K410" t="n">
        <v>46.47</v>
      </c>
      <c r="L410" t="n">
        <v>40</v>
      </c>
      <c r="M410" t="n">
        <v>1</v>
      </c>
      <c r="N410" t="n">
        <v>37.31</v>
      </c>
      <c r="O410" t="n">
        <v>23516.37</v>
      </c>
      <c r="P410" t="n">
        <v>165.61</v>
      </c>
      <c r="Q410" t="n">
        <v>183.26</v>
      </c>
      <c r="R410" t="n">
        <v>29.9</v>
      </c>
      <c r="S410" t="n">
        <v>26.24</v>
      </c>
      <c r="T410" t="n">
        <v>984.96</v>
      </c>
      <c r="U410" t="n">
        <v>0.88</v>
      </c>
      <c r="V410" t="n">
        <v>0.9</v>
      </c>
      <c r="W410" t="n">
        <v>2.95</v>
      </c>
      <c r="X410" t="n">
        <v>0.06</v>
      </c>
      <c r="Y410" t="n">
        <v>0.5</v>
      </c>
      <c r="Z410" t="n">
        <v>10</v>
      </c>
    </row>
    <row r="411">
      <c r="A411" t="n">
        <v>0</v>
      </c>
      <c r="B411" t="n">
        <v>75</v>
      </c>
      <c r="C411" t="inlineStr">
        <is>
          <t xml:space="preserve">CONCLUIDO	</t>
        </is>
      </c>
      <c r="D411" t="n">
        <v>3.5852</v>
      </c>
      <c r="E411" t="n">
        <v>27.89</v>
      </c>
      <c r="F411" t="n">
        <v>20.3</v>
      </c>
      <c r="G411" t="n">
        <v>7</v>
      </c>
      <c r="H411" t="n">
        <v>0.12</v>
      </c>
      <c r="I411" t="n">
        <v>174</v>
      </c>
      <c r="J411" t="n">
        <v>150.44</v>
      </c>
      <c r="K411" t="n">
        <v>49.1</v>
      </c>
      <c r="L411" t="n">
        <v>1</v>
      </c>
      <c r="M411" t="n">
        <v>172</v>
      </c>
      <c r="N411" t="n">
        <v>25.34</v>
      </c>
      <c r="O411" t="n">
        <v>18787.76</v>
      </c>
      <c r="P411" t="n">
        <v>241.62</v>
      </c>
      <c r="Q411" t="n">
        <v>183.31</v>
      </c>
      <c r="R411" t="n">
        <v>138.32</v>
      </c>
      <c r="S411" t="n">
        <v>26.24</v>
      </c>
      <c r="T411" t="n">
        <v>54346.79</v>
      </c>
      <c r="U411" t="n">
        <v>0.19</v>
      </c>
      <c r="V411" t="n">
        <v>0.75</v>
      </c>
      <c r="W411" t="n">
        <v>3.23</v>
      </c>
      <c r="X411" t="n">
        <v>3.54</v>
      </c>
      <c r="Y411" t="n">
        <v>0.5</v>
      </c>
      <c r="Z411" t="n">
        <v>10</v>
      </c>
    </row>
    <row r="412">
      <c r="A412" t="n">
        <v>1</v>
      </c>
      <c r="B412" t="n">
        <v>75</v>
      </c>
      <c r="C412" t="inlineStr">
        <is>
          <t xml:space="preserve">CONCLUIDO	</t>
        </is>
      </c>
      <c r="D412" t="n">
        <v>4.3435</v>
      </c>
      <c r="E412" t="n">
        <v>23.02</v>
      </c>
      <c r="F412" t="n">
        <v>18.33</v>
      </c>
      <c r="G412" t="n">
        <v>13.92</v>
      </c>
      <c r="H412" t="n">
        <v>0.23</v>
      </c>
      <c r="I412" t="n">
        <v>79</v>
      </c>
      <c r="J412" t="n">
        <v>151.83</v>
      </c>
      <c r="K412" t="n">
        <v>49.1</v>
      </c>
      <c r="L412" t="n">
        <v>2</v>
      </c>
      <c r="M412" t="n">
        <v>77</v>
      </c>
      <c r="N412" t="n">
        <v>25.73</v>
      </c>
      <c r="O412" t="n">
        <v>18959.54</v>
      </c>
      <c r="P412" t="n">
        <v>217.79</v>
      </c>
      <c r="Q412" t="n">
        <v>183.31</v>
      </c>
      <c r="R412" t="n">
        <v>77.41</v>
      </c>
      <c r="S412" t="n">
        <v>26.24</v>
      </c>
      <c r="T412" t="n">
        <v>24364.41</v>
      </c>
      <c r="U412" t="n">
        <v>0.34</v>
      </c>
      <c r="V412" t="n">
        <v>0.83</v>
      </c>
      <c r="W412" t="n">
        <v>3.07</v>
      </c>
      <c r="X412" t="n">
        <v>1.57</v>
      </c>
      <c r="Y412" t="n">
        <v>0.5</v>
      </c>
      <c r="Z412" t="n">
        <v>10</v>
      </c>
    </row>
    <row r="413">
      <c r="A413" t="n">
        <v>2</v>
      </c>
      <c r="B413" t="n">
        <v>75</v>
      </c>
      <c r="C413" t="inlineStr">
        <is>
          <t xml:space="preserve">CONCLUIDO	</t>
        </is>
      </c>
      <c r="D413" t="n">
        <v>4.6185</v>
      </c>
      <c r="E413" t="n">
        <v>21.65</v>
      </c>
      <c r="F413" t="n">
        <v>17.79</v>
      </c>
      <c r="G413" t="n">
        <v>20.52</v>
      </c>
      <c r="H413" t="n">
        <v>0.35</v>
      </c>
      <c r="I413" t="n">
        <v>52</v>
      </c>
      <c r="J413" t="n">
        <v>153.23</v>
      </c>
      <c r="K413" t="n">
        <v>49.1</v>
      </c>
      <c r="L413" t="n">
        <v>3</v>
      </c>
      <c r="M413" t="n">
        <v>50</v>
      </c>
      <c r="N413" t="n">
        <v>26.13</v>
      </c>
      <c r="O413" t="n">
        <v>19131.85</v>
      </c>
      <c r="P413" t="n">
        <v>210.88</v>
      </c>
      <c r="Q413" t="n">
        <v>183.32</v>
      </c>
      <c r="R413" t="n">
        <v>60.42</v>
      </c>
      <c r="S413" t="n">
        <v>26.24</v>
      </c>
      <c r="T413" t="n">
        <v>16006.14</v>
      </c>
      <c r="U413" t="n">
        <v>0.43</v>
      </c>
      <c r="V413" t="n">
        <v>0.86</v>
      </c>
      <c r="W413" t="n">
        <v>3.02</v>
      </c>
      <c r="X413" t="n">
        <v>1.03</v>
      </c>
      <c r="Y413" t="n">
        <v>0.5</v>
      </c>
      <c r="Z413" t="n">
        <v>10</v>
      </c>
    </row>
    <row r="414">
      <c r="A414" t="n">
        <v>3</v>
      </c>
      <c r="B414" t="n">
        <v>75</v>
      </c>
      <c r="C414" t="inlineStr">
        <is>
          <t xml:space="preserve">CONCLUIDO	</t>
        </is>
      </c>
      <c r="D414" t="n">
        <v>4.7817</v>
      </c>
      <c r="E414" t="n">
        <v>20.91</v>
      </c>
      <c r="F414" t="n">
        <v>17.48</v>
      </c>
      <c r="G414" t="n">
        <v>27.59</v>
      </c>
      <c r="H414" t="n">
        <v>0.46</v>
      </c>
      <c r="I414" t="n">
        <v>38</v>
      </c>
      <c r="J414" t="n">
        <v>154.63</v>
      </c>
      <c r="K414" t="n">
        <v>49.1</v>
      </c>
      <c r="L414" t="n">
        <v>4</v>
      </c>
      <c r="M414" t="n">
        <v>36</v>
      </c>
      <c r="N414" t="n">
        <v>26.53</v>
      </c>
      <c r="O414" t="n">
        <v>19304.72</v>
      </c>
      <c r="P414" t="n">
        <v>206.71</v>
      </c>
      <c r="Q414" t="n">
        <v>183.3</v>
      </c>
      <c r="R414" t="n">
        <v>50.88</v>
      </c>
      <c r="S414" t="n">
        <v>26.24</v>
      </c>
      <c r="T414" t="n">
        <v>11304.14</v>
      </c>
      <c r="U414" t="n">
        <v>0.52</v>
      </c>
      <c r="V414" t="n">
        <v>0.87</v>
      </c>
      <c r="W414" t="n">
        <v>2.99</v>
      </c>
      <c r="X414" t="n">
        <v>0.72</v>
      </c>
      <c r="Y414" t="n">
        <v>0.5</v>
      </c>
      <c r="Z414" t="n">
        <v>10</v>
      </c>
    </row>
    <row r="415">
      <c r="A415" t="n">
        <v>4</v>
      </c>
      <c r="B415" t="n">
        <v>75</v>
      </c>
      <c r="C415" t="inlineStr">
        <is>
          <t xml:space="preserve">CONCLUIDO	</t>
        </is>
      </c>
      <c r="D415" t="n">
        <v>4.8622</v>
      </c>
      <c r="E415" t="n">
        <v>20.57</v>
      </c>
      <c r="F415" t="n">
        <v>17.34</v>
      </c>
      <c r="G415" t="n">
        <v>33.57</v>
      </c>
      <c r="H415" t="n">
        <v>0.57</v>
      </c>
      <c r="I415" t="n">
        <v>31</v>
      </c>
      <c r="J415" t="n">
        <v>156.03</v>
      </c>
      <c r="K415" t="n">
        <v>49.1</v>
      </c>
      <c r="L415" t="n">
        <v>5</v>
      </c>
      <c r="M415" t="n">
        <v>29</v>
      </c>
      <c r="N415" t="n">
        <v>26.94</v>
      </c>
      <c r="O415" t="n">
        <v>19478.15</v>
      </c>
      <c r="P415" t="n">
        <v>204.86</v>
      </c>
      <c r="Q415" t="n">
        <v>183.28</v>
      </c>
      <c r="R415" t="n">
        <v>46.49</v>
      </c>
      <c r="S415" t="n">
        <v>26.24</v>
      </c>
      <c r="T415" t="n">
        <v>9144.41</v>
      </c>
      <c r="U415" t="n">
        <v>0.5600000000000001</v>
      </c>
      <c r="V415" t="n">
        <v>0.88</v>
      </c>
      <c r="W415" t="n">
        <v>2.99</v>
      </c>
      <c r="X415" t="n">
        <v>0.59</v>
      </c>
      <c r="Y415" t="n">
        <v>0.5</v>
      </c>
      <c r="Z415" t="n">
        <v>10</v>
      </c>
    </row>
    <row r="416">
      <c r="A416" t="n">
        <v>5</v>
      </c>
      <c r="B416" t="n">
        <v>75</v>
      </c>
      <c r="C416" t="inlineStr">
        <is>
          <t xml:space="preserve">CONCLUIDO	</t>
        </is>
      </c>
      <c r="D416" t="n">
        <v>4.9182</v>
      </c>
      <c r="E416" t="n">
        <v>20.33</v>
      </c>
      <c r="F416" t="n">
        <v>17.26</v>
      </c>
      <c r="G416" t="n">
        <v>39.84</v>
      </c>
      <c r="H416" t="n">
        <v>0.67</v>
      </c>
      <c r="I416" t="n">
        <v>26</v>
      </c>
      <c r="J416" t="n">
        <v>157.44</v>
      </c>
      <c r="K416" t="n">
        <v>49.1</v>
      </c>
      <c r="L416" t="n">
        <v>6</v>
      </c>
      <c r="M416" t="n">
        <v>24</v>
      </c>
      <c r="N416" t="n">
        <v>27.35</v>
      </c>
      <c r="O416" t="n">
        <v>19652.13</v>
      </c>
      <c r="P416" t="n">
        <v>203.26</v>
      </c>
      <c r="Q416" t="n">
        <v>183.26</v>
      </c>
      <c r="R416" t="n">
        <v>43.92</v>
      </c>
      <c r="S416" t="n">
        <v>26.24</v>
      </c>
      <c r="T416" t="n">
        <v>7887.39</v>
      </c>
      <c r="U416" t="n">
        <v>0.6</v>
      </c>
      <c r="V416" t="n">
        <v>0.88</v>
      </c>
      <c r="W416" t="n">
        <v>2.98</v>
      </c>
      <c r="X416" t="n">
        <v>0.51</v>
      </c>
      <c r="Y416" t="n">
        <v>0.5</v>
      </c>
      <c r="Z416" t="n">
        <v>10</v>
      </c>
    </row>
    <row r="417">
      <c r="A417" t="n">
        <v>6</v>
      </c>
      <c r="B417" t="n">
        <v>75</v>
      </c>
      <c r="C417" t="inlineStr">
        <is>
          <t xml:space="preserve">CONCLUIDO	</t>
        </is>
      </c>
      <c r="D417" t="n">
        <v>4.9716</v>
      </c>
      <c r="E417" t="n">
        <v>20.11</v>
      </c>
      <c r="F417" t="n">
        <v>17.17</v>
      </c>
      <c r="G417" t="n">
        <v>46.82</v>
      </c>
      <c r="H417" t="n">
        <v>0.78</v>
      </c>
      <c r="I417" t="n">
        <v>22</v>
      </c>
      <c r="J417" t="n">
        <v>158.86</v>
      </c>
      <c r="K417" t="n">
        <v>49.1</v>
      </c>
      <c r="L417" t="n">
        <v>7</v>
      </c>
      <c r="M417" t="n">
        <v>20</v>
      </c>
      <c r="N417" t="n">
        <v>27.77</v>
      </c>
      <c r="O417" t="n">
        <v>19826.68</v>
      </c>
      <c r="P417" t="n">
        <v>201.83</v>
      </c>
      <c r="Q417" t="n">
        <v>183.28</v>
      </c>
      <c r="R417" t="n">
        <v>40.94</v>
      </c>
      <c r="S417" t="n">
        <v>26.24</v>
      </c>
      <c r="T417" t="n">
        <v>6416.49</v>
      </c>
      <c r="U417" t="n">
        <v>0.64</v>
      </c>
      <c r="V417" t="n">
        <v>0.89</v>
      </c>
      <c r="W417" t="n">
        <v>2.97</v>
      </c>
      <c r="X417" t="n">
        <v>0.41</v>
      </c>
      <c r="Y417" t="n">
        <v>0.5</v>
      </c>
      <c r="Z417" t="n">
        <v>10</v>
      </c>
    </row>
    <row r="418">
      <c r="A418" t="n">
        <v>7</v>
      </c>
      <c r="B418" t="n">
        <v>75</v>
      </c>
      <c r="C418" t="inlineStr">
        <is>
          <t xml:space="preserve">CONCLUIDO	</t>
        </is>
      </c>
      <c r="D418" t="n">
        <v>5.0067</v>
      </c>
      <c r="E418" t="n">
        <v>19.97</v>
      </c>
      <c r="F418" t="n">
        <v>17.12</v>
      </c>
      <c r="G418" t="n">
        <v>54.05</v>
      </c>
      <c r="H418" t="n">
        <v>0.88</v>
      </c>
      <c r="I418" t="n">
        <v>19</v>
      </c>
      <c r="J418" t="n">
        <v>160.28</v>
      </c>
      <c r="K418" t="n">
        <v>49.1</v>
      </c>
      <c r="L418" t="n">
        <v>8</v>
      </c>
      <c r="M418" t="n">
        <v>17</v>
      </c>
      <c r="N418" t="n">
        <v>28.19</v>
      </c>
      <c r="O418" t="n">
        <v>20001.93</v>
      </c>
      <c r="P418" t="n">
        <v>200.79</v>
      </c>
      <c r="Q418" t="n">
        <v>183.28</v>
      </c>
      <c r="R418" t="n">
        <v>39.38</v>
      </c>
      <c r="S418" t="n">
        <v>26.24</v>
      </c>
      <c r="T418" t="n">
        <v>5653.34</v>
      </c>
      <c r="U418" t="n">
        <v>0.67</v>
      </c>
      <c r="V418" t="n">
        <v>0.89</v>
      </c>
      <c r="W418" t="n">
        <v>2.97</v>
      </c>
      <c r="X418" t="n">
        <v>0.36</v>
      </c>
      <c r="Y418" t="n">
        <v>0.5</v>
      </c>
      <c r="Z418" t="n">
        <v>10</v>
      </c>
    </row>
    <row r="419">
      <c r="A419" t="n">
        <v>8</v>
      </c>
      <c r="B419" t="n">
        <v>75</v>
      </c>
      <c r="C419" t="inlineStr">
        <is>
          <t xml:space="preserve">CONCLUIDO	</t>
        </is>
      </c>
      <c r="D419" t="n">
        <v>5.0345</v>
      </c>
      <c r="E419" t="n">
        <v>19.86</v>
      </c>
      <c r="F419" t="n">
        <v>17.07</v>
      </c>
      <c r="G419" t="n">
        <v>60.24</v>
      </c>
      <c r="H419" t="n">
        <v>0.99</v>
      </c>
      <c r="I419" t="n">
        <v>17</v>
      </c>
      <c r="J419" t="n">
        <v>161.71</v>
      </c>
      <c r="K419" t="n">
        <v>49.1</v>
      </c>
      <c r="L419" t="n">
        <v>9</v>
      </c>
      <c r="M419" t="n">
        <v>15</v>
      </c>
      <c r="N419" t="n">
        <v>28.61</v>
      </c>
      <c r="O419" t="n">
        <v>20177.64</v>
      </c>
      <c r="P419" t="n">
        <v>199.55</v>
      </c>
      <c r="Q419" t="n">
        <v>183.27</v>
      </c>
      <c r="R419" t="n">
        <v>37.88</v>
      </c>
      <c r="S419" t="n">
        <v>26.24</v>
      </c>
      <c r="T419" t="n">
        <v>4912.35</v>
      </c>
      <c r="U419" t="n">
        <v>0.6899999999999999</v>
      </c>
      <c r="V419" t="n">
        <v>0.89</v>
      </c>
      <c r="W419" t="n">
        <v>2.97</v>
      </c>
      <c r="X419" t="n">
        <v>0.31</v>
      </c>
      <c r="Y419" t="n">
        <v>0.5</v>
      </c>
      <c r="Z419" t="n">
        <v>10</v>
      </c>
    </row>
    <row r="420">
      <c r="A420" t="n">
        <v>9</v>
      </c>
      <c r="B420" t="n">
        <v>75</v>
      </c>
      <c r="C420" t="inlineStr">
        <is>
          <t xml:space="preserve">CONCLUIDO	</t>
        </is>
      </c>
      <c r="D420" t="n">
        <v>5.0464</v>
      </c>
      <c r="E420" t="n">
        <v>19.82</v>
      </c>
      <c r="F420" t="n">
        <v>17.05</v>
      </c>
      <c r="G420" t="n">
        <v>63.94</v>
      </c>
      <c r="H420" t="n">
        <v>1.09</v>
      </c>
      <c r="I420" t="n">
        <v>16</v>
      </c>
      <c r="J420" t="n">
        <v>163.13</v>
      </c>
      <c r="K420" t="n">
        <v>49.1</v>
      </c>
      <c r="L420" t="n">
        <v>10</v>
      </c>
      <c r="M420" t="n">
        <v>14</v>
      </c>
      <c r="N420" t="n">
        <v>29.04</v>
      </c>
      <c r="O420" t="n">
        <v>20353.94</v>
      </c>
      <c r="P420" t="n">
        <v>199.6</v>
      </c>
      <c r="Q420" t="n">
        <v>183.26</v>
      </c>
      <c r="R420" t="n">
        <v>37.58</v>
      </c>
      <c r="S420" t="n">
        <v>26.24</v>
      </c>
      <c r="T420" t="n">
        <v>4764.81</v>
      </c>
      <c r="U420" t="n">
        <v>0.7</v>
      </c>
      <c r="V420" t="n">
        <v>0.89</v>
      </c>
      <c r="W420" t="n">
        <v>2.96</v>
      </c>
      <c r="X420" t="n">
        <v>0.29</v>
      </c>
      <c r="Y420" t="n">
        <v>0.5</v>
      </c>
      <c r="Z420" t="n">
        <v>10</v>
      </c>
    </row>
    <row r="421">
      <c r="A421" t="n">
        <v>10</v>
      </c>
      <c r="B421" t="n">
        <v>75</v>
      </c>
      <c r="C421" t="inlineStr">
        <is>
          <t xml:space="preserve">CONCLUIDO	</t>
        </is>
      </c>
      <c r="D421" t="n">
        <v>5.0731</v>
      </c>
      <c r="E421" t="n">
        <v>19.71</v>
      </c>
      <c r="F421" t="n">
        <v>17.01</v>
      </c>
      <c r="G421" t="n">
        <v>72.89</v>
      </c>
      <c r="H421" t="n">
        <v>1.18</v>
      </c>
      <c r="I421" t="n">
        <v>14</v>
      </c>
      <c r="J421" t="n">
        <v>164.57</v>
      </c>
      <c r="K421" t="n">
        <v>49.1</v>
      </c>
      <c r="L421" t="n">
        <v>11</v>
      </c>
      <c r="M421" t="n">
        <v>12</v>
      </c>
      <c r="N421" t="n">
        <v>29.47</v>
      </c>
      <c r="O421" t="n">
        <v>20530.82</v>
      </c>
      <c r="P421" t="n">
        <v>198.52</v>
      </c>
      <c r="Q421" t="n">
        <v>183.26</v>
      </c>
      <c r="R421" t="n">
        <v>36.08</v>
      </c>
      <c r="S421" t="n">
        <v>26.24</v>
      </c>
      <c r="T421" t="n">
        <v>4024.7</v>
      </c>
      <c r="U421" t="n">
        <v>0.73</v>
      </c>
      <c r="V421" t="n">
        <v>0.89</v>
      </c>
      <c r="W421" t="n">
        <v>2.96</v>
      </c>
      <c r="X421" t="n">
        <v>0.25</v>
      </c>
      <c r="Y421" t="n">
        <v>0.5</v>
      </c>
      <c r="Z421" t="n">
        <v>10</v>
      </c>
    </row>
    <row r="422">
      <c r="A422" t="n">
        <v>11</v>
      </c>
      <c r="B422" t="n">
        <v>75</v>
      </c>
      <c r="C422" t="inlineStr">
        <is>
          <t xml:space="preserve">CONCLUIDO	</t>
        </is>
      </c>
      <c r="D422" t="n">
        <v>5.0845</v>
      </c>
      <c r="E422" t="n">
        <v>19.67</v>
      </c>
      <c r="F422" t="n">
        <v>16.99</v>
      </c>
      <c r="G422" t="n">
        <v>78.43000000000001</v>
      </c>
      <c r="H422" t="n">
        <v>1.28</v>
      </c>
      <c r="I422" t="n">
        <v>13</v>
      </c>
      <c r="J422" t="n">
        <v>166.01</v>
      </c>
      <c r="K422" t="n">
        <v>49.1</v>
      </c>
      <c r="L422" t="n">
        <v>12</v>
      </c>
      <c r="M422" t="n">
        <v>11</v>
      </c>
      <c r="N422" t="n">
        <v>29.91</v>
      </c>
      <c r="O422" t="n">
        <v>20708.3</v>
      </c>
      <c r="P422" t="n">
        <v>198.19</v>
      </c>
      <c r="Q422" t="n">
        <v>183.26</v>
      </c>
      <c r="R422" t="n">
        <v>35.68</v>
      </c>
      <c r="S422" t="n">
        <v>26.24</v>
      </c>
      <c r="T422" t="n">
        <v>3831.84</v>
      </c>
      <c r="U422" t="n">
        <v>0.74</v>
      </c>
      <c r="V422" t="n">
        <v>0.9</v>
      </c>
      <c r="W422" t="n">
        <v>2.96</v>
      </c>
      <c r="X422" t="n">
        <v>0.24</v>
      </c>
      <c r="Y422" t="n">
        <v>0.5</v>
      </c>
      <c r="Z422" t="n">
        <v>10</v>
      </c>
    </row>
    <row r="423">
      <c r="A423" t="n">
        <v>12</v>
      </c>
      <c r="B423" t="n">
        <v>75</v>
      </c>
      <c r="C423" t="inlineStr">
        <is>
          <t xml:space="preserve">CONCLUIDO	</t>
        </is>
      </c>
      <c r="D423" t="n">
        <v>5.0971</v>
      </c>
      <c r="E423" t="n">
        <v>19.62</v>
      </c>
      <c r="F423" t="n">
        <v>16.98</v>
      </c>
      <c r="G423" t="n">
        <v>84.88</v>
      </c>
      <c r="H423" t="n">
        <v>1.38</v>
      </c>
      <c r="I423" t="n">
        <v>12</v>
      </c>
      <c r="J423" t="n">
        <v>167.45</v>
      </c>
      <c r="K423" t="n">
        <v>49.1</v>
      </c>
      <c r="L423" t="n">
        <v>13</v>
      </c>
      <c r="M423" t="n">
        <v>10</v>
      </c>
      <c r="N423" t="n">
        <v>30.36</v>
      </c>
      <c r="O423" t="n">
        <v>20886.38</v>
      </c>
      <c r="P423" t="n">
        <v>197.43</v>
      </c>
      <c r="Q423" t="n">
        <v>183.29</v>
      </c>
      <c r="R423" t="n">
        <v>35.04</v>
      </c>
      <c r="S423" t="n">
        <v>26.24</v>
      </c>
      <c r="T423" t="n">
        <v>3515.14</v>
      </c>
      <c r="U423" t="n">
        <v>0.75</v>
      </c>
      <c r="V423" t="n">
        <v>0.9</v>
      </c>
      <c r="W423" t="n">
        <v>2.96</v>
      </c>
      <c r="X423" t="n">
        <v>0.22</v>
      </c>
      <c r="Y423" t="n">
        <v>0.5</v>
      </c>
      <c r="Z423" t="n">
        <v>10</v>
      </c>
    </row>
    <row r="424">
      <c r="A424" t="n">
        <v>13</v>
      </c>
      <c r="B424" t="n">
        <v>75</v>
      </c>
      <c r="C424" t="inlineStr">
        <is>
          <t xml:space="preserve">CONCLUIDO	</t>
        </is>
      </c>
      <c r="D424" t="n">
        <v>5.097</v>
      </c>
      <c r="E424" t="n">
        <v>19.62</v>
      </c>
      <c r="F424" t="n">
        <v>16.98</v>
      </c>
      <c r="G424" t="n">
        <v>84.88</v>
      </c>
      <c r="H424" t="n">
        <v>1.47</v>
      </c>
      <c r="I424" t="n">
        <v>12</v>
      </c>
      <c r="J424" t="n">
        <v>168.9</v>
      </c>
      <c r="K424" t="n">
        <v>49.1</v>
      </c>
      <c r="L424" t="n">
        <v>14</v>
      </c>
      <c r="M424" t="n">
        <v>10</v>
      </c>
      <c r="N424" t="n">
        <v>30.81</v>
      </c>
      <c r="O424" t="n">
        <v>21065.06</v>
      </c>
      <c r="P424" t="n">
        <v>196.66</v>
      </c>
      <c r="Q424" t="n">
        <v>183.27</v>
      </c>
      <c r="R424" t="n">
        <v>35.14</v>
      </c>
      <c r="S424" t="n">
        <v>26.24</v>
      </c>
      <c r="T424" t="n">
        <v>3566.36</v>
      </c>
      <c r="U424" t="n">
        <v>0.75</v>
      </c>
      <c r="V424" t="n">
        <v>0.9</v>
      </c>
      <c r="W424" t="n">
        <v>2.96</v>
      </c>
      <c r="X424" t="n">
        <v>0.22</v>
      </c>
      <c r="Y424" t="n">
        <v>0.5</v>
      </c>
      <c r="Z424" t="n">
        <v>10</v>
      </c>
    </row>
    <row r="425">
      <c r="A425" t="n">
        <v>14</v>
      </c>
      <c r="B425" t="n">
        <v>75</v>
      </c>
      <c r="C425" t="inlineStr">
        <is>
          <t xml:space="preserve">CONCLUIDO	</t>
        </is>
      </c>
      <c r="D425" t="n">
        <v>5.1091</v>
      </c>
      <c r="E425" t="n">
        <v>19.57</v>
      </c>
      <c r="F425" t="n">
        <v>16.96</v>
      </c>
      <c r="G425" t="n">
        <v>92.51000000000001</v>
      </c>
      <c r="H425" t="n">
        <v>1.56</v>
      </c>
      <c r="I425" t="n">
        <v>11</v>
      </c>
      <c r="J425" t="n">
        <v>170.35</v>
      </c>
      <c r="K425" t="n">
        <v>49.1</v>
      </c>
      <c r="L425" t="n">
        <v>15</v>
      </c>
      <c r="M425" t="n">
        <v>9</v>
      </c>
      <c r="N425" t="n">
        <v>31.26</v>
      </c>
      <c r="O425" t="n">
        <v>21244.37</v>
      </c>
      <c r="P425" t="n">
        <v>196.75</v>
      </c>
      <c r="Q425" t="n">
        <v>183.26</v>
      </c>
      <c r="R425" t="n">
        <v>34.56</v>
      </c>
      <c r="S425" t="n">
        <v>26.24</v>
      </c>
      <c r="T425" t="n">
        <v>3280.45</v>
      </c>
      <c r="U425" t="n">
        <v>0.76</v>
      </c>
      <c r="V425" t="n">
        <v>0.9</v>
      </c>
      <c r="W425" t="n">
        <v>2.96</v>
      </c>
      <c r="X425" t="n">
        <v>0.2</v>
      </c>
      <c r="Y425" t="n">
        <v>0.5</v>
      </c>
      <c r="Z425" t="n">
        <v>10</v>
      </c>
    </row>
    <row r="426">
      <c r="A426" t="n">
        <v>15</v>
      </c>
      <c r="B426" t="n">
        <v>75</v>
      </c>
      <c r="C426" t="inlineStr">
        <is>
          <t xml:space="preserve">CONCLUIDO	</t>
        </is>
      </c>
      <c r="D426" t="n">
        <v>5.1251</v>
      </c>
      <c r="E426" t="n">
        <v>19.51</v>
      </c>
      <c r="F426" t="n">
        <v>16.93</v>
      </c>
      <c r="G426" t="n">
        <v>101.58</v>
      </c>
      <c r="H426" t="n">
        <v>1.65</v>
      </c>
      <c r="I426" t="n">
        <v>10</v>
      </c>
      <c r="J426" t="n">
        <v>171.81</v>
      </c>
      <c r="K426" t="n">
        <v>49.1</v>
      </c>
      <c r="L426" t="n">
        <v>16</v>
      </c>
      <c r="M426" t="n">
        <v>8</v>
      </c>
      <c r="N426" t="n">
        <v>31.72</v>
      </c>
      <c r="O426" t="n">
        <v>21424.29</v>
      </c>
      <c r="P426" t="n">
        <v>196.25</v>
      </c>
      <c r="Q426" t="n">
        <v>183.26</v>
      </c>
      <c r="R426" t="n">
        <v>33.66</v>
      </c>
      <c r="S426" t="n">
        <v>26.24</v>
      </c>
      <c r="T426" t="n">
        <v>2836.86</v>
      </c>
      <c r="U426" t="n">
        <v>0.78</v>
      </c>
      <c r="V426" t="n">
        <v>0.9</v>
      </c>
      <c r="W426" t="n">
        <v>2.96</v>
      </c>
      <c r="X426" t="n">
        <v>0.17</v>
      </c>
      <c r="Y426" t="n">
        <v>0.5</v>
      </c>
      <c r="Z426" t="n">
        <v>10</v>
      </c>
    </row>
    <row r="427">
      <c r="A427" t="n">
        <v>16</v>
      </c>
      <c r="B427" t="n">
        <v>75</v>
      </c>
      <c r="C427" t="inlineStr">
        <is>
          <t xml:space="preserve">CONCLUIDO	</t>
        </is>
      </c>
      <c r="D427" t="n">
        <v>5.1248</v>
      </c>
      <c r="E427" t="n">
        <v>19.51</v>
      </c>
      <c r="F427" t="n">
        <v>16.93</v>
      </c>
      <c r="G427" t="n">
        <v>101.59</v>
      </c>
      <c r="H427" t="n">
        <v>1.74</v>
      </c>
      <c r="I427" t="n">
        <v>10</v>
      </c>
      <c r="J427" t="n">
        <v>173.28</v>
      </c>
      <c r="K427" t="n">
        <v>49.1</v>
      </c>
      <c r="L427" t="n">
        <v>17</v>
      </c>
      <c r="M427" t="n">
        <v>8</v>
      </c>
      <c r="N427" t="n">
        <v>32.18</v>
      </c>
      <c r="O427" t="n">
        <v>21604.83</v>
      </c>
      <c r="P427" t="n">
        <v>195.6</v>
      </c>
      <c r="Q427" t="n">
        <v>183.29</v>
      </c>
      <c r="R427" t="n">
        <v>33.64</v>
      </c>
      <c r="S427" t="n">
        <v>26.24</v>
      </c>
      <c r="T427" t="n">
        <v>2825.37</v>
      </c>
      <c r="U427" t="n">
        <v>0.78</v>
      </c>
      <c r="V427" t="n">
        <v>0.9</v>
      </c>
      <c r="W427" t="n">
        <v>2.96</v>
      </c>
      <c r="X427" t="n">
        <v>0.18</v>
      </c>
      <c r="Y427" t="n">
        <v>0.5</v>
      </c>
      <c r="Z427" t="n">
        <v>10</v>
      </c>
    </row>
    <row r="428">
      <c r="A428" t="n">
        <v>17</v>
      </c>
      <c r="B428" t="n">
        <v>75</v>
      </c>
      <c r="C428" t="inlineStr">
        <is>
          <t xml:space="preserve">CONCLUIDO	</t>
        </is>
      </c>
      <c r="D428" t="n">
        <v>5.1358</v>
      </c>
      <c r="E428" t="n">
        <v>19.47</v>
      </c>
      <c r="F428" t="n">
        <v>16.92</v>
      </c>
      <c r="G428" t="n">
        <v>112.8</v>
      </c>
      <c r="H428" t="n">
        <v>1.83</v>
      </c>
      <c r="I428" t="n">
        <v>9</v>
      </c>
      <c r="J428" t="n">
        <v>174.75</v>
      </c>
      <c r="K428" t="n">
        <v>49.1</v>
      </c>
      <c r="L428" t="n">
        <v>18</v>
      </c>
      <c r="M428" t="n">
        <v>7</v>
      </c>
      <c r="N428" t="n">
        <v>32.65</v>
      </c>
      <c r="O428" t="n">
        <v>21786.02</v>
      </c>
      <c r="P428" t="n">
        <v>194.99</v>
      </c>
      <c r="Q428" t="n">
        <v>183.26</v>
      </c>
      <c r="R428" t="n">
        <v>33.46</v>
      </c>
      <c r="S428" t="n">
        <v>26.24</v>
      </c>
      <c r="T428" t="n">
        <v>2743.06</v>
      </c>
      <c r="U428" t="n">
        <v>0.78</v>
      </c>
      <c r="V428" t="n">
        <v>0.9</v>
      </c>
      <c r="W428" t="n">
        <v>2.95</v>
      </c>
      <c r="X428" t="n">
        <v>0.16</v>
      </c>
      <c r="Y428" t="n">
        <v>0.5</v>
      </c>
      <c r="Z428" t="n">
        <v>10</v>
      </c>
    </row>
    <row r="429">
      <c r="A429" t="n">
        <v>18</v>
      </c>
      <c r="B429" t="n">
        <v>75</v>
      </c>
      <c r="C429" t="inlineStr">
        <is>
          <t xml:space="preserve">CONCLUIDO	</t>
        </is>
      </c>
      <c r="D429" t="n">
        <v>5.1361</v>
      </c>
      <c r="E429" t="n">
        <v>19.47</v>
      </c>
      <c r="F429" t="n">
        <v>16.92</v>
      </c>
      <c r="G429" t="n">
        <v>112.79</v>
      </c>
      <c r="H429" t="n">
        <v>1.91</v>
      </c>
      <c r="I429" t="n">
        <v>9</v>
      </c>
      <c r="J429" t="n">
        <v>176.22</v>
      </c>
      <c r="K429" t="n">
        <v>49.1</v>
      </c>
      <c r="L429" t="n">
        <v>19</v>
      </c>
      <c r="M429" t="n">
        <v>7</v>
      </c>
      <c r="N429" t="n">
        <v>33.13</v>
      </c>
      <c r="O429" t="n">
        <v>21967.84</v>
      </c>
      <c r="P429" t="n">
        <v>194.74</v>
      </c>
      <c r="Q429" t="n">
        <v>183.27</v>
      </c>
      <c r="R429" t="n">
        <v>33.35</v>
      </c>
      <c r="S429" t="n">
        <v>26.24</v>
      </c>
      <c r="T429" t="n">
        <v>2687.93</v>
      </c>
      <c r="U429" t="n">
        <v>0.79</v>
      </c>
      <c r="V429" t="n">
        <v>0.9</v>
      </c>
      <c r="W429" t="n">
        <v>2.95</v>
      </c>
      <c r="X429" t="n">
        <v>0.16</v>
      </c>
      <c r="Y429" t="n">
        <v>0.5</v>
      </c>
      <c r="Z429" t="n">
        <v>10</v>
      </c>
    </row>
    <row r="430">
      <c r="A430" t="n">
        <v>19</v>
      </c>
      <c r="B430" t="n">
        <v>75</v>
      </c>
      <c r="C430" t="inlineStr">
        <is>
          <t xml:space="preserve">CONCLUIDO	</t>
        </is>
      </c>
      <c r="D430" t="n">
        <v>5.1524</v>
      </c>
      <c r="E430" t="n">
        <v>19.41</v>
      </c>
      <c r="F430" t="n">
        <v>16.89</v>
      </c>
      <c r="G430" t="n">
        <v>126.66</v>
      </c>
      <c r="H430" t="n">
        <v>2</v>
      </c>
      <c r="I430" t="n">
        <v>8</v>
      </c>
      <c r="J430" t="n">
        <v>177.7</v>
      </c>
      <c r="K430" t="n">
        <v>49.1</v>
      </c>
      <c r="L430" t="n">
        <v>20</v>
      </c>
      <c r="M430" t="n">
        <v>6</v>
      </c>
      <c r="N430" t="n">
        <v>33.61</v>
      </c>
      <c r="O430" t="n">
        <v>22150.3</v>
      </c>
      <c r="P430" t="n">
        <v>193.85</v>
      </c>
      <c r="Q430" t="n">
        <v>183.26</v>
      </c>
      <c r="R430" t="n">
        <v>32.34</v>
      </c>
      <c r="S430" t="n">
        <v>26.24</v>
      </c>
      <c r="T430" t="n">
        <v>2187.29</v>
      </c>
      <c r="U430" t="n">
        <v>0.8100000000000001</v>
      </c>
      <c r="V430" t="n">
        <v>0.9</v>
      </c>
      <c r="W430" t="n">
        <v>2.95</v>
      </c>
      <c r="X430" t="n">
        <v>0.13</v>
      </c>
      <c r="Y430" t="n">
        <v>0.5</v>
      </c>
      <c r="Z430" t="n">
        <v>10</v>
      </c>
    </row>
    <row r="431">
      <c r="A431" t="n">
        <v>20</v>
      </c>
      <c r="B431" t="n">
        <v>75</v>
      </c>
      <c r="C431" t="inlineStr">
        <is>
          <t xml:space="preserve">CONCLUIDO	</t>
        </is>
      </c>
      <c r="D431" t="n">
        <v>5.1521</v>
      </c>
      <c r="E431" t="n">
        <v>19.41</v>
      </c>
      <c r="F431" t="n">
        <v>16.89</v>
      </c>
      <c r="G431" t="n">
        <v>126.67</v>
      </c>
      <c r="H431" t="n">
        <v>2.08</v>
      </c>
      <c r="I431" t="n">
        <v>8</v>
      </c>
      <c r="J431" t="n">
        <v>179.18</v>
      </c>
      <c r="K431" t="n">
        <v>49.1</v>
      </c>
      <c r="L431" t="n">
        <v>21</v>
      </c>
      <c r="M431" t="n">
        <v>6</v>
      </c>
      <c r="N431" t="n">
        <v>34.09</v>
      </c>
      <c r="O431" t="n">
        <v>22333.43</v>
      </c>
      <c r="P431" t="n">
        <v>194.23</v>
      </c>
      <c r="Q431" t="n">
        <v>183.27</v>
      </c>
      <c r="R431" t="n">
        <v>32.37</v>
      </c>
      <c r="S431" t="n">
        <v>26.24</v>
      </c>
      <c r="T431" t="n">
        <v>2203.04</v>
      </c>
      <c r="U431" t="n">
        <v>0.8100000000000001</v>
      </c>
      <c r="V431" t="n">
        <v>0.9</v>
      </c>
      <c r="W431" t="n">
        <v>2.95</v>
      </c>
      <c r="X431" t="n">
        <v>0.13</v>
      </c>
      <c r="Y431" t="n">
        <v>0.5</v>
      </c>
      <c r="Z431" t="n">
        <v>10</v>
      </c>
    </row>
    <row r="432">
      <c r="A432" t="n">
        <v>21</v>
      </c>
      <c r="B432" t="n">
        <v>75</v>
      </c>
      <c r="C432" t="inlineStr">
        <is>
          <t xml:space="preserve">CONCLUIDO	</t>
        </is>
      </c>
      <c r="D432" t="n">
        <v>5.1501</v>
      </c>
      <c r="E432" t="n">
        <v>19.42</v>
      </c>
      <c r="F432" t="n">
        <v>16.9</v>
      </c>
      <c r="G432" t="n">
        <v>126.72</v>
      </c>
      <c r="H432" t="n">
        <v>2.16</v>
      </c>
      <c r="I432" t="n">
        <v>8</v>
      </c>
      <c r="J432" t="n">
        <v>180.67</v>
      </c>
      <c r="K432" t="n">
        <v>49.1</v>
      </c>
      <c r="L432" t="n">
        <v>22</v>
      </c>
      <c r="M432" t="n">
        <v>6</v>
      </c>
      <c r="N432" t="n">
        <v>34.58</v>
      </c>
      <c r="O432" t="n">
        <v>22517.21</v>
      </c>
      <c r="P432" t="n">
        <v>193.94</v>
      </c>
      <c r="Q432" t="n">
        <v>183.26</v>
      </c>
      <c r="R432" t="n">
        <v>32.63</v>
      </c>
      <c r="S432" t="n">
        <v>26.24</v>
      </c>
      <c r="T432" t="n">
        <v>2330.14</v>
      </c>
      <c r="U432" t="n">
        <v>0.8</v>
      </c>
      <c r="V432" t="n">
        <v>0.9</v>
      </c>
      <c r="W432" t="n">
        <v>2.95</v>
      </c>
      <c r="X432" t="n">
        <v>0.14</v>
      </c>
      <c r="Y432" t="n">
        <v>0.5</v>
      </c>
      <c r="Z432" t="n">
        <v>10</v>
      </c>
    </row>
    <row r="433">
      <c r="A433" t="n">
        <v>22</v>
      </c>
      <c r="B433" t="n">
        <v>75</v>
      </c>
      <c r="C433" t="inlineStr">
        <is>
          <t xml:space="preserve">CONCLUIDO	</t>
        </is>
      </c>
      <c r="D433" t="n">
        <v>5.1628</v>
      </c>
      <c r="E433" t="n">
        <v>19.37</v>
      </c>
      <c r="F433" t="n">
        <v>16.88</v>
      </c>
      <c r="G433" t="n">
        <v>144.68</v>
      </c>
      <c r="H433" t="n">
        <v>2.24</v>
      </c>
      <c r="I433" t="n">
        <v>7</v>
      </c>
      <c r="J433" t="n">
        <v>182.17</v>
      </c>
      <c r="K433" t="n">
        <v>49.1</v>
      </c>
      <c r="L433" t="n">
        <v>23</v>
      </c>
      <c r="M433" t="n">
        <v>5</v>
      </c>
      <c r="N433" t="n">
        <v>35.08</v>
      </c>
      <c r="O433" t="n">
        <v>22701.78</v>
      </c>
      <c r="P433" t="n">
        <v>192.33</v>
      </c>
      <c r="Q433" t="n">
        <v>183.26</v>
      </c>
      <c r="R433" t="n">
        <v>32.01</v>
      </c>
      <c r="S433" t="n">
        <v>26.24</v>
      </c>
      <c r="T433" t="n">
        <v>2026.81</v>
      </c>
      <c r="U433" t="n">
        <v>0.82</v>
      </c>
      <c r="V433" t="n">
        <v>0.9</v>
      </c>
      <c r="W433" t="n">
        <v>2.95</v>
      </c>
      <c r="X433" t="n">
        <v>0.12</v>
      </c>
      <c r="Y433" t="n">
        <v>0.5</v>
      </c>
      <c r="Z433" t="n">
        <v>10</v>
      </c>
    </row>
    <row r="434">
      <c r="A434" t="n">
        <v>23</v>
      </c>
      <c r="B434" t="n">
        <v>75</v>
      </c>
      <c r="C434" t="inlineStr">
        <is>
          <t xml:space="preserve">CONCLUIDO	</t>
        </is>
      </c>
      <c r="D434" t="n">
        <v>5.1651</v>
      </c>
      <c r="E434" t="n">
        <v>19.36</v>
      </c>
      <c r="F434" t="n">
        <v>16.87</v>
      </c>
      <c r="G434" t="n">
        <v>144.6</v>
      </c>
      <c r="H434" t="n">
        <v>2.32</v>
      </c>
      <c r="I434" t="n">
        <v>7</v>
      </c>
      <c r="J434" t="n">
        <v>183.67</v>
      </c>
      <c r="K434" t="n">
        <v>49.1</v>
      </c>
      <c r="L434" t="n">
        <v>24</v>
      </c>
      <c r="M434" t="n">
        <v>5</v>
      </c>
      <c r="N434" t="n">
        <v>35.58</v>
      </c>
      <c r="O434" t="n">
        <v>22886.92</v>
      </c>
      <c r="P434" t="n">
        <v>193.41</v>
      </c>
      <c r="Q434" t="n">
        <v>183.27</v>
      </c>
      <c r="R434" t="n">
        <v>31.81</v>
      </c>
      <c r="S434" t="n">
        <v>26.24</v>
      </c>
      <c r="T434" t="n">
        <v>1925.01</v>
      </c>
      <c r="U434" t="n">
        <v>0.83</v>
      </c>
      <c r="V434" t="n">
        <v>0.9</v>
      </c>
      <c r="W434" t="n">
        <v>2.95</v>
      </c>
      <c r="X434" t="n">
        <v>0.11</v>
      </c>
      <c r="Y434" t="n">
        <v>0.5</v>
      </c>
      <c r="Z434" t="n">
        <v>10</v>
      </c>
    </row>
    <row r="435">
      <c r="A435" t="n">
        <v>24</v>
      </c>
      <c r="B435" t="n">
        <v>75</v>
      </c>
      <c r="C435" t="inlineStr">
        <is>
          <t xml:space="preserve">CONCLUIDO	</t>
        </is>
      </c>
      <c r="D435" t="n">
        <v>5.1631</v>
      </c>
      <c r="E435" t="n">
        <v>19.37</v>
      </c>
      <c r="F435" t="n">
        <v>16.88</v>
      </c>
      <c r="G435" t="n">
        <v>144.67</v>
      </c>
      <c r="H435" t="n">
        <v>2.4</v>
      </c>
      <c r="I435" t="n">
        <v>7</v>
      </c>
      <c r="J435" t="n">
        <v>185.18</v>
      </c>
      <c r="K435" t="n">
        <v>49.1</v>
      </c>
      <c r="L435" t="n">
        <v>25</v>
      </c>
      <c r="M435" t="n">
        <v>5</v>
      </c>
      <c r="N435" t="n">
        <v>36.08</v>
      </c>
      <c r="O435" t="n">
        <v>23072.73</v>
      </c>
      <c r="P435" t="n">
        <v>193.47</v>
      </c>
      <c r="Q435" t="n">
        <v>183.26</v>
      </c>
      <c r="R435" t="n">
        <v>32.09</v>
      </c>
      <c r="S435" t="n">
        <v>26.24</v>
      </c>
      <c r="T435" t="n">
        <v>2064.73</v>
      </c>
      <c r="U435" t="n">
        <v>0.82</v>
      </c>
      <c r="V435" t="n">
        <v>0.9</v>
      </c>
      <c r="W435" t="n">
        <v>2.95</v>
      </c>
      <c r="X435" t="n">
        <v>0.12</v>
      </c>
      <c r="Y435" t="n">
        <v>0.5</v>
      </c>
      <c r="Z435" t="n">
        <v>10</v>
      </c>
    </row>
    <row r="436">
      <c r="A436" t="n">
        <v>25</v>
      </c>
      <c r="B436" t="n">
        <v>75</v>
      </c>
      <c r="C436" t="inlineStr">
        <is>
          <t xml:space="preserve">CONCLUIDO	</t>
        </is>
      </c>
      <c r="D436" t="n">
        <v>5.1637</v>
      </c>
      <c r="E436" t="n">
        <v>19.37</v>
      </c>
      <c r="F436" t="n">
        <v>16.88</v>
      </c>
      <c r="G436" t="n">
        <v>144.65</v>
      </c>
      <c r="H436" t="n">
        <v>2.47</v>
      </c>
      <c r="I436" t="n">
        <v>7</v>
      </c>
      <c r="J436" t="n">
        <v>186.69</v>
      </c>
      <c r="K436" t="n">
        <v>49.1</v>
      </c>
      <c r="L436" t="n">
        <v>26</v>
      </c>
      <c r="M436" t="n">
        <v>5</v>
      </c>
      <c r="N436" t="n">
        <v>36.6</v>
      </c>
      <c r="O436" t="n">
        <v>23259.24</v>
      </c>
      <c r="P436" t="n">
        <v>192.4</v>
      </c>
      <c r="Q436" t="n">
        <v>183.26</v>
      </c>
      <c r="R436" t="n">
        <v>32.01</v>
      </c>
      <c r="S436" t="n">
        <v>26.24</v>
      </c>
      <c r="T436" t="n">
        <v>2028.32</v>
      </c>
      <c r="U436" t="n">
        <v>0.82</v>
      </c>
      <c r="V436" t="n">
        <v>0.9</v>
      </c>
      <c r="W436" t="n">
        <v>2.95</v>
      </c>
      <c r="X436" t="n">
        <v>0.12</v>
      </c>
      <c r="Y436" t="n">
        <v>0.5</v>
      </c>
      <c r="Z436" t="n">
        <v>10</v>
      </c>
    </row>
    <row r="437">
      <c r="A437" t="n">
        <v>26</v>
      </c>
      <c r="B437" t="n">
        <v>75</v>
      </c>
      <c r="C437" t="inlineStr">
        <is>
          <t xml:space="preserve">CONCLUIDO	</t>
        </is>
      </c>
      <c r="D437" t="n">
        <v>5.164</v>
      </c>
      <c r="E437" t="n">
        <v>19.36</v>
      </c>
      <c r="F437" t="n">
        <v>16.87</v>
      </c>
      <c r="G437" t="n">
        <v>144.64</v>
      </c>
      <c r="H437" t="n">
        <v>2.55</v>
      </c>
      <c r="I437" t="n">
        <v>7</v>
      </c>
      <c r="J437" t="n">
        <v>188.21</v>
      </c>
      <c r="K437" t="n">
        <v>49.1</v>
      </c>
      <c r="L437" t="n">
        <v>27</v>
      </c>
      <c r="M437" t="n">
        <v>5</v>
      </c>
      <c r="N437" t="n">
        <v>37.11</v>
      </c>
      <c r="O437" t="n">
        <v>23446.45</v>
      </c>
      <c r="P437" t="n">
        <v>191.29</v>
      </c>
      <c r="Q437" t="n">
        <v>183.27</v>
      </c>
      <c r="R437" t="n">
        <v>31.94</v>
      </c>
      <c r="S437" t="n">
        <v>26.24</v>
      </c>
      <c r="T437" t="n">
        <v>1993.09</v>
      </c>
      <c r="U437" t="n">
        <v>0.82</v>
      </c>
      <c r="V437" t="n">
        <v>0.9</v>
      </c>
      <c r="W437" t="n">
        <v>2.95</v>
      </c>
      <c r="X437" t="n">
        <v>0.12</v>
      </c>
      <c r="Y437" t="n">
        <v>0.5</v>
      </c>
      <c r="Z437" t="n">
        <v>10</v>
      </c>
    </row>
    <row r="438">
      <c r="A438" t="n">
        <v>27</v>
      </c>
      <c r="B438" t="n">
        <v>75</v>
      </c>
      <c r="C438" t="inlineStr">
        <is>
          <t xml:space="preserve">CONCLUIDO	</t>
        </is>
      </c>
      <c r="D438" t="n">
        <v>5.1802</v>
      </c>
      <c r="E438" t="n">
        <v>19.3</v>
      </c>
      <c r="F438" t="n">
        <v>16.84</v>
      </c>
      <c r="G438" t="n">
        <v>168.45</v>
      </c>
      <c r="H438" t="n">
        <v>2.62</v>
      </c>
      <c r="I438" t="n">
        <v>6</v>
      </c>
      <c r="J438" t="n">
        <v>189.73</v>
      </c>
      <c r="K438" t="n">
        <v>49.1</v>
      </c>
      <c r="L438" t="n">
        <v>28</v>
      </c>
      <c r="M438" t="n">
        <v>4</v>
      </c>
      <c r="N438" t="n">
        <v>37.64</v>
      </c>
      <c r="O438" t="n">
        <v>23634.36</v>
      </c>
      <c r="P438" t="n">
        <v>190.88</v>
      </c>
      <c r="Q438" t="n">
        <v>183.27</v>
      </c>
      <c r="R438" t="n">
        <v>31.01</v>
      </c>
      <c r="S438" t="n">
        <v>26.24</v>
      </c>
      <c r="T438" t="n">
        <v>1529.74</v>
      </c>
      <c r="U438" t="n">
        <v>0.85</v>
      </c>
      <c r="V438" t="n">
        <v>0.9</v>
      </c>
      <c r="W438" t="n">
        <v>2.95</v>
      </c>
      <c r="X438" t="n">
        <v>0.09</v>
      </c>
      <c r="Y438" t="n">
        <v>0.5</v>
      </c>
      <c r="Z438" t="n">
        <v>10</v>
      </c>
    </row>
    <row r="439">
      <c r="A439" t="n">
        <v>28</v>
      </c>
      <c r="B439" t="n">
        <v>75</v>
      </c>
      <c r="C439" t="inlineStr">
        <is>
          <t xml:space="preserve">CONCLUIDO	</t>
        </is>
      </c>
      <c r="D439" t="n">
        <v>5.1764</v>
      </c>
      <c r="E439" t="n">
        <v>19.32</v>
      </c>
      <c r="F439" t="n">
        <v>16.86</v>
      </c>
      <c r="G439" t="n">
        <v>168.59</v>
      </c>
      <c r="H439" t="n">
        <v>2.69</v>
      </c>
      <c r="I439" t="n">
        <v>6</v>
      </c>
      <c r="J439" t="n">
        <v>191.26</v>
      </c>
      <c r="K439" t="n">
        <v>49.1</v>
      </c>
      <c r="L439" t="n">
        <v>29</v>
      </c>
      <c r="M439" t="n">
        <v>4</v>
      </c>
      <c r="N439" t="n">
        <v>38.17</v>
      </c>
      <c r="O439" t="n">
        <v>23822.99</v>
      </c>
      <c r="P439" t="n">
        <v>192.03</v>
      </c>
      <c r="Q439" t="n">
        <v>183.26</v>
      </c>
      <c r="R439" t="n">
        <v>31.34</v>
      </c>
      <c r="S439" t="n">
        <v>26.24</v>
      </c>
      <c r="T439" t="n">
        <v>1697.88</v>
      </c>
      <c r="U439" t="n">
        <v>0.84</v>
      </c>
      <c r="V439" t="n">
        <v>0.9</v>
      </c>
      <c r="W439" t="n">
        <v>2.95</v>
      </c>
      <c r="X439" t="n">
        <v>0.1</v>
      </c>
      <c r="Y439" t="n">
        <v>0.5</v>
      </c>
      <c r="Z439" t="n">
        <v>10</v>
      </c>
    </row>
    <row r="440">
      <c r="A440" t="n">
        <v>29</v>
      </c>
      <c r="B440" t="n">
        <v>75</v>
      </c>
      <c r="C440" t="inlineStr">
        <is>
          <t xml:space="preserve">CONCLUIDO	</t>
        </is>
      </c>
      <c r="D440" t="n">
        <v>5.1793</v>
      </c>
      <c r="E440" t="n">
        <v>19.31</v>
      </c>
      <c r="F440" t="n">
        <v>16.85</v>
      </c>
      <c r="G440" t="n">
        <v>168.48</v>
      </c>
      <c r="H440" t="n">
        <v>2.76</v>
      </c>
      <c r="I440" t="n">
        <v>6</v>
      </c>
      <c r="J440" t="n">
        <v>192.8</v>
      </c>
      <c r="K440" t="n">
        <v>49.1</v>
      </c>
      <c r="L440" t="n">
        <v>30</v>
      </c>
      <c r="M440" t="n">
        <v>4</v>
      </c>
      <c r="N440" t="n">
        <v>38.7</v>
      </c>
      <c r="O440" t="n">
        <v>24012.34</v>
      </c>
      <c r="P440" t="n">
        <v>192.15</v>
      </c>
      <c r="Q440" t="n">
        <v>183.27</v>
      </c>
      <c r="R440" t="n">
        <v>31.14</v>
      </c>
      <c r="S440" t="n">
        <v>26.24</v>
      </c>
      <c r="T440" t="n">
        <v>1594.87</v>
      </c>
      <c r="U440" t="n">
        <v>0.84</v>
      </c>
      <c r="V440" t="n">
        <v>0.9</v>
      </c>
      <c r="W440" t="n">
        <v>2.95</v>
      </c>
      <c r="X440" t="n">
        <v>0.09</v>
      </c>
      <c r="Y440" t="n">
        <v>0.5</v>
      </c>
      <c r="Z440" t="n">
        <v>10</v>
      </c>
    </row>
    <row r="441">
      <c r="A441" t="n">
        <v>30</v>
      </c>
      <c r="B441" t="n">
        <v>75</v>
      </c>
      <c r="C441" t="inlineStr">
        <is>
          <t xml:space="preserve">CONCLUIDO	</t>
        </is>
      </c>
      <c r="D441" t="n">
        <v>5.1788</v>
      </c>
      <c r="E441" t="n">
        <v>19.31</v>
      </c>
      <c r="F441" t="n">
        <v>16.85</v>
      </c>
      <c r="G441" t="n">
        <v>168.5</v>
      </c>
      <c r="H441" t="n">
        <v>2.83</v>
      </c>
      <c r="I441" t="n">
        <v>6</v>
      </c>
      <c r="J441" t="n">
        <v>194.34</v>
      </c>
      <c r="K441" t="n">
        <v>49.1</v>
      </c>
      <c r="L441" t="n">
        <v>31</v>
      </c>
      <c r="M441" t="n">
        <v>4</v>
      </c>
      <c r="N441" t="n">
        <v>39.24</v>
      </c>
      <c r="O441" t="n">
        <v>24202.42</v>
      </c>
      <c r="P441" t="n">
        <v>191.89</v>
      </c>
      <c r="Q441" t="n">
        <v>183.28</v>
      </c>
      <c r="R441" t="n">
        <v>31.22</v>
      </c>
      <c r="S441" t="n">
        <v>26.24</v>
      </c>
      <c r="T441" t="n">
        <v>1635.62</v>
      </c>
      <c r="U441" t="n">
        <v>0.84</v>
      </c>
      <c r="V441" t="n">
        <v>0.9</v>
      </c>
      <c r="W441" t="n">
        <v>2.95</v>
      </c>
      <c r="X441" t="n">
        <v>0.09</v>
      </c>
      <c r="Y441" t="n">
        <v>0.5</v>
      </c>
      <c r="Z441" t="n">
        <v>10</v>
      </c>
    </row>
    <row r="442">
      <c r="A442" t="n">
        <v>31</v>
      </c>
      <c r="B442" t="n">
        <v>75</v>
      </c>
      <c r="C442" t="inlineStr">
        <is>
          <t xml:space="preserve">CONCLUIDO	</t>
        </is>
      </c>
      <c r="D442" t="n">
        <v>5.1793</v>
      </c>
      <c r="E442" t="n">
        <v>19.31</v>
      </c>
      <c r="F442" t="n">
        <v>16.85</v>
      </c>
      <c r="G442" t="n">
        <v>168.48</v>
      </c>
      <c r="H442" t="n">
        <v>2.9</v>
      </c>
      <c r="I442" t="n">
        <v>6</v>
      </c>
      <c r="J442" t="n">
        <v>195.89</v>
      </c>
      <c r="K442" t="n">
        <v>49.1</v>
      </c>
      <c r="L442" t="n">
        <v>32</v>
      </c>
      <c r="M442" t="n">
        <v>4</v>
      </c>
      <c r="N442" t="n">
        <v>39.79</v>
      </c>
      <c r="O442" t="n">
        <v>24393.24</v>
      </c>
      <c r="P442" t="n">
        <v>190.91</v>
      </c>
      <c r="Q442" t="n">
        <v>183.26</v>
      </c>
      <c r="R442" t="n">
        <v>31.13</v>
      </c>
      <c r="S442" t="n">
        <v>26.24</v>
      </c>
      <c r="T442" t="n">
        <v>1592.83</v>
      </c>
      <c r="U442" t="n">
        <v>0.84</v>
      </c>
      <c r="V442" t="n">
        <v>0.9</v>
      </c>
      <c r="W442" t="n">
        <v>2.95</v>
      </c>
      <c r="X442" t="n">
        <v>0.09</v>
      </c>
      <c r="Y442" t="n">
        <v>0.5</v>
      </c>
      <c r="Z442" t="n">
        <v>10</v>
      </c>
    </row>
    <row r="443">
      <c r="A443" t="n">
        <v>32</v>
      </c>
      <c r="B443" t="n">
        <v>75</v>
      </c>
      <c r="C443" t="inlineStr">
        <is>
          <t xml:space="preserve">CONCLUIDO	</t>
        </is>
      </c>
      <c r="D443" t="n">
        <v>5.1784</v>
      </c>
      <c r="E443" t="n">
        <v>19.31</v>
      </c>
      <c r="F443" t="n">
        <v>16.85</v>
      </c>
      <c r="G443" t="n">
        <v>168.51</v>
      </c>
      <c r="H443" t="n">
        <v>2.97</v>
      </c>
      <c r="I443" t="n">
        <v>6</v>
      </c>
      <c r="J443" t="n">
        <v>197.44</v>
      </c>
      <c r="K443" t="n">
        <v>49.1</v>
      </c>
      <c r="L443" t="n">
        <v>33</v>
      </c>
      <c r="M443" t="n">
        <v>4</v>
      </c>
      <c r="N443" t="n">
        <v>40.34</v>
      </c>
      <c r="O443" t="n">
        <v>24584.81</v>
      </c>
      <c r="P443" t="n">
        <v>189.95</v>
      </c>
      <c r="Q443" t="n">
        <v>183.26</v>
      </c>
      <c r="R443" t="n">
        <v>31.17</v>
      </c>
      <c r="S443" t="n">
        <v>26.24</v>
      </c>
      <c r="T443" t="n">
        <v>1611.06</v>
      </c>
      <c r="U443" t="n">
        <v>0.84</v>
      </c>
      <c r="V443" t="n">
        <v>0.9</v>
      </c>
      <c r="W443" t="n">
        <v>2.95</v>
      </c>
      <c r="X443" t="n">
        <v>0.1</v>
      </c>
      <c r="Y443" t="n">
        <v>0.5</v>
      </c>
      <c r="Z443" t="n">
        <v>10</v>
      </c>
    </row>
    <row r="444">
      <c r="A444" t="n">
        <v>33</v>
      </c>
      <c r="B444" t="n">
        <v>75</v>
      </c>
      <c r="C444" t="inlineStr">
        <is>
          <t xml:space="preserve">CONCLUIDO	</t>
        </is>
      </c>
      <c r="D444" t="n">
        <v>5.1897</v>
      </c>
      <c r="E444" t="n">
        <v>19.27</v>
      </c>
      <c r="F444" t="n">
        <v>16.84</v>
      </c>
      <c r="G444" t="n">
        <v>202.08</v>
      </c>
      <c r="H444" t="n">
        <v>3.03</v>
      </c>
      <c r="I444" t="n">
        <v>5</v>
      </c>
      <c r="J444" t="n">
        <v>199</v>
      </c>
      <c r="K444" t="n">
        <v>49.1</v>
      </c>
      <c r="L444" t="n">
        <v>34</v>
      </c>
      <c r="M444" t="n">
        <v>3</v>
      </c>
      <c r="N444" t="n">
        <v>40.9</v>
      </c>
      <c r="O444" t="n">
        <v>24777.13</v>
      </c>
      <c r="P444" t="n">
        <v>188.74</v>
      </c>
      <c r="Q444" t="n">
        <v>183.27</v>
      </c>
      <c r="R444" t="n">
        <v>30.88</v>
      </c>
      <c r="S444" t="n">
        <v>26.24</v>
      </c>
      <c r="T444" t="n">
        <v>1469.86</v>
      </c>
      <c r="U444" t="n">
        <v>0.85</v>
      </c>
      <c r="V444" t="n">
        <v>0.9</v>
      </c>
      <c r="W444" t="n">
        <v>2.95</v>
      </c>
      <c r="X444" t="n">
        <v>0.08</v>
      </c>
      <c r="Y444" t="n">
        <v>0.5</v>
      </c>
      <c r="Z444" t="n">
        <v>10</v>
      </c>
    </row>
    <row r="445">
      <c r="A445" t="n">
        <v>34</v>
      </c>
      <c r="B445" t="n">
        <v>75</v>
      </c>
      <c r="C445" t="inlineStr">
        <is>
          <t xml:space="preserve">CONCLUIDO	</t>
        </is>
      </c>
      <c r="D445" t="n">
        <v>5.1892</v>
      </c>
      <c r="E445" t="n">
        <v>19.27</v>
      </c>
      <c r="F445" t="n">
        <v>16.84</v>
      </c>
      <c r="G445" t="n">
        <v>202.1</v>
      </c>
      <c r="H445" t="n">
        <v>3.1</v>
      </c>
      <c r="I445" t="n">
        <v>5</v>
      </c>
      <c r="J445" t="n">
        <v>200.56</v>
      </c>
      <c r="K445" t="n">
        <v>49.1</v>
      </c>
      <c r="L445" t="n">
        <v>35</v>
      </c>
      <c r="M445" t="n">
        <v>3</v>
      </c>
      <c r="N445" t="n">
        <v>41.47</v>
      </c>
      <c r="O445" t="n">
        <v>24970.22</v>
      </c>
      <c r="P445" t="n">
        <v>189.74</v>
      </c>
      <c r="Q445" t="n">
        <v>183.26</v>
      </c>
      <c r="R445" t="n">
        <v>30.95</v>
      </c>
      <c r="S445" t="n">
        <v>26.24</v>
      </c>
      <c r="T445" t="n">
        <v>1508.73</v>
      </c>
      <c r="U445" t="n">
        <v>0.85</v>
      </c>
      <c r="V445" t="n">
        <v>0.9</v>
      </c>
      <c r="W445" t="n">
        <v>2.95</v>
      </c>
      <c r="X445" t="n">
        <v>0.09</v>
      </c>
      <c r="Y445" t="n">
        <v>0.5</v>
      </c>
      <c r="Z445" t="n">
        <v>10</v>
      </c>
    </row>
    <row r="446">
      <c r="A446" t="n">
        <v>35</v>
      </c>
      <c r="B446" t="n">
        <v>75</v>
      </c>
      <c r="C446" t="inlineStr">
        <is>
          <t xml:space="preserve">CONCLUIDO	</t>
        </is>
      </c>
      <c r="D446" t="n">
        <v>5.1901</v>
      </c>
      <c r="E446" t="n">
        <v>19.27</v>
      </c>
      <c r="F446" t="n">
        <v>16.84</v>
      </c>
      <c r="G446" t="n">
        <v>202.06</v>
      </c>
      <c r="H446" t="n">
        <v>3.16</v>
      </c>
      <c r="I446" t="n">
        <v>5</v>
      </c>
      <c r="J446" t="n">
        <v>202.14</v>
      </c>
      <c r="K446" t="n">
        <v>49.1</v>
      </c>
      <c r="L446" t="n">
        <v>36</v>
      </c>
      <c r="M446" t="n">
        <v>3</v>
      </c>
      <c r="N446" t="n">
        <v>42.04</v>
      </c>
      <c r="O446" t="n">
        <v>25164.09</v>
      </c>
      <c r="P446" t="n">
        <v>190.38</v>
      </c>
      <c r="Q446" t="n">
        <v>183.27</v>
      </c>
      <c r="R446" t="n">
        <v>30.83</v>
      </c>
      <c r="S446" t="n">
        <v>26.24</v>
      </c>
      <c r="T446" t="n">
        <v>1445.36</v>
      </c>
      <c r="U446" t="n">
        <v>0.85</v>
      </c>
      <c r="V446" t="n">
        <v>0.9</v>
      </c>
      <c r="W446" t="n">
        <v>2.95</v>
      </c>
      <c r="X446" t="n">
        <v>0.08</v>
      </c>
      <c r="Y446" t="n">
        <v>0.5</v>
      </c>
      <c r="Z446" t="n">
        <v>10</v>
      </c>
    </row>
    <row r="447">
      <c r="A447" t="n">
        <v>36</v>
      </c>
      <c r="B447" t="n">
        <v>75</v>
      </c>
      <c r="C447" t="inlineStr">
        <is>
          <t xml:space="preserve">CONCLUIDO	</t>
        </is>
      </c>
      <c r="D447" t="n">
        <v>5.1907</v>
      </c>
      <c r="E447" t="n">
        <v>19.27</v>
      </c>
      <c r="F447" t="n">
        <v>16.84</v>
      </c>
      <c r="G447" t="n">
        <v>202.03</v>
      </c>
      <c r="H447" t="n">
        <v>3.23</v>
      </c>
      <c r="I447" t="n">
        <v>5</v>
      </c>
      <c r="J447" t="n">
        <v>203.71</v>
      </c>
      <c r="K447" t="n">
        <v>49.1</v>
      </c>
      <c r="L447" t="n">
        <v>37</v>
      </c>
      <c r="M447" t="n">
        <v>3</v>
      </c>
      <c r="N447" t="n">
        <v>42.62</v>
      </c>
      <c r="O447" t="n">
        <v>25358.87</v>
      </c>
      <c r="P447" t="n">
        <v>190.74</v>
      </c>
      <c r="Q447" t="n">
        <v>183.28</v>
      </c>
      <c r="R447" t="n">
        <v>30.74</v>
      </c>
      <c r="S447" t="n">
        <v>26.24</v>
      </c>
      <c r="T447" t="n">
        <v>1401.09</v>
      </c>
      <c r="U447" t="n">
        <v>0.85</v>
      </c>
      <c r="V447" t="n">
        <v>0.9</v>
      </c>
      <c r="W447" t="n">
        <v>2.95</v>
      </c>
      <c r="X447" t="n">
        <v>0.08</v>
      </c>
      <c r="Y447" t="n">
        <v>0.5</v>
      </c>
      <c r="Z447" t="n">
        <v>10</v>
      </c>
    </row>
    <row r="448">
      <c r="A448" t="n">
        <v>37</v>
      </c>
      <c r="B448" t="n">
        <v>75</v>
      </c>
      <c r="C448" t="inlineStr">
        <is>
          <t xml:space="preserve">CONCLUIDO	</t>
        </is>
      </c>
      <c r="D448" t="n">
        <v>5.1903</v>
      </c>
      <c r="E448" t="n">
        <v>19.27</v>
      </c>
      <c r="F448" t="n">
        <v>16.84</v>
      </c>
      <c r="G448" t="n">
        <v>202.05</v>
      </c>
      <c r="H448" t="n">
        <v>3.29</v>
      </c>
      <c r="I448" t="n">
        <v>5</v>
      </c>
      <c r="J448" t="n">
        <v>205.3</v>
      </c>
      <c r="K448" t="n">
        <v>49.1</v>
      </c>
      <c r="L448" t="n">
        <v>38</v>
      </c>
      <c r="M448" t="n">
        <v>3</v>
      </c>
      <c r="N448" t="n">
        <v>43.2</v>
      </c>
      <c r="O448" t="n">
        <v>25554.32</v>
      </c>
      <c r="P448" t="n">
        <v>190.75</v>
      </c>
      <c r="Q448" t="n">
        <v>183.28</v>
      </c>
      <c r="R448" t="n">
        <v>30.78</v>
      </c>
      <c r="S448" t="n">
        <v>26.24</v>
      </c>
      <c r="T448" t="n">
        <v>1419.86</v>
      </c>
      <c r="U448" t="n">
        <v>0.85</v>
      </c>
      <c r="V448" t="n">
        <v>0.9</v>
      </c>
      <c r="W448" t="n">
        <v>2.95</v>
      </c>
      <c r="X448" t="n">
        <v>0.08</v>
      </c>
      <c r="Y448" t="n">
        <v>0.5</v>
      </c>
      <c r="Z448" t="n">
        <v>10</v>
      </c>
    </row>
    <row r="449">
      <c r="A449" t="n">
        <v>38</v>
      </c>
      <c r="B449" t="n">
        <v>75</v>
      </c>
      <c r="C449" t="inlineStr">
        <is>
          <t xml:space="preserve">CONCLUIDO	</t>
        </is>
      </c>
      <c r="D449" t="n">
        <v>5.1926</v>
      </c>
      <c r="E449" t="n">
        <v>19.26</v>
      </c>
      <c r="F449" t="n">
        <v>16.83</v>
      </c>
      <c r="G449" t="n">
        <v>201.95</v>
      </c>
      <c r="H449" t="n">
        <v>3.35</v>
      </c>
      <c r="I449" t="n">
        <v>5</v>
      </c>
      <c r="J449" t="n">
        <v>206.89</v>
      </c>
      <c r="K449" t="n">
        <v>49.1</v>
      </c>
      <c r="L449" t="n">
        <v>39</v>
      </c>
      <c r="M449" t="n">
        <v>3</v>
      </c>
      <c r="N449" t="n">
        <v>43.8</v>
      </c>
      <c r="O449" t="n">
        <v>25750.58</v>
      </c>
      <c r="P449" t="n">
        <v>190.53</v>
      </c>
      <c r="Q449" t="n">
        <v>183.26</v>
      </c>
      <c r="R449" t="n">
        <v>30.6</v>
      </c>
      <c r="S449" t="n">
        <v>26.24</v>
      </c>
      <c r="T449" t="n">
        <v>1331.64</v>
      </c>
      <c r="U449" t="n">
        <v>0.86</v>
      </c>
      <c r="V449" t="n">
        <v>0.9</v>
      </c>
      <c r="W449" t="n">
        <v>2.94</v>
      </c>
      <c r="X449" t="n">
        <v>0.07000000000000001</v>
      </c>
      <c r="Y449" t="n">
        <v>0.5</v>
      </c>
      <c r="Z449" t="n">
        <v>10</v>
      </c>
    </row>
    <row r="450">
      <c r="A450" t="n">
        <v>39</v>
      </c>
      <c r="B450" t="n">
        <v>75</v>
      </c>
      <c r="C450" t="inlineStr">
        <is>
          <t xml:space="preserve">CONCLUIDO	</t>
        </is>
      </c>
      <c r="D450" t="n">
        <v>5.1932</v>
      </c>
      <c r="E450" t="n">
        <v>19.26</v>
      </c>
      <c r="F450" t="n">
        <v>16.83</v>
      </c>
      <c r="G450" t="n">
        <v>201.92</v>
      </c>
      <c r="H450" t="n">
        <v>3.41</v>
      </c>
      <c r="I450" t="n">
        <v>5</v>
      </c>
      <c r="J450" t="n">
        <v>208.49</v>
      </c>
      <c r="K450" t="n">
        <v>49.1</v>
      </c>
      <c r="L450" t="n">
        <v>40</v>
      </c>
      <c r="M450" t="n">
        <v>3</v>
      </c>
      <c r="N450" t="n">
        <v>44.39</v>
      </c>
      <c r="O450" t="n">
        <v>25947.65</v>
      </c>
      <c r="P450" t="n">
        <v>189.92</v>
      </c>
      <c r="Q450" t="n">
        <v>183.26</v>
      </c>
      <c r="R450" t="n">
        <v>30.5</v>
      </c>
      <c r="S450" t="n">
        <v>26.24</v>
      </c>
      <c r="T450" t="n">
        <v>1279.15</v>
      </c>
      <c r="U450" t="n">
        <v>0.86</v>
      </c>
      <c r="V450" t="n">
        <v>0.9</v>
      </c>
      <c r="W450" t="n">
        <v>2.95</v>
      </c>
      <c r="X450" t="n">
        <v>0.07000000000000001</v>
      </c>
      <c r="Y450" t="n">
        <v>0.5</v>
      </c>
      <c r="Z450" t="n">
        <v>10</v>
      </c>
    </row>
    <row r="451">
      <c r="A451" t="n">
        <v>0</v>
      </c>
      <c r="B451" t="n">
        <v>95</v>
      </c>
      <c r="C451" t="inlineStr">
        <is>
          <t xml:space="preserve">CONCLUIDO	</t>
        </is>
      </c>
      <c r="D451" t="n">
        <v>3.2143</v>
      </c>
      <c r="E451" t="n">
        <v>31.11</v>
      </c>
      <c r="F451" t="n">
        <v>20.97</v>
      </c>
      <c r="G451" t="n">
        <v>6.11</v>
      </c>
      <c r="H451" t="n">
        <v>0.1</v>
      </c>
      <c r="I451" t="n">
        <v>206</v>
      </c>
      <c r="J451" t="n">
        <v>185.69</v>
      </c>
      <c r="K451" t="n">
        <v>53.44</v>
      </c>
      <c r="L451" t="n">
        <v>1</v>
      </c>
      <c r="M451" t="n">
        <v>204</v>
      </c>
      <c r="N451" t="n">
        <v>36.26</v>
      </c>
      <c r="O451" t="n">
        <v>23136.14</v>
      </c>
      <c r="P451" t="n">
        <v>285.77</v>
      </c>
      <c r="Q451" t="n">
        <v>183.34</v>
      </c>
      <c r="R451" t="n">
        <v>159.65</v>
      </c>
      <c r="S451" t="n">
        <v>26.24</v>
      </c>
      <c r="T451" t="n">
        <v>64852.75</v>
      </c>
      <c r="U451" t="n">
        <v>0.16</v>
      </c>
      <c r="V451" t="n">
        <v>0.73</v>
      </c>
      <c r="W451" t="n">
        <v>3.27</v>
      </c>
      <c r="X451" t="n">
        <v>4.21</v>
      </c>
      <c r="Y451" t="n">
        <v>0.5</v>
      </c>
      <c r="Z451" t="n">
        <v>10</v>
      </c>
    </row>
    <row r="452">
      <c r="A452" t="n">
        <v>1</v>
      </c>
      <c r="B452" t="n">
        <v>95</v>
      </c>
      <c r="C452" t="inlineStr">
        <is>
          <t xml:space="preserve">CONCLUIDO	</t>
        </is>
      </c>
      <c r="D452" t="n">
        <v>4.0864</v>
      </c>
      <c r="E452" t="n">
        <v>24.47</v>
      </c>
      <c r="F452" t="n">
        <v>18.58</v>
      </c>
      <c r="G452" t="n">
        <v>12.12</v>
      </c>
      <c r="H452" t="n">
        <v>0.19</v>
      </c>
      <c r="I452" t="n">
        <v>92</v>
      </c>
      <c r="J452" t="n">
        <v>187.21</v>
      </c>
      <c r="K452" t="n">
        <v>53.44</v>
      </c>
      <c r="L452" t="n">
        <v>2</v>
      </c>
      <c r="M452" t="n">
        <v>90</v>
      </c>
      <c r="N452" t="n">
        <v>36.77</v>
      </c>
      <c r="O452" t="n">
        <v>23322.88</v>
      </c>
      <c r="P452" t="n">
        <v>252.91</v>
      </c>
      <c r="Q452" t="n">
        <v>183.33</v>
      </c>
      <c r="R452" t="n">
        <v>85.04000000000001</v>
      </c>
      <c r="S452" t="n">
        <v>26.24</v>
      </c>
      <c r="T452" t="n">
        <v>28116.01</v>
      </c>
      <c r="U452" t="n">
        <v>0.31</v>
      </c>
      <c r="V452" t="n">
        <v>0.82</v>
      </c>
      <c r="W452" t="n">
        <v>3.08</v>
      </c>
      <c r="X452" t="n">
        <v>1.82</v>
      </c>
      <c r="Y452" t="n">
        <v>0.5</v>
      </c>
      <c r="Z452" t="n">
        <v>10</v>
      </c>
    </row>
    <row r="453">
      <c r="A453" t="n">
        <v>2</v>
      </c>
      <c r="B453" t="n">
        <v>95</v>
      </c>
      <c r="C453" t="inlineStr">
        <is>
          <t xml:space="preserve">CONCLUIDO	</t>
        </is>
      </c>
      <c r="D453" t="n">
        <v>4.4153</v>
      </c>
      <c r="E453" t="n">
        <v>22.65</v>
      </c>
      <c r="F453" t="n">
        <v>17.95</v>
      </c>
      <c r="G453" t="n">
        <v>17.95</v>
      </c>
      <c r="H453" t="n">
        <v>0.28</v>
      </c>
      <c r="I453" t="n">
        <v>60</v>
      </c>
      <c r="J453" t="n">
        <v>188.73</v>
      </c>
      <c r="K453" t="n">
        <v>53.44</v>
      </c>
      <c r="L453" t="n">
        <v>3</v>
      </c>
      <c r="M453" t="n">
        <v>58</v>
      </c>
      <c r="N453" t="n">
        <v>37.29</v>
      </c>
      <c r="O453" t="n">
        <v>23510.33</v>
      </c>
      <c r="P453" t="n">
        <v>244.11</v>
      </c>
      <c r="Q453" t="n">
        <v>183.3</v>
      </c>
      <c r="R453" t="n">
        <v>64.92</v>
      </c>
      <c r="S453" t="n">
        <v>26.24</v>
      </c>
      <c r="T453" t="n">
        <v>18215.42</v>
      </c>
      <c r="U453" t="n">
        <v>0.4</v>
      </c>
      <c r="V453" t="n">
        <v>0.85</v>
      </c>
      <c r="W453" t="n">
        <v>3.04</v>
      </c>
      <c r="X453" t="n">
        <v>1.19</v>
      </c>
      <c r="Y453" t="n">
        <v>0.5</v>
      </c>
      <c r="Z453" t="n">
        <v>10</v>
      </c>
    </row>
    <row r="454">
      <c r="A454" t="n">
        <v>3</v>
      </c>
      <c r="B454" t="n">
        <v>95</v>
      </c>
      <c r="C454" t="inlineStr">
        <is>
          <t xml:space="preserve">CONCLUIDO	</t>
        </is>
      </c>
      <c r="D454" t="n">
        <v>4.603</v>
      </c>
      <c r="E454" t="n">
        <v>21.72</v>
      </c>
      <c r="F454" t="n">
        <v>17.62</v>
      </c>
      <c r="G454" t="n">
        <v>24.03</v>
      </c>
      <c r="H454" t="n">
        <v>0.37</v>
      </c>
      <c r="I454" t="n">
        <v>44</v>
      </c>
      <c r="J454" t="n">
        <v>190.25</v>
      </c>
      <c r="K454" t="n">
        <v>53.44</v>
      </c>
      <c r="L454" t="n">
        <v>4</v>
      </c>
      <c r="M454" t="n">
        <v>42</v>
      </c>
      <c r="N454" t="n">
        <v>37.82</v>
      </c>
      <c r="O454" t="n">
        <v>23698.48</v>
      </c>
      <c r="P454" t="n">
        <v>239.43</v>
      </c>
      <c r="Q454" t="n">
        <v>183.31</v>
      </c>
      <c r="R454" t="n">
        <v>55.09</v>
      </c>
      <c r="S454" t="n">
        <v>26.24</v>
      </c>
      <c r="T454" t="n">
        <v>13380.97</v>
      </c>
      <c r="U454" t="n">
        <v>0.48</v>
      </c>
      <c r="V454" t="n">
        <v>0.86</v>
      </c>
      <c r="W454" t="n">
        <v>3.01</v>
      </c>
      <c r="X454" t="n">
        <v>0.86</v>
      </c>
      <c r="Y454" t="n">
        <v>0.5</v>
      </c>
      <c r="Z454" t="n">
        <v>10</v>
      </c>
    </row>
    <row r="455">
      <c r="A455" t="n">
        <v>4</v>
      </c>
      <c r="B455" t="n">
        <v>95</v>
      </c>
      <c r="C455" t="inlineStr">
        <is>
          <t xml:space="preserve">CONCLUIDO	</t>
        </is>
      </c>
      <c r="D455" t="n">
        <v>4.7138</v>
      </c>
      <c r="E455" t="n">
        <v>21.21</v>
      </c>
      <c r="F455" t="n">
        <v>17.44</v>
      </c>
      <c r="G455" t="n">
        <v>29.9</v>
      </c>
      <c r="H455" t="n">
        <v>0.46</v>
      </c>
      <c r="I455" t="n">
        <v>35</v>
      </c>
      <c r="J455" t="n">
        <v>191.78</v>
      </c>
      <c r="K455" t="n">
        <v>53.44</v>
      </c>
      <c r="L455" t="n">
        <v>5</v>
      </c>
      <c r="M455" t="n">
        <v>33</v>
      </c>
      <c r="N455" t="n">
        <v>38.35</v>
      </c>
      <c r="O455" t="n">
        <v>23887.36</v>
      </c>
      <c r="P455" t="n">
        <v>236.79</v>
      </c>
      <c r="Q455" t="n">
        <v>183.32</v>
      </c>
      <c r="R455" t="n">
        <v>49.44</v>
      </c>
      <c r="S455" t="n">
        <v>26.24</v>
      </c>
      <c r="T455" t="n">
        <v>10599.72</v>
      </c>
      <c r="U455" t="n">
        <v>0.53</v>
      </c>
      <c r="V455" t="n">
        <v>0.87</v>
      </c>
      <c r="W455" t="n">
        <v>3</v>
      </c>
      <c r="X455" t="n">
        <v>0.6899999999999999</v>
      </c>
      <c r="Y455" t="n">
        <v>0.5</v>
      </c>
      <c r="Z455" t="n">
        <v>10</v>
      </c>
    </row>
    <row r="456">
      <c r="A456" t="n">
        <v>5</v>
      </c>
      <c r="B456" t="n">
        <v>95</v>
      </c>
      <c r="C456" t="inlineStr">
        <is>
          <t xml:space="preserve">CONCLUIDO	</t>
        </is>
      </c>
      <c r="D456" t="n">
        <v>4.794</v>
      </c>
      <c r="E456" t="n">
        <v>20.86</v>
      </c>
      <c r="F456" t="n">
        <v>17.31</v>
      </c>
      <c r="G456" t="n">
        <v>35.82</v>
      </c>
      <c r="H456" t="n">
        <v>0.55</v>
      </c>
      <c r="I456" t="n">
        <v>29</v>
      </c>
      <c r="J456" t="n">
        <v>193.32</v>
      </c>
      <c r="K456" t="n">
        <v>53.44</v>
      </c>
      <c r="L456" t="n">
        <v>6</v>
      </c>
      <c r="M456" t="n">
        <v>27</v>
      </c>
      <c r="N456" t="n">
        <v>38.89</v>
      </c>
      <c r="O456" t="n">
        <v>24076.95</v>
      </c>
      <c r="P456" t="n">
        <v>234.85</v>
      </c>
      <c r="Q456" t="n">
        <v>183.28</v>
      </c>
      <c r="R456" t="n">
        <v>45.48</v>
      </c>
      <c r="S456" t="n">
        <v>26.24</v>
      </c>
      <c r="T456" t="n">
        <v>8649.5</v>
      </c>
      <c r="U456" t="n">
        <v>0.58</v>
      </c>
      <c r="V456" t="n">
        <v>0.88</v>
      </c>
      <c r="W456" t="n">
        <v>2.99</v>
      </c>
      <c r="X456" t="n">
        <v>0.5600000000000001</v>
      </c>
      <c r="Y456" t="n">
        <v>0.5</v>
      </c>
      <c r="Z456" t="n">
        <v>10</v>
      </c>
    </row>
    <row r="457">
      <c r="A457" t="n">
        <v>6</v>
      </c>
      <c r="B457" t="n">
        <v>95</v>
      </c>
      <c r="C457" t="inlineStr">
        <is>
          <t xml:space="preserve">CONCLUIDO	</t>
        </is>
      </c>
      <c r="D457" t="n">
        <v>4.8453</v>
      </c>
      <c r="E457" t="n">
        <v>20.64</v>
      </c>
      <c r="F457" t="n">
        <v>17.24</v>
      </c>
      <c r="G457" t="n">
        <v>41.37</v>
      </c>
      <c r="H457" t="n">
        <v>0.64</v>
      </c>
      <c r="I457" t="n">
        <v>25</v>
      </c>
      <c r="J457" t="n">
        <v>194.86</v>
      </c>
      <c r="K457" t="n">
        <v>53.44</v>
      </c>
      <c r="L457" t="n">
        <v>7</v>
      </c>
      <c r="M457" t="n">
        <v>23</v>
      </c>
      <c r="N457" t="n">
        <v>39.43</v>
      </c>
      <c r="O457" t="n">
        <v>24267.28</v>
      </c>
      <c r="P457" t="n">
        <v>233.69</v>
      </c>
      <c r="Q457" t="n">
        <v>183.28</v>
      </c>
      <c r="R457" t="n">
        <v>43.22</v>
      </c>
      <c r="S457" t="n">
        <v>26.24</v>
      </c>
      <c r="T457" t="n">
        <v>7542.68</v>
      </c>
      <c r="U457" t="n">
        <v>0.61</v>
      </c>
      <c r="V457" t="n">
        <v>0.88</v>
      </c>
      <c r="W457" t="n">
        <v>2.98</v>
      </c>
      <c r="X457" t="n">
        <v>0.48</v>
      </c>
      <c r="Y457" t="n">
        <v>0.5</v>
      </c>
      <c r="Z457" t="n">
        <v>10</v>
      </c>
    </row>
    <row r="458">
      <c r="A458" t="n">
        <v>7</v>
      </c>
      <c r="B458" t="n">
        <v>95</v>
      </c>
      <c r="C458" t="inlineStr">
        <is>
          <t xml:space="preserve">CONCLUIDO	</t>
        </is>
      </c>
      <c r="D458" t="n">
        <v>4.8904</v>
      </c>
      <c r="E458" t="n">
        <v>20.45</v>
      </c>
      <c r="F458" t="n">
        <v>17.16</v>
      </c>
      <c r="G458" t="n">
        <v>46.8</v>
      </c>
      <c r="H458" t="n">
        <v>0.72</v>
      </c>
      <c r="I458" t="n">
        <v>22</v>
      </c>
      <c r="J458" t="n">
        <v>196.41</v>
      </c>
      <c r="K458" t="n">
        <v>53.44</v>
      </c>
      <c r="L458" t="n">
        <v>8</v>
      </c>
      <c r="M458" t="n">
        <v>20</v>
      </c>
      <c r="N458" t="n">
        <v>39.98</v>
      </c>
      <c r="O458" t="n">
        <v>24458.36</v>
      </c>
      <c r="P458" t="n">
        <v>232.46</v>
      </c>
      <c r="Q458" t="n">
        <v>183.28</v>
      </c>
      <c r="R458" t="n">
        <v>40.86</v>
      </c>
      <c r="S458" t="n">
        <v>26.24</v>
      </c>
      <c r="T458" t="n">
        <v>6374.47</v>
      </c>
      <c r="U458" t="n">
        <v>0.64</v>
      </c>
      <c r="V458" t="n">
        <v>0.89</v>
      </c>
      <c r="W458" t="n">
        <v>2.97</v>
      </c>
      <c r="X458" t="n">
        <v>0.4</v>
      </c>
      <c r="Y458" t="n">
        <v>0.5</v>
      </c>
      <c r="Z458" t="n">
        <v>10</v>
      </c>
    </row>
    <row r="459">
      <c r="A459" t="n">
        <v>8</v>
      </c>
      <c r="B459" t="n">
        <v>95</v>
      </c>
      <c r="C459" t="inlineStr">
        <is>
          <t xml:space="preserve">CONCLUIDO	</t>
        </is>
      </c>
      <c r="D459" t="n">
        <v>4.9174</v>
      </c>
      <c r="E459" t="n">
        <v>20.34</v>
      </c>
      <c r="F459" t="n">
        <v>17.12</v>
      </c>
      <c r="G459" t="n">
        <v>51.37</v>
      </c>
      <c r="H459" t="n">
        <v>0.8100000000000001</v>
      </c>
      <c r="I459" t="n">
        <v>20</v>
      </c>
      <c r="J459" t="n">
        <v>197.97</v>
      </c>
      <c r="K459" t="n">
        <v>53.44</v>
      </c>
      <c r="L459" t="n">
        <v>9</v>
      </c>
      <c r="M459" t="n">
        <v>18</v>
      </c>
      <c r="N459" t="n">
        <v>40.53</v>
      </c>
      <c r="O459" t="n">
        <v>24650.18</v>
      </c>
      <c r="P459" t="n">
        <v>231.97</v>
      </c>
      <c r="Q459" t="n">
        <v>183.27</v>
      </c>
      <c r="R459" t="n">
        <v>39.62</v>
      </c>
      <c r="S459" t="n">
        <v>26.24</v>
      </c>
      <c r="T459" t="n">
        <v>5767.65</v>
      </c>
      <c r="U459" t="n">
        <v>0.66</v>
      </c>
      <c r="V459" t="n">
        <v>0.89</v>
      </c>
      <c r="W459" t="n">
        <v>2.97</v>
      </c>
      <c r="X459" t="n">
        <v>0.37</v>
      </c>
      <c r="Y459" t="n">
        <v>0.5</v>
      </c>
      <c r="Z459" t="n">
        <v>10</v>
      </c>
    </row>
    <row r="460">
      <c r="A460" t="n">
        <v>9</v>
      </c>
      <c r="B460" t="n">
        <v>95</v>
      </c>
      <c r="C460" t="inlineStr">
        <is>
          <t xml:space="preserve">CONCLUIDO	</t>
        </is>
      </c>
      <c r="D460" t="n">
        <v>4.9413</v>
      </c>
      <c r="E460" t="n">
        <v>20.24</v>
      </c>
      <c r="F460" t="n">
        <v>17.1</v>
      </c>
      <c r="G460" t="n">
        <v>57</v>
      </c>
      <c r="H460" t="n">
        <v>0.89</v>
      </c>
      <c r="I460" t="n">
        <v>18</v>
      </c>
      <c r="J460" t="n">
        <v>199.53</v>
      </c>
      <c r="K460" t="n">
        <v>53.44</v>
      </c>
      <c r="L460" t="n">
        <v>10</v>
      </c>
      <c r="M460" t="n">
        <v>16</v>
      </c>
      <c r="N460" t="n">
        <v>41.1</v>
      </c>
      <c r="O460" t="n">
        <v>24842.77</v>
      </c>
      <c r="P460" t="n">
        <v>231.56</v>
      </c>
      <c r="Q460" t="n">
        <v>183.27</v>
      </c>
      <c r="R460" t="n">
        <v>38.8</v>
      </c>
      <c r="S460" t="n">
        <v>26.24</v>
      </c>
      <c r="T460" t="n">
        <v>5368.88</v>
      </c>
      <c r="U460" t="n">
        <v>0.68</v>
      </c>
      <c r="V460" t="n">
        <v>0.89</v>
      </c>
      <c r="W460" t="n">
        <v>2.97</v>
      </c>
      <c r="X460" t="n">
        <v>0.34</v>
      </c>
      <c r="Y460" t="n">
        <v>0.5</v>
      </c>
      <c r="Z460" t="n">
        <v>10</v>
      </c>
    </row>
    <row r="461">
      <c r="A461" t="n">
        <v>10</v>
      </c>
      <c r="B461" t="n">
        <v>95</v>
      </c>
      <c r="C461" t="inlineStr">
        <is>
          <t xml:space="preserve">CONCLUIDO	</t>
        </is>
      </c>
      <c r="D461" t="n">
        <v>4.9693</v>
      </c>
      <c r="E461" t="n">
        <v>20.12</v>
      </c>
      <c r="F461" t="n">
        <v>17.06</v>
      </c>
      <c r="G461" t="n">
        <v>63.97</v>
      </c>
      <c r="H461" t="n">
        <v>0.97</v>
      </c>
      <c r="I461" t="n">
        <v>16</v>
      </c>
      <c r="J461" t="n">
        <v>201.1</v>
      </c>
      <c r="K461" t="n">
        <v>53.44</v>
      </c>
      <c r="L461" t="n">
        <v>11</v>
      </c>
      <c r="M461" t="n">
        <v>14</v>
      </c>
      <c r="N461" t="n">
        <v>41.66</v>
      </c>
      <c r="O461" t="n">
        <v>25036.12</v>
      </c>
      <c r="P461" t="n">
        <v>230.66</v>
      </c>
      <c r="Q461" t="n">
        <v>183.28</v>
      </c>
      <c r="R461" t="n">
        <v>37.8</v>
      </c>
      <c r="S461" t="n">
        <v>26.24</v>
      </c>
      <c r="T461" t="n">
        <v>4878.47</v>
      </c>
      <c r="U461" t="n">
        <v>0.6899999999999999</v>
      </c>
      <c r="V461" t="n">
        <v>0.89</v>
      </c>
      <c r="W461" t="n">
        <v>2.96</v>
      </c>
      <c r="X461" t="n">
        <v>0.3</v>
      </c>
      <c r="Y461" t="n">
        <v>0.5</v>
      </c>
      <c r="Z461" t="n">
        <v>10</v>
      </c>
    </row>
    <row r="462">
      <c r="A462" t="n">
        <v>11</v>
      </c>
      <c r="B462" t="n">
        <v>95</v>
      </c>
      <c r="C462" t="inlineStr">
        <is>
          <t xml:space="preserve">CONCLUIDO	</t>
        </is>
      </c>
      <c r="D462" t="n">
        <v>4.9862</v>
      </c>
      <c r="E462" t="n">
        <v>20.06</v>
      </c>
      <c r="F462" t="n">
        <v>17.03</v>
      </c>
      <c r="G462" t="n">
        <v>68.11</v>
      </c>
      <c r="H462" t="n">
        <v>1.05</v>
      </c>
      <c r="I462" t="n">
        <v>15</v>
      </c>
      <c r="J462" t="n">
        <v>202.67</v>
      </c>
      <c r="K462" t="n">
        <v>53.44</v>
      </c>
      <c r="L462" t="n">
        <v>12</v>
      </c>
      <c r="M462" t="n">
        <v>13</v>
      </c>
      <c r="N462" t="n">
        <v>42.24</v>
      </c>
      <c r="O462" t="n">
        <v>25230.25</v>
      </c>
      <c r="P462" t="n">
        <v>230.28</v>
      </c>
      <c r="Q462" t="n">
        <v>183.26</v>
      </c>
      <c r="R462" t="n">
        <v>36.94</v>
      </c>
      <c r="S462" t="n">
        <v>26.24</v>
      </c>
      <c r="T462" t="n">
        <v>4449.51</v>
      </c>
      <c r="U462" t="n">
        <v>0.71</v>
      </c>
      <c r="V462" t="n">
        <v>0.89</v>
      </c>
      <c r="W462" t="n">
        <v>2.96</v>
      </c>
      <c r="X462" t="n">
        <v>0.27</v>
      </c>
      <c r="Y462" t="n">
        <v>0.5</v>
      </c>
      <c r="Z462" t="n">
        <v>10</v>
      </c>
    </row>
    <row r="463">
      <c r="A463" t="n">
        <v>12</v>
      </c>
      <c r="B463" t="n">
        <v>95</v>
      </c>
      <c r="C463" t="inlineStr">
        <is>
          <t xml:space="preserve">CONCLUIDO	</t>
        </is>
      </c>
      <c r="D463" t="n">
        <v>5.0015</v>
      </c>
      <c r="E463" t="n">
        <v>19.99</v>
      </c>
      <c r="F463" t="n">
        <v>17</v>
      </c>
      <c r="G463" t="n">
        <v>72.88</v>
      </c>
      <c r="H463" t="n">
        <v>1.13</v>
      </c>
      <c r="I463" t="n">
        <v>14</v>
      </c>
      <c r="J463" t="n">
        <v>204.25</v>
      </c>
      <c r="K463" t="n">
        <v>53.44</v>
      </c>
      <c r="L463" t="n">
        <v>13</v>
      </c>
      <c r="M463" t="n">
        <v>12</v>
      </c>
      <c r="N463" t="n">
        <v>42.82</v>
      </c>
      <c r="O463" t="n">
        <v>25425.3</v>
      </c>
      <c r="P463" t="n">
        <v>229.84</v>
      </c>
      <c r="Q463" t="n">
        <v>183.26</v>
      </c>
      <c r="R463" t="n">
        <v>36.02</v>
      </c>
      <c r="S463" t="n">
        <v>26.24</v>
      </c>
      <c r="T463" t="n">
        <v>3995.69</v>
      </c>
      <c r="U463" t="n">
        <v>0.73</v>
      </c>
      <c r="V463" t="n">
        <v>0.89</v>
      </c>
      <c r="W463" t="n">
        <v>2.96</v>
      </c>
      <c r="X463" t="n">
        <v>0.25</v>
      </c>
      <c r="Y463" t="n">
        <v>0.5</v>
      </c>
      <c r="Z463" t="n">
        <v>10</v>
      </c>
    </row>
    <row r="464">
      <c r="A464" t="n">
        <v>13</v>
      </c>
      <c r="B464" t="n">
        <v>95</v>
      </c>
      <c r="C464" t="inlineStr">
        <is>
          <t xml:space="preserve">CONCLUIDO	</t>
        </is>
      </c>
      <c r="D464" t="n">
        <v>5.0106</v>
      </c>
      <c r="E464" t="n">
        <v>19.96</v>
      </c>
      <c r="F464" t="n">
        <v>17</v>
      </c>
      <c r="G464" t="n">
        <v>78.48</v>
      </c>
      <c r="H464" t="n">
        <v>1.21</v>
      </c>
      <c r="I464" t="n">
        <v>13</v>
      </c>
      <c r="J464" t="n">
        <v>205.84</v>
      </c>
      <c r="K464" t="n">
        <v>53.44</v>
      </c>
      <c r="L464" t="n">
        <v>14</v>
      </c>
      <c r="M464" t="n">
        <v>11</v>
      </c>
      <c r="N464" t="n">
        <v>43.4</v>
      </c>
      <c r="O464" t="n">
        <v>25621.03</v>
      </c>
      <c r="P464" t="n">
        <v>229.88</v>
      </c>
      <c r="Q464" t="n">
        <v>183.29</v>
      </c>
      <c r="R464" t="n">
        <v>36.04</v>
      </c>
      <c r="S464" t="n">
        <v>26.24</v>
      </c>
      <c r="T464" t="n">
        <v>4013.32</v>
      </c>
      <c r="U464" t="n">
        <v>0.73</v>
      </c>
      <c r="V464" t="n">
        <v>0.89</v>
      </c>
      <c r="W464" t="n">
        <v>2.96</v>
      </c>
      <c r="X464" t="n">
        <v>0.25</v>
      </c>
      <c r="Y464" t="n">
        <v>0.5</v>
      </c>
      <c r="Z464" t="n">
        <v>10</v>
      </c>
    </row>
    <row r="465">
      <c r="A465" t="n">
        <v>14</v>
      </c>
      <c r="B465" t="n">
        <v>95</v>
      </c>
      <c r="C465" t="inlineStr">
        <is>
          <t xml:space="preserve">CONCLUIDO	</t>
        </is>
      </c>
      <c r="D465" t="n">
        <v>5.027</v>
      </c>
      <c r="E465" t="n">
        <v>19.89</v>
      </c>
      <c r="F465" t="n">
        <v>16.98</v>
      </c>
      <c r="G465" t="n">
        <v>84.89</v>
      </c>
      <c r="H465" t="n">
        <v>1.28</v>
      </c>
      <c r="I465" t="n">
        <v>12</v>
      </c>
      <c r="J465" t="n">
        <v>207.43</v>
      </c>
      <c r="K465" t="n">
        <v>53.44</v>
      </c>
      <c r="L465" t="n">
        <v>15</v>
      </c>
      <c r="M465" t="n">
        <v>10</v>
      </c>
      <c r="N465" t="n">
        <v>44</v>
      </c>
      <c r="O465" t="n">
        <v>25817.56</v>
      </c>
      <c r="P465" t="n">
        <v>229.02</v>
      </c>
      <c r="Q465" t="n">
        <v>183.26</v>
      </c>
      <c r="R465" t="n">
        <v>35.2</v>
      </c>
      <c r="S465" t="n">
        <v>26.24</v>
      </c>
      <c r="T465" t="n">
        <v>3594.75</v>
      </c>
      <c r="U465" t="n">
        <v>0.75</v>
      </c>
      <c r="V465" t="n">
        <v>0.9</v>
      </c>
      <c r="W465" t="n">
        <v>2.96</v>
      </c>
      <c r="X465" t="n">
        <v>0.22</v>
      </c>
      <c r="Y465" t="n">
        <v>0.5</v>
      </c>
      <c r="Z465" t="n">
        <v>10</v>
      </c>
    </row>
    <row r="466">
      <c r="A466" t="n">
        <v>15</v>
      </c>
      <c r="B466" t="n">
        <v>95</v>
      </c>
      <c r="C466" t="inlineStr">
        <is>
          <t xml:space="preserve">CONCLUIDO	</t>
        </is>
      </c>
      <c r="D466" t="n">
        <v>5.0278</v>
      </c>
      <c r="E466" t="n">
        <v>19.89</v>
      </c>
      <c r="F466" t="n">
        <v>16.97</v>
      </c>
      <c r="G466" t="n">
        <v>84.87</v>
      </c>
      <c r="H466" t="n">
        <v>1.36</v>
      </c>
      <c r="I466" t="n">
        <v>12</v>
      </c>
      <c r="J466" t="n">
        <v>209.03</v>
      </c>
      <c r="K466" t="n">
        <v>53.44</v>
      </c>
      <c r="L466" t="n">
        <v>16</v>
      </c>
      <c r="M466" t="n">
        <v>10</v>
      </c>
      <c r="N466" t="n">
        <v>44.6</v>
      </c>
      <c r="O466" t="n">
        <v>26014.91</v>
      </c>
      <c r="P466" t="n">
        <v>228.87</v>
      </c>
      <c r="Q466" t="n">
        <v>183.27</v>
      </c>
      <c r="R466" t="n">
        <v>35.06</v>
      </c>
      <c r="S466" t="n">
        <v>26.24</v>
      </c>
      <c r="T466" t="n">
        <v>3525.48</v>
      </c>
      <c r="U466" t="n">
        <v>0.75</v>
      </c>
      <c r="V466" t="n">
        <v>0.9</v>
      </c>
      <c r="W466" t="n">
        <v>2.96</v>
      </c>
      <c r="X466" t="n">
        <v>0.22</v>
      </c>
      <c r="Y466" t="n">
        <v>0.5</v>
      </c>
      <c r="Z466" t="n">
        <v>10</v>
      </c>
    </row>
    <row r="467">
      <c r="A467" t="n">
        <v>16</v>
      </c>
      <c r="B467" t="n">
        <v>95</v>
      </c>
      <c r="C467" t="inlineStr">
        <is>
          <t xml:space="preserve">CONCLUIDO	</t>
        </is>
      </c>
      <c r="D467" t="n">
        <v>5.0436</v>
      </c>
      <c r="E467" t="n">
        <v>19.83</v>
      </c>
      <c r="F467" t="n">
        <v>16.95</v>
      </c>
      <c r="G467" t="n">
        <v>92.45</v>
      </c>
      <c r="H467" t="n">
        <v>1.43</v>
      </c>
      <c r="I467" t="n">
        <v>11</v>
      </c>
      <c r="J467" t="n">
        <v>210.64</v>
      </c>
      <c r="K467" t="n">
        <v>53.44</v>
      </c>
      <c r="L467" t="n">
        <v>17</v>
      </c>
      <c r="M467" t="n">
        <v>9</v>
      </c>
      <c r="N467" t="n">
        <v>45.21</v>
      </c>
      <c r="O467" t="n">
        <v>26213.09</v>
      </c>
      <c r="P467" t="n">
        <v>228.43</v>
      </c>
      <c r="Q467" t="n">
        <v>183.26</v>
      </c>
      <c r="R467" t="n">
        <v>34.32</v>
      </c>
      <c r="S467" t="n">
        <v>26.24</v>
      </c>
      <c r="T467" t="n">
        <v>3160</v>
      </c>
      <c r="U467" t="n">
        <v>0.76</v>
      </c>
      <c r="V467" t="n">
        <v>0.9</v>
      </c>
      <c r="W467" t="n">
        <v>2.95</v>
      </c>
      <c r="X467" t="n">
        <v>0.19</v>
      </c>
      <c r="Y467" t="n">
        <v>0.5</v>
      </c>
      <c r="Z467" t="n">
        <v>10</v>
      </c>
    </row>
    <row r="468">
      <c r="A468" t="n">
        <v>17</v>
      </c>
      <c r="B468" t="n">
        <v>95</v>
      </c>
      <c r="C468" t="inlineStr">
        <is>
          <t xml:space="preserve">CONCLUIDO	</t>
        </is>
      </c>
      <c r="D468" t="n">
        <v>5.0441</v>
      </c>
      <c r="E468" t="n">
        <v>19.83</v>
      </c>
      <c r="F468" t="n">
        <v>16.95</v>
      </c>
      <c r="G468" t="n">
        <v>92.44</v>
      </c>
      <c r="H468" t="n">
        <v>1.51</v>
      </c>
      <c r="I468" t="n">
        <v>11</v>
      </c>
      <c r="J468" t="n">
        <v>212.25</v>
      </c>
      <c r="K468" t="n">
        <v>53.44</v>
      </c>
      <c r="L468" t="n">
        <v>18</v>
      </c>
      <c r="M468" t="n">
        <v>9</v>
      </c>
      <c r="N468" t="n">
        <v>45.82</v>
      </c>
      <c r="O468" t="n">
        <v>26412.11</v>
      </c>
      <c r="P468" t="n">
        <v>228.28</v>
      </c>
      <c r="Q468" t="n">
        <v>183.26</v>
      </c>
      <c r="R468" t="n">
        <v>34.24</v>
      </c>
      <c r="S468" t="n">
        <v>26.24</v>
      </c>
      <c r="T468" t="n">
        <v>3119.15</v>
      </c>
      <c r="U468" t="n">
        <v>0.77</v>
      </c>
      <c r="V468" t="n">
        <v>0.9</v>
      </c>
      <c r="W468" t="n">
        <v>2.96</v>
      </c>
      <c r="X468" t="n">
        <v>0.19</v>
      </c>
      <c r="Y468" t="n">
        <v>0.5</v>
      </c>
      <c r="Z468" t="n">
        <v>10</v>
      </c>
    </row>
    <row r="469">
      <c r="A469" t="n">
        <v>18</v>
      </c>
      <c r="B469" t="n">
        <v>95</v>
      </c>
      <c r="C469" t="inlineStr">
        <is>
          <t xml:space="preserve">CONCLUIDO	</t>
        </is>
      </c>
      <c r="D469" t="n">
        <v>5.0594</v>
      </c>
      <c r="E469" t="n">
        <v>19.77</v>
      </c>
      <c r="F469" t="n">
        <v>16.92</v>
      </c>
      <c r="G469" t="n">
        <v>101.55</v>
      </c>
      <c r="H469" t="n">
        <v>1.58</v>
      </c>
      <c r="I469" t="n">
        <v>10</v>
      </c>
      <c r="J469" t="n">
        <v>213.87</v>
      </c>
      <c r="K469" t="n">
        <v>53.44</v>
      </c>
      <c r="L469" t="n">
        <v>19</v>
      </c>
      <c r="M469" t="n">
        <v>8</v>
      </c>
      <c r="N469" t="n">
        <v>46.44</v>
      </c>
      <c r="O469" t="n">
        <v>26611.98</v>
      </c>
      <c r="P469" t="n">
        <v>228.44</v>
      </c>
      <c r="Q469" t="n">
        <v>183.28</v>
      </c>
      <c r="R469" t="n">
        <v>33.45</v>
      </c>
      <c r="S469" t="n">
        <v>26.24</v>
      </c>
      <c r="T469" t="n">
        <v>2731.82</v>
      </c>
      <c r="U469" t="n">
        <v>0.78</v>
      </c>
      <c r="V469" t="n">
        <v>0.9</v>
      </c>
      <c r="W469" t="n">
        <v>2.96</v>
      </c>
      <c r="X469" t="n">
        <v>0.17</v>
      </c>
      <c r="Y469" t="n">
        <v>0.5</v>
      </c>
      <c r="Z469" t="n">
        <v>10</v>
      </c>
    </row>
    <row r="470">
      <c r="A470" t="n">
        <v>19</v>
      </c>
      <c r="B470" t="n">
        <v>95</v>
      </c>
      <c r="C470" t="inlineStr">
        <is>
          <t xml:space="preserve">CONCLUIDO	</t>
        </is>
      </c>
      <c r="D470" t="n">
        <v>5.0599</v>
      </c>
      <c r="E470" t="n">
        <v>19.76</v>
      </c>
      <c r="F470" t="n">
        <v>16.92</v>
      </c>
      <c r="G470" t="n">
        <v>101.53</v>
      </c>
      <c r="H470" t="n">
        <v>1.65</v>
      </c>
      <c r="I470" t="n">
        <v>10</v>
      </c>
      <c r="J470" t="n">
        <v>215.5</v>
      </c>
      <c r="K470" t="n">
        <v>53.44</v>
      </c>
      <c r="L470" t="n">
        <v>20</v>
      </c>
      <c r="M470" t="n">
        <v>8</v>
      </c>
      <c r="N470" t="n">
        <v>47.07</v>
      </c>
      <c r="O470" t="n">
        <v>26812.71</v>
      </c>
      <c r="P470" t="n">
        <v>227.88</v>
      </c>
      <c r="Q470" t="n">
        <v>183.26</v>
      </c>
      <c r="R470" t="n">
        <v>33.52</v>
      </c>
      <c r="S470" t="n">
        <v>26.24</v>
      </c>
      <c r="T470" t="n">
        <v>2766.23</v>
      </c>
      <c r="U470" t="n">
        <v>0.78</v>
      </c>
      <c r="V470" t="n">
        <v>0.9</v>
      </c>
      <c r="W470" t="n">
        <v>2.95</v>
      </c>
      <c r="X470" t="n">
        <v>0.17</v>
      </c>
      <c r="Y470" t="n">
        <v>0.5</v>
      </c>
      <c r="Z470" t="n">
        <v>10</v>
      </c>
    </row>
    <row r="471">
      <c r="A471" t="n">
        <v>20</v>
      </c>
      <c r="B471" t="n">
        <v>95</v>
      </c>
      <c r="C471" t="inlineStr">
        <is>
          <t xml:space="preserve">CONCLUIDO	</t>
        </is>
      </c>
      <c r="D471" t="n">
        <v>5.0686</v>
      </c>
      <c r="E471" t="n">
        <v>19.73</v>
      </c>
      <c r="F471" t="n">
        <v>16.93</v>
      </c>
      <c r="G471" t="n">
        <v>112.84</v>
      </c>
      <c r="H471" t="n">
        <v>1.72</v>
      </c>
      <c r="I471" t="n">
        <v>9</v>
      </c>
      <c r="J471" t="n">
        <v>217.14</v>
      </c>
      <c r="K471" t="n">
        <v>53.44</v>
      </c>
      <c r="L471" t="n">
        <v>21</v>
      </c>
      <c r="M471" t="n">
        <v>7</v>
      </c>
      <c r="N471" t="n">
        <v>47.7</v>
      </c>
      <c r="O471" t="n">
        <v>27014.3</v>
      </c>
      <c r="P471" t="n">
        <v>227.91</v>
      </c>
      <c r="Q471" t="n">
        <v>183.27</v>
      </c>
      <c r="R471" t="n">
        <v>33.54</v>
      </c>
      <c r="S471" t="n">
        <v>26.24</v>
      </c>
      <c r="T471" t="n">
        <v>2780.9</v>
      </c>
      <c r="U471" t="n">
        <v>0.78</v>
      </c>
      <c r="V471" t="n">
        <v>0.9</v>
      </c>
      <c r="W471" t="n">
        <v>2.95</v>
      </c>
      <c r="X471" t="n">
        <v>0.17</v>
      </c>
      <c r="Y471" t="n">
        <v>0.5</v>
      </c>
      <c r="Z471" t="n">
        <v>10</v>
      </c>
    </row>
    <row r="472">
      <c r="A472" t="n">
        <v>21</v>
      </c>
      <c r="B472" t="n">
        <v>95</v>
      </c>
      <c r="C472" t="inlineStr">
        <is>
          <t xml:space="preserve">CONCLUIDO	</t>
        </is>
      </c>
      <c r="D472" t="n">
        <v>5.0733</v>
      </c>
      <c r="E472" t="n">
        <v>19.71</v>
      </c>
      <c r="F472" t="n">
        <v>16.91</v>
      </c>
      <c r="G472" t="n">
        <v>112.72</v>
      </c>
      <c r="H472" t="n">
        <v>1.79</v>
      </c>
      <c r="I472" t="n">
        <v>9</v>
      </c>
      <c r="J472" t="n">
        <v>218.78</v>
      </c>
      <c r="K472" t="n">
        <v>53.44</v>
      </c>
      <c r="L472" t="n">
        <v>22</v>
      </c>
      <c r="M472" t="n">
        <v>7</v>
      </c>
      <c r="N472" t="n">
        <v>48.34</v>
      </c>
      <c r="O472" t="n">
        <v>27216.79</v>
      </c>
      <c r="P472" t="n">
        <v>227.67</v>
      </c>
      <c r="Q472" t="n">
        <v>183.26</v>
      </c>
      <c r="R472" t="n">
        <v>32.93</v>
      </c>
      <c r="S472" t="n">
        <v>26.24</v>
      </c>
      <c r="T472" t="n">
        <v>2477.07</v>
      </c>
      <c r="U472" t="n">
        <v>0.8</v>
      </c>
      <c r="V472" t="n">
        <v>0.9</v>
      </c>
      <c r="W472" t="n">
        <v>2.95</v>
      </c>
      <c r="X472" t="n">
        <v>0.15</v>
      </c>
      <c r="Y472" t="n">
        <v>0.5</v>
      </c>
      <c r="Z472" t="n">
        <v>10</v>
      </c>
    </row>
    <row r="473">
      <c r="A473" t="n">
        <v>22</v>
      </c>
      <c r="B473" t="n">
        <v>95</v>
      </c>
      <c r="C473" t="inlineStr">
        <is>
          <t xml:space="preserve">CONCLUIDO	</t>
        </is>
      </c>
      <c r="D473" t="n">
        <v>5.0715</v>
      </c>
      <c r="E473" t="n">
        <v>19.72</v>
      </c>
      <c r="F473" t="n">
        <v>16.91</v>
      </c>
      <c r="G473" t="n">
        <v>112.76</v>
      </c>
      <c r="H473" t="n">
        <v>1.85</v>
      </c>
      <c r="I473" t="n">
        <v>9</v>
      </c>
      <c r="J473" t="n">
        <v>220.43</v>
      </c>
      <c r="K473" t="n">
        <v>53.44</v>
      </c>
      <c r="L473" t="n">
        <v>23</v>
      </c>
      <c r="M473" t="n">
        <v>7</v>
      </c>
      <c r="N473" t="n">
        <v>48.99</v>
      </c>
      <c r="O473" t="n">
        <v>27420.16</v>
      </c>
      <c r="P473" t="n">
        <v>227.57</v>
      </c>
      <c r="Q473" t="n">
        <v>183.26</v>
      </c>
      <c r="R473" t="n">
        <v>33.2</v>
      </c>
      <c r="S473" t="n">
        <v>26.24</v>
      </c>
      <c r="T473" t="n">
        <v>2612.49</v>
      </c>
      <c r="U473" t="n">
        <v>0.79</v>
      </c>
      <c r="V473" t="n">
        <v>0.9</v>
      </c>
      <c r="W473" t="n">
        <v>2.95</v>
      </c>
      <c r="X473" t="n">
        <v>0.16</v>
      </c>
      <c r="Y473" t="n">
        <v>0.5</v>
      </c>
      <c r="Z473" t="n">
        <v>10</v>
      </c>
    </row>
    <row r="474">
      <c r="A474" t="n">
        <v>23</v>
      </c>
      <c r="B474" t="n">
        <v>95</v>
      </c>
      <c r="C474" t="inlineStr">
        <is>
          <t xml:space="preserve">CONCLUIDO	</t>
        </is>
      </c>
      <c r="D474" t="n">
        <v>5.0873</v>
      </c>
      <c r="E474" t="n">
        <v>19.66</v>
      </c>
      <c r="F474" t="n">
        <v>16.89</v>
      </c>
      <c r="G474" t="n">
        <v>126.68</v>
      </c>
      <c r="H474" t="n">
        <v>1.92</v>
      </c>
      <c r="I474" t="n">
        <v>8</v>
      </c>
      <c r="J474" t="n">
        <v>222.08</v>
      </c>
      <c r="K474" t="n">
        <v>53.44</v>
      </c>
      <c r="L474" t="n">
        <v>24</v>
      </c>
      <c r="M474" t="n">
        <v>6</v>
      </c>
      <c r="N474" t="n">
        <v>49.65</v>
      </c>
      <c r="O474" t="n">
        <v>27624.44</v>
      </c>
      <c r="P474" t="n">
        <v>227.48</v>
      </c>
      <c r="Q474" t="n">
        <v>183.27</v>
      </c>
      <c r="R474" t="n">
        <v>32.36</v>
      </c>
      <c r="S474" t="n">
        <v>26.24</v>
      </c>
      <c r="T474" t="n">
        <v>2195.83</v>
      </c>
      <c r="U474" t="n">
        <v>0.8100000000000001</v>
      </c>
      <c r="V474" t="n">
        <v>0.9</v>
      </c>
      <c r="W474" t="n">
        <v>2.95</v>
      </c>
      <c r="X474" t="n">
        <v>0.13</v>
      </c>
      <c r="Y474" t="n">
        <v>0.5</v>
      </c>
      <c r="Z474" t="n">
        <v>10</v>
      </c>
    </row>
    <row r="475">
      <c r="A475" t="n">
        <v>24</v>
      </c>
      <c r="B475" t="n">
        <v>95</v>
      </c>
      <c r="C475" t="inlineStr">
        <is>
          <t xml:space="preserve">CONCLUIDO	</t>
        </is>
      </c>
      <c r="D475" t="n">
        <v>5.0874</v>
      </c>
      <c r="E475" t="n">
        <v>19.66</v>
      </c>
      <c r="F475" t="n">
        <v>16.89</v>
      </c>
      <c r="G475" t="n">
        <v>126.67</v>
      </c>
      <c r="H475" t="n">
        <v>1.99</v>
      </c>
      <c r="I475" t="n">
        <v>8</v>
      </c>
      <c r="J475" t="n">
        <v>223.75</v>
      </c>
      <c r="K475" t="n">
        <v>53.44</v>
      </c>
      <c r="L475" t="n">
        <v>25</v>
      </c>
      <c r="M475" t="n">
        <v>6</v>
      </c>
      <c r="N475" t="n">
        <v>50.31</v>
      </c>
      <c r="O475" t="n">
        <v>27829.77</v>
      </c>
      <c r="P475" t="n">
        <v>227.9</v>
      </c>
      <c r="Q475" t="n">
        <v>183.26</v>
      </c>
      <c r="R475" t="n">
        <v>32.43</v>
      </c>
      <c r="S475" t="n">
        <v>26.24</v>
      </c>
      <c r="T475" t="n">
        <v>2233.81</v>
      </c>
      <c r="U475" t="n">
        <v>0.8100000000000001</v>
      </c>
      <c r="V475" t="n">
        <v>0.9</v>
      </c>
      <c r="W475" t="n">
        <v>2.95</v>
      </c>
      <c r="X475" t="n">
        <v>0.13</v>
      </c>
      <c r="Y475" t="n">
        <v>0.5</v>
      </c>
      <c r="Z475" t="n">
        <v>10</v>
      </c>
    </row>
    <row r="476">
      <c r="A476" t="n">
        <v>25</v>
      </c>
      <c r="B476" t="n">
        <v>95</v>
      </c>
      <c r="C476" t="inlineStr">
        <is>
          <t xml:space="preserve">CONCLUIDO	</t>
        </is>
      </c>
      <c r="D476" t="n">
        <v>5.0859</v>
      </c>
      <c r="E476" t="n">
        <v>19.66</v>
      </c>
      <c r="F476" t="n">
        <v>16.9</v>
      </c>
      <c r="G476" t="n">
        <v>126.72</v>
      </c>
      <c r="H476" t="n">
        <v>2.05</v>
      </c>
      <c r="I476" t="n">
        <v>8</v>
      </c>
      <c r="J476" t="n">
        <v>225.42</v>
      </c>
      <c r="K476" t="n">
        <v>53.44</v>
      </c>
      <c r="L476" t="n">
        <v>26</v>
      </c>
      <c r="M476" t="n">
        <v>6</v>
      </c>
      <c r="N476" t="n">
        <v>50.98</v>
      </c>
      <c r="O476" t="n">
        <v>28035.92</v>
      </c>
      <c r="P476" t="n">
        <v>227.73</v>
      </c>
      <c r="Q476" t="n">
        <v>183.26</v>
      </c>
      <c r="R476" t="n">
        <v>32.55</v>
      </c>
      <c r="S476" t="n">
        <v>26.24</v>
      </c>
      <c r="T476" t="n">
        <v>2291.89</v>
      </c>
      <c r="U476" t="n">
        <v>0.8100000000000001</v>
      </c>
      <c r="V476" t="n">
        <v>0.9</v>
      </c>
      <c r="W476" t="n">
        <v>2.95</v>
      </c>
      <c r="X476" t="n">
        <v>0.14</v>
      </c>
      <c r="Y476" t="n">
        <v>0.5</v>
      </c>
      <c r="Z476" t="n">
        <v>10</v>
      </c>
    </row>
    <row r="477">
      <c r="A477" t="n">
        <v>26</v>
      </c>
      <c r="B477" t="n">
        <v>95</v>
      </c>
      <c r="C477" t="inlineStr">
        <is>
          <t xml:space="preserve">CONCLUIDO	</t>
        </is>
      </c>
      <c r="D477" t="n">
        <v>5.1001</v>
      </c>
      <c r="E477" t="n">
        <v>19.61</v>
      </c>
      <c r="F477" t="n">
        <v>16.88</v>
      </c>
      <c r="G477" t="n">
        <v>144.67</v>
      </c>
      <c r="H477" t="n">
        <v>2.11</v>
      </c>
      <c r="I477" t="n">
        <v>7</v>
      </c>
      <c r="J477" t="n">
        <v>227.1</v>
      </c>
      <c r="K477" t="n">
        <v>53.44</v>
      </c>
      <c r="L477" t="n">
        <v>27</v>
      </c>
      <c r="M477" t="n">
        <v>5</v>
      </c>
      <c r="N477" t="n">
        <v>51.66</v>
      </c>
      <c r="O477" t="n">
        <v>28243</v>
      </c>
      <c r="P477" t="n">
        <v>226.27</v>
      </c>
      <c r="Q477" t="n">
        <v>183.26</v>
      </c>
      <c r="R477" t="n">
        <v>32.09</v>
      </c>
      <c r="S477" t="n">
        <v>26.24</v>
      </c>
      <c r="T477" t="n">
        <v>2065.31</v>
      </c>
      <c r="U477" t="n">
        <v>0.82</v>
      </c>
      <c r="V477" t="n">
        <v>0.9</v>
      </c>
      <c r="W477" t="n">
        <v>2.95</v>
      </c>
      <c r="X477" t="n">
        <v>0.12</v>
      </c>
      <c r="Y477" t="n">
        <v>0.5</v>
      </c>
      <c r="Z477" t="n">
        <v>10</v>
      </c>
    </row>
    <row r="478">
      <c r="A478" t="n">
        <v>27</v>
      </c>
      <c r="B478" t="n">
        <v>95</v>
      </c>
      <c r="C478" t="inlineStr">
        <is>
          <t xml:space="preserve">CONCLUIDO	</t>
        </is>
      </c>
      <c r="D478" t="n">
        <v>5.101</v>
      </c>
      <c r="E478" t="n">
        <v>19.6</v>
      </c>
      <c r="F478" t="n">
        <v>16.88</v>
      </c>
      <c r="G478" t="n">
        <v>144.64</v>
      </c>
      <c r="H478" t="n">
        <v>2.18</v>
      </c>
      <c r="I478" t="n">
        <v>7</v>
      </c>
      <c r="J478" t="n">
        <v>228.79</v>
      </c>
      <c r="K478" t="n">
        <v>53.44</v>
      </c>
      <c r="L478" t="n">
        <v>28</v>
      </c>
      <c r="M478" t="n">
        <v>5</v>
      </c>
      <c r="N478" t="n">
        <v>52.35</v>
      </c>
      <c r="O478" t="n">
        <v>28451.04</v>
      </c>
      <c r="P478" t="n">
        <v>227.6</v>
      </c>
      <c r="Q478" t="n">
        <v>183.28</v>
      </c>
      <c r="R478" t="n">
        <v>32.01</v>
      </c>
      <c r="S478" t="n">
        <v>26.24</v>
      </c>
      <c r="T478" t="n">
        <v>2026.81</v>
      </c>
      <c r="U478" t="n">
        <v>0.82</v>
      </c>
      <c r="V478" t="n">
        <v>0.9</v>
      </c>
      <c r="W478" t="n">
        <v>2.95</v>
      </c>
      <c r="X478" t="n">
        <v>0.12</v>
      </c>
      <c r="Y478" t="n">
        <v>0.5</v>
      </c>
      <c r="Z478" t="n">
        <v>10</v>
      </c>
    </row>
    <row r="479">
      <c r="A479" t="n">
        <v>28</v>
      </c>
      <c r="B479" t="n">
        <v>95</v>
      </c>
      <c r="C479" t="inlineStr">
        <is>
          <t xml:space="preserve">CONCLUIDO	</t>
        </is>
      </c>
      <c r="D479" t="n">
        <v>5.1007</v>
      </c>
      <c r="E479" t="n">
        <v>19.6</v>
      </c>
      <c r="F479" t="n">
        <v>16.88</v>
      </c>
      <c r="G479" t="n">
        <v>144.65</v>
      </c>
      <c r="H479" t="n">
        <v>2.24</v>
      </c>
      <c r="I479" t="n">
        <v>7</v>
      </c>
      <c r="J479" t="n">
        <v>230.48</v>
      </c>
      <c r="K479" t="n">
        <v>53.44</v>
      </c>
      <c r="L479" t="n">
        <v>29</v>
      </c>
      <c r="M479" t="n">
        <v>5</v>
      </c>
      <c r="N479" t="n">
        <v>53.05</v>
      </c>
      <c r="O479" t="n">
        <v>28660.06</v>
      </c>
      <c r="P479" t="n">
        <v>227.93</v>
      </c>
      <c r="Q479" t="n">
        <v>183.27</v>
      </c>
      <c r="R479" t="n">
        <v>31.98</v>
      </c>
      <c r="S479" t="n">
        <v>26.24</v>
      </c>
      <c r="T479" t="n">
        <v>2011.36</v>
      </c>
      <c r="U479" t="n">
        <v>0.82</v>
      </c>
      <c r="V479" t="n">
        <v>0.9</v>
      </c>
      <c r="W479" t="n">
        <v>2.95</v>
      </c>
      <c r="X479" t="n">
        <v>0.12</v>
      </c>
      <c r="Y479" t="n">
        <v>0.5</v>
      </c>
      <c r="Z479" t="n">
        <v>10</v>
      </c>
    </row>
    <row r="480">
      <c r="A480" t="n">
        <v>29</v>
      </c>
      <c r="B480" t="n">
        <v>95</v>
      </c>
      <c r="C480" t="inlineStr">
        <is>
          <t xml:space="preserve">CONCLUIDO	</t>
        </is>
      </c>
      <c r="D480" t="n">
        <v>5.1031</v>
      </c>
      <c r="E480" t="n">
        <v>19.6</v>
      </c>
      <c r="F480" t="n">
        <v>16.87</v>
      </c>
      <c r="G480" t="n">
        <v>144.57</v>
      </c>
      <c r="H480" t="n">
        <v>2.3</v>
      </c>
      <c r="I480" t="n">
        <v>7</v>
      </c>
      <c r="J480" t="n">
        <v>232.18</v>
      </c>
      <c r="K480" t="n">
        <v>53.44</v>
      </c>
      <c r="L480" t="n">
        <v>30</v>
      </c>
      <c r="M480" t="n">
        <v>5</v>
      </c>
      <c r="N480" t="n">
        <v>53.75</v>
      </c>
      <c r="O480" t="n">
        <v>28870.05</v>
      </c>
      <c r="P480" t="n">
        <v>227.83</v>
      </c>
      <c r="Q480" t="n">
        <v>183.27</v>
      </c>
      <c r="R480" t="n">
        <v>31.75</v>
      </c>
      <c r="S480" t="n">
        <v>26.24</v>
      </c>
      <c r="T480" t="n">
        <v>1897.96</v>
      </c>
      <c r="U480" t="n">
        <v>0.83</v>
      </c>
      <c r="V480" t="n">
        <v>0.9</v>
      </c>
      <c r="W480" t="n">
        <v>2.95</v>
      </c>
      <c r="X480" t="n">
        <v>0.11</v>
      </c>
      <c r="Y480" t="n">
        <v>0.5</v>
      </c>
      <c r="Z480" t="n">
        <v>10</v>
      </c>
    </row>
    <row r="481">
      <c r="A481" t="n">
        <v>30</v>
      </c>
      <c r="B481" t="n">
        <v>95</v>
      </c>
      <c r="C481" t="inlineStr">
        <is>
          <t xml:space="preserve">CONCLUIDO	</t>
        </is>
      </c>
      <c r="D481" t="n">
        <v>5.099</v>
      </c>
      <c r="E481" t="n">
        <v>19.61</v>
      </c>
      <c r="F481" t="n">
        <v>16.88</v>
      </c>
      <c r="G481" t="n">
        <v>144.71</v>
      </c>
      <c r="H481" t="n">
        <v>2.36</v>
      </c>
      <c r="I481" t="n">
        <v>7</v>
      </c>
      <c r="J481" t="n">
        <v>233.89</v>
      </c>
      <c r="K481" t="n">
        <v>53.44</v>
      </c>
      <c r="L481" t="n">
        <v>31</v>
      </c>
      <c r="M481" t="n">
        <v>5</v>
      </c>
      <c r="N481" t="n">
        <v>54.46</v>
      </c>
      <c r="O481" t="n">
        <v>29081.05</v>
      </c>
      <c r="P481" t="n">
        <v>227.23</v>
      </c>
      <c r="Q481" t="n">
        <v>183.26</v>
      </c>
      <c r="R481" t="n">
        <v>32.21</v>
      </c>
      <c r="S481" t="n">
        <v>26.24</v>
      </c>
      <c r="T481" t="n">
        <v>2127.56</v>
      </c>
      <c r="U481" t="n">
        <v>0.8100000000000001</v>
      </c>
      <c r="V481" t="n">
        <v>0.9</v>
      </c>
      <c r="W481" t="n">
        <v>2.95</v>
      </c>
      <c r="X481" t="n">
        <v>0.13</v>
      </c>
      <c r="Y481" t="n">
        <v>0.5</v>
      </c>
      <c r="Z481" t="n">
        <v>10</v>
      </c>
    </row>
    <row r="482">
      <c r="A482" t="n">
        <v>31</v>
      </c>
      <c r="B482" t="n">
        <v>95</v>
      </c>
      <c r="C482" t="inlineStr">
        <is>
          <t xml:space="preserve">CONCLUIDO	</t>
        </is>
      </c>
      <c r="D482" t="n">
        <v>5.1008</v>
      </c>
      <c r="E482" t="n">
        <v>19.6</v>
      </c>
      <c r="F482" t="n">
        <v>16.88</v>
      </c>
      <c r="G482" t="n">
        <v>144.65</v>
      </c>
      <c r="H482" t="n">
        <v>2.41</v>
      </c>
      <c r="I482" t="n">
        <v>7</v>
      </c>
      <c r="J482" t="n">
        <v>235.61</v>
      </c>
      <c r="K482" t="n">
        <v>53.44</v>
      </c>
      <c r="L482" t="n">
        <v>32</v>
      </c>
      <c r="M482" t="n">
        <v>5</v>
      </c>
      <c r="N482" t="n">
        <v>55.18</v>
      </c>
      <c r="O482" t="n">
        <v>29293.06</v>
      </c>
      <c r="P482" t="n">
        <v>226.55</v>
      </c>
      <c r="Q482" t="n">
        <v>183.26</v>
      </c>
      <c r="R482" t="n">
        <v>31.95</v>
      </c>
      <c r="S482" t="n">
        <v>26.24</v>
      </c>
      <c r="T482" t="n">
        <v>1995.4</v>
      </c>
      <c r="U482" t="n">
        <v>0.82</v>
      </c>
      <c r="V482" t="n">
        <v>0.9</v>
      </c>
      <c r="W482" t="n">
        <v>2.95</v>
      </c>
      <c r="X482" t="n">
        <v>0.12</v>
      </c>
      <c r="Y482" t="n">
        <v>0.5</v>
      </c>
      <c r="Z482" t="n">
        <v>10</v>
      </c>
    </row>
    <row r="483">
      <c r="A483" t="n">
        <v>32</v>
      </c>
      <c r="B483" t="n">
        <v>95</v>
      </c>
      <c r="C483" t="inlineStr">
        <is>
          <t xml:space="preserve">CONCLUIDO	</t>
        </is>
      </c>
      <c r="D483" t="n">
        <v>5.1178</v>
      </c>
      <c r="E483" t="n">
        <v>19.54</v>
      </c>
      <c r="F483" t="n">
        <v>16.85</v>
      </c>
      <c r="G483" t="n">
        <v>168.48</v>
      </c>
      <c r="H483" t="n">
        <v>2.47</v>
      </c>
      <c r="I483" t="n">
        <v>6</v>
      </c>
      <c r="J483" t="n">
        <v>237.34</v>
      </c>
      <c r="K483" t="n">
        <v>53.44</v>
      </c>
      <c r="L483" t="n">
        <v>33</v>
      </c>
      <c r="M483" t="n">
        <v>4</v>
      </c>
      <c r="N483" t="n">
        <v>55.91</v>
      </c>
      <c r="O483" t="n">
        <v>29506.09</v>
      </c>
      <c r="P483" t="n">
        <v>226.31</v>
      </c>
      <c r="Q483" t="n">
        <v>183.26</v>
      </c>
      <c r="R483" t="n">
        <v>31.12</v>
      </c>
      <c r="S483" t="n">
        <v>26.24</v>
      </c>
      <c r="T483" t="n">
        <v>1585.85</v>
      </c>
      <c r="U483" t="n">
        <v>0.84</v>
      </c>
      <c r="V483" t="n">
        <v>0.9</v>
      </c>
      <c r="W483" t="n">
        <v>2.95</v>
      </c>
      <c r="X483" t="n">
        <v>0.09</v>
      </c>
      <c r="Y483" t="n">
        <v>0.5</v>
      </c>
      <c r="Z483" t="n">
        <v>10</v>
      </c>
    </row>
    <row r="484">
      <c r="A484" t="n">
        <v>33</v>
      </c>
      <c r="B484" t="n">
        <v>95</v>
      </c>
      <c r="C484" t="inlineStr">
        <is>
          <t xml:space="preserve">CONCLUIDO	</t>
        </is>
      </c>
      <c r="D484" t="n">
        <v>5.1177</v>
      </c>
      <c r="E484" t="n">
        <v>19.54</v>
      </c>
      <c r="F484" t="n">
        <v>16.85</v>
      </c>
      <c r="G484" t="n">
        <v>168.48</v>
      </c>
      <c r="H484" t="n">
        <v>2.53</v>
      </c>
      <c r="I484" t="n">
        <v>6</v>
      </c>
      <c r="J484" t="n">
        <v>239.08</v>
      </c>
      <c r="K484" t="n">
        <v>53.44</v>
      </c>
      <c r="L484" t="n">
        <v>34</v>
      </c>
      <c r="M484" t="n">
        <v>4</v>
      </c>
      <c r="N484" t="n">
        <v>56.64</v>
      </c>
      <c r="O484" t="n">
        <v>29720.17</v>
      </c>
      <c r="P484" t="n">
        <v>227.35</v>
      </c>
      <c r="Q484" t="n">
        <v>183.29</v>
      </c>
      <c r="R484" t="n">
        <v>31.14</v>
      </c>
      <c r="S484" t="n">
        <v>26.24</v>
      </c>
      <c r="T484" t="n">
        <v>1597.61</v>
      </c>
      <c r="U484" t="n">
        <v>0.84</v>
      </c>
      <c r="V484" t="n">
        <v>0.9</v>
      </c>
      <c r="W484" t="n">
        <v>2.95</v>
      </c>
      <c r="X484" t="n">
        <v>0.09</v>
      </c>
      <c r="Y484" t="n">
        <v>0.5</v>
      </c>
      <c r="Z484" t="n">
        <v>10</v>
      </c>
    </row>
    <row r="485">
      <c r="A485" t="n">
        <v>34</v>
      </c>
      <c r="B485" t="n">
        <v>95</v>
      </c>
      <c r="C485" t="inlineStr">
        <is>
          <t xml:space="preserve">CONCLUIDO	</t>
        </is>
      </c>
      <c r="D485" t="n">
        <v>5.1171</v>
      </c>
      <c r="E485" t="n">
        <v>19.54</v>
      </c>
      <c r="F485" t="n">
        <v>16.85</v>
      </c>
      <c r="G485" t="n">
        <v>168.5</v>
      </c>
      <c r="H485" t="n">
        <v>2.58</v>
      </c>
      <c r="I485" t="n">
        <v>6</v>
      </c>
      <c r="J485" t="n">
        <v>240.82</v>
      </c>
      <c r="K485" t="n">
        <v>53.44</v>
      </c>
      <c r="L485" t="n">
        <v>35</v>
      </c>
      <c r="M485" t="n">
        <v>4</v>
      </c>
      <c r="N485" t="n">
        <v>57.39</v>
      </c>
      <c r="O485" t="n">
        <v>29935.43</v>
      </c>
      <c r="P485" t="n">
        <v>228.11</v>
      </c>
      <c r="Q485" t="n">
        <v>183.26</v>
      </c>
      <c r="R485" t="n">
        <v>31.17</v>
      </c>
      <c r="S485" t="n">
        <v>26.24</v>
      </c>
      <c r="T485" t="n">
        <v>1612.21</v>
      </c>
      <c r="U485" t="n">
        <v>0.84</v>
      </c>
      <c r="V485" t="n">
        <v>0.9</v>
      </c>
      <c r="W485" t="n">
        <v>2.95</v>
      </c>
      <c r="X485" t="n">
        <v>0.09</v>
      </c>
      <c r="Y485" t="n">
        <v>0.5</v>
      </c>
      <c r="Z485" t="n">
        <v>10</v>
      </c>
    </row>
    <row r="486">
      <c r="A486" t="n">
        <v>35</v>
      </c>
      <c r="B486" t="n">
        <v>95</v>
      </c>
      <c r="C486" t="inlineStr">
        <is>
          <t xml:space="preserve">CONCLUIDO	</t>
        </is>
      </c>
      <c r="D486" t="n">
        <v>5.116</v>
      </c>
      <c r="E486" t="n">
        <v>19.55</v>
      </c>
      <c r="F486" t="n">
        <v>16.85</v>
      </c>
      <c r="G486" t="n">
        <v>168.54</v>
      </c>
      <c r="H486" t="n">
        <v>2.64</v>
      </c>
      <c r="I486" t="n">
        <v>6</v>
      </c>
      <c r="J486" t="n">
        <v>242.57</v>
      </c>
      <c r="K486" t="n">
        <v>53.44</v>
      </c>
      <c r="L486" t="n">
        <v>36</v>
      </c>
      <c r="M486" t="n">
        <v>4</v>
      </c>
      <c r="N486" t="n">
        <v>58.14</v>
      </c>
      <c r="O486" t="n">
        <v>30151.65</v>
      </c>
      <c r="P486" t="n">
        <v>228.43</v>
      </c>
      <c r="Q486" t="n">
        <v>183.26</v>
      </c>
      <c r="R486" t="n">
        <v>31.32</v>
      </c>
      <c r="S486" t="n">
        <v>26.24</v>
      </c>
      <c r="T486" t="n">
        <v>1684.27</v>
      </c>
      <c r="U486" t="n">
        <v>0.84</v>
      </c>
      <c r="V486" t="n">
        <v>0.9</v>
      </c>
      <c r="W486" t="n">
        <v>2.95</v>
      </c>
      <c r="X486" t="n">
        <v>0.1</v>
      </c>
      <c r="Y486" t="n">
        <v>0.5</v>
      </c>
      <c r="Z486" t="n">
        <v>10</v>
      </c>
    </row>
    <row r="487">
      <c r="A487" t="n">
        <v>36</v>
      </c>
      <c r="B487" t="n">
        <v>95</v>
      </c>
      <c r="C487" t="inlineStr">
        <is>
          <t xml:space="preserve">CONCLUIDO	</t>
        </is>
      </c>
      <c r="D487" t="n">
        <v>5.1165</v>
      </c>
      <c r="E487" t="n">
        <v>19.54</v>
      </c>
      <c r="F487" t="n">
        <v>16.85</v>
      </c>
      <c r="G487" t="n">
        <v>168.53</v>
      </c>
      <c r="H487" t="n">
        <v>2.69</v>
      </c>
      <c r="I487" t="n">
        <v>6</v>
      </c>
      <c r="J487" t="n">
        <v>244.34</v>
      </c>
      <c r="K487" t="n">
        <v>53.44</v>
      </c>
      <c r="L487" t="n">
        <v>37</v>
      </c>
      <c r="M487" t="n">
        <v>4</v>
      </c>
      <c r="N487" t="n">
        <v>58.9</v>
      </c>
      <c r="O487" t="n">
        <v>30368.96</v>
      </c>
      <c r="P487" t="n">
        <v>228.47</v>
      </c>
      <c r="Q487" t="n">
        <v>183.27</v>
      </c>
      <c r="R487" t="n">
        <v>31.24</v>
      </c>
      <c r="S487" t="n">
        <v>26.24</v>
      </c>
      <c r="T487" t="n">
        <v>1645.82</v>
      </c>
      <c r="U487" t="n">
        <v>0.84</v>
      </c>
      <c r="V487" t="n">
        <v>0.9</v>
      </c>
      <c r="W487" t="n">
        <v>2.95</v>
      </c>
      <c r="X487" t="n">
        <v>0.1</v>
      </c>
      <c r="Y487" t="n">
        <v>0.5</v>
      </c>
      <c r="Z487" t="n">
        <v>10</v>
      </c>
    </row>
    <row r="488">
      <c r="A488" t="n">
        <v>37</v>
      </c>
      <c r="B488" t="n">
        <v>95</v>
      </c>
      <c r="C488" t="inlineStr">
        <is>
          <t xml:space="preserve">CONCLUIDO	</t>
        </is>
      </c>
      <c r="D488" t="n">
        <v>5.1163</v>
      </c>
      <c r="E488" t="n">
        <v>19.55</v>
      </c>
      <c r="F488" t="n">
        <v>16.85</v>
      </c>
      <c r="G488" t="n">
        <v>168.54</v>
      </c>
      <c r="H488" t="n">
        <v>2.75</v>
      </c>
      <c r="I488" t="n">
        <v>6</v>
      </c>
      <c r="J488" t="n">
        <v>246.11</v>
      </c>
      <c r="K488" t="n">
        <v>53.44</v>
      </c>
      <c r="L488" t="n">
        <v>38</v>
      </c>
      <c r="M488" t="n">
        <v>4</v>
      </c>
      <c r="N488" t="n">
        <v>59.67</v>
      </c>
      <c r="O488" t="n">
        <v>30587.38</v>
      </c>
      <c r="P488" t="n">
        <v>228.21</v>
      </c>
      <c r="Q488" t="n">
        <v>183.27</v>
      </c>
      <c r="R488" t="n">
        <v>31.31</v>
      </c>
      <c r="S488" t="n">
        <v>26.24</v>
      </c>
      <c r="T488" t="n">
        <v>1679.4</v>
      </c>
      <c r="U488" t="n">
        <v>0.84</v>
      </c>
      <c r="V488" t="n">
        <v>0.9</v>
      </c>
      <c r="W488" t="n">
        <v>2.95</v>
      </c>
      <c r="X488" t="n">
        <v>0.1</v>
      </c>
      <c r="Y488" t="n">
        <v>0.5</v>
      </c>
      <c r="Z488" t="n">
        <v>10</v>
      </c>
    </row>
    <row r="489">
      <c r="A489" t="n">
        <v>38</v>
      </c>
      <c r="B489" t="n">
        <v>95</v>
      </c>
      <c r="C489" t="inlineStr">
        <is>
          <t xml:space="preserve">CONCLUIDO	</t>
        </is>
      </c>
      <c r="D489" t="n">
        <v>5.1168</v>
      </c>
      <c r="E489" t="n">
        <v>19.54</v>
      </c>
      <c r="F489" t="n">
        <v>16.85</v>
      </c>
      <c r="G489" t="n">
        <v>168.52</v>
      </c>
      <c r="H489" t="n">
        <v>2.8</v>
      </c>
      <c r="I489" t="n">
        <v>6</v>
      </c>
      <c r="J489" t="n">
        <v>247.89</v>
      </c>
      <c r="K489" t="n">
        <v>53.44</v>
      </c>
      <c r="L489" t="n">
        <v>39</v>
      </c>
      <c r="M489" t="n">
        <v>4</v>
      </c>
      <c r="N489" t="n">
        <v>60.45</v>
      </c>
      <c r="O489" t="n">
        <v>30806.92</v>
      </c>
      <c r="P489" t="n">
        <v>227.48</v>
      </c>
      <c r="Q489" t="n">
        <v>183.26</v>
      </c>
      <c r="R489" t="n">
        <v>31.17</v>
      </c>
      <c r="S489" t="n">
        <v>26.24</v>
      </c>
      <c r="T489" t="n">
        <v>1609.37</v>
      </c>
      <c r="U489" t="n">
        <v>0.84</v>
      </c>
      <c r="V489" t="n">
        <v>0.9</v>
      </c>
      <c r="W489" t="n">
        <v>2.95</v>
      </c>
      <c r="X489" t="n">
        <v>0.1</v>
      </c>
      <c r="Y489" t="n">
        <v>0.5</v>
      </c>
      <c r="Z489" t="n">
        <v>10</v>
      </c>
    </row>
    <row r="490">
      <c r="A490" t="n">
        <v>39</v>
      </c>
      <c r="B490" t="n">
        <v>95</v>
      </c>
      <c r="C490" t="inlineStr">
        <is>
          <t xml:space="preserve">CONCLUIDO	</t>
        </is>
      </c>
      <c r="D490" t="n">
        <v>5.1164</v>
      </c>
      <c r="E490" t="n">
        <v>19.55</v>
      </c>
      <c r="F490" t="n">
        <v>16.85</v>
      </c>
      <c r="G490" t="n">
        <v>168.53</v>
      </c>
      <c r="H490" t="n">
        <v>2.85</v>
      </c>
      <c r="I490" t="n">
        <v>6</v>
      </c>
      <c r="J490" t="n">
        <v>249.68</v>
      </c>
      <c r="K490" t="n">
        <v>53.44</v>
      </c>
      <c r="L490" t="n">
        <v>40</v>
      </c>
      <c r="M490" t="n">
        <v>4</v>
      </c>
      <c r="N490" t="n">
        <v>61.24</v>
      </c>
      <c r="O490" t="n">
        <v>31027.6</v>
      </c>
      <c r="P490" t="n">
        <v>226.49</v>
      </c>
      <c r="Q490" t="n">
        <v>183.27</v>
      </c>
      <c r="R490" t="n">
        <v>31.37</v>
      </c>
      <c r="S490" t="n">
        <v>26.24</v>
      </c>
      <c r="T490" t="n">
        <v>1712.57</v>
      </c>
      <c r="U490" t="n">
        <v>0.84</v>
      </c>
      <c r="V490" t="n">
        <v>0.9</v>
      </c>
      <c r="W490" t="n">
        <v>2.95</v>
      </c>
      <c r="X490" t="n">
        <v>0.1</v>
      </c>
      <c r="Y490" t="n">
        <v>0.5</v>
      </c>
      <c r="Z490" t="n">
        <v>10</v>
      </c>
    </row>
    <row r="491">
      <c r="A491" t="n">
        <v>0</v>
      </c>
      <c r="B491" t="n">
        <v>55</v>
      </c>
      <c r="C491" t="inlineStr">
        <is>
          <t xml:space="preserve">CONCLUIDO	</t>
        </is>
      </c>
      <c r="D491" t="n">
        <v>3.9848</v>
      </c>
      <c r="E491" t="n">
        <v>25.1</v>
      </c>
      <c r="F491" t="n">
        <v>19.62</v>
      </c>
      <c r="G491" t="n">
        <v>8.289999999999999</v>
      </c>
      <c r="H491" t="n">
        <v>0.15</v>
      </c>
      <c r="I491" t="n">
        <v>142</v>
      </c>
      <c r="J491" t="n">
        <v>116.05</v>
      </c>
      <c r="K491" t="n">
        <v>43.4</v>
      </c>
      <c r="L491" t="n">
        <v>1</v>
      </c>
      <c r="M491" t="n">
        <v>140</v>
      </c>
      <c r="N491" t="n">
        <v>16.65</v>
      </c>
      <c r="O491" t="n">
        <v>14546.17</v>
      </c>
      <c r="P491" t="n">
        <v>197.04</v>
      </c>
      <c r="Q491" t="n">
        <v>183.35</v>
      </c>
      <c r="R491" t="n">
        <v>117.16</v>
      </c>
      <c r="S491" t="n">
        <v>26.24</v>
      </c>
      <c r="T491" t="n">
        <v>43926.45</v>
      </c>
      <c r="U491" t="n">
        <v>0.22</v>
      </c>
      <c r="V491" t="n">
        <v>0.78</v>
      </c>
      <c r="W491" t="n">
        <v>3.17</v>
      </c>
      <c r="X491" t="n">
        <v>2.86</v>
      </c>
      <c r="Y491" t="n">
        <v>0.5</v>
      </c>
      <c r="Z491" t="n">
        <v>10</v>
      </c>
    </row>
    <row r="492">
      <c r="A492" t="n">
        <v>1</v>
      </c>
      <c r="B492" t="n">
        <v>55</v>
      </c>
      <c r="C492" t="inlineStr">
        <is>
          <t xml:space="preserve">CONCLUIDO	</t>
        </is>
      </c>
      <c r="D492" t="n">
        <v>4.5997</v>
      </c>
      <c r="E492" t="n">
        <v>21.74</v>
      </c>
      <c r="F492" t="n">
        <v>18.08</v>
      </c>
      <c r="G492" t="n">
        <v>16.44</v>
      </c>
      <c r="H492" t="n">
        <v>0.3</v>
      </c>
      <c r="I492" t="n">
        <v>66</v>
      </c>
      <c r="J492" t="n">
        <v>117.34</v>
      </c>
      <c r="K492" t="n">
        <v>43.4</v>
      </c>
      <c r="L492" t="n">
        <v>2</v>
      </c>
      <c r="M492" t="n">
        <v>64</v>
      </c>
      <c r="N492" t="n">
        <v>16.94</v>
      </c>
      <c r="O492" t="n">
        <v>14705.49</v>
      </c>
      <c r="P492" t="n">
        <v>180.85</v>
      </c>
      <c r="Q492" t="n">
        <v>183.29</v>
      </c>
      <c r="R492" t="n">
        <v>69.11</v>
      </c>
      <c r="S492" t="n">
        <v>26.24</v>
      </c>
      <c r="T492" t="n">
        <v>20280.18</v>
      </c>
      <c r="U492" t="n">
        <v>0.38</v>
      </c>
      <c r="V492" t="n">
        <v>0.84</v>
      </c>
      <c r="W492" t="n">
        <v>3.06</v>
      </c>
      <c r="X492" t="n">
        <v>1.32</v>
      </c>
      <c r="Y492" t="n">
        <v>0.5</v>
      </c>
      <c r="Z492" t="n">
        <v>10</v>
      </c>
    </row>
    <row r="493">
      <c r="A493" t="n">
        <v>2</v>
      </c>
      <c r="B493" t="n">
        <v>55</v>
      </c>
      <c r="C493" t="inlineStr">
        <is>
          <t xml:space="preserve">CONCLUIDO	</t>
        </is>
      </c>
      <c r="D493" t="n">
        <v>4.8282</v>
      </c>
      <c r="E493" t="n">
        <v>20.71</v>
      </c>
      <c r="F493" t="n">
        <v>17.6</v>
      </c>
      <c r="G493" t="n">
        <v>24.56</v>
      </c>
      <c r="H493" t="n">
        <v>0.45</v>
      </c>
      <c r="I493" t="n">
        <v>43</v>
      </c>
      <c r="J493" t="n">
        <v>118.63</v>
      </c>
      <c r="K493" t="n">
        <v>43.4</v>
      </c>
      <c r="L493" t="n">
        <v>3</v>
      </c>
      <c r="M493" t="n">
        <v>41</v>
      </c>
      <c r="N493" t="n">
        <v>17.23</v>
      </c>
      <c r="O493" t="n">
        <v>14865.24</v>
      </c>
      <c r="P493" t="n">
        <v>175.28</v>
      </c>
      <c r="Q493" t="n">
        <v>183.28</v>
      </c>
      <c r="R493" t="n">
        <v>54.4</v>
      </c>
      <c r="S493" t="n">
        <v>26.24</v>
      </c>
      <c r="T493" t="n">
        <v>13040.19</v>
      </c>
      <c r="U493" t="n">
        <v>0.48</v>
      </c>
      <c r="V493" t="n">
        <v>0.86</v>
      </c>
      <c r="W493" t="n">
        <v>3.01</v>
      </c>
      <c r="X493" t="n">
        <v>0.84</v>
      </c>
      <c r="Y493" t="n">
        <v>0.5</v>
      </c>
      <c r="Z493" t="n">
        <v>10</v>
      </c>
    </row>
    <row r="494">
      <c r="A494" t="n">
        <v>3</v>
      </c>
      <c r="B494" t="n">
        <v>55</v>
      </c>
      <c r="C494" t="inlineStr">
        <is>
          <t xml:space="preserve">CONCLUIDO	</t>
        </is>
      </c>
      <c r="D494" t="n">
        <v>4.9435</v>
      </c>
      <c r="E494" t="n">
        <v>20.23</v>
      </c>
      <c r="F494" t="n">
        <v>17.38</v>
      </c>
      <c r="G494" t="n">
        <v>32.59</v>
      </c>
      <c r="H494" t="n">
        <v>0.59</v>
      </c>
      <c r="I494" t="n">
        <v>32</v>
      </c>
      <c r="J494" t="n">
        <v>119.93</v>
      </c>
      <c r="K494" t="n">
        <v>43.4</v>
      </c>
      <c r="L494" t="n">
        <v>4</v>
      </c>
      <c r="M494" t="n">
        <v>30</v>
      </c>
      <c r="N494" t="n">
        <v>17.53</v>
      </c>
      <c r="O494" t="n">
        <v>15025.44</v>
      </c>
      <c r="P494" t="n">
        <v>172.37</v>
      </c>
      <c r="Q494" t="n">
        <v>183.27</v>
      </c>
      <c r="R494" t="n">
        <v>47.49</v>
      </c>
      <c r="S494" t="n">
        <v>26.24</v>
      </c>
      <c r="T494" t="n">
        <v>9641.24</v>
      </c>
      <c r="U494" t="n">
        <v>0.55</v>
      </c>
      <c r="V494" t="n">
        <v>0.88</v>
      </c>
      <c r="W494" t="n">
        <v>3</v>
      </c>
      <c r="X494" t="n">
        <v>0.62</v>
      </c>
      <c r="Y494" t="n">
        <v>0.5</v>
      </c>
      <c r="Z494" t="n">
        <v>10</v>
      </c>
    </row>
    <row r="495">
      <c r="A495" t="n">
        <v>4</v>
      </c>
      <c r="B495" t="n">
        <v>55</v>
      </c>
      <c r="C495" t="inlineStr">
        <is>
          <t xml:space="preserve">CONCLUIDO	</t>
        </is>
      </c>
      <c r="D495" t="n">
        <v>5.0109</v>
      </c>
      <c r="E495" t="n">
        <v>19.96</v>
      </c>
      <c r="F495" t="n">
        <v>17.25</v>
      </c>
      <c r="G495" t="n">
        <v>39.81</v>
      </c>
      <c r="H495" t="n">
        <v>0.73</v>
      </c>
      <c r="I495" t="n">
        <v>26</v>
      </c>
      <c r="J495" t="n">
        <v>121.23</v>
      </c>
      <c r="K495" t="n">
        <v>43.4</v>
      </c>
      <c r="L495" t="n">
        <v>5</v>
      </c>
      <c r="M495" t="n">
        <v>24</v>
      </c>
      <c r="N495" t="n">
        <v>17.83</v>
      </c>
      <c r="O495" t="n">
        <v>15186.08</v>
      </c>
      <c r="P495" t="n">
        <v>170.28</v>
      </c>
      <c r="Q495" t="n">
        <v>183.28</v>
      </c>
      <c r="R495" t="n">
        <v>43.75</v>
      </c>
      <c r="S495" t="n">
        <v>26.24</v>
      </c>
      <c r="T495" t="n">
        <v>7802.97</v>
      </c>
      <c r="U495" t="n">
        <v>0.6</v>
      </c>
      <c r="V495" t="n">
        <v>0.88</v>
      </c>
      <c r="W495" t="n">
        <v>2.98</v>
      </c>
      <c r="X495" t="n">
        <v>0.49</v>
      </c>
      <c r="Y495" t="n">
        <v>0.5</v>
      </c>
      <c r="Z495" t="n">
        <v>10</v>
      </c>
    </row>
    <row r="496">
      <c r="A496" t="n">
        <v>5</v>
      </c>
      <c r="B496" t="n">
        <v>55</v>
      </c>
      <c r="C496" t="inlineStr">
        <is>
          <t xml:space="preserve">CONCLUIDO	</t>
        </is>
      </c>
      <c r="D496" t="n">
        <v>5.0573</v>
      </c>
      <c r="E496" t="n">
        <v>19.77</v>
      </c>
      <c r="F496" t="n">
        <v>17.16</v>
      </c>
      <c r="G496" t="n">
        <v>46.81</v>
      </c>
      <c r="H496" t="n">
        <v>0.86</v>
      </c>
      <c r="I496" t="n">
        <v>22</v>
      </c>
      <c r="J496" t="n">
        <v>122.54</v>
      </c>
      <c r="K496" t="n">
        <v>43.4</v>
      </c>
      <c r="L496" t="n">
        <v>6</v>
      </c>
      <c r="M496" t="n">
        <v>20</v>
      </c>
      <c r="N496" t="n">
        <v>18.14</v>
      </c>
      <c r="O496" t="n">
        <v>15347.16</v>
      </c>
      <c r="P496" t="n">
        <v>168.82</v>
      </c>
      <c r="Q496" t="n">
        <v>183.29</v>
      </c>
      <c r="R496" t="n">
        <v>41.17</v>
      </c>
      <c r="S496" t="n">
        <v>26.24</v>
      </c>
      <c r="T496" t="n">
        <v>6529.59</v>
      </c>
      <c r="U496" t="n">
        <v>0.64</v>
      </c>
      <c r="V496" t="n">
        <v>0.89</v>
      </c>
      <c r="W496" t="n">
        <v>2.97</v>
      </c>
      <c r="X496" t="n">
        <v>0.41</v>
      </c>
      <c r="Y496" t="n">
        <v>0.5</v>
      </c>
      <c r="Z496" t="n">
        <v>10</v>
      </c>
    </row>
    <row r="497">
      <c r="A497" t="n">
        <v>6</v>
      </c>
      <c r="B497" t="n">
        <v>55</v>
      </c>
      <c r="C497" t="inlineStr">
        <is>
          <t xml:space="preserve">CONCLUIDO	</t>
        </is>
      </c>
      <c r="D497" t="n">
        <v>5.0884</v>
      </c>
      <c r="E497" t="n">
        <v>19.65</v>
      </c>
      <c r="F497" t="n">
        <v>17.11</v>
      </c>
      <c r="G497" t="n">
        <v>54.05</v>
      </c>
      <c r="H497" t="n">
        <v>1</v>
      </c>
      <c r="I497" t="n">
        <v>19</v>
      </c>
      <c r="J497" t="n">
        <v>123.85</v>
      </c>
      <c r="K497" t="n">
        <v>43.4</v>
      </c>
      <c r="L497" t="n">
        <v>7</v>
      </c>
      <c r="M497" t="n">
        <v>17</v>
      </c>
      <c r="N497" t="n">
        <v>18.45</v>
      </c>
      <c r="O497" t="n">
        <v>15508.69</v>
      </c>
      <c r="P497" t="n">
        <v>167.72</v>
      </c>
      <c r="Q497" t="n">
        <v>183.27</v>
      </c>
      <c r="R497" t="n">
        <v>39.18</v>
      </c>
      <c r="S497" t="n">
        <v>26.24</v>
      </c>
      <c r="T497" t="n">
        <v>5552.51</v>
      </c>
      <c r="U497" t="n">
        <v>0.67</v>
      </c>
      <c r="V497" t="n">
        <v>0.89</v>
      </c>
      <c r="W497" t="n">
        <v>2.97</v>
      </c>
      <c r="X497" t="n">
        <v>0.36</v>
      </c>
      <c r="Y497" t="n">
        <v>0.5</v>
      </c>
      <c r="Z497" t="n">
        <v>10</v>
      </c>
    </row>
    <row r="498">
      <c r="A498" t="n">
        <v>7</v>
      </c>
      <c r="B498" t="n">
        <v>55</v>
      </c>
      <c r="C498" t="inlineStr">
        <is>
          <t xml:space="preserve">CONCLUIDO	</t>
        </is>
      </c>
      <c r="D498" t="n">
        <v>5.1234</v>
      </c>
      <c r="E498" t="n">
        <v>19.52</v>
      </c>
      <c r="F498" t="n">
        <v>17.05</v>
      </c>
      <c r="G498" t="n">
        <v>63.94</v>
      </c>
      <c r="H498" t="n">
        <v>1.13</v>
      </c>
      <c r="I498" t="n">
        <v>16</v>
      </c>
      <c r="J498" t="n">
        <v>125.16</v>
      </c>
      <c r="K498" t="n">
        <v>43.4</v>
      </c>
      <c r="L498" t="n">
        <v>8</v>
      </c>
      <c r="M498" t="n">
        <v>14</v>
      </c>
      <c r="N498" t="n">
        <v>18.76</v>
      </c>
      <c r="O498" t="n">
        <v>15670.68</v>
      </c>
      <c r="P498" t="n">
        <v>166.34</v>
      </c>
      <c r="Q498" t="n">
        <v>183.3</v>
      </c>
      <c r="R498" t="n">
        <v>37.43</v>
      </c>
      <c r="S498" t="n">
        <v>26.24</v>
      </c>
      <c r="T498" t="n">
        <v>4693.49</v>
      </c>
      <c r="U498" t="n">
        <v>0.7</v>
      </c>
      <c r="V498" t="n">
        <v>0.89</v>
      </c>
      <c r="W498" t="n">
        <v>2.97</v>
      </c>
      <c r="X498" t="n">
        <v>0.3</v>
      </c>
      <c r="Y498" t="n">
        <v>0.5</v>
      </c>
      <c r="Z498" t="n">
        <v>10</v>
      </c>
    </row>
    <row r="499">
      <c r="A499" t="n">
        <v>8</v>
      </c>
      <c r="B499" t="n">
        <v>55</v>
      </c>
      <c r="C499" t="inlineStr">
        <is>
          <t xml:space="preserve">CONCLUIDO	</t>
        </is>
      </c>
      <c r="D499" t="n">
        <v>5.1366</v>
      </c>
      <c r="E499" t="n">
        <v>19.47</v>
      </c>
      <c r="F499" t="n">
        <v>17.03</v>
      </c>
      <c r="G499" t="n">
        <v>68.09999999999999</v>
      </c>
      <c r="H499" t="n">
        <v>1.26</v>
      </c>
      <c r="I499" t="n">
        <v>15</v>
      </c>
      <c r="J499" t="n">
        <v>126.48</v>
      </c>
      <c r="K499" t="n">
        <v>43.4</v>
      </c>
      <c r="L499" t="n">
        <v>9</v>
      </c>
      <c r="M499" t="n">
        <v>13</v>
      </c>
      <c r="N499" t="n">
        <v>19.08</v>
      </c>
      <c r="O499" t="n">
        <v>15833.12</v>
      </c>
      <c r="P499" t="n">
        <v>165.36</v>
      </c>
      <c r="Q499" t="n">
        <v>183.26</v>
      </c>
      <c r="R499" t="n">
        <v>36.63</v>
      </c>
      <c r="S499" t="n">
        <v>26.24</v>
      </c>
      <c r="T499" t="n">
        <v>4296.48</v>
      </c>
      <c r="U499" t="n">
        <v>0.72</v>
      </c>
      <c r="V499" t="n">
        <v>0.89</v>
      </c>
      <c r="W499" t="n">
        <v>2.96</v>
      </c>
      <c r="X499" t="n">
        <v>0.27</v>
      </c>
      <c r="Y499" t="n">
        <v>0.5</v>
      </c>
      <c r="Z499" t="n">
        <v>10</v>
      </c>
    </row>
    <row r="500">
      <c r="A500" t="n">
        <v>9</v>
      </c>
      <c r="B500" t="n">
        <v>55</v>
      </c>
      <c r="C500" t="inlineStr">
        <is>
          <t xml:space="preserve">CONCLUIDO	</t>
        </is>
      </c>
      <c r="D500" t="n">
        <v>5.1549</v>
      </c>
      <c r="E500" t="n">
        <v>19.4</v>
      </c>
      <c r="F500" t="n">
        <v>17</v>
      </c>
      <c r="G500" t="n">
        <v>78.48</v>
      </c>
      <c r="H500" t="n">
        <v>1.38</v>
      </c>
      <c r="I500" t="n">
        <v>13</v>
      </c>
      <c r="J500" t="n">
        <v>127.8</v>
      </c>
      <c r="K500" t="n">
        <v>43.4</v>
      </c>
      <c r="L500" t="n">
        <v>10</v>
      </c>
      <c r="M500" t="n">
        <v>11</v>
      </c>
      <c r="N500" t="n">
        <v>19.4</v>
      </c>
      <c r="O500" t="n">
        <v>15996.02</v>
      </c>
      <c r="P500" t="n">
        <v>164.77</v>
      </c>
      <c r="Q500" t="n">
        <v>183.29</v>
      </c>
      <c r="R500" t="n">
        <v>35.94</v>
      </c>
      <c r="S500" t="n">
        <v>26.24</v>
      </c>
      <c r="T500" t="n">
        <v>3959.24</v>
      </c>
      <c r="U500" t="n">
        <v>0.73</v>
      </c>
      <c r="V500" t="n">
        <v>0.89</v>
      </c>
      <c r="W500" t="n">
        <v>2.96</v>
      </c>
      <c r="X500" t="n">
        <v>0.25</v>
      </c>
      <c r="Y500" t="n">
        <v>0.5</v>
      </c>
      <c r="Z500" t="n">
        <v>10</v>
      </c>
    </row>
    <row r="501">
      <c r="A501" t="n">
        <v>10</v>
      </c>
      <c r="B501" t="n">
        <v>55</v>
      </c>
      <c r="C501" t="inlineStr">
        <is>
          <t xml:space="preserve">CONCLUIDO	</t>
        </is>
      </c>
      <c r="D501" t="n">
        <v>5.1687</v>
      </c>
      <c r="E501" t="n">
        <v>19.35</v>
      </c>
      <c r="F501" t="n">
        <v>16.98</v>
      </c>
      <c r="G501" t="n">
        <v>84.88</v>
      </c>
      <c r="H501" t="n">
        <v>1.5</v>
      </c>
      <c r="I501" t="n">
        <v>12</v>
      </c>
      <c r="J501" t="n">
        <v>129.13</v>
      </c>
      <c r="K501" t="n">
        <v>43.4</v>
      </c>
      <c r="L501" t="n">
        <v>11</v>
      </c>
      <c r="M501" t="n">
        <v>10</v>
      </c>
      <c r="N501" t="n">
        <v>19.73</v>
      </c>
      <c r="O501" t="n">
        <v>16159.39</v>
      </c>
      <c r="P501" t="n">
        <v>163.62</v>
      </c>
      <c r="Q501" t="n">
        <v>183.26</v>
      </c>
      <c r="R501" t="n">
        <v>35.11</v>
      </c>
      <c r="S501" t="n">
        <v>26.24</v>
      </c>
      <c r="T501" t="n">
        <v>3552.71</v>
      </c>
      <c r="U501" t="n">
        <v>0.75</v>
      </c>
      <c r="V501" t="n">
        <v>0.9</v>
      </c>
      <c r="W501" t="n">
        <v>2.96</v>
      </c>
      <c r="X501" t="n">
        <v>0.22</v>
      </c>
      <c r="Y501" t="n">
        <v>0.5</v>
      </c>
      <c r="Z501" t="n">
        <v>10</v>
      </c>
    </row>
    <row r="502">
      <c r="A502" t="n">
        <v>11</v>
      </c>
      <c r="B502" t="n">
        <v>55</v>
      </c>
      <c r="C502" t="inlineStr">
        <is>
          <t xml:space="preserve">CONCLUIDO	</t>
        </is>
      </c>
      <c r="D502" t="n">
        <v>5.1816</v>
      </c>
      <c r="E502" t="n">
        <v>19.3</v>
      </c>
      <c r="F502" t="n">
        <v>16.95</v>
      </c>
      <c r="G502" t="n">
        <v>92.47</v>
      </c>
      <c r="H502" t="n">
        <v>1.63</v>
      </c>
      <c r="I502" t="n">
        <v>11</v>
      </c>
      <c r="J502" t="n">
        <v>130.45</v>
      </c>
      <c r="K502" t="n">
        <v>43.4</v>
      </c>
      <c r="L502" t="n">
        <v>12</v>
      </c>
      <c r="M502" t="n">
        <v>9</v>
      </c>
      <c r="N502" t="n">
        <v>20.05</v>
      </c>
      <c r="O502" t="n">
        <v>16323.22</v>
      </c>
      <c r="P502" t="n">
        <v>162.36</v>
      </c>
      <c r="Q502" t="n">
        <v>183.29</v>
      </c>
      <c r="R502" t="n">
        <v>34.35</v>
      </c>
      <c r="S502" t="n">
        <v>26.24</v>
      </c>
      <c r="T502" t="n">
        <v>3174.48</v>
      </c>
      <c r="U502" t="n">
        <v>0.76</v>
      </c>
      <c r="V502" t="n">
        <v>0.9</v>
      </c>
      <c r="W502" t="n">
        <v>2.96</v>
      </c>
      <c r="X502" t="n">
        <v>0.2</v>
      </c>
      <c r="Y502" t="n">
        <v>0.5</v>
      </c>
      <c r="Z502" t="n">
        <v>10</v>
      </c>
    </row>
    <row r="503">
      <c r="A503" t="n">
        <v>12</v>
      </c>
      <c r="B503" t="n">
        <v>55</v>
      </c>
      <c r="C503" t="inlineStr">
        <is>
          <t xml:space="preserve">CONCLUIDO	</t>
        </is>
      </c>
      <c r="D503" t="n">
        <v>5.1949</v>
      </c>
      <c r="E503" t="n">
        <v>19.25</v>
      </c>
      <c r="F503" t="n">
        <v>16.93</v>
      </c>
      <c r="G503" t="n">
        <v>101.56</v>
      </c>
      <c r="H503" t="n">
        <v>1.74</v>
      </c>
      <c r="I503" t="n">
        <v>10</v>
      </c>
      <c r="J503" t="n">
        <v>131.79</v>
      </c>
      <c r="K503" t="n">
        <v>43.4</v>
      </c>
      <c r="L503" t="n">
        <v>13</v>
      </c>
      <c r="M503" t="n">
        <v>8</v>
      </c>
      <c r="N503" t="n">
        <v>20.39</v>
      </c>
      <c r="O503" t="n">
        <v>16487.53</v>
      </c>
      <c r="P503" t="n">
        <v>161.71</v>
      </c>
      <c r="Q503" t="n">
        <v>183.27</v>
      </c>
      <c r="R503" t="n">
        <v>33.62</v>
      </c>
      <c r="S503" t="n">
        <v>26.24</v>
      </c>
      <c r="T503" t="n">
        <v>2815.92</v>
      </c>
      <c r="U503" t="n">
        <v>0.78</v>
      </c>
      <c r="V503" t="n">
        <v>0.9</v>
      </c>
      <c r="W503" t="n">
        <v>2.95</v>
      </c>
      <c r="X503" t="n">
        <v>0.17</v>
      </c>
      <c r="Y503" t="n">
        <v>0.5</v>
      </c>
      <c r="Z503" t="n">
        <v>10</v>
      </c>
    </row>
    <row r="504">
      <c r="A504" t="n">
        <v>13</v>
      </c>
      <c r="B504" t="n">
        <v>55</v>
      </c>
      <c r="C504" t="inlineStr">
        <is>
          <t xml:space="preserve">CONCLUIDO	</t>
        </is>
      </c>
      <c r="D504" t="n">
        <v>5.1935</v>
      </c>
      <c r="E504" t="n">
        <v>19.25</v>
      </c>
      <c r="F504" t="n">
        <v>16.93</v>
      </c>
      <c r="G504" t="n">
        <v>101.59</v>
      </c>
      <c r="H504" t="n">
        <v>1.86</v>
      </c>
      <c r="I504" t="n">
        <v>10</v>
      </c>
      <c r="J504" t="n">
        <v>133.12</v>
      </c>
      <c r="K504" t="n">
        <v>43.4</v>
      </c>
      <c r="L504" t="n">
        <v>14</v>
      </c>
      <c r="M504" t="n">
        <v>8</v>
      </c>
      <c r="N504" t="n">
        <v>20.72</v>
      </c>
      <c r="O504" t="n">
        <v>16652.31</v>
      </c>
      <c r="P504" t="n">
        <v>161.09</v>
      </c>
      <c r="Q504" t="n">
        <v>183.27</v>
      </c>
      <c r="R504" t="n">
        <v>33.63</v>
      </c>
      <c r="S504" t="n">
        <v>26.24</v>
      </c>
      <c r="T504" t="n">
        <v>2823.61</v>
      </c>
      <c r="U504" t="n">
        <v>0.78</v>
      </c>
      <c r="V504" t="n">
        <v>0.9</v>
      </c>
      <c r="W504" t="n">
        <v>2.96</v>
      </c>
      <c r="X504" t="n">
        <v>0.18</v>
      </c>
      <c r="Y504" t="n">
        <v>0.5</v>
      </c>
      <c r="Z504" t="n">
        <v>10</v>
      </c>
    </row>
    <row r="505">
      <c r="A505" t="n">
        <v>14</v>
      </c>
      <c r="B505" t="n">
        <v>55</v>
      </c>
      <c r="C505" t="inlineStr">
        <is>
          <t xml:space="preserve">CONCLUIDO	</t>
        </is>
      </c>
      <c r="D505" t="n">
        <v>5.2041</v>
      </c>
      <c r="E505" t="n">
        <v>19.22</v>
      </c>
      <c r="F505" t="n">
        <v>16.92</v>
      </c>
      <c r="G505" t="n">
        <v>112.78</v>
      </c>
      <c r="H505" t="n">
        <v>1.97</v>
      </c>
      <c r="I505" t="n">
        <v>9</v>
      </c>
      <c r="J505" t="n">
        <v>134.46</v>
      </c>
      <c r="K505" t="n">
        <v>43.4</v>
      </c>
      <c r="L505" t="n">
        <v>15</v>
      </c>
      <c r="M505" t="n">
        <v>7</v>
      </c>
      <c r="N505" t="n">
        <v>21.06</v>
      </c>
      <c r="O505" t="n">
        <v>16817.7</v>
      </c>
      <c r="P505" t="n">
        <v>160.22</v>
      </c>
      <c r="Q505" t="n">
        <v>183.28</v>
      </c>
      <c r="R505" t="n">
        <v>33.25</v>
      </c>
      <c r="S505" t="n">
        <v>26.24</v>
      </c>
      <c r="T505" t="n">
        <v>2638.37</v>
      </c>
      <c r="U505" t="n">
        <v>0.79</v>
      </c>
      <c r="V505" t="n">
        <v>0.9</v>
      </c>
      <c r="W505" t="n">
        <v>2.95</v>
      </c>
      <c r="X505" t="n">
        <v>0.16</v>
      </c>
      <c r="Y505" t="n">
        <v>0.5</v>
      </c>
      <c r="Z505" t="n">
        <v>10</v>
      </c>
    </row>
    <row r="506">
      <c r="A506" t="n">
        <v>15</v>
      </c>
      <c r="B506" t="n">
        <v>55</v>
      </c>
      <c r="C506" t="inlineStr">
        <is>
          <t xml:space="preserve">CONCLUIDO	</t>
        </is>
      </c>
      <c r="D506" t="n">
        <v>5.2048</v>
      </c>
      <c r="E506" t="n">
        <v>19.21</v>
      </c>
      <c r="F506" t="n">
        <v>16.91</v>
      </c>
      <c r="G506" t="n">
        <v>112.76</v>
      </c>
      <c r="H506" t="n">
        <v>2.08</v>
      </c>
      <c r="I506" t="n">
        <v>9</v>
      </c>
      <c r="J506" t="n">
        <v>135.81</v>
      </c>
      <c r="K506" t="n">
        <v>43.4</v>
      </c>
      <c r="L506" t="n">
        <v>16</v>
      </c>
      <c r="M506" t="n">
        <v>7</v>
      </c>
      <c r="N506" t="n">
        <v>21.41</v>
      </c>
      <c r="O506" t="n">
        <v>16983.46</v>
      </c>
      <c r="P506" t="n">
        <v>159.38</v>
      </c>
      <c r="Q506" t="n">
        <v>183.26</v>
      </c>
      <c r="R506" t="n">
        <v>33.25</v>
      </c>
      <c r="S506" t="n">
        <v>26.24</v>
      </c>
      <c r="T506" t="n">
        <v>2638.8</v>
      </c>
      <c r="U506" t="n">
        <v>0.79</v>
      </c>
      <c r="V506" t="n">
        <v>0.9</v>
      </c>
      <c r="W506" t="n">
        <v>2.95</v>
      </c>
      <c r="X506" t="n">
        <v>0.16</v>
      </c>
      <c r="Y506" t="n">
        <v>0.5</v>
      </c>
      <c r="Z506" t="n">
        <v>10</v>
      </c>
    </row>
    <row r="507">
      <c r="A507" t="n">
        <v>16</v>
      </c>
      <c r="B507" t="n">
        <v>55</v>
      </c>
      <c r="C507" t="inlineStr">
        <is>
          <t xml:space="preserve">CONCLUIDO	</t>
        </is>
      </c>
      <c r="D507" t="n">
        <v>5.216</v>
      </c>
      <c r="E507" t="n">
        <v>19.17</v>
      </c>
      <c r="F507" t="n">
        <v>16.9</v>
      </c>
      <c r="G507" t="n">
        <v>126.72</v>
      </c>
      <c r="H507" t="n">
        <v>2.19</v>
      </c>
      <c r="I507" t="n">
        <v>8</v>
      </c>
      <c r="J507" t="n">
        <v>137.15</v>
      </c>
      <c r="K507" t="n">
        <v>43.4</v>
      </c>
      <c r="L507" t="n">
        <v>17</v>
      </c>
      <c r="M507" t="n">
        <v>6</v>
      </c>
      <c r="N507" t="n">
        <v>21.75</v>
      </c>
      <c r="O507" t="n">
        <v>17149.71</v>
      </c>
      <c r="P507" t="n">
        <v>158.92</v>
      </c>
      <c r="Q507" t="n">
        <v>183.26</v>
      </c>
      <c r="R507" t="n">
        <v>32.56</v>
      </c>
      <c r="S507" t="n">
        <v>26.24</v>
      </c>
      <c r="T507" t="n">
        <v>2297.32</v>
      </c>
      <c r="U507" t="n">
        <v>0.8100000000000001</v>
      </c>
      <c r="V507" t="n">
        <v>0.9</v>
      </c>
      <c r="W507" t="n">
        <v>2.95</v>
      </c>
      <c r="X507" t="n">
        <v>0.14</v>
      </c>
      <c r="Y507" t="n">
        <v>0.5</v>
      </c>
      <c r="Z507" t="n">
        <v>10</v>
      </c>
    </row>
    <row r="508">
      <c r="A508" t="n">
        <v>17</v>
      </c>
      <c r="B508" t="n">
        <v>55</v>
      </c>
      <c r="C508" t="inlineStr">
        <is>
          <t xml:space="preserve">CONCLUIDO	</t>
        </is>
      </c>
      <c r="D508" t="n">
        <v>5.2163</v>
      </c>
      <c r="E508" t="n">
        <v>19.17</v>
      </c>
      <c r="F508" t="n">
        <v>16.9</v>
      </c>
      <c r="G508" t="n">
        <v>126.71</v>
      </c>
      <c r="H508" t="n">
        <v>2.3</v>
      </c>
      <c r="I508" t="n">
        <v>8</v>
      </c>
      <c r="J508" t="n">
        <v>138.51</v>
      </c>
      <c r="K508" t="n">
        <v>43.4</v>
      </c>
      <c r="L508" t="n">
        <v>18</v>
      </c>
      <c r="M508" t="n">
        <v>6</v>
      </c>
      <c r="N508" t="n">
        <v>22.11</v>
      </c>
      <c r="O508" t="n">
        <v>17316.45</v>
      </c>
      <c r="P508" t="n">
        <v>158.3</v>
      </c>
      <c r="Q508" t="n">
        <v>183.26</v>
      </c>
      <c r="R508" t="n">
        <v>32.58</v>
      </c>
      <c r="S508" t="n">
        <v>26.24</v>
      </c>
      <c r="T508" t="n">
        <v>2308.02</v>
      </c>
      <c r="U508" t="n">
        <v>0.8100000000000001</v>
      </c>
      <c r="V508" t="n">
        <v>0.9</v>
      </c>
      <c r="W508" t="n">
        <v>2.95</v>
      </c>
      <c r="X508" t="n">
        <v>0.14</v>
      </c>
      <c r="Y508" t="n">
        <v>0.5</v>
      </c>
      <c r="Z508" t="n">
        <v>10</v>
      </c>
    </row>
    <row r="509">
      <c r="A509" t="n">
        <v>18</v>
      </c>
      <c r="B509" t="n">
        <v>55</v>
      </c>
      <c r="C509" t="inlineStr">
        <is>
          <t xml:space="preserve">CONCLUIDO	</t>
        </is>
      </c>
      <c r="D509" t="n">
        <v>5.2297</v>
      </c>
      <c r="E509" t="n">
        <v>19.12</v>
      </c>
      <c r="F509" t="n">
        <v>16.87</v>
      </c>
      <c r="G509" t="n">
        <v>144.6</v>
      </c>
      <c r="H509" t="n">
        <v>2.4</v>
      </c>
      <c r="I509" t="n">
        <v>7</v>
      </c>
      <c r="J509" t="n">
        <v>139.86</v>
      </c>
      <c r="K509" t="n">
        <v>43.4</v>
      </c>
      <c r="L509" t="n">
        <v>19</v>
      </c>
      <c r="M509" t="n">
        <v>5</v>
      </c>
      <c r="N509" t="n">
        <v>22.46</v>
      </c>
      <c r="O509" t="n">
        <v>17483.7</v>
      </c>
      <c r="P509" t="n">
        <v>157.02</v>
      </c>
      <c r="Q509" t="n">
        <v>183.27</v>
      </c>
      <c r="R509" t="n">
        <v>31.8</v>
      </c>
      <c r="S509" t="n">
        <v>26.24</v>
      </c>
      <c r="T509" t="n">
        <v>1921.88</v>
      </c>
      <c r="U509" t="n">
        <v>0.83</v>
      </c>
      <c r="V509" t="n">
        <v>0.9</v>
      </c>
      <c r="W509" t="n">
        <v>2.95</v>
      </c>
      <c r="X509" t="n">
        <v>0.11</v>
      </c>
      <c r="Y509" t="n">
        <v>0.5</v>
      </c>
      <c r="Z509" t="n">
        <v>10</v>
      </c>
    </row>
    <row r="510">
      <c r="A510" t="n">
        <v>19</v>
      </c>
      <c r="B510" t="n">
        <v>55</v>
      </c>
      <c r="C510" t="inlineStr">
        <is>
          <t xml:space="preserve">CONCLUIDO	</t>
        </is>
      </c>
      <c r="D510" t="n">
        <v>5.2271</v>
      </c>
      <c r="E510" t="n">
        <v>19.13</v>
      </c>
      <c r="F510" t="n">
        <v>16.88</v>
      </c>
      <c r="G510" t="n">
        <v>144.68</v>
      </c>
      <c r="H510" t="n">
        <v>2.5</v>
      </c>
      <c r="I510" t="n">
        <v>7</v>
      </c>
      <c r="J510" t="n">
        <v>141.22</v>
      </c>
      <c r="K510" t="n">
        <v>43.4</v>
      </c>
      <c r="L510" t="n">
        <v>20</v>
      </c>
      <c r="M510" t="n">
        <v>5</v>
      </c>
      <c r="N510" t="n">
        <v>22.82</v>
      </c>
      <c r="O510" t="n">
        <v>17651.44</v>
      </c>
      <c r="P510" t="n">
        <v>157.26</v>
      </c>
      <c r="Q510" t="n">
        <v>183.27</v>
      </c>
      <c r="R510" t="n">
        <v>32.11</v>
      </c>
      <c r="S510" t="n">
        <v>26.24</v>
      </c>
      <c r="T510" t="n">
        <v>2074.03</v>
      </c>
      <c r="U510" t="n">
        <v>0.82</v>
      </c>
      <c r="V510" t="n">
        <v>0.9</v>
      </c>
      <c r="W510" t="n">
        <v>2.95</v>
      </c>
      <c r="X510" t="n">
        <v>0.12</v>
      </c>
      <c r="Y510" t="n">
        <v>0.5</v>
      </c>
      <c r="Z510" t="n">
        <v>10</v>
      </c>
    </row>
    <row r="511">
      <c r="A511" t="n">
        <v>20</v>
      </c>
      <c r="B511" t="n">
        <v>55</v>
      </c>
      <c r="C511" t="inlineStr">
        <is>
          <t xml:space="preserve">CONCLUIDO	</t>
        </is>
      </c>
      <c r="D511" t="n">
        <v>5.2285</v>
      </c>
      <c r="E511" t="n">
        <v>19.13</v>
      </c>
      <c r="F511" t="n">
        <v>16.87</v>
      </c>
      <c r="G511" t="n">
        <v>144.64</v>
      </c>
      <c r="H511" t="n">
        <v>2.61</v>
      </c>
      <c r="I511" t="n">
        <v>7</v>
      </c>
      <c r="J511" t="n">
        <v>142.59</v>
      </c>
      <c r="K511" t="n">
        <v>43.4</v>
      </c>
      <c r="L511" t="n">
        <v>21</v>
      </c>
      <c r="M511" t="n">
        <v>5</v>
      </c>
      <c r="N511" t="n">
        <v>23.19</v>
      </c>
      <c r="O511" t="n">
        <v>17819.69</v>
      </c>
      <c r="P511" t="n">
        <v>155.74</v>
      </c>
      <c r="Q511" t="n">
        <v>183.26</v>
      </c>
      <c r="R511" t="n">
        <v>32.01</v>
      </c>
      <c r="S511" t="n">
        <v>26.24</v>
      </c>
      <c r="T511" t="n">
        <v>2027.5</v>
      </c>
      <c r="U511" t="n">
        <v>0.82</v>
      </c>
      <c r="V511" t="n">
        <v>0.9</v>
      </c>
      <c r="W511" t="n">
        <v>2.95</v>
      </c>
      <c r="X511" t="n">
        <v>0.12</v>
      </c>
      <c r="Y511" t="n">
        <v>0.5</v>
      </c>
      <c r="Z511" t="n">
        <v>10</v>
      </c>
    </row>
    <row r="512">
      <c r="A512" t="n">
        <v>21</v>
      </c>
      <c r="B512" t="n">
        <v>55</v>
      </c>
      <c r="C512" t="inlineStr">
        <is>
          <t xml:space="preserve">CONCLUIDO	</t>
        </is>
      </c>
      <c r="D512" t="n">
        <v>5.2406</v>
      </c>
      <c r="E512" t="n">
        <v>19.08</v>
      </c>
      <c r="F512" t="n">
        <v>16.85</v>
      </c>
      <c r="G512" t="n">
        <v>168.54</v>
      </c>
      <c r="H512" t="n">
        <v>2.7</v>
      </c>
      <c r="I512" t="n">
        <v>6</v>
      </c>
      <c r="J512" t="n">
        <v>143.96</v>
      </c>
      <c r="K512" t="n">
        <v>43.4</v>
      </c>
      <c r="L512" t="n">
        <v>22</v>
      </c>
      <c r="M512" t="n">
        <v>4</v>
      </c>
      <c r="N512" t="n">
        <v>23.56</v>
      </c>
      <c r="O512" t="n">
        <v>17988.46</v>
      </c>
      <c r="P512" t="n">
        <v>153.7</v>
      </c>
      <c r="Q512" t="n">
        <v>183.26</v>
      </c>
      <c r="R512" t="n">
        <v>31.36</v>
      </c>
      <c r="S512" t="n">
        <v>26.24</v>
      </c>
      <c r="T512" t="n">
        <v>1707.21</v>
      </c>
      <c r="U512" t="n">
        <v>0.84</v>
      </c>
      <c r="V512" t="n">
        <v>0.9</v>
      </c>
      <c r="W512" t="n">
        <v>2.95</v>
      </c>
      <c r="X512" t="n">
        <v>0.1</v>
      </c>
      <c r="Y512" t="n">
        <v>0.5</v>
      </c>
      <c r="Z512" t="n">
        <v>10</v>
      </c>
    </row>
    <row r="513">
      <c r="A513" t="n">
        <v>22</v>
      </c>
      <c r="B513" t="n">
        <v>55</v>
      </c>
      <c r="C513" t="inlineStr">
        <is>
          <t xml:space="preserve">CONCLUIDO	</t>
        </is>
      </c>
      <c r="D513" t="n">
        <v>5.2416</v>
      </c>
      <c r="E513" t="n">
        <v>19.08</v>
      </c>
      <c r="F513" t="n">
        <v>16.85</v>
      </c>
      <c r="G513" t="n">
        <v>168.51</v>
      </c>
      <c r="H513" t="n">
        <v>2.8</v>
      </c>
      <c r="I513" t="n">
        <v>6</v>
      </c>
      <c r="J513" t="n">
        <v>145.33</v>
      </c>
      <c r="K513" t="n">
        <v>43.4</v>
      </c>
      <c r="L513" t="n">
        <v>23</v>
      </c>
      <c r="M513" t="n">
        <v>4</v>
      </c>
      <c r="N513" t="n">
        <v>23.93</v>
      </c>
      <c r="O513" t="n">
        <v>18157.74</v>
      </c>
      <c r="P513" t="n">
        <v>154.44</v>
      </c>
      <c r="Q513" t="n">
        <v>183.26</v>
      </c>
      <c r="R513" t="n">
        <v>31.16</v>
      </c>
      <c r="S513" t="n">
        <v>26.24</v>
      </c>
      <c r="T513" t="n">
        <v>1607.09</v>
      </c>
      <c r="U513" t="n">
        <v>0.84</v>
      </c>
      <c r="V513" t="n">
        <v>0.9</v>
      </c>
      <c r="W513" t="n">
        <v>2.95</v>
      </c>
      <c r="X513" t="n">
        <v>0.1</v>
      </c>
      <c r="Y513" t="n">
        <v>0.5</v>
      </c>
      <c r="Z513" t="n">
        <v>10</v>
      </c>
    </row>
    <row r="514">
      <c r="A514" t="n">
        <v>23</v>
      </c>
      <c r="B514" t="n">
        <v>55</v>
      </c>
      <c r="C514" t="inlineStr">
        <is>
          <t xml:space="preserve">CONCLUIDO	</t>
        </is>
      </c>
      <c r="D514" t="n">
        <v>5.2425</v>
      </c>
      <c r="E514" t="n">
        <v>19.07</v>
      </c>
      <c r="F514" t="n">
        <v>16.85</v>
      </c>
      <c r="G514" t="n">
        <v>168.47</v>
      </c>
      <c r="H514" t="n">
        <v>2.89</v>
      </c>
      <c r="I514" t="n">
        <v>6</v>
      </c>
      <c r="J514" t="n">
        <v>146.7</v>
      </c>
      <c r="K514" t="n">
        <v>43.4</v>
      </c>
      <c r="L514" t="n">
        <v>24</v>
      </c>
      <c r="M514" t="n">
        <v>4</v>
      </c>
      <c r="N514" t="n">
        <v>24.3</v>
      </c>
      <c r="O514" t="n">
        <v>18327.54</v>
      </c>
      <c r="P514" t="n">
        <v>154.42</v>
      </c>
      <c r="Q514" t="n">
        <v>183.27</v>
      </c>
      <c r="R514" t="n">
        <v>31.15</v>
      </c>
      <c r="S514" t="n">
        <v>26.24</v>
      </c>
      <c r="T514" t="n">
        <v>1601.58</v>
      </c>
      <c r="U514" t="n">
        <v>0.84</v>
      </c>
      <c r="V514" t="n">
        <v>0.9</v>
      </c>
      <c r="W514" t="n">
        <v>2.95</v>
      </c>
      <c r="X514" t="n">
        <v>0.09</v>
      </c>
      <c r="Y514" t="n">
        <v>0.5</v>
      </c>
      <c r="Z514" t="n">
        <v>10</v>
      </c>
    </row>
    <row r="515">
      <c r="A515" t="n">
        <v>24</v>
      </c>
      <c r="B515" t="n">
        <v>55</v>
      </c>
      <c r="C515" t="inlineStr">
        <is>
          <t xml:space="preserve">CONCLUIDO	</t>
        </is>
      </c>
      <c r="D515" t="n">
        <v>5.2418</v>
      </c>
      <c r="E515" t="n">
        <v>19.08</v>
      </c>
      <c r="F515" t="n">
        <v>16.85</v>
      </c>
      <c r="G515" t="n">
        <v>168.5</v>
      </c>
      <c r="H515" t="n">
        <v>2.99</v>
      </c>
      <c r="I515" t="n">
        <v>6</v>
      </c>
      <c r="J515" t="n">
        <v>148.09</v>
      </c>
      <c r="K515" t="n">
        <v>43.4</v>
      </c>
      <c r="L515" t="n">
        <v>25</v>
      </c>
      <c r="M515" t="n">
        <v>4</v>
      </c>
      <c r="N515" t="n">
        <v>24.69</v>
      </c>
      <c r="O515" t="n">
        <v>18497.87</v>
      </c>
      <c r="P515" t="n">
        <v>153.64</v>
      </c>
      <c r="Q515" t="n">
        <v>183.27</v>
      </c>
      <c r="R515" t="n">
        <v>31.28</v>
      </c>
      <c r="S515" t="n">
        <v>26.24</v>
      </c>
      <c r="T515" t="n">
        <v>1667.17</v>
      </c>
      <c r="U515" t="n">
        <v>0.84</v>
      </c>
      <c r="V515" t="n">
        <v>0.9</v>
      </c>
      <c r="W515" t="n">
        <v>2.95</v>
      </c>
      <c r="X515" t="n">
        <v>0.09</v>
      </c>
      <c r="Y515" t="n">
        <v>0.5</v>
      </c>
      <c r="Z515" t="n">
        <v>10</v>
      </c>
    </row>
    <row r="516">
      <c r="A516" t="n">
        <v>25</v>
      </c>
      <c r="B516" t="n">
        <v>55</v>
      </c>
      <c r="C516" t="inlineStr">
        <is>
          <t xml:space="preserve">CONCLUIDO	</t>
        </is>
      </c>
      <c r="D516" t="n">
        <v>5.2414</v>
      </c>
      <c r="E516" t="n">
        <v>19.08</v>
      </c>
      <c r="F516" t="n">
        <v>16.85</v>
      </c>
      <c r="G516" t="n">
        <v>168.51</v>
      </c>
      <c r="H516" t="n">
        <v>3.08</v>
      </c>
      <c r="I516" t="n">
        <v>6</v>
      </c>
      <c r="J516" t="n">
        <v>149.47</v>
      </c>
      <c r="K516" t="n">
        <v>43.4</v>
      </c>
      <c r="L516" t="n">
        <v>26</v>
      </c>
      <c r="M516" t="n">
        <v>4</v>
      </c>
      <c r="N516" t="n">
        <v>25.07</v>
      </c>
      <c r="O516" t="n">
        <v>18668.73</v>
      </c>
      <c r="P516" t="n">
        <v>152.07</v>
      </c>
      <c r="Q516" t="n">
        <v>183.27</v>
      </c>
      <c r="R516" t="n">
        <v>31.2</v>
      </c>
      <c r="S516" t="n">
        <v>26.24</v>
      </c>
      <c r="T516" t="n">
        <v>1627.55</v>
      </c>
      <c r="U516" t="n">
        <v>0.84</v>
      </c>
      <c r="V516" t="n">
        <v>0.9</v>
      </c>
      <c r="W516" t="n">
        <v>2.95</v>
      </c>
      <c r="X516" t="n">
        <v>0.1</v>
      </c>
      <c r="Y516" t="n">
        <v>0.5</v>
      </c>
      <c r="Z516" t="n">
        <v>10</v>
      </c>
    </row>
    <row r="517">
      <c r="A517" t="n">
        <v>26</v>
      </c>
      <c r="B517" t="n">
        <v>55</v>
      </c>
      <c r="C517" t="inlineStr">
        <is>
          <t xml:space="preserve">CONCLUIDO	</t>
        </is>
      </c>
      <c r="D517" t="n">
        <v>5.2518</v>
      </c>
      <c r="E517" t="n">
        <v>19.04</v>
      </c>
      <c r="F517" t="n">
        <v>16.84</v>
      </c>
      <c r="G517" t="n">
        <v>202.05</v>
      </c>
      <c r="H517" t="n">
        <v>3.17</v>
      </c>
      <c r="I517" t="n">
        <v>5</v>
      </c>
      <c r="J517" t="n">
        <v>150.86</v>
      </c>
      <c r="K517" t="n">
        <v>43.4</v>
      </c>
      <c r="L517" t="n">
        <v>27</v>
      </c>
      <c r="M517" t="n">
        <v>3</v>
      </c>
      <c r="N517" t="n">
        <v>25.46</v>
      </c>
      <c r="O517" t="n">
        <v>18840.13</v>
      </c>
      <c r="P517" t="n">
        <v>149.96</v>
      </c>
      <c r="Q517" t="n">
        <v>183.26</v>
      </c>
      <c r="R517" t="n">
        <v>30.87</v>
      </c>
      <c r="S517" t="n">
        <v>26.24</v>
      </c>
      <c r="T517" t="n">
        <v>1466.94</v>
      </c>
      <c r="U517" t="n">
        <v>0.85</v>
      </c>
      <c r="V517" t="n">
        <v>0.9</v>
      </c>
      <c r="W517" t="n">
        <v>2.95</v>
      </c>
      <c r="X517" t="n">
        <v>0.08</v>
      </c>
      <c r="Y517" t="n">
        <v>0.5</v>
      </c>
      <c r="Z517" t="n">
        <v>10</v>
      </c>
    </row>
    <row r="518">
      <c r="A518" t="n">
        <v>27</v>
      </c>
      <c r="B518" t="n">
        <v>55</v>
      </c>
      <c r="C518" t="inlineStr">
        <is>
          <t xml:space="preserve">CONCLUIDO	</t>
        </is>
      </c>
      <c r="D518" t="n">
        <v>5.2513</v>
      </c>
      <c r="E518" t="n">
        <v>19.04</v>
      </c>
      <c r="F518" t="n">
        <v>16.84</v>
      </c>
      <c r="G518" t="n">
        <v>202.07</v>
      </c>
      <c r="H518" t="n">
        <v>3.26</v>
      </c>
      <c r="I518" t="n">
        <v>5</v>
      </c>
      <c r="J518" t="n">
        <v>152.25</v>
      </c>
      <c r="K518" t="n">
        <v>43.4</v>
      </c>
      <c r="L518" t="n">
        <v>28</v>
      </c>
      <c r="M518" t="n">
        <v>3</v>
      </c>
      <c r="N518" t="n">
        <v>25.85</v>
      </c>
      <c r="O518" t="n">
        <v>19012.07</v>
      </c>
      <c r="P518" t="n">
        <v>150.79</v>
      </c>
      <c r="Q518" t="n">
        <v>183.26</v>
      </c>
      <c r="R518" t="n">
        <v>30.79</v>
      </c>
      <c r="S518" t="n">
        <v>26.24</v>
      </c>
      <c r="T518" t="n">
        <v>1427.39</v>
      </c>
      <c r="U518" t="n">
        <v>0.85</v>
      </c>
      <c r="V518" t="n">
        <v>0.9</v>
      </c>
      <c r="W518" t="n">
        <v>2.95</v>
      </c>
      <c r="X518" t="n">
        <v>0.08</v>
      </c>
      <c r="Y518" t="n">
        <v>0.5</v>
      </c>
      <c r="Z518" t="n">
        <v>10</v>
      </c>
    </row>
    <row r="519">
      <c r="A519" t="n">
        <v>28</v>
      </c>
      <c r="B519" t="n">
        <v>55</v>
      </c>
      <c r="C519" t="inlineStr">
        <is>
          <t xml:space="preserve">CONCLUIDO	</t>
        </is>
      </c>
      <c r="D519" t="n">
        <v>5.253</v>
      </c>
      <c r="E519" t="n">
        <v>19.04</v>
      </c>
      <c r="F519" t="n">
        <v>16.83</v>
      </c>
      <c r="G519" t="n">
        <v>202</v>
      </c>
      <c r="H519" t="n">
        <v>3.34</v>
      </c>
      <c r="I519" t="n">
        <v>5</v>
      </c>
      <c r="J519" t="n">
        <v>153.65</v>
      </c>
      <c r="K519" t="n">
        <v>43.4</v>
      </c>
      <c r="L519" t="n">
        <v>29</v>
      </c>
      <c r="M519" t="n">
        <v>3</v>
      </c>
      <c r="N519" t="n">
        <v>26.25</v>
      </c>
      <c r="O519" t="n">
        <v>19184.56</v>
      </c>
      <c r="P519" t="n">
        <v>150.97</v>
      </c>
      <c r="Q519" t="n">
        <v>183.26</v>
      </c>
      <c r="R519" t="n">
        <v>30.72</v>
      </c>
      <c r="S519" t="n">
        <v>26.24</v>
      </c>
      <c r="T519" t="n">
        <v>1392.77</v>
      </c>
      <c r="U519" t="n">
        <v>0.85</v>
      </c>
      <c r="V519" t="n">
        <v>0.9</v>
      </c>
      <c r="W519" t="n">
        <v>2.95</v>
      </c>
      <c r="X519" t="n">
        <v>0.08</v>
      </c>
      <c r="Y519" t="n">
        <v>0.5</v>
      </c>
      <c r="Z519" t="n">
        <v>10</v>
      </c>
    </row>
    <row r="520">
      <c r="A520" t="n">
        <v>29</v>
      </c>
      <c r="B520" t="n">
        <v>55</v>
      </c>
      <c r="C520" t="inlineStr">
        <is>
          <t xml:space="preserve">CONCLUIDO	</t>
        </is>
      </c>
      <c r="D520" t="n">
        <v>5.251</v>
      </c>
      <c r="E520" t="n">
        <v>19.04</v>
      </c>
      <c r="F520" t="n">
        <v>16.84</v>
      </c>
      <c r="G520" t="n">
        <v>202.08</v>
      </c>
      <c r="H520" t="n">
        <v>3.43</v>
      </c>
      <c r="I520" t="n">
        <v>5</v>
      </c>
      <c r="J520" t="n">
        <v>155.06</v>
      </c>
      <c r="K520" t="n">
        <v>43.4</v>
      </c>
      <c r="L520" t="n">
        <v>30</v>
      </c>
      <c r="M520" t="n">
        <v>2</v>
      </c>
      <c r="N520" t="n">
        <v>26.66</v>
      </c>
      <c r="O520" t="n">
        <v>19357.59</v>
      </c>
      <c r="P520" t="n">
        <v>151.17</v>
      </c>
      <c r="Q520" t="n">
        <v>183.26</v>
      </c>
      <c r="R520" t="n">
        <v>30.86</v>
      </c>
      <c r="S520" t="n">
        <v>26.24</v>
      </c>
      <c r="T520" t="n">
        <v>1462.86</v>
      </c>
      <c r="U520" t="n">
        <v>0.85</v>
      </c>
      <c r="V520" t="n">
        <v>0.9</v>
      </c>
      <c r="W520" t="n">
        <v>2.95</v>
      </c>
      <c r="X520" t="n">
        <v>0.08</v>
      </c>
      <c r="Y520" t="n">
        <v>0.5</v>
      </c>
      <c r="Z520" t="n">
        <v>10</v>
      </c>
    </row>
    <row r="521">
      <c r="A521" t="n">
        <v>30</v>
      </c>
      <c r="B521" t="n">
        <v>55</v>
      </c>
      <c r="C521" t="inlineStr">
        <is>
          <t xml:space="preserve">CONCLUIDO	</t>
        </is>
      </c>
      <c r="D521" t="n">
        <v>5.2537</v>
      </c>
      <c r="E521" t="n">
        <v>19.03</v>
      </c>
      <c r="F521" t="n">
        <v>16.83</v>
      </c>
      <c r="G521" t="n">
        <v>201.97</v>
      </c>
      <c r="H521" t="n">
        <v>3.51</v>
      </c>
      <c r="I521" t="n">
        <v>5</v>
      </c>
      <c r="J521" t="n">
        <v>156.46</v>
      </c>
      <c r="K521" t="n">
        <v>43.4</v>
      </c>
      <c r="L521" t="n">
        <v>31</v>
      </c>
      <c r="M521" t="n">
        <v>2</v>
      </c>
      <c r="N521" t="n">
        <v>27.06</v>
      </c>
      <c r="O521" t="n">
        <v>19531.19</v>
      </c>
      <c r="P521" t="n">
        <v>150.9</v>
      </c>
      <c r="Q521" t="n">
        <v>183.26</v>
      </c>
      <c r="R521" t="n">
        <v>30.56</v>
      </c>
      <c r="S521" t="n">
        <v>26.24</v>
      </c>
      <c r="T521" t="n">
        <v>1309.69</v>
      </c>
      <c r="U521" t="n">
        <v>0.86</v>
      </c>
      <c r="V521" t="n">
        <v>0.9</v>
      </c>
      <c r="W521" t="n">
        <v>2.95</v>
      </c>
      <c r="X521" t="n">
        <v>0.07000000000000001</v>
      </c>
      <c r="Y521" t="n">
        <v>0.5</v>
      </c>
      <c r="Z521" t="n">
        <v>10</v>
      </c>
    </row>
    <row r="522">
      <c r="A522" t="n">
        <v>31</v>
      </c>
      <c r="B522" t="n">
        <v>55</v>
      </c>
      <c r="C522" t="inlineStr">
        <is>
          <t xml:space="preserve">CONCLUIDO	</t>
        </is>
      </c>
      <c r="D522" t="n">
        <v>5.2509</v>
      </c>
      <c r="E522" t="n">
        <v>19.04</v>
      </c>
      <c r="F522" t="n">
        <v>16.84</v>
      </c>
      <c r="G522" t="n">
        <v>202.09</v>
      </c>
      <c r="H522" t="n">
        <v>3.59</v>
      </c>
      <c r="I522" t="n">
        <v>5</v>
      </c>
      <c r="J522" t="n">
        <v>157.88</v>
      </c>
      <c r="K522" t="n">
        <v>43.4</v>
      </c>
      <c r="L522" t="n">
        <v>32</v>
      </c>
      <c r="M522" t="n">
        <v>0</v>
      </c>
      <c r="N522" t="n">
        <v>27.48</v>
      </c>
      <c r="O522" t="n">
        <v>19705.34</v>
      </c>
      <c r="P522" t="n">
        <v>151.19</v>
      </c>
      <c r="Q522" t="n">
        <v>183.26</v>
      </c>
      <c r="R522" t="n">
        <v>30.79</v>
      </c>
      <c r="S522" t="n">
        <v>26.24</v>
      </c>
      <c r="T522" t="n">
        <v>1428.18</v>
      </c>
      <c r="U522" t="n">
        <v>0.85</v>
      </c>
      <c r="V522" t="n">
        <v>0.9</v>
      </c>
      <c r="W522" t="n">
        <v>2.95</v>
      </c>
      <c r="X522" t="n">
        <v>0.09</v>
      </c>
      <c r="Y522" t="n">
        <v>0.5</v>
      </c>
      <c r="Z52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52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INDEX(resultados!$A$2:$ZZ$522, 1, MATCH($B$1, resultados!$A$1:$ZZ$1, 0))</f>
        <v/>
      </c>
      <c r="B7">
        <f>INDEX(resultados!$A$2:$ZZ$522, 1, MATCH($B$2, resultados!$A$1:$ZZ$1, 0))</f>
        <v/>
      </c>
      <c r="C7">
        <f>INDEX(resultados!$A$2:$ZZ$522, 1, MATCH($B$3, resultados!$A$1:$ZZ$1, 0))</f>
        <v/>
      </c>
    </row>
    <row r="8">
      <c r="A8">
        <f>INDEX(resultados!$A$2:$ZZ$522, 2, MATCH($B$1, resultados!$A$1:$ZZ$1, 0))</f>
        <v/>
      </c>
      <c r="B8">
        <f>INDEX(resultados!$A$2:$ZZ$522, 2, MATCH($B$2, resultados!$A$1:$ZZ$1, 0))</f>
        <v/>
      </c>
      <c r="C8">
        <f>INDEX(resultados!$A$2:$ZZ$522, 2, MATCH($B$3, resultados!$A$1:$ZZ$1, 0))</f>
        <v/>
      </c>
    </row>
    <row r="9">
      <c r="A9">
        <f>INDEX(resultados!$A$2:$ZZ$522, 3, MATCH($B$1, resultados!$A$1:$ZZ$1, 0))</f>
        <v/>
      </c>
      <c r="B9">
        <f>INDEX(resultados!$A$2:$ZZ$522, 3, MATCH($B$2, resultados!$A$1:$ZZ$1, 0))</f>
        <v/>
      </c>
      <c r="C9">
        <f>INDEX(resultados!$A$2:$ZZ$522, 3, MATCH($B$3, resultados!$A$1:$ZZ$1, 0))</f>
        <v/>
      </c>
    </row>
    <row r="10">
      <c r="A10">
        <f>INDEX(resultados!$A$2:$ZZ$522, 4, MATCH($B$1, resultados!$A$1:$ZZ$1, 0))</f>
        <v/>
      </c>
      <c r="B10">
        <f>INDEX(resultados!$A$2:$ZZ$522, 4, MATCH($B$2, resultados!$A$1:$ZZ$1, 0))</f>
        <v/>
      </c>
      <c r="C10">
        <f>INDEX(resultados!$A$2:$ZZ$522, 4, MATCH($B$3, resultados!$A$1:$ZZ$1, 0))</f>
        <v/>
      </c>
    </row>
    <row r="11">
      <c r="A11">
        <f>INDEX(resultados!$A$2:$ZZ$522, 5, MATCH($B$1, resultados!$A$1:$ZZ$1, 0))</f>
        <v/>
      </c>
      <c r="B11">
        <f>INDEX(resultados!$A$2:$ZZ$522, 5, MATCH($B$2, resultados!$A$1:$ZZ$1, 0))</f>
        <v/>
      </c>
      <c r="C11">
        <f>INDEX(resultados!$A$2:$ZZ$522, 5, MATCH($B$3, resultados!$A$1:$ZZ$1, 0))</f>
        <v/>
      </c>
    </row>
    <row r="12">
      <c r="A12">
        <f>INDEX(resultados!$A$2:$ZZ$522, 6, MATCH($B$1, resultados!$A$1:$ZZ$1, 0))</f>
        <v/>
      </c>
      <c r="B12">
        <f>INDEX(resultados!$A$2:$ZZ$522, 6, MATCH($B$2, resultados!$A$1:$ZZ$1, 0))</f>
        <v/>
      </c>
      <c r="C12">
        <f>INDEX(resultados!$A$2:$ZZ$522, 6, MATCH($B$3, resultados!$A$1:$ZZ$1, 0))</f>
        <v/>
      </c>
    </row>
    <row r="13">
      <c r="A13">
        <f>INDEX(resultados!$A$2:$ZZ$522, 7, MATCH($B$1, resultados!$A$1:$ZZ$1, 0))</f>
        <v/>
      </c>
      <c r="B13">
        <f>INDEX(resultados!$A$2:$ZZ$522, 7, MATCH($B$2, resultados!$A$1:$ZZ$1, 0))</f>
        <v/>
      </c>
      <c r="C13">
        <f>INDEX(resultados!$A$2:$ZZ$522, 7, MATCH($B$3, resultados!$A$1:$ZZ$1, 0))</f>
        <v/>
      </c>
    </row>
    <row r="14">
      <c r="A14">
        <f>INDEX(resultados!$A$2:$ZZ$522, 8, MATCH($B$1, resultados!$A$1:$ZZ$1, 0))</f>
        <v/>
      </c>
      <c r="B14">
        <f>INDEX(resultados!$A$2:$ZZ$522, 8, MATCH($B$2, resultados!$A$1:$ZZ$1, 0))</f>
        <v/>
      </c>
      <c r="C14">
        <f>INDEX(resultados!$A$2:$ZZ$522, 8, MATCH($B$3, resultados!$A$1:$ZZ$1, 0))</f>
        <v/>
      </c>
    </row>
    <row r="15">
      <c r="A15">
        <f>INDEX(resultados!$A$2:$ZZ$522, 9, MATCH($B$1, resultados!$A$1:$ZZ$1, 0))</f>
        <v/>
      </c>
      <c r="B15">
        <f>INDEX(resultados!$A$2:$ZZ$522, 9, MATCH($B$2, resultados!$A$1:$ZZ$1, 0))</f>
        <v/>
      </c>
      <c r="C15">
        <f>INDEX(resultados!$A$2:$ZZ$522, 9, MATCH($B$3, resultados!$A$1:$ZZ$1, 0))</f>
        <v/>
      </c>
    </row>
    <row r="16">
      <c r="A16">
        <f>INDEX(resultados!$A$2:$ZZ$522, 10, MATCH($B$1, resultados!$A$1:$ZZ$1, 0))</f>
        <v/>
      </c>
      <c r="B16">
        <f>INDEX(resultados!$A$2:$ZZ$522, 10, MATCH($B$2, resultados!$A$1:$ZZ$1, 0))</f>
        <v/>
      </c>
      <c r="C16">
        <f>INDEX(resultados!$A$2:$ZZ$522, 10, MATCH($B$3, resultados!$A$1:$ZZ$1, 0))</f>
        <v/>
      </c>
    </row>
    <row r="17">
      <c r="A17">
        <f>INDEX(resultados!$A$2:$ZZ$522, 11, MATCH($B$1, resultados!$A$1:$ZZ$1, 0))</f>
        <v/>
      </c>
      <c r="B17">
        <f>INDEX(resultados!$A$2:$ZZ$522, 11, MATCH($B$2, resultados!$A$1:$ZZ$1, 0))</f>
        <v/>
      </c>
      <c r="C17">
        <f>INDEX(resultados!$A$2:$ZZ$522, 11, MATCH($B$3, resultados!$A$1:$ZZ$1, 0))</f>
        <v/>
      </c>
    </row>
    <row r="18">
      <c r="A18">
        <f>INDEX(resultados!$A$2:$ZZ$522, 12, MATCH($B$1, resultados!$A$1:$ZZ$1, 0))</f>
        <v/>
      </c>
      <c r="B18">
        <f>INDEX(resultados!$A$2:$ZZ$522, 12, MATCH($B$2, resultados!$A$1:$ZZ$1, 0))</f>
        <v/>
      </c>
      <c r="C18">
        <f>INDEX(resultados!$A$2:$ZZ$522, 12, MATCH($B$3, resultados!$A$1:$ZZ$1, 0))</f>
        <v/>
      </c>
    </row>
    <row r="19">
      <c r="A19">
        <f>INDEX(resultados!$A$2:$ZZ$522, 13, MATCH($B$1, resultados!$A$1:$ZZ$1, 0))</f>
        <v/>
      </c>
      <c r="B19">
        <f>INDEX(resultados!$A$2:$ZZ$522, 13, MATCH($B$2, resultados!$A$1:$ZZ$1, 0))</f>
        <v/>
      </c>
      <c r="C19">
        <f>INDEX(resultados!$A$2:$ZZ$522, 13, MATCH($B$3, resultados!$A$1:$ZZ$1, 0))</f>
        <v/>
      </c>
    </row>
    <row r="20">
      <c r="A20">
        <f>INDEX(resultados!$A$2:$ZZ$522, 14, MATCH($B$1, resultados!$A$1:$ZZ$1, 0))</f>
        <v/>
      </c>
      <c r="B20">
        <f>INDEX(resultados!$A$2:$ZZ$522, 14, MATCH($B$2, resultados!$A$1:$ZZ$1, 0))</f>
        <v/>
      </c>
      <c r="C20">
        <f>INDEX(resultados!$A$2:$ZZ$522, 14, MATCH($B$3, resultados!$A$1:$ZZ$1, 0))</f>
        <v/>
      </c>
    </row>
    <row r="21">
      <c r="A21">
        <f>INDEX(resultados!$A$2:$ZZ$522, 15, MATCH($B$1, resultados!$A$1:$ZZ$1, 0))</f>
        <v/>
      </c>
      <c r="B21">
        <f>INDEX(resultados!$A$2:$ZZ$522, 15, MATCH($B$2, resultados!$A$1:$ZZ$1, 0))</f>
        <v/>
      </c>
      <c r="C21">
        <f>INDEX(resultados!$A$2:$ZZ$522, 15, MATCH($B$3, resultados!$A$1:$ZZ$1, 0))</f>
        <v/>
      </c>
    </row>
    <row r="22">
      <c r="A22">
        <f>INDEX(resultados!$A$2:$ZZ$522, 16, MATCH($B$1, resultados!$A$1:$ZZ$1, 0))</f>
        <v/>
      </c>
      <c r="B22">
        <f>INDEX(resultados!$A$2:$ZZ$522, 16, MATCH($B$2, resultados!$A$1:$ZZ$1, 0))</f>
        <v/>
      </c>
      <c r="C22">
        <f>INDEX(resultados!$A$2:$ZZ$522, 16, MATCH($B$3, resultados!$A$1:$ZZ$1, 0))</f>
        <v/>
      </c>
    </row>
    <row r="23">
      <c r="A23">
        <f>INDEX(resultados!$A$2:$ZZ$522, 17, MATCH($B$1, resultados!$A$1:$ZZ$1, 0))</f>
        <v/>
      </c>
      <c r="B23">
        <f>INDEX(resultados!$A$2:$ZZ$522, 17, MATCH($B$2, resultados!$A$1:$ZZ$1, 0))</f>
        <v/>
      </c>
      <c r="C23">
        <f>INDEX(resultados!$A$2:$ZZ$522, 17, MATCH($B$3, resultados!$A$1:$ZZ$1, 0))</f>
        <v/>
      </c>
    </row>
    <row r="24">
      <c r="A24">
        <f>INDEX(resultados!$A$2:$ZZ$522, 18, MATCH($B$1, resultados!$A$1:$ZZ$1, 0))</f>
        <v/>
      </c>
      <c r="B24">
        <f>INDEX(resultados!$A$2:$ZZ$522, 18, MATCH($B$2, resultados!$A$1:$ZZ$1, 0))</f>
        <v/>
      </c>
      <c r="C24">
        <f>INDEX(resultados!$A$2:$ZZ$522, 18, MATCH($B$3, resultados!$A$1:$ZZ$1, 0))</f>
        <v/>
      </c>
    </row>
    <row r="25">
      <c r="A25">
        <f>INDEX(resultados!$A$2:$ZZ$522, 19, MATCH($B$1, resultados!$A$1:$ZZ$1, 0))</f>
        <v/>
      </c>
      <c r="B25">
        <f>INDEX(resultados!$A$2:$ZZ$522, 19, MATCH($B$2, resultados!$A$1:$ZZ$1, 0))</f>
        <v/>
      </c>
      <c r="C25">
        <f>INDEX(resultados!$A$2:$ZZ$522, 19, MATCH($B$3, resultados!$A$1:$ZZ$1, 0))</f>
        <v/>
      </c>
    </row>
    <row r="26">
      <c r="A26">
        <f>INDEX(resultados!$A$2:$ZZ$522, 20, MATCH($B$1, resultados!$A$1:$ZZ$1, 0))</f>
        <v/>
      </c>
      <c r="B26">
        <f>INDEX(resultados!$A$2:$ZZ$522, 20, MATCH($B$2, resultados!$A$1:$ZZ$1, 0))</f>
        <v/>
      </c>
      <c r="C26">
        <f>INDEX(resultados!$A$2:$ZZ$522, 20, MATCH($B$3, resultados!$A$1:$ZZ$1, 0))</f>
        <v/>
      </c>
    </row>
    <row r="27">
      <c r="A27">
        <f>INDEX(resultados!$A$2:$ZZ$522, 21, MATCH($B$1, resultados!$A$1:$ZZ$1, 0))</f>
        <v/>
      </c>
      <c r="B27">
        <f>INDEX(resultados!$A$2:$ZZ$522, 21, MATCH($B$2, resultados!$A$1:$ZZ$1, 0))</f>
        <v/>
      </c>
      <c r="C27">
        <f>INDEX(resultados!$A$2:$ZZ$522, 21, MATCH($B$3, resultados!$A$1:$ZZ$1, 0))</f>
        <v/>
      </c>
    </row>
    <row r="28">
      <c r="A28">
        <f>INDEX(resultados!$A$2:$ZZ$522, 22, MATCH($B$1, resultados!$A$1:$ZZ$1, 0))</f>
        <v/>
      </c>
      <c r="B28">
        <f>INDEX(resultados!$A$2:$ZZ$522, 22, MATCH($B$2, resultados!$A$1:$ZZ$1, 0))</f>
        <v/>
      </c>
      <c r="C28">
        <f>INDEX(resultados!$A$2:$ZZ$522, 22, MATCH($B$3, resultados!$A$1:$ZZ$1, 0))</f>
        <v/>
      </c>
    </row>
    <row r="29">
      <c r="A29">
        <f>INDEX(resultados!$A$2:$ZZ$522, 23, MATCH($B$1, resultados!$A$1:$ZZ$1, 0))</f>
        <v/>
      </c>
      <c r="B29">
        <f>INDEX(resultados!$A$2:$ZZ$522, 23, MATCH($B$2, resultados!$A$1:$ZZ$1, 0))</f>
        <v/>
      </c>
      <c r="C29">
        <f>INDEX(resultados!$A$2:$ZZ$522, 23, MATCH($B$3, resultados!$A$1:$ZZ$1, 0))</f>
        <v/>
      </c>
    </row>
    <row r="30">
      <c r="A30">
        <f>INDEX(resultados!$A$2:$ZZ$522, 24, MATCH($B$1, resultados!$A$1:$ZZ$1, 0))</f>
        <v/>
      </c>
      <c r="B30">
        <f>INDEX(resultados!$A$2:$ZZ$522, 24, MATCH($B$2, resultados!$A$1:$ZZ$1, 0))</f>
        <v/>
      </c>
      <c r="C30">
        <f>INDEX(resultados!$A$2:$ZZ$522, 24, MATCH($B$3, resultados!$A$1:$ZZ$1, 0))</f>
        <v/>
      </c>
    </row>
    <row r="31">
      <c r="A31">
        <f>INDEX(resultados!$A$2:$ZZ$522, 25, MATCH($B$1, resultados!$A$1:$ZZ$1, 0))</f>
        <v/>
      </c>
      <c r="B31">
        <f>INDEX(resultados!$A$2:$ZZ$522, 25, MATCH($B$2, resultados!$A$1:$ZZ$1, 0))</f>
        <v/>
      </c>
      <c r="C31">
        <f>INDEX(resultados!$A$2:$ZZ$522, 25, MATCH($B$3, resultados!$A$1:$ZZ$1, 0))</f>
        <v/>
      </c>
    </row>
    <row r="32">
      <c r="A32">
        <f>INDEX(resultados!$A$2:$ZZ$522, 26, MATCH($B$1, resultados!$A$1:$ZZ$1, 0))</f>
        <v/>
      </c>
      <c r="B32">
        <f>INDEX(resultados!$A$2:$ZZ$522, 26, MATCH($B$2, resultados!$A$1:$ZZ$1, 0))</f>
        <v/>
      </c>
      <c r="C32">
        <f>INDEX(resultados!$A$2:$ZZ$522, 26, MATCH($B$3, resultados!$A$1:$ZZ$1, 0))</f>
        <v/>
      </c>
    </row>
    <row r="33">
      <c r="A33">
        <f>INDEX(resultados!$A$2:$ZZ$522, 27, MATCH($B$1, resultados!$A$1:$ZZ$1, 0))</f>
        <v/>
      </c>
      <c r="B33">
        <f>INDEX(resultados!$A$2:$ZZ$522, 27, MATCH($B$2, resultados!$A$1:$ZZ$1, 0))</f>
        <v/>
      </c>
      <c r="C33">
        <f>INDEX(resultados!$A$2:$ZZ$522, 27, MATCH($B$3, resultados!$A$1:$ZZ$1, 0))</f>
        <v/>
      </c>
    </row>
    <row r="34">
      <c r="A34">
        <f>INDEX(resultados!$A$2:$ZZ$522, 28, MATCH($B$1, resultados!$A$1:$ZZ$1, 0))</f>
        <v/>
      </c>
      <c r="B34">
        <f>INDEX(resultados!$A$2:$ZZ$522, 28, MATCH($B$2, resultados!$A$1:$ZZ$1, 0))</f>
        <v/>
      </c>
      <c r="C34">
        <f>INDEX(resultados!$A$2:$ZZ$522, 28, MATCH($B$3, resultados!$A$1:$ZZ$1, 0))</f>
        <v/>
      </c>
    </row>
    <row r="35">
      <c r="A35">
        <f>INDEX(resultados!$A$2:$ZZ$522, 29, MATCH($B$1, resultados!$A$1:$ZZ$1, 0))</f>
        <v/>
      </c>
      <c r="B35">
        <f>INDEX(resultados!$A$2:$ZZ$522, 29, MATCH($B$2, resultados!$A$1:$ZZ$1, 0))</f>
        <v/>
      </c>
      <c r="C35">
        <f>INDEX(resultados!$A$2:$ZZ$522, 29, MATCH($B$3, resultados!$A$1:$ZZ$1, 0))</f>
        <v/>
      </c>
    </row>
    <row r="36">
      <c r="A36">
        <f>INDEX(resultados!$A$2:$ZZ$522, 30, MATCH($B$1, resultados!$A$1:$ZZ$1, 0))</f>
        <v/>
      </c>
      <c r="B36">
        <f>INDEX(resultados!$A$2:$ZZ$522, 30, MATCH($B$2, resultados!$A$1:$ZZ$1, 0))</f>
        <v/>
      </c>
      <c r="C36">
        <f>INDEX(resultados!$A$2:$ZZ$522, 30, MATCH($B$3, resultados!$A$1:$ZZ$1, 0))</f>
        <v/>
      </c>
    </row>
    <row r="37">
      <c r="A37">
        <f>INDEX(resultados!$A$2:$ZZ$522, 31, MATCH($B$1, resultados!$A$1:$ZZ$1, 0))</f>
        <v/>
      </c>
      <c r="B37">
        <f>INDEX(resultados!$A$2:$ZZ$522, 31, MATCH($B$2, resultados!$A$1:$ZZ$1, 0))</f>
        <v/>
      </c>
      <c r="C37">
        <f>INDEX(resultados!$A$2:$ZZ$522, 31, MATCH($B$3, resultados!$A$1:$ZZ$1, 0))</f>
        <v/>
      </c>
    </row>
    <row r="38">
      <c r="A38">
        <f>INDEX(resultados!$A$2:$ZZ$522, 32, MATCH($B$1, resultados!$A$1:$ZZ$1, 0))</f>
        <v/>
      </c>
      <c r="B38">
        <f>INDEX(resultados!$A$2:$ZZ$522, 32, MATCH($B$2, resultados!$A$1:$ZZ$1, 0))</f>
        <v/>
      </c>
      <c r="C38">
        <f>INDEX(resultados!$A$2:$ZZ$522, 32, MATCH($B$3, resultados!$A$1:$ZZ$1, 0))</f>
        <v/>
      </c>
    </row>
    <row r="39">
      <c r="A39">
        <f>INDEX(resultados!$A$2:$ZZ$522, 33, MATCH($B$1, resultados!$A$1:$ZZ$1, 0))</f>
        <v/>
      </c>
      <c r="B39">
        <f>INDEX(resultados!$A$2:$ZZ$522, 33, MATCH($B$2, resultados!$A$1:$ZZ$1, 0))</f>
        <v/>
      </c>
      <c r="C39">
        <f>INDEX(resultados!$A$2:$ZZ$522, 33, MATCH($B$3, resultados!$A$1:$ZZ$1, 0))</f>
        <v/>
      </c>
    </row>
    <row r="40">
      <c r="A40">
        <f>INDEX(resultados!$A$2:$ZZ$522, 34, MATCH($B$1, resultados!$A$1:$ZZ$1, 0))</f>
        <v/>
      </c>
      <c r="B40">
        <f>INDEX(resultados!$A$2:$ZZ$522, 34, MATCH($B$2, resultados!$A$1:$ZZ$1, 0))</f>
        <v/>
      </c>
      <c r="C40">
        <f>INDEX(resultados!$A$2:$ZZ$522, 34, MATCH($B$3, resultados!$A$1:$ZZ$1, 0))</f>
        <v/>
      </c>
    </row>
    <row r="41">
      <c r="A41">
        <f>INDEX(resultados!$A$2:$ZZ$522, 35, MATCH($B$1, resultados!$A$1:$ZZ$1, 0))</f>
        <v/>
      </c>
      <c r="B41">
        <f>INDEX(resultados!$A$2:$ZZ$522, 35, MATCH($B$2, resultados!$A$1:$ZZ$1, 0))</f>
        <v/>
      </c>
      <c r="C41">
        <f>INDEX(resultados!$A$2:$ZZ$522, 35, MATCH($B$3, resultados!$A$1:$ZZ$1, 0))</f>
        <v/>
      </c>
    </row>
    <row r="42">
      <c r="A42">
        <f>INDEX(resultados!$A$2:$ZZ$522, 36, MATCH($B$1, resultados!$A$1:$ZZ$1, 0))</f>
        <v/>
      </c>
      <c r="B42">
        <f>INDEX(resultados!$A$2:$ZZ$522, 36, MATCH($B$2, resultados!$A$1:$ZZ$1, 0))</f>
        <v/>
      </c>
      <c r="C42">
        <f>INDEX(resultados!$A$2:$ZZ$522, 36, MATCH($B$3, resultados!$A$1:$ZZ$1, 0))</f>
        <v/>
      </c>
    </row>
    <row r="43">
      <c r="A43">
        <f>INDEX(resultados!$A$2:$ZZ$522, 37, MATCH($B$1, resultados!$A$1:$ZZ$1, 0))</f>
        <v/>
      </c>
      <c r="B43">
        <f>INDEX(resultados!$A$2:$ZZ$522, 37, MATCH($B$2, resultados!$A$1:$ZZ$1, 0))</f>
        <v/>
      </c>
      <c r="C43">
        <f>INDEX(resultados!$A$2:$ZZ$522, 37, MATCH($B$3, resultados!$A$1:$ZZ$1, 0))</f>
        <v/>
      </c>
    </row>
    <row r="44">
      <c r="A44">
        <f>INDEX(resultados!$A$2:$ZZ$522, 38, MATCH($B$1, resultados!$A$1:$ZZ$1, 0))</f>
        <v/>
      </c>
      <c r="B44">
        <f>INDEX(resultados!$A$2:$ZZ$522, 38, MATCH($B$2, resultados!$A$1:$ZZ$1, 0))</f>
        <v/>
      </c>
      <c r="C44">
        <f>INDEX(resultados!$A$2:$ZZ$522, 38, MATCH($B$3, resultados!$A$1:$ZZ$1, 0))</f>
        <v/>
      </c>
    </row>
    <row r="45">
      <c r="A45">
        <f>INDEX(resultados!$A$2:$ZZ$522, 39, MATCH($B$1, resultados!$A$1:$ZZ$1, 0))</f>
        <v/>
      </c>
      <c r="B45">
        <f>INDEX(resultados!$A$2:$ZZ$522, 39, MATCH($B$2, resultados!$A$1:$ZZ$1, 0))</f>
        <v/>
      </c>
      <c r="C45">
        <f>INDEX(resultados!$A$2:$ZZ$522, 39, MATCH($B$3, resultados!$A$1:$ZZ$1, 0))</f>
        <v/>
      </c>
    </row>
    <row r="46">
      <c r="A46">
        <f>INDEX(resultados!$A$2:$ZZ$522, 40, MATCH($B$1, resultados!$A$1:$ZZ$1, 0))</f>
        <v/>
      </c>
      <c r="B46">
        <f>INDEX(resultados!$A$2:$ZZ$522, 40, MATCH($B$2, resultados!$A$1:$ZZ$1, 0))</f>
        <v/>
      </c>
      <c r="C46">
        <f>INDEX(resultados!$A$2:$ZZ$522, 40, MATCH($B$3, resultados!$A$1:$ZZ$1, 0))</f>
        <v/>
      </c>
    </row>
    <row r="47">
      <c r="A47">
        <f>INDEX(resultados!$A$2:$ZZ$522, 41, MATCH($B$1, resultados!$A$1:$ZZ$1, 0))</f>
        <v/>
      </c>
      <c r="B47">
        <f>INDEX(resultados!$A$2:$ZZ$522, 41, MATCH($B$2, resultados!$A$1:$ZZ$1, 0))</f>
        <v/>
      </c>
      <c r="C47">
        <f>INDEX(resultados!$A$2:$ZZ$522, 41, MATCH($B$3, resultados!$A$1:$ZZ$1, 0))</f>
        <v/>
      </c>
    </row>
    <row r="48">
      <c r="A48">
        <f>INDEX(resultados!$A$2:$ZZ$522, 42, MATCH($B$1, resultados!$A$1:$ZZ$1, 0))</f>
        <v/>
      </c>
      <c r="B48">
        <f>INDEX(resultados!$A$2:$ZZ$522, 42, MATCH($B$2, resultados!$A$1:$ZZ$1, 0))</f>
        <v/>
      </c>
      <c r="C48">
        <f>INDEX(resultados!$A$2:$ZZ$522, 42, MATCH($B$3, resultados!$A$1:$ZZ$1, 0))</f>
        <v/>
      </c>
    </row>
    <row r="49">
      <c r="A49">
        <f>INDEX(resultados!$A$2:$ZZ$522, 43, MATCH($B$1, resultados!$A$1:$ZZ$1, 0))</f>
        <v/>
      </c>
      <c r="B49">
        <f>INDEX(resultados!$A$2:$ZZ$522, 43, MATCH($B$2, resultados!$A$1:$ZZ$1, 0))</f>
        <v/>
      </c>
      <c r="C49">
        <f>INDEX(resultados!$A$2:$ZZ$522, 43, MATCH($B$3, resultados!$A$1:$ZZ$1, 0))</f>
        <v/>
      </c>
    </row>
    <row r="50">
      <c r="A50">
        <f>INDEX(resultados!$A$2:$ZZ$522, 44, MATCH($B$1, resultados!$A$1:$ZZ$1, 0))</f>
        <v/>
      </c>
      <c r="B50">
        <f>INDEX(resultados!$A$2:$ZZ$522, 44, MATCH($B$2, resultados!$A$1:$ZZ$1, 0))</f>
        <v/>
      </c>
      <c r="C50">
        <f>INDEX(resultados!$A$2:$ZZ$522, 44, MATCH($B$3, resultados!$A$1:$ZZ$1, 0))</f>
        <v/>
      </c>
    </row>
    <row r="51">
      <c r="A51">
        <f>INDEX(resultados!$A$2:$ZZ$522, 45, MATCH($B$1, resultados!$A$1:$ZZ$1, 0))</f>
        <v/>
      </c>
      <c r="B51">
        <f>INDEX(resultados!$A$2:$ZZ$522, 45, MATCH($B$2, resultados!$A$1:$ZZ$1, 0))</f>
        <v/>
      </c>
      <c r="C51">
        <f>INDEX(resultados!$A$2:$ZZ$522, 45, MATCH($B$3, resultados!$A$1:$ZZ$1, 0))</f>
        <v/>
      </c>
    </row>
    <row r="52">
      <c r="A52">
        <f>INDEX(resultados!$A$2:$ZZ$522, 46, MATCH($B$1, resultados!$A$1:$ZZ$1, 0))</f>
        <v/>
      </c>
      <c r="B52">
        <f>INDEX(resultados!$A$2:$ZZ$522, 46, MATCH($B$2, resultados!$A$1:$ZZ$1, 0))</f>
        <v/>
      </c>
      <c r="C52">
        <f>INDEX(resultados!$A$2:$ZZ$522, 46, MATCH($B$3, resultados!$A$1:$ZZ$1, 0))</f>
        <v/>
      </c>
    </row>
    <row r="53">
      <c r="A53">
        <f>INDEX(resultados!$A$2:$ZZ$522, 47, MATCH($B$1, resultados!$A$1:$ZZ$1, 0))</f>
        <v/>
      </c>
      <c r="B53">
        <f>INDEX(resultados!$A$2:$ZZ$522, 47, MATCH($B$2, resultados!$A$1:$ZZ$1, 0))</f>
        <v/>
      </c>
      <c r="C53">
        <f>INDEX(resultados!$A$2:$ZZ$522, 47, MATCH($B$3, resultados!$A$1:$ZZ$1, 0))</f>
        <v/>
      </c>
    </row>
    <row r="54">
      <c r="A54">
        <f>INDEX(resultados!$A$2:$ZZ$522, 48, MATCH($B$1, resultados!$A$1:$ZZ$1, 0))</f>
        <v/>
      </c>
      <c r="B54">
        <f>INDEX(resultados!$A$2:$ZZ$522, 48, MATCH($B$2, resultados!$A$1:$ZZ$1, 0))</f>
        <v/>
      </c>
      <c r="C54">
        <f>INDEX(resultados!$A$2:$ZZ$522, 48, MATCH($B$3, resultados!$A$1:$ZZ$1, 0))</f>
        <v/>
      </c>
    </row>
    <row r="55">
      <c r="A55">
        <f>INDEX(resultados!$A$2:$ZZ$522, 49, MATCH($B$1, resultados!$A$1:$ZZ$1, 0))</f>
        <v/>
      </c>
      <c r="B55">
        <f>INDEX(resultados!$A$2:$ZZ$522, 49, MATCH($B$2, resultados!$A$1:$ZZ$1, 0))</f>
        <v/>
      </c>
      <c r="C55">
        <f>INDEX(resultados!$A$2:$ZZ$522, 49, MATCH($B$3, resultados!$A$1:$ZZ$1, 0))</f>
        <v/>
      </c>
    </row>
    <row r="56">
      <c r="A56">
        <f>INDEX(resultados!$A$2:$ZZ$522, 50, MATCH($B$1, resultados!$A$1:$ZZ$1, 0))</f>
        <v/>
      </c>
      <c r="B56">
        <f>INDEX(resultados!$A$2:$ZZ$522, 50, MATCH($B$2, resultados!$A$1:$ZZ$1, 0))</f>
        <v/>
      </c>
      <c r="C56">
        <f>INDEX(resultados!$A$2:$ZZ$522, 50, MATCH($B$3, resultados!$A$1:$ZZ$1, 0))</f>
        <v/>
      </c>
    </row>
    <row r="57">
      <c r="A57">
        <f>INDEX(resultados!$A$2:$ZZ$522, 51, MATCH($B$1, resultados!$A$1:$ZZ$1, 0))</f>
        <v/>
      </c>
      <c r="B57">
        <f>INDEX(resultados!$A$2:$ZZ$522, 51, MATCH($B$2, resultados!$A$1:$ZZ$1, 0))</f>
        <v/>
      </c>
      <c r="C57">
        <f>INDEX(resultados!$A$2:$ZZ$522, 51, MATCH($B$3, resultados!$A$1:$ZZ$1, 0))</f>
        <v/>
      </c>
    </row>
    <row r="58">
      <c r="A58">
        <f>INDEX(resultados!$A$2:$ZZ$522, 52, MATCH($B$1, resultados!$A$1:$ZZ$1, 0))</f>
        <v/>
      </c>
      <c r="B58">
        <f>INDEX(resultados!$A$2:$ZZ$522, 52, MATCH($B$2, resultados!$A$1:$ZZ$1, 0))</f>
        <v/>
      </c>
      <c r="C58">
        <f>INDEX(resultados!$A$2:$ZZ$522, 52, MATCH($B$3, resultados!$A$1:$ZZ$1, 0))</f>
        <v/>
      </c>
    </row>
    <row r="59">
      <c r="A59">
        <f>INDEX(resultados!$A$2:$ZZ$522, 53, MATCH($B$1, resultados!$A$1:$ZZ$1, 0))</f>
        <v/>
      </c>
      <c r="B59">
        <f>INDEX(resultados!$A$2:$ZZ$522, 53, MATCH($B$2, resultados!$A$1:$ZZ$1, 0))</f>
        <v/>
      </c>
      <c r="C59">
        <f>INDEX(resultados!$A$2:$ZZ$522, 53, MATCH($B$3, resultados!$A$1:$ZZ$1, 0))</f>
        <v/>
      </c>
    </row>
    <row r="60">
      <c r="A60">
        <f>INDEX(resultados!$A$2:$ZZ$522, 54, MATCH($B$1, resultados!$A$1:$ZZ$1, 0))</f>
        <v/>
      </c>
      <c r="B60">
        <f>INDEX(resultados!$A$2:$ZZ$522, 54, MATCH($B$2, resultados!$A$1:$ZZ$1, 0))</f>
        <v/>
      </c>
      <c r="C60">
        <f>INDEX(resultados!$A$2:$ZZ$522, 54, MATCH($B$3, resultados!$A$1:$ZZ$1, 0))</f>
        <v/>
      </c>
    </row>
    <row r="61">
      <c r="A61">
        <f>INDEX(resultados!$A$2:$ZZ$522, 55, MATCH($B$1, resultados!$A$1:$ZZ$1, 0))</f>
        <v/>
      </c>
      <c r="B61">
        <f>INDEX(resultados!$A$2:$ZZ$522, 55, MATCH($B$2, resultados!$A$1:$ZZ$1, 0))</f>
        <v/>
      </c>
      <c r="C61">
        <f>INDEX(resultados!$A$2:$ZZ$522, 55, MATCH($B$3, resultados!$A$1:$ZZ$1, 0))</f>
        <v/>
      </c>
    </row>
    <row r="62">
      <c r="A62">
        <f>INDEX(resultados!$A$2:$ZZ$522, 56, MATCH($B$1, resultados!$A$1:$ZZ$1, 0))</f>
        <v/>
      </c>
      <c r="B62">
        <f>INDEX(resultados!$A$2:$ZZ$522, 56, MATCH($B$2, resultados!$A$1:$ZZ$1, 0))</f>
        <v/>
      </c>
      <c r="C62">
        <f>INDEX(resultados!$A$2:$ZZ$522, 56, MATCH($B$3, resultados!$A$1:$ZZ$1, 0))</f>
        <v/>
      </c>
    </row>
    <row r="63">
      <c r="A63">
        <f>INDEX(resultados!$A$2:$ZZ$522, 57, MATCH($B$1, resultados!$A$1:$ZZ$1, 0))</f>
        <v/>
      </c>
      <c r="B63">
        <f>INDEX(resultados!$A$2:$ZZ$522, 57, MATCH($B$2, resultados!$A$1:$ZZ$1, 0))</f>
        <v/>
      </c>
      <c r="C63">
        <f>INDEX(resultados!$A$2:$ZZ$522, 57, MATCH($B$3, resultados!$A$1:$ZZ$1, 0))</f>
        <v/>
      </c>
    </row>
    <row r="64">
      <c r="A64">
        <f>INDEX(resultados!$A$2:$ZZ$522, 58, MATCH($B$1, resultados!$A$1:$ZZ$1, 0))</f>
        <v/>
      </c>
      <c r="B64">
        <f>INDEX(resultados!$A$2:$ZZ$522, 58, MATCH($B$2, resultados!$A$1:$ZZ$1, 0))</f>
        <v/>
      </c>
      <c r="C64">
        <f>INDEX(resultados!$A$2:$ZZ$522, 58, MATCH($B$3, resultados!$A$1:$ZZ$1, 0))</f>
        <v/>
      </c>
    </row>
    <row r="65">
      <c r="A65">
        <f>INDEX(resultados!$A$2:$ZZ$522, 59, MATCH($B$1, resultados!$A$1:$ZZ$1, 0))</f>
        <v/>
      </c>
      <c r="B65">
        <f>INDEX(resultados!$A$2:$ZZ$522, 59, MATCH($B$2, resultados!$A$1:$ZZ$1, 0))</f>
        <v/>
      </c>
      <c r="C65">
        <f>INDEX(resultados!$A$2:$ZZ$522, 59, MATCH($B$3, resultados!$A$1:$ZZ$1, 0))</f>
        <v/>
      </c>
    </row>
    <row r="66">
      <c r="A66">
        <f>INDEX(resultados!$A$2:$ZZ$522, 60, MATCH($B$1, resultados!$A$1:$ZZ$1, 0))</f>
        <v/>
      </c>
      <c r="B66">
        <f>INDEX(resultados!$A$2:$ZZ$522, 60, MATCH($B$2, resultados!$A$1:$ZZ$1, 0))</f>
        <v/>
      </c>
      <c r="C66">
        <f>INDEX(resultados!$A$2:$ZZ$522, 60, MATCH($B$3, resultados!$A$1:$ZZ$1, 0))</f>
        <v/>
      </c>
    </row>
    <row r="67">
      <c r="A67">
        <f>INDEX(resultados!$A$2:$ZZ$522, 61, MATCH($B$1, resultados!$A$1:$ZZ$1, 0))</f>
        <v/>
      </c>
      <c r="B67">
        <f>INDEX(resultados!$A$2:$ZZ$522, 61, MATCH($B$2, resultados!$A$1:$ZZ$1, 0))</f>
        <v/>
      </c>
      <c r="C67">
        <f>INDEX(resultados!$A$2:$ZZ$522, 61, MATCH($B$3, resultados!$A$1:$ZZ$1, 0))</f>
        <v/>
      </c>
    </row>
    <row r="68">
      <c r="A68">
        <f>INDEX(resultados!$A$2:$ZZ$522, 62, MATCH($B$1, resultados!$A$1:$ZZ$1, 0))</f>
        <v/>
      </c>
      <c r="B68">
        <f>INDEX(resultados!$A$2:$ZZ$522, 62, MATCH($B$2, resultados!$A$1:$ZZ$1, 0))</f>
        <v/>
      </c>
      <c r="C68">
        <f>INDEX(resultados!$A$2:$ZZ$522, 62, MATCH($B$3, resultados!$A$1:$ZZ$1, 0))</f>
        <v/>
      </c>
    </row>
    <row r="69">
      <c r="A69">
        <f>INDEX(resultados!$A$2:$ZZ$522, 63, MATCH($B$1, resultados!$A$1:$ZZ$1, 0))</f>
        <v/>
      </c>
      <c r="B69">
        <f>INDEX(resultados!$A$2:$ZZ$522, 63, MATCH($B$2, resultados!$A$1:$ZZ$1, 0))</f>
        <v/>
      </c>
      <c r="C69">
        <f>INDEX(resultados!$A$2:$ZZ$522, 63, MATCH($B$3, resultados!$A$1:$ZZ$1, 0))</f>
        <v/>
      </c>
    </row>
    <row r="70">
      <c r="A70">
        <f>INDEX(resultados!$A$2:$ZZ$522, 64, MATCH($B$1, resultados!$A$1:$ZZ$1, 0))</f>
        <v/>
      </c>
      <c r="B70">
        <f>INDEX(resultados!$A$2:$ZZ$522, 64, MATCH($B$2, resultados!$A$1:$ZZ$1, 0))</f>
        <v/>
      </c>
      <c r="C70">
        <f>INDEX(resultados!$A$2:$ZZ$522, 64, MATCH($B$3, resultados!$A$1:$ZZ$1, 0))</f>
        <v/>
      </c>
    </row>
    <row r="71">
      <c r="A71">
        <f>INDEX(resultados!$A$2:$ZZ$522, 65, MATCH($B$1, resultados!$A$1:$ZZ$1, 0))</f>
        <v/>
      </c>
      <c r="B71">
        <f>INDEX(resultados!$A$2:$ZZ$522, 65, MATCH($B$2, resultados!$A$1:$ZZ$1, 0))</f>
        <v/>
      </c>
      <c r="C71">
        <f>INDEX(resultados!$A$2:$ZZ$522, 65, MATCH($B$3, resultados!$A$1:$ZZ$1, 0))</f>
        <v/>
      </c>
    </row>
    <row r="72">
      <c r="A72">
        <f>INDEX(resultados!$A$2:$ZZ$522, 66, MATCH($B$1, resultados!$A$1:$ZZ$1, 0))</f>
        <v/>
      </c>
      <c r="B72">
        <f>INDEX(resultados!$A$2:$ZZ$522, 66, MATCH($B$2, resultados!$A$1:$ZZ$1, 0))</f>
        <v/>
      </c>
      <c r="C72">
        <f>INDEX(resultados!$A$2:$ZZ$522, 66, MATCH($B$3, resultados!$A$1:$ZZ$1, 0))</f>
        <v/>
      </c>
    </row>
    <row r="73">
      <c r="A73">
        <f>INDEX(resultados!$A$2:$ZZ$522, 67, MATCH($B$1, resultados!$A$1:$ZZ$1, 0))</f>
        <v/>
      </c>
      <c r="B73">
        <f>INDEX(resultados!$A$2:$ZZ$522, 67, MATCH($B$2, resultados!$A$1:$ZZ$1, 0))</f>
        <v/>
      </c>
      <c r="C73">
        <f>INDEX(resultados!$A$2:$ZZ$522, 67, MATCH($B$3, resultados!$A$1:$ZZ$1, 0))</f>
        <v/>
      </c>
    </row>
    <row r="74">
      <c r="A74">
        <f>INDEX(resultados!$A$2:$ZZ$522, 68, MATCH($B$1, resultados!$A$1:$ZZ$1, 0))</f>
        <v/>
      </c>
      <c r="B74">
        <f>INDEX(resultados!$A$2:$ZZ$522, 68, MATCH($B$2, resultados!$A$1:$ZZ$1, 0))</f>
        <v/>
      </c>
      <c r="C74">
        <f>INDEX(resultados!$A$2:$ZZ$522, 68, MATCH($B$3, resultados!$A$1:$ZZ$1, 0))</f>
        <v/>
      </c>
    </row>
    <row r="75">
      <c r="A75">
        <f>INDEX(resultados!$A$2:$ZZ$522, 69, MATCH($B$1, resultados!$A$1:$ZZ$1, 0))</f>
        <v/>
      </c>
      <c r="B75">
        <f>INDEX(resultados!$A$2:$ZZ$522, 69, MATCH($B$2, resultados!$A$1:$ZZ$1, 0))</f>
        <v/>
      </c>
      <c r="C75">
        <f>INDEX(resultados!$A$2:$ZZ$522, 69, MATCH($B$3, resultados!$A$1:$ZZ$1, 0))</f>
        <v/>
      </c>
    </row>
    <row r="76">
      <c r="A76">
        <f>INDEX(resultados!$A$2:$ZZ$522, 70, MATCH($B$1, resultados!$A$1:$ZZ$1, 0))</f>
        <v/>
      </c>
      <c r="B76">
        <f>INDEX(resultados!$A$2:$ZZ$522, 70, MATCH($B$2, resultados!$A$1:$ZZ$1, 0))</f>
        <v/>
      </c>
      <c r="C76">
        <f>INDEX(resultados!$A$2:$ZZ$522, 70, MATCH($B$3, resultados!$A$1:$ZZ$1, 0))</f>
        <v/>
      </c>
    </row>
    <row r="77">
      <c r="A77">
        <f>INDEX(resultados!$A$2:$ZZ$522, 71, MATCH($B$1, resultados!$A$1:$ZZ$1, 0))</f>
        <v/>
      </c>
      <c r="B77">
        <f>INDEX(resultados!$A$2:$ZZ$522, 71, MATCH($B$2, resultados!$A$1:$ZZ$1, 0))</f>
        <v/>
      </c>
      <c r="C77">
        <f>INDEX(resultados!$A$2:$ZZ$522, 71, MATCH($B$3, resultados!$A$1:$ZZ$1, 0))</f>
        <v/>
      </c>
    </row>
    <row r="78">
      <c r="A78">
        <f>INDEX(resultados!$A$2:$ZZ$522, 72, MATCH($B$1, resultados!$A$1:$ZZ$1, 0))</f>
        <v/>
      </c>
      <c r="B78">
        <f>INDEX(resultados!$A$2:$ZZ$522, 72, MATCH($B$2, resultados!$A$1:$ZZ$1, 0))</f>
        <v/>
      </c>
      <c r="C78">
        <f>INDEX(resultados!$A$2:$ZZ$522, 72, MATCH($B$3, resultados!$A$1:$ZZ$1, 0))</f>
        <v/>
      </c>
    </row>
    <row r="79">
      <c r="A79">
        <f>INDEX(resultados!$A$2:$ZZ$522, 73, MATCH($B$1, resultados!$A$1:$ZZ$1, 0))</f>
        <v/>
      </c>
      <c r="B79">
        <f>INDEX(resultados!$A$2:$ZZ$522, 73, MATCH($B$2, resultados!$A$1:$ZZ$1, 0))</f>
        <v/>
      </c>
      <c r="C79">
        <f>INDEX(resultados!$A$2:$ZZ$522, 73, MATCH($B$3, resultados!$A$1:$ZZ$1, 0))</f>
        <v/>
      </c>
    </row>
    <row r="80">
      <c r="A80">
        <f>INDEX(resultados!$A$2:$ZZ$522, 74, MATCH($B$1, resultados!$A$1:$ZZ$1, 0))</f>
        <v/>
      </c>
      <c r="B80">
        <f>INDEX(resultados!$A$2:$ZZ$522, 74, MATCH($B$2, resultados!$A$1:$ZZ$1, 0))</f>
        <v/>
      </c>
      <c r="C80">
        <f>INDEX(resultados!$A$2:$ZZ$522, 74, MATCH($B$3, resultados!$A$1:$ZZ$1, 0))</f>
        <v/>
      </c>
    </row>
    <row r="81">
      <c r="A81">
        <f>INDEX(resultados!$A$2:$ZZ$522, 75, MATCH($B$1, resultados!$A$1:$ZZ$1, 0))</f>
        <v/>
      </c>
      <c r="B81">
        <f>INDEX(resultados!$A$2:$ZZ$522, 75, MATCH($B$2, resultados!$A$1:$ZZ$1, 0))</f>
        <v/>
      </c>
      <c r="C81">
        <f>INDEX(resultados!$A$2:$ZZ$522, 75, MATCH($B$3, resultados!$A$1:$ZZ$1, 0))</f>
        <v/>
      </c>
    </row>
    <row r="82">
      <c r="A82">
        <f>INDEX(resultados!$A$2:$ZZ$522, 76, MATCH($B$1, resultados!$A$1:$ZZ$1, 0))</f>
        <v/>
      </c>
      <c r="B82">
        <f>INDEX(resultados!$A$2:$ZZ$522, 76, MATCH($B$2, resultados!$A$1:$ZZ$1, 0))</f>
        <v/>
      </c>
      <c r="C82">
        <f>INDEX(resultados!$A$2:$ZZ$522, 76, MATCH($B$3, resultados!$A$1:$ZZ$1, 0))</f>
        <v/>
      </c>
    </row>
    <row r="83">
      <c r="A83">
        <f>INDEX(resultados!$A$2:$ZZ$522, 77, MATCH($B$1, resultados!$A$1:$ZZ$1, 0))</f>
        <v/>
      </c>
      <c r="B83">
        <f>INDEX(resultados!$A$2:$ZZ$522, 77, MATCH($B$2, resultados!$A$1:$ZZ$1, 0))</f>
        <v/>
      </c>
      <c r="C83">
        <f>INDEX(resultados!$A$2:$ZZ$522, 77, MATCH($B$3, resultados!$A$1:$ZZ$1, 0))</f>
        <v/>
      </c>
    </row>
    <row r="84">
      <c r="A84">
        <f>INDEX(resultados!$A$2:$ZZ$522, 78, MATCH($B$1, resultados!$A$1:$ZZ$1, 0))</f>
        <v/>
      </c>
      <c r="B84">
        <f>INDEX(resultados!$A$2:$ZZ$522, 78, MATCH($B$2, resultados!$A$1:$ZZ$1, 0))</f>
        <v/>
      </c>
      <c r="C84">
        <f>INDEX(resultados!$A$2:$ZZ$522, 78, MATCH($B$3, resultados!$A$1:$ZZ$1, 0))</f>
        <v/>
      </c>
    </row>
    <row r="85">
      <c r="A85">
        <f>INDEX(resultados!$A$2:$ZZ$522, 79, MATCH($B$1, resultados!$A$1:$ZZ$1, 0))</f>
        <v/>
      </c>
      <c r="B85">
        <f>INDEX(resultados!$A$2:$ZZ$522, 79, MATCH($B$2, resultados!$A$1:$ZZ$1, 0))</f>
        <v/>
      </c>
      <c r="C85">
        <f>INDEX(resultados!$A$2:$ZZ$522, 79, MATCH($B$3, resultados!$A$1:$ZZ$1, 0))</f>
        <v/>
      </c>
    </row>
    <row r="86">
      <c r="A86">
        <f>INDEX(resultados!$A$2:$ZZ$522, 80, MATCH($B$1, resultados!$A$1:$ZZ$1, 0))</f>
        <v/>
      </c>
      <c r="B86">
        <f>INDEX(resultados!$A$2:$ZZ$522, 80, MATCH($B$2, resultados!$A$1:$ZZ$1, 0))</f>
        <v/>
      </c>
      <c r="C86">
        <f>INDEX(resultados!$A$2:$ZZ$522, 80, MATCH($B$3, resultados!$A$1:$ZZ$1, 0))</f>
        <v/>
      </c>
    </row>
    <row r="87">
      <c r="A87">
        <f>INDEX(resultados!$A$2:$ZZ$522, 81, MATCH($B$1, resultados!$A$1:$ZZ$1, 0))</f>
        <v/>
      </c>
      <c r="B87">
        <f>INDEX(resultados!$A$2:$ZZ$522, 81, MATCH($B$2, resultados!$A$1:$ZZ$1, 0))</f>
        <v/>
      </c>
      <c r="C87">
        <f>INDEX(resultados!$A$2:$ZZ$522, 81, MATCH($B$3, resultados!$A$1:$ZZ$1, 0))</f>
        <v/>
      </c>
    </row>
    <row r="88">
      <c r="A88">
        <f>INDEX(resultados!$A$2:$ZZ$522, 82, MATCH($B$1, resultados!$A$1:$ZZ$1, 0))</f>
        <v/>
      </c>
      <c r="B88">
        <f>INDEX(resultados!$A$2:$ZZ$522, 82, MATCH($B$2, resultados!$A$1:$ZZ$1, 0))</f>
        <v/>
      </c>
      <c r="C88">
        <f>INDEX(resultados!$A$2:$ZZ$522, 82, MATCH($B$3, resultados!$A$1:$ZZ$1, 0))</f>
        <v/>
      </c>
    </row>
    <row r="89">
      <c r="A89">
        <f>INDEX(resultados!$A$2:$ZZ$522, 83, MATCH($B$1, resultados!$A$1:$ZZ$1, 0))</f>
        <v/>
      </c>
      <c r="B89">
        <f>INDEX(resultados!$A$2:$ZZ$522, 83, MATCH($B$2, resultados!$A$1:$ZZ$1, 0))</f>
        <v/>
      </c>
      <c r="C89">
        <f>INDEX(resultados!$A$2:$ZZ$522, 83, MATCH($B$3, resultados!$A$1:$ZZ$1, 0))</f>
        <v/>
      </c>
    </row>
    <row r="90">
      <c r="A90">
        <f>INDEX(resultados!$A$2:$ZZ$522, 84, MATCH($B$1, resultados!$A$1:$ZZ$1, 0))</f>
        <v/>
      </c>
      <c r="B90">
        <f>INDEX(resultados!$A$2:$ZZ$522, 84, MATCH($B$2, resultados!$A$1:$ZZ$1, 0))</f>
        <v/>
      </c>
      <c r="C90">
        <f>INDEX(resultados!$A$2:$ZZ$522, 84, MATCH($B$3, resultados!$A$1:$ZZ$1, 0))</f>
        <v/>
      </c>
    </row>
    <row r="91">
      <c r="A91">
        <f>INDEX(resultados!$A$2:$ZZ$522, 85, MATCH($B$1, resultados!$A$1:$ZZ$1, 0))</f>
        <v/>
      </c>
      <c r="B91">
        <f>INDEX(resultados!$A$2:$ZZ$522, 85, MATCH($B$2, resultados!$A$1:$ZZ$1, 0))</f>
        <v/>
      </c>
      <c r="C91">
        <f>INDEX(resultados!$A$2:$ZZ$522, 85, MATCH($B$3, resultados!$A$1:$ZZ$1, 0))</f>
        <v/>
      </c>
    </row>
    <row r="92">
      <c r="A92">
        <f>INDEX(resultados!$A$2:$ZZ$522, 86, MATCH($B$1, resultados!$A$1:$ZZ$1, 0))</f>
        <v/>
      </c>
      <c r="B92">
        <f>INDEX(resultados!$A$2:$ZZ$522, 86, MATCH($B$2, resultados!$A$1:$ZZ$1, 0))</f>
        <v/>
      </c>
      <c r="C92">
        <f>INDEX(resultados!$A$2:$ZZ$522, 86, MATCH($B$3, resultados!$A$1:$ZZ$1, 0))</f>
        <v/>
      </c>
    </row>
    <row r="93">
      <c r="A93">
        <f>INDEX(resultados!$A$2:$ZZ$522, 87, MATCH($B$1, resultados!$A$1:$ZZ$1, 0))</f>
        <v/>
      </c>
      <c r="B93">
        <f>INDEX(resultados!$A$2:$ZZ$522, 87, MATCH($B$2, resultados!$A$1:$ZZ$1, 0))</f>
        <v/>
      </c>
      <c r="C93">
        <f>INDEX(resultados!$A$2:$ZZ$522, 87, MATCH($B$3, resultados!$A$1:$ZZ$1, 0))</f>
        <v/>
      </c>
    </row>
    <row r="94">
      <c r="A94">
        <f>INDEX(resultados!$A$2:$ZZ$522, 88, MATCH($B$1, resultados!$A$1:$ZZ$1, 0))</f>
        <v/>
      </c>
      <c r="B94">
        <f>INDEX(resultados!$A$2:$ZZ$522, 88, MATCH($B$2, resultados!$A$1:$ZZ$1, 0))</f>
        <v/>
      </c>
      <c r="C94">
        <f>INDEX(resultados!$A$2:$ZZ$522, 88, MATCH($B$3, resultados!$A$1:$ZZ$1, 0))</f>
        <v/>
      </c>
    </row>
    <row r="95">
      <c r="A95">
        <f>INDEX(resultados!$A$2:$ZZ$522, 89, MATCH($B$1, resultados!$A$1:$ZZ$1, 0))</f>
        <v/>
      </c>
      <c r="B95">
        <f>INDEX(resultados!$A$2:$ZZ$522, 89, MATCH($B$2, resultados!$A$1:$ZZ$1, 0))</f>
        <v/>
      </c>
      <c r="C95">
        <f>INDEX(resultados!$A$2:$ZZ$522, 89, MATCH($B$3, resultados!$A$1:$ZZ$1, 0))</f>
        <v/>
      </c>
    </row>
    <row r="96">
      <c r="A96">
        <f>INDEX(resultados!$A$2:$ZZ$522, 90, MATCH($B$1, resultados!$A$1:$ZZ$1, 0))</f>
        <v/>
      </c>
      <c r="B96">
        <f>INDEX(resultados!$A$2:$ZZ$522, 90, MATCH($B$2, resultados!$A$1:$ZZ$1, 0))</f>
        <v/>
      </c>
      <c r="C96">
        <f>INDEX(resultados!$A$2:$ZZ$522, 90, MATCH($B$3, resultados!$A$1:$ZZ$1, 0))</f>
        <v/>
      </c>
    </row>
    <row r="97">
      <c r="A97">
        <f>INDEX(resultados!$A$2:$ZZ$522, 91, MATCH($B$1, resultados!$A$1:$ZZ$1, 0))</f>
        <v/>
      </c>
      <c r="B97">
        <f>INDEX(resultados!$A$2:$ZZ$522, 91, MATCH($B$2, resultados!$A$1:$ZZ$1, 0))</f>
        <v/>
      </c>
      <c r="C97">
        <f>INDEX(resultados!$A$2:$ZZ$522, 91, MATCH($B$3, resultados!$A$1:$ZZ$1, 0))</f>
        <v/>
      </c>
    </row>
    <row r="98">
      <c r="A98">
        <f>INDEX(resultados!$A$2:$ZZ$522, 92, MATCH($B$1, resultados!$A$1:$ZZ$1, 0))</f>
        <v/>
      </c>
      <c r="B98">
        <f>INDEX(resultados!$A$2:$ZZ$522, 92, MATCH($B$2, resultados!$A$1:$ZZ$1, 0))</f>
        <v/>
      </c>
      <c r="C98">
        <f>INDEX(resultados!$A$2:$ZZ$522, 92, MATCH($B$3, resultados!$A$1:$ZZ$1, 0))</f>
        <v/>
      </c>
    </row>
    <row r="99">
      <c r="A99">
        <f>INDEX(resultados!$A$2:$ZZ$522, 93, MATCH($B$1, resultados!$A$1:$ZZ$1, 0))</f>
        <v/>
      </c>
      <c r="B99">
        <f>INDEX(resultados!$A$2:$ZZ$522, 93, MATCH($B$2, resultados!$A$1:$ZZ$1, 0))</f>
        <v/>
      </c>
      <c r="C99">
        <f>INDEX(resultados!$A$2:$ZZ$522, 93, MATCH($B$3, resultados!$A$1:$ZZ$1, 0))</f>
        <v/>
      </c>
    </row>
    <row r="100">
      <c r="A100">
        <f>INDEX(resultados!$A$2:$ZZ$522, 94, MATCH($B$1, resultados!$A$1:$ZZ$1, 0))</f>
        <v/>
      </c>
      <c r="B100">
        <f>INDEX(resultados!$A$2:$ZZ$522, 94, MATCH($B$2, resultados!$A$1:$ZZ$1, 0))</f>
        <v/>
      </c>
      <c r="C100">
        <f>INDEX(resultados!$A$2:$ZZ$522, 94, MATCH($B$3, resultados!$A$1:$ZZ$1, 0))</f>
        <v/>
      </c>
    </row>
    <row r="101">
      <c r="A101">
        <f>INDEX(resultados!$A$2:$ZZ$522, 95, MATCH($B$1, resultados!$A$1:$ZZ$1, 0))</f>
        <v/>
      </c>
      <c r="B101">
        <f>INDEX(resultados!$A$2:$ZZ$522, 95, MATCH($B$2, resultados!$A$1:$ZZ$1, 0))</f>
        <v/>
      </c>
      <c r="C101">
        <f>INDEX(resultados!$A$2:$ZZ$522, 95, MATCH($B$3, resultados!$A$1:$ZZ$1, 0))</f>
        <v/>
      </c>
    </row>
    <row r="102">
      <c r="A102">
        <f>INDEX(resultados!$A$2:$ZZ$522, 96, MATCH($B$1, resultados!$A$1:$ZZ$1, 0))</f>
        <v/>
      </c>
      <c r="B102">
        <f>INDEX(resultados!$A$2:$ZZ$522, 96, MATCH($B$2, resultados!$A$1:$ZZ$1, 0))</f>
        <v/>
      </c>
      <c r="C102">
        <f>INDEX(resultados!$A$2:$ZZ$522, 96, MATCH($B$3, resultados!$A$1:$ZZ$1, 0))</f>
        <v/>
      </c>
    </row>
    <row r="103">
      <c r="A103">
        <f>INDEX(resultados!$A$2:$ZZ$522, 97, MATCH($B$1, resultados!$A$1:$ZZ$1, 0))</f>
        <v/>
      </c>
      <c r="B103">
        <f>INDEX(resultados!$A$2:$ZZ$522, 97, MATCH($B$2, resultados!$A$1:$ZZ$1, 0))</f>
        <v/>
      </c>
      <c r="C103">
        <f>INDEX(resultados!$A$2:$ZZ$522, 97, MATCH($B$3, resultados!$A$1:$ZZ$1, 0))</f>
        <v/>
      </c>
    </row>
    <row r="104">
      <c r="A104">
        <f>INDEX(resultados!$A$2:$ZZ$522, 98, MATCH($B$1, resultados!$A$1:$ZZ$1, 0))</f>
        <v/>
      </c>
      <c r="B104">
        <f>INDEX(resultados!$A$2:$ZZ$522, 98, MATCH($B$2, resultados!$A$1:$ZZ$1, 0))</f>
        <v/>
      </c>
      <c r="C104">
        <f>INDEX(resultados!$A$2:$ZZ$522, 98, MATCH($B$3, resultados!$A$1:$ZZ$1, 0))</f>
        <v/>
      </c>
    </row>
    <row r="105">
      <c r="A105">
        <f>INDEX(resultados!$A$2:$ZZ$522, 99, MATCH($B$1, resultados!$A$1:$ZZ$1, 0))</f>
        <v/>
      </c>
      <c r="B105">
        <f>INDEX(resultados!$A$2:$ZZ$522, 99, MATCH($B$2, resultados!$A$1:$ZZ$1, 0))</f>
        <v/>
      </c>
      <c r="C105">
        <f>INDEX(resultados!$A$2:$ZZ$522, 99, MATCH($B$3, resultados!$A$1:$ZZ$1, 0))</f>
        <v/>
      </c>
    </row>
    <row r="106">
      <c r="A106">
        <f>INDEX(resultados!$A$2:$ZZ$522, 100, MATCH($B$1, resultados!$A$1:$ZZ$1, 0))</f>
        <v/>
      </c>
      <c r="B106">
        <f>INDEX(resultados!$A$2:$ZZ$522, 100, MATCH($B$2, resultados!$A$1:$ZZ$1, 0))</f>
        <v/>
      </c>
      <c r="C106">
        <f>INDEX(resultados!$A$2:$ZZ$522, 100, MATCH($B$3, resultados!$A$1:$ZZ$1, 0))</f>
        <v/>
      </c>
    </row>
    <row r="107">
      <c r="A107">
        <f>INDEX(resultados!$A$2:$ZZ$522, 101, MATCH($B$1, resultados!$A$1:$ZZ$1, 0))</f>
        <v/>
      </c>
      <c r="B107">
        <f>INDEX(resultados!$A$2:$ZZ$522, 101, MATCH($B$2, resultados!$A$1:$ZZ$1, 0))</f>
        <v/>
      </c>
      <c r="C107">
        <f>INDEX(resultados!$A$2:$ZZ$522, 101, MATCH($B$3, resultados!$A$1:$ZZ$1, 0))</f>
        <v/>
      </c>
    </row>
    <row r="108">
      <c r="A108">
        <f>INDEX(resultados!$A$2:$ZZ$522, 102, MATCH($B$1, resultados!$A$1:$ZZ$1, 0))</f>
        <v/>
      </c>
      <c r="B108">
        <f>INDEX(resultados!$A$2:$ZZ$522, 102, MATCH($B$2, resultados!$A$1:$ZZ$1, 0))</f>
        <v/>
      </c>
      <c r="C108">
        <f>INDEX(resultados!$A$2:$ZZ$522, 102, MATCH($B$3, resultados!$A$1:$ZZ$1, 0))</f>
        <v/>
      </c>
    </row>
    <row r="109">
      <c r="A109">
        <f>INDEX(resultados!$A$2:$ZZ$522, 103, MATCH($B$1, resultados!$A$1:$ZZ$1, 0))</f>
        <v/>
      </c>
      <c r="B109">
        <f>INDEX(resultados!$A$2:$ZZ$522, 103, MATCH($B$2, resultados!$A$1:$ZZ$1, 0))</f>
        <v/>
      </c>
      <c r="C109">
        <f>INDEX(resultados!$A$2:$ZZ$522, 103, MATCH($B$3, resultados!$A$1:$ZZ$1, 0))</f>
        <v/>
      </c>
    </row>
    <row r="110">
      <c r="A110">
        <f>INDEX(resultados!$A$2:$ZZ$522, 104, MATCH($B$1, resultados!$A$1:$ZZ$1, 0))</f>
        <v/>
      </c>
      <c r="B110">
        <f>INDEX(resultados!$A$2:$ZZ$522, 104, MATCH($B$2, resultados!$A$1:$ZZ$1, 0))</f>
        <v/>
      </c>
      <c r="C110">
        <f>INDEX(resultados!$A$2:$ZZ$522, 104, MATCH($B$3, resultados!$A$1:$ZZ$1, 0))</f>
        <v/>
      </c>
    </row>
    <row r="111">
      <c r="A111">
        <f>INDEX(resultados!$A$2:$ZZ$522, 105, MATCH($B$1, resultados!$A$1:$ZZ$1, 0))</f>
        <v/>
      </c>
      <c r="B111">
        <f>INDEX(resultados!$A$2:$ZZ$522, 105, MATCH($B$2, resultados!$A$1:$ZZ$1, 0))</f>
        <v/>
      </c>
      <c r="C111">
        <f>INDEX(resultados!$A$2:$ZZ$522, 105, MATCH($B$3, resultados!$A$1:$ZZ$1, 0))</f>
        <v/>
      </c>
    </row>
    <row r="112">
      <c r="A112">
        <f>INDEX(resultados!$A$2:$ZZ$522, 106, MATCH($B$1, resultados!$A$1:$ZZ$1, 0))</f>
        <v/>
      </c>
      <c r="B112">
        <f>INDEX(resultados!$A$2:$ZZ$522, 106, MATCH($B$2, resultados!$A$1:$ZZ$1, 0))</f>
        <v/>
      </c>
      <c r="C112">
        <f>INDEX(resultados!$A$2:$ZZ$522, 106, MATCH($B$3, resultados!$A$1:$ZZ$1, 0))</f>
        <v/>
      </c>
    </row>
    <row r="113">
      <c r="A113">
        <f>INDEX(resultados!$A$2:$ZZ$522, 107, MATCH($B$1, resultados!$A$1:$ZZ$1, 0))</f>
        <v/>
      </c>
      <c r="B113">
        <f>INDEX(resultados!$A$2:$ZZ$522, 107, MATCH($B$2, resultados!$A$1:$ZZ$1, 0))</f>
        <v/>
      </c>
      <c r="C113">
        <f>INDEX(resultados!$A$2:$ZZ$522, 107, MATCH($B$3, resultados!$A$1:$ZZ$1, 0))</f>
        <v/>
      </c>
    </row>
    <row r="114">
      <c r="A114">
        <f>INDEX(resultados!$A$2:$ZZ$522, 108, MATCH($B$1, resultados!$A$1:$ZZ$1, 0))</f>
        <v/>
      </c>
      <c r="B114">
        <f>INDEX(resultados!$A$2:$ZZ$522, 108, MATCH($B$2, resultados!$A$1:$ZZ$1, 0))</f>
        <v/>
      </c>
      <c r="C114">
        <f>INDEX(resultados!$A$2:$ZZ$522, 108, MATCH($B$3, resultados!$A$1:$ZZ$1, 0))</f>
        <v/>
      </c>
    </row>
    <row r="115">
      <c r="A115">
        <f>INDEX(resultados!$A$2:$ZZ$522, 109, MATCH($B$1, resultados!$A$1:$ZZ$1, 0))</f>
        <v/>
      </c>
      <c r="B115">
        <f>INDEX(resultados!$A$2:$ZZ$522, 109, MATCH($B$2, resultados!$A$1:$ZZ$1, 0))</f>
        <v/>
      </c>
      <c r="C115">
        <f>INDEX(resultados!$A$2:$ZZ$522, 109, MATCH($B$3, resultados!$A$1:$ZZ$1, 0))</f>
        <v/>
      </c>
    </row>
    <row r="116">
      <c r="A116">
        <f>INDEX(resultados!$A$2:$ZZ$522, 110, MATCH($B$1, resultados!$A$1:$ZZ$1, 0))</f>
        <v/>
      </c>
      <c r="B116">
        <f>INDEX(resultados!$A$2:$ZZ$522, 110, MATCH($B$2, resultados!$A$1:$ZZ$1, 0))</f>
        <v/>
      </c>
      <c r="C116">
        <f>INDEX(resultados!$A$2:$ZZ$522, 110, MATCH($B$3, resultados!$A$1:$ZZ$1, 0))</f>
        <v/>
      </c>
    </row>
    <row r="117">
      <c r="A117">
        <f>INDEX(resultados!$A$2:$ZZ$522, 111, MATCH($B$1, resultados!$A$1:$ZZ$1, 0))</f>
        <v/>
      </c>
      <c r="B117">
        <f>INDEX(resultados!$A$2:$ZZ$522, 111, MATCH($B$2, resultados!$A$1:$ZZ$1, 0))</f>
        <v/>
      </c>
      <c r="C117">
        <f>INDEX(resultados!$A$2:$ZZ$522, 111, MATCH($B$3, resultados!$A$1:$ZZ$1, 0))</f>
        <v/>
      </c>
    </row>
    <row r="118">
      <c r="A118">
        <f>INDEX(resultados!$A$2:$ZZ$522, 112, MATCH($B$1, resultados!$A$1:$ZZ$1, 0))</f>
        <v/>
      </c>
      <c r="B118">
        <f>INDEX(resultados!$A$2:$ZZ$522, 112, MATCH($B$2, resultados!$A$1:$ZZ$1, 0))</f>
        <v/>
      </c>
      <c r="C118">
        <f>INDEX(resultados!$A$2:$ZZ$522, 112, MATCH($B$3, resultados!$A$1:$ZZ$1, 0))</f>
        <v/>
      </c>
    </row>
    <row r="119">
      <c r="A119">
        <f>INDEX(resultados!$A$2:$ZZ$522, 113, MATCH($B$1, resultados!$A$1:$ZZ$1, 0))</f>
        <v/>
      </c>
      <c r="B119">
        <f>INDEX(resultados!$A$2:$ZZ$522, 113, MATCH($B$2, resultados!$A$1:$ZZ$1, 0))</f>
        <v/>
      </c>
      <c r="C119">
        <f>INDEX(resultados!$A$2:$ZZ$522, 113, MATCH($B$3, resultados!$A$1:$ZZ$1, 0))</f>
        <v/>
      </c>
    </row>
    <row r="120">
      <c r="A120">
        <f>INDEX(resultados!$A$2:$ZZ$522, 114, MATCH($B$1, resultados!$A$1:$ZZ$1, 0))</f>
        <v/>
      </c>
      <c r="B120">
        <f>INDEX(resultados!$A$2:$ZZ$522, 114, MATCH($B$2, resultados!$A$1:$ZZ$1, 0))</f>
        <v/>
      </c>
      <c r="C120">
        <f>INDEX(resultados!$A$2:$ZZ$522, 114, MATCH($B$3, resultados!$A$1:$ZZ$1, 0))</f>
        <v/>
      </c>
    </row>
    <row r="121">
      <c r="A121">
        <f>INDEX(resultados!$A$2:$ZZ$522, 115, MATCH($B$1, resultados!$A$1:$ZZ$1, 0))</f>
        <v/>
      </c>
      <c r="B121">
        <f>INDEX(resultados!$A$2:$ZZ$522, 115, MATCH($B$2, resultados!$A$1:$ZZ$1, 0))</f>
        <v/>
      </c>
      <c r="C121">
        <f>INDEX(resultados!$A$2:$ZZ$522, 115, MATCH($B$3, resultados!$A$1:$ZZ$1, 0))</f>
        <v/>
      </c>
    </row>
    <row r="122">
      <c r="A122">
        <f>INDEX(resultados!$A$2:$ZZ$522, 116, MATCH($B$1, resultados!$A$1:$ZZ$1, 0))</f>
        <v/>
      </c>
      <c r="B122">
        <f>INDEX(resultados!$A$2:$ZZ$522, 116, MATCH($B$2, resultados!$A$1:$ZZ$1, 0))</f>
        <v/>
      </c>
      <c r="C122">
        <f>INDEX(resultados!$A$2:$ZZ$522, 116, MATCH($B$3, resultados!$A$1:$ZZ$1, 0))</f>
        <v/>
      </c>
    </row>
    <row r="123">
      <c r="A123">
        <f>INDEX(resultados!$A$2:$ZZ$522, 117, MATCH($B$1, resultados!$A$1:$ZZ$1, 0))</f>
        <v/>
      </c>
      <c r="B123">
        <f>INDEX(resultados!$A$2:$ZZ$522, 117, MATCH($B$2, resultados!$A$1:$ZZ$1, 0))</f>
        <v/>
      </c>
      <c r="C123">
        <f>INDEX(resultados!$A$2:$ZZ$522, 117, MATCH($B$3, resultados!$A$1:$ZZ$1, 0))</f>
        <v/>
      </c>
    </row>
    <row r="124">
      <c r="A124">
        <f>INDEX(resultados!$A$2:$ZZ$522, 118, MATCH($B$1, resultados!$A$1:$ZZ$1, 0))</f>
        <v/>
      </c>
      <c r="B124">
        <f>INDEX(resultados!$A$2:$ZZ$522, 118, MATCH($B$2, resultados!$A$1:$ZZ$1, 0))</f>
        <v/>
      </c>
      <c r="C124">
        <f>INDEX(resultados!$A$2:$ZZ$522, 118, MATCH($B$3, resultados!$A$1:$ZZ$1, 0))</f>
        <v/>
      </c>
    </row>
    <row r="125">
      <c r="A125">
        <f>INDEX(resultados!$A$2:$ZZ$522, 119, MATCH($B$1, resultados!$A$1:$ZZ$1, 0))</f>
        <v/>
      </c>
      <c r="B125">
        <f>INDEX(resultados!$A$2:$ZZ$522, 119, MATCH($B$2, resultados!$A$1:$ZZ$1, 0))</f>
        <v/>
      </c>
      <c r="C125">
        <f>INDEX(resultados!$A$2:$ZZ$522, 119, MATCH($B$3, resultados!$A$1:$ZZ$1, 0))</f>
        <v/>
      </c>
    </row>
    <row r="126">
      <c r="A126">
        <f>INDEX(resultados!$A$2:$ZZ$522, 120, MATCH($B$1, resultados!$A$1:$ZZ$1, 0))</f>
        <v/>
      </c>
      <c r="B126">
        <f>INDEX(resultados!$A$2:$ZZ$522, 120, MATCH($B$2, resultados!$A$1:$ZZ$1, 0))</f>
        <v/>
      </c>
      <c r="C126">
        <f>INDEX(resultados!$A$2:$ZZ$522, 120, MATCH($B$3, resultados!$A$1:$ZZ$1, 0))</f>
        <v/>
      </c>
    </row>
    <row r="127">
      <c r="A127">
        <f>INDEX(resultados!$A$2:$ZZ$522, 121, MATCH($B$1, resultados!$A$1:$ZZ$1, 0))</f>
        <v/>
      </c>
      <c r="B127">
        <f>INDEX(resultados!$A$2:$ZZ$522, 121, MATCH($B$2, resultados!$A$1:$ZZ$1, 0))</f>
        <v/>
      </c>
      <c r="C127">
        <f>INDEX(resultados!$A$2:$ZZ$522, 121, MATCH($B$3, resultados!$A$1:$ZZ$1, 0))</f>
        <v/>
      </c>
    </row>
    <row r="128">
      <c r="A128">
        <f>INDEX(resultados!$A$2:$ZZ$522, 122, MATCH($B$1, resultados!$A$1:$ZZ$1, 0))</f>
        <v/>
      </c>
      <c r="B128">
        <f>INDEX(resultados!$A$2:$ZZ$522, 122, MATCH($B$2, resultados!$A$1:$ZZ$1, 0))</f>
        <v/>
      </c>
      <c r="C128">
        <f>INDEX(resultados!$A$2:$ZZ$522, 122, MATCH($B$3, resultados!$A$1:$ZZ$1, 0))</f>
        <v/>
      </c>
    </row>
    <row r="129">
      <c r="A129">
        <f>INDEX(resultados!$A$2:$ZZ$522, 123, MATCH($B$1, resultados!$A$1:$ZZ$1, 0))</f>
        <v/>
      </c>
      <c r="B129">
        <f>INDEX(resultados!$A$2:$ZZ$522, 123, MATCH($B$2, resultados!$A$1:$ZZ$1, 0))</f>
        <v/>
      </c>
      <c r="C129">
        <f>INDEX(resultados!$A$2:$ZZ$522, 123, MATCH($B$3, resultados!$A$1:$ZZ$1, 0))</f>
        <v/>
      </c>
    </row>
    <row r="130">
      <c r="A130">
        <f>INDEX(resultados!$A$2:$ZZ$522, 124, MATCH($B$1, resultados!$A$1:$ZZ$1, 0))</f>
        <v/>
      </c>
      <c r="B130">
        <f>INDEX(resultados!$A$2:$ZZ$522, 124, MATCH($B$2, resultados!$A$1:$ZZ$1, 0))</f>
        <v/>
      </c>
      <c r="C130">
        <f>INDEX(resultados!$A$2:$ZZ$522, 124, MATCH($B$3, resultados!$A$1:$ZZ$1, 0))</f>
        <v/>
      </c>
    </row>
    <row r="131">
      <c r="A131">
        <f>INDEX(resultados!$A$2:$ZZ$522, 125, MATCH($B$1, resultados!$A$1:$ZZ$1, 0))</f>
        <v/>
      </c>
      <c r="B131">
        <f>INDEX(resultados!$A$2:$ZZ$522, 125, MATCH($B$2, resultados!$A$1:$ZZ$1, 0))</f>
        <v/>
      </c>
      <c r="C131">
        <f>INDEX(resultados!$A$2:$ZZ$522, 125, MATCH($B$3, resultados!$A$1:$ZZ$1, 0))</f>
        <v/>
      </c>
    </row>
    <row r="132">
      <c r="A132">
        <f>INDEX(resultados!$A$2:$ZZ$522, 126, MATCH($B$1, resultados!$A$1:$ZZ$1, 0))</f>
        <v/>
      </c>
      <c r="B132">
        <f>INDEX(resultados!$A$2:$ZZ$522, 126, MATCH($B$2, resultados!$A$1:$ZZ$1, 0))</f>
        <v/>
      </c>
      <c r="C132">
        <f>INDEX(resultados!$A$2:$ZZ$522, 126, MATCH($B$3, resultados!$A$1:$ZZ$1, 0))</f>
        <v/>
      </c>
    </row>
    <row r="133">
      <c r="A133">
        <f>INDEX(resultados!$A$2:$ZZ$522, 127, MATCH($B$1, resultados!$A$1:$ZZ$1, 0))</f>
        <v/>
      </c>
      <c r="B133">
        <f>INDEX(resultados!$A$2:$ZZ$522, 127, MATCH($B$2, resultados!$A$1:$ZZ$1, 0))</f>
        <v/>
      </c>
      <c r="C133">
        <f>INDEX(resultados!$A$2:$ZZ$522, 127, MATCH($B$3, resultados!$A$1:$ZZ$1, 0))</f>
        <v/>
      </c>
    </row>
    <row r="134">
      <c r="A134">
        <f>INDEX(resultados!$A$2:$ZZ$522, 128, MATCH($B$1, resultados!$A$1:$ZZ$1, 0))</f>
        <v/>
      </c>
      <c r="B134">
        <f>INDEX(resultados!$A$2:$ZZ$522, 128, MATCH($B$2, resultados!$A$1:$ZZ$1, 0))</f>
        <v/>
      </c>
      <c r="C134">
        <f>INDEX(resultados!$A$2:$ZZ$522, 128, MATCH($B$3, resultados!$A$1:$ZZ$1, 0))</f>
        <v/>
      </c>
    </row>
    <row r="135">
      <c r="A135">
        <f>INDEX(resultados!$A$2:$ZZ$522, 129, MATCH($B$1, resultados!$A$1:$ZZ$1, 0))</f>
        <v/>
      </c>
      <c r="B135">
        <f>INDEX(resultados!$A$2:$ZZ$522, 129, MATCH($B$2, resultados!$A$1:$ZZ$1, 0))</f>
        <v/>
      </c>
      <c r="C135">
        <f>INDEX(resultados!$A$2:$ZZ$522, 129, MATCH($B$3, resultados!$A$1:$ZZ$1, 0))</f>
        <v/>
      </c>
    </row>
    <row r="136">
      <c r="A136">
        <f>INDEX(resultados!$A$2:$ZZ$522, 130, MATCH($B$1, resultados!$A$1:$ZZ$1, 0))</f>
        <v/>
      </c>
      <c r="B136">
        <f>INDEX(resultados!$A$2:$ZZ$522, 130, MATCH($B$2, resultados!$A$1:$ZZ$1, 0))</f>
        <v/>
      </c>
      <c r="C136">
        <f>INDEX(resultados!$A$2:$ZZ$522, 130, MATCH($B$3, resultados!$A$1:$ZZ$1, 0))</f>
        <v/>
      </c>
    </row>
    <row r="137">
      <c r="A137">
        <f>INDEX(resultados!$A$2:$ZZ$522, 131, MATCH($B$1, resultados!$A$1:$ZZ$1, 0))</f>
        <v/>
      </c>
      <c r="B137">
        <f>INDEX(resultados!$A$2:$ZZ$522, 131, MATCH($B$2, resultados!$A$1:$ZZ$1, 0))</f>
        <v/>
      </c>
      <c r="C137">
        <f>INDEX(resultados!$A$2:$ZZ$522, 131, MATCH($B$3, resultados!$A$1:$ZZ$1, 0))</f>
        <v/>
      </c>
    </row>
    <row r="138">
      <c r="A138">
        <f>INDEX(resultados!$A$2:$ZZ$522, 132, MATCH($B$1, resultados!$A$1:$ZZ$1, 0))</f>
        <v/>
      </c>
      <c r="B138">
        <f>INDEX(resultados!$A$2:$ZZ$522, 132, MATCH($B$2, resultados!$A$1:$ZZ$1, 0))</f>
        <v/>
      </c>
      <c r="C138">
        <f>INDEX(resultados!$A$2:$ZZ$522, 132, MATCH($B$3, resultados!$A$1:$ZZ$1, 0))</f>
        <v/>
      </c>
    </row>
    <row r="139">
      <c r="A139">
        <f>INDEX(resultados!$A$2:$ZZ$522, 133, MATCH($B$1, resultados!$A$1:$ZZ$1, 0))</f>
        <v/>
      </c>
      <c r="B139">
        <f>INDEX(resultados!$A$2:$ZZ$522, 133, MATCH($B$2, resultados!$A$1:$ZZ$1, 0))</f>
        <v/>
      </c>
      <c r="C139">
        <f>INDEX(resultados!$A$2:$ZZ$522, 133, MATCH($B$3, resultados!$A$1:$ZZ$1, 0))</f>
        <v/>
      </c>
    </row>
    <row r="140">
      <c r="A140">
        <f>INDEX(resultados!$A$2:$ZZ$522, 134, MATCH($B$1, resultados!$A$1:$ZZ$1, 0))</f>
        <v/>
      </c>
      <c r="B140">
        <f>INDEX(resultados!$A$2:$ZZ$522, 134, MATCH($B$2, resultados!$A$1:$ZZ$1, 0))</f>
        <v/>
      </c>
      <c r="C140">
        <f>INDEX(resultados!$A$2:$ZZ$522, 134, MATCH($B$3, resultados!$A$1:$ZZ$1, 0))</f>
        <v/>
      </c>
    </row>
    <row r="141">
      <c r="A141">
        <f>INDEX(resultados!$A$2:$ZZ$522, 135, MATCH($B$1, resultados!$A$1:$ZZ$1, 0))</f>
        <v/>
      </c>
      <c r="B141">
        <f>INDEX(resultados!$A$2:$ZZ$522, 135, MATCH($B$2, resultados!$A$1:$ZZ$1, 0))</f>
        <v/>
      </c>
      <c r="C141">
        <f>INDEX(resultados!$A$2:$ZZ$522, 135, MATCH($B$3, resultados!$A$1:$ZZ$1, 0))</f>
        <v/>
      </c>
    </row>
    <row r="142">
      <c r="A142">
        <f>INDEX(resultados!$A$2:$ZZ$522, 136, MATCH($B$1, resultados!$A$1:$ZZ$1, 0))</f>
        <v/>
      </c>
      <c r="B142">
        <f>INDEX(resultados!$A$2:$ZZ$522, 136, MATCH($B$2, resultados!$A$1:$ZZ$1, 0))</f>
        <v/>
      </c>
      <c r="C142">
        <f>INDEX(resultados!$A$2:$ZZ$522, 136, MATCH($B$3, resultados!$A$1:$ZZ$1, 0))</f>
        <v/>
      </c>
    </row>
    <row r="143">
      <c r="A143">
        <f>INDEX(resultados!$A$2:$ZZ$522, 137, MATCH($B$1, resultados!$A$1:$ZZ$1, 0))</f>
        <v/>
      </c>
      <c r="B143">
        <f>INDEX(resultados!$A$2:$ZZ$522, 137, MATCH($B$2, resultados!$A$1:$ZZ$1, 0))</f>
        <v/>
      </c>
      <c r="C143">
        <f>INDEX(resultados!$A$2:$ZZ$522, 137, MATCH($B$3, resultados!$A$1:$ZZ$1, 0))</f>
        <v/>
      </c>
    </row>
    <row r="144">
      <c r="A144">
        <f>INDEX(resultados!$A$2:$ZZ$522, 138, MATCH($B$1, resultados!$A$1:$ZZ$1, 0))</f>
        <v/>
      </c>
      <c r="B144">
        <f>INDEX(resultados!$A$2:$ZZ$522, 138, MATCH($B$2, resultados!$A$1:$ZZ$1, 0))</f>
        <v/>
      </c>
      <c r="C144">
        <f>INDEX(resultados!$A$2:$ZZ$522, 138, MATCH($B$3, resultados!$A$1:$ZZ$1, 0))</f>
        <v/>
      </c>
    </row>
    <row r="145">
      <c r="A145">
        <f>INDEX(resultados!$A$2:$ZZ$522, 139, MATCH($B$1, resultados!$A$1:$ZZ$1, 0))</f>
        <v/>
      </c>
      <c r="B145">
        <f>INDEX(resultados!$A$2:$ZZ$522, 139, MATCH($B$2, resultados!$A$1:$ZZ$1, 0))</f>
        <v/>
      </c>
      <c r="C145">
        <f>INDEX(resultados!$A$2:$ZZ$522, 139, MATCH($B$3, resultados!$A$1:$ZZ$1, 0))</f>
        <v/>
      </c>
    </row>
    <row r="146">
      <c r="A146">
        <f>INDEX(resultados!$A$2:$ZZ$522, 140, MATCH($B$1, resultados!$A$1:$ZZ$1, 0))</f>
        <v/>
      </c>
      <c r="B146">
        <f>INDEX(resultados!$A$2:$ZZ$522, 140, MATCH($B$2, resultados!$A$1:$ZZ$1, 0))</f>
        <v/>
      </c>
      <c r="C146">
        <f>INDEX(resultados!$A$2:$ZZ$522, 140, MATCH($B$3, resultados!$A$1:$ZZ$1, 0))</f>
        <v/>
      </c>
    </row>
    <row r="147">
      <c r="A147">
        <f>INDEX(resultados!$A$2:$ZZ$522, 141, MATCH($B$1, resultados!$A$1:$ZZ$1, 0))</f>
        <v/>
      </c>
      <c r="B147">
        <f>INDEX(resultados!$A$2:$ZZ$522, 141, MATCH($B$2, resultados!$A$1:$ZZ$1, 0))</f>
        <v/>
      </c>
      <c r="C147">
        <f>INDEX(resultados!$A$2:$ZZ$522, 141, MATCH($B$3, resultados!$A$1:$ZZ$1, 0))</f>
        <v/>
      </c>
    </row>
    <row r="148">
      <c r="A148">
        <f>INDEX(resultados!$A$2:$ZZ$522, 142, MATCH($B$1, resultados!$A$1:$ZZ$1, 0))</f>
        <v/>
      </c>
      <c r="B148">
        <f>INDEX(resultados!$A$2:$ZZ$522, 142, MATCH($B$2, resultados!$A$1:$ZZ$1, 0))</f>
        <v/>
      </c>
      <c r="C148">
        <f>INDEX(resultados!$A$2:$ZZ$522, 142, MATCH($B$3, resultados!$A$1:$ZZ$1, 0))</f>
        <v/>
      </c>
    </row>
    <row r="149">
      <c r="A149">
        <f>INDEX(resultados!$A$2:$ZZ$522, 143, MATCH($B$1, resultados!$A$1:$ZZ$1, 0))</f>
        <v/>
      </c>
      <c r="B149">
        <f>INDEX(resultados!$A$2:$ZZ$522, 143, MATCH($B$2, resultados!$A$1:$ZZ$1, 0))</f>
        <v/>
      </c>
      <c r="C149">
        <f>INDEX(resultados!$A$2:$ZZ$522, 143, MATCH($B$3, resultados!$A$1:$ZZ$1, 0))</f>
        <v/>
      </c>
    </row>
    <row r="150">
      <c r="A150">
        <f>INDEX(resultados!$A$2:$ZZ$522, 144, MATCH($B$1, resultados!$A$1:$ZZ$1, 0))</f>
        <v/>
      </c>
      <c r="B150">
        <f>INDEX(resultados!$A$2:$ZZ$522, 144, MATCH($B$2, resultados!$A$1:$ZZ$1, 0))</f>
        <v/>
      </c>
      <c r="C150">
        <f>INDEX(resultados!$A$2:$ZZ$522, 144, MATCH($B$3, resultados!$A$1:$ZZ$1, 0))</f>
        <v/>
      </c>
    </row>
    <row r="151">
      <c r="A151">
        <f>INDEX(resultados!$A$2:$ZZ$522, 145, MATCH($B$1, resultados!$A$1:$ZZ$1, 0))</f>
        <v/>
      </c>
      <c r="B151">
        <f>INDEX(resultados!$A$2:$ZZ$522, 145, MATCH($B$2, resultados!$A$1:$ZZ$1, 0))</f>
        <v/>
      </c>
      <c r="C151">
        <f>INDEX(resultados!$A$2:$ZZ$522, 145, MATCH($B$3, resultados!$A$1:$ZZ$1, 0))</f>
        <v/>
      </c>
    </row>
    <row r="152">
      <c r="A152">
        <f>INDEX(resultados!$A$2:$ZZ$522, 146, MATCH($B$1, resultados!$A$1:$ZZ$1, 0))</f>
        <v/>
      </c>
      <c r="B152">
        <f>INDEX(resultados!$A$2:$ZZ$522, 146, MATCH($B$2, resultados!$A$1:$ZZ$1, 0))</f>
        <v/>
      </c>
      <c r="C152">
        <f>INDEX(resultados!$A$2:$ZZ$522, 146, MATCH($B$3, resultados!$A$1:$ZZ$1, 0))</f>
        <v/>
      </c>
    </row>
    <row r="153">
      <c r="A153">
        <f>INDEX(resultados!$A$2:$ZZ$522, 147, MATCH($B$1, resultados!$A$1:$ZZ$1, 0))</f>
        <v/>
      </c>
      <c r="B153">
        <f>INDEX(resultados!$A$2:$ZZ$522, 147, MATCH($B$2, resultados!$A$1:$ZZ$1, 0))</f>
        <v/>
      </c>
      <c r="C153">
        <f>INDEX(resultados!$A$2:$ZZ$522, 147, MATCH($B$3, resultados!$A$1:$ZZ$1, 0))</f>
        <v/>
      </c>
    </row>
    <row r="154">
      <c r="A154">
        <f>INDEX(resultados!$A$2:$ZZ$522, 148, MATCH($B$1, resultados!$A$1:$ZZ$1, 0))</f>
        <v/>
      </c>
      <c r="B154">
        <f>INDEX(resultados!$A$2:$ZZ$522, 148, MATCH($B$2, resultados!$A$1:$ZZ$1, 0))</f>
        <v/>
      </c>
      <c r="C154">
        <f>INDEX(resultados!$A$2:$ZZ$522, 148, MATCH($B$3, resultados!$A$1:$ZZ$1, 0))</f>
        <v/>
      </c>
    </row>
    <row r="155">
      <c r="A155">
        <f>INDEX(resultados!$A$2:$ZZ$522, 149, MATCH($B$1, resultados!$A$1:$ZZ$1, 0))</f>
        <v/>
      </c>
      <c r="B155">
        <f>INDEX(resultados!$A$2:$ZZ$522, 149, MATCH($B$2, resultados!$A$1:$ZZ$1, 0))</f>
        <v/>
      </c>
      <c r="C155">
        <f>INDEX(resultados!$A$2:$ZZ$522, 149, MATCH($B$3, resultados!$A$1:$ZZ$1, 0))</f>
        <v/>
      </c>
    </row>
    <row r="156">
      <c r="A156">
        <f>INDEX(resultados!$A$2:$ZZ$522, 150, MATCH($B$1, resultados!$A$1:$ZZ$1, 0))</f>
        <v/>
      </c>
      <c r="B156">
        <f>INDEX(resultados!$A$2:$ZZ$522, 150, MATCH($B$2, resultados!$A$1:$ZZ$1, 0))</f>
        <v/>
      </c>
      <c r="C156">
        <f>INDEX(resultados!$A$2:$ZZ$522, 150, MATCH($B$3, resultados!$A$1:$ZZ$1, 0))</f>
        <v/>
      </c>
    </row>
    <row r="157">
      <c r="A157">
        <f>INDEX(resultados!$A$2:$ZZ$522, 151, MATCH($B$1, resultados!$A$1:$ZZ$1, 0))</f>
        <v/>
      </c>
      <c r="B157">
        <f>INDEX(resultados!$A$2:$ZZ$522, 151, MATCH($B$2, resultados!$A$1:$ZZ$1, 0))</f>
        <v/>
      </c>
      <c r="C157">
        <f>INDEX(resultados!$A$2:$ZZ$522, 151, MATCH($B$3, resultados!$A$1:$ZZ$1, 0))</f>
        <v/>
      </c>
    </row>
    <row r="158">
      <c r="A158">
        <f>INDEX(resultados!$A$2:$ZZ$522, 152, MATCH($B$1, resultados!$A$1:$ZZ$1, 0))</f>
        <v/>
      </c>
      <c r="B158">
        <f>INDEX(resultados!$A$2:$ZZ$522, 152, MATCH($B$2, resultados!$A$1:$ZZ$1, 0))</f>
        <v/>
      </c>
      <c r="C158">
        <f>INDEX(resultados!$A$2:$ZZ$522, 152, MATCH($B$3, resultados!$A$1:$ZZ$1, 0))</f>
        <v/>
      </c>
    </row>
    <row r="159">
      <c r="A159">
        <f>INDEX(resultados!$A$2:$ZZ$522, 153, MATCH($B$1, resultados!$A$1:$ZZ$1, 0))</f>
        <v/>
      </c>
      <c r="B159">
        <f>INDEX(resultados!$A$2:$ZZ$522, 153, MATCH($B$2, resultados!$A$1:$ZZ$1, 0))</f>
        <v/>
      </c>
      <c r="C159">
        <f>INDEX(resultados!$A$2:$ZZ$522, 153, MATCH($B$3, resultados!$A$1:$ZZ$1, 0))</f>
        <v/>
      </c>
    </row>
    <row r="160">
      <c r="A160">
        <f>INDEX(resultados!$A$2:$ZZ$522, 154, MATCH($B$1, resultados!$A$1:$ZZ$1, 0))</f>
        <v/>
      </c>
      <c r="B160">
        <f>INDEX(resultados!$A$2:$ZZ$522, 154, MATCH($B$2, resultados!$A$1:$ZZ$1, 0))</f>
        <v/>
      </c>
      <c r="C160">
        <f>INDEX(resultados!$A$2:$ZZ$522, 154, MATCH($B$3, resultados!$A$1:$ZZ$1, 0))</f>
        <v/>
      </c>
    </row>
    <row r="161">
      <c r="A161">
        <f>INDEX(resultados!$A$2:$ZZ$522, 155, MATCH($B$1, resultados!$A$1:$ZZ$1, 0))</f>
        <v/>
      </c>
      <c r="B161">
        <f>INDEX(resultados!$A$2:$ZZ$522, 155, MATCH($B$2, resultados!$A$1:$ZZ$1, 0))</f>
        <v/>
      </c>
      <c r="C161">
        <f>INDEX(resultados!$A$2:$ZZ$522, 155, MATCH($B$3, resultados!$A$1:$ZZ$1, 0))</f>
        <v/>
      </c>
    </row>
    <row r="162">
      <c r="A162">
        <f>INDEX(resultados!$A$2:$ZZ$522, 156, MATCH($B$1, resultados!$A$1:$ZZ$1, 0))</f>
        <v/>
      </c>
      <c r="B162">
        <f>INDEX(resultados!$A$2:$ZZ$522, 156, MATCH($B$2, resultados!$A$1:$ZZ$1, 0))</f>
        <v/>
      </c>
      <c r="C162">
        <f>INDEX(resultados!$A$2:$ZZ$522, 156, MATCH($B$3, resultados!$A$1:$ZZ$1, 0))</f>
        <v/>
      </c>
    </row>
    <row r="163">
      <c r="A163">
        <f>INDEX(resultados!$A$2:$ZZ$522, 157, MATCH($B$1, resultados!$A$1:$ZZ$1, 0))</f>
        <v/>
      </c>
      <c r="B163">
        <f>INDEX(resultados!$A$2:$ZZ$522, 157, MATCH($B$2, resultados!$A$1:$ZZ$1, 0))</f>
        <v/>
      </c>
      <c r="C163">
        <f>INDEX(resultados!$A$2:$ZZ$522, 157, MATCH($B$3, resultados!$A$1:$ZZ$1, 0))</f>
        <v/>
      </c>
    </row>
    <row r="164">
      <c r="A164">
        <f>INDEX(resultados!$A$2:$ZZ$522, 158, MATCH($B$1, resultados!$A$1:$ZZ$1, 0))</f>
        <v/>
      </c>
      <c r="B164">
        <f>INDEX(resultados!$A$2:$ZZ$522, 158, MATCH($B$2, resultados!$A$1:$ZZ$1, 0))</f>
        <v/>
      </c>
      <c r="C164">
        <f>INDEX(resultados!$A$2:$ZZ$522, 158, MATCH($B$3, resultados!$A$1:$ZZ$1, 0))</f>
        <v/>
      </c>
    </row>
    <row r="165">
      <c r="A165">
        <f>INDEX(resultados!$A$2:$ZZ$522, 159, MATCH($B$1, resultados!$A$1:$ZZ$1, 0))</f>
        <v/>
      </c>
      <c r="B165">
        <f>INDEX(resultados!$A$2:$ZZ$522, 159, MATCH($B$2, resultados!$A$1:$ZZ$1, 0))</f>
        <v/>
      </c>
      <c r="C165">
        <f>INDEX(resultados!$A$2:$ZZ$522, 159, MATCH($B$3, resultados!$A$1:$ZZ$1, 0))</f>
        <v/>
      </c>
    </row>
    <row r="166">
      <c r="A166">
        <f>INDEX(resultados!$A$2:$ZZ$522, 160, MATCH($B$1, resultados!$A$1:$ZZ$1, 0))</f>
        <v/>
      </c>
      <c r="B166">
        <f>INDEX(resultados!$A$2:$ZZ$522, 160, MATCH($B$2, resultados!$A$1:$ZZ$1, 0))</f>
        <v/>
      </c>
      <c r="C166">
        <f>INDEX(resultados!$A$2:$ZZ$522, 160, MATCH($B$3, resultados!$A$1:$ZZ$1, 0))</f>
        <v/>
      </c>
    </row>
    <row r="167">
      <c r="A167">
        <f>INDEX(resultados!$A$2:$ZZ$522, 161, MATCH($B$1, resultados!$A$1:$ZZ$1, 0))</f>
        <v/>
      </c>
      <c r="B167">
        <f>INDEX(resultados!$A$2:$ZZ$522, 161, MATCH($B$2, resultados!$A$1:$ZZ$1, 0))</f>
        <v/>
      </c>
      <c r="C167">
        <f>INDEX(resultados!$A$2:$ZZ$522, 161, MATCH($B$3, resultados!$A$1:$ZZ$1, 0))</f>
        <v/>
      </c>
    </row>
    <row r="168">
      <c r="A168">
        <f>INDEX(resultados!$A$2:$ZZ$522, 162, MATCH($B$1, resultados!$A$1:$ZZ$1, 0))</f>
        <v/>
      </c>
      <c r="B168">
        <f>INDEX(resultados!$A$2:$ZZ$522, 162, MATCH($B$2, resultados!$A$1:$ZZ$1, 0))</f>
        <v/>
      </c>
      <c r="C168">
        <f>INDEX(resultados!$A$2:$ZZ$522, 162, MATCH($B$3, resultados!$A$1:$ZZ$1, 0))</f>
        <v/>
      </c>
    </row>
    <row r="169">
      <c r="A169">
        <f>INDEX(resultados!$A$2:$ZZ$522, 163, MATCH($B$1, resultados!$A$1:$ZZ$1, 0))</f>
        <v/>
      </c>
      <c r="B169">
        <f>INDEX(resultados!$A$2:$ZZ$522, 163, MATCH($B$2, resultados!$A$1:$ZZ$1, 0))</f>
        <v/>
      </c>
      <c r="C169">
        <f>INDEX(resultados!$A$2:$ZZ$522, 163, MATCH($B$3, resultados!$A$1:$ZZ$1, 0))</f>
        <v/>
      </c>
    </row>
    <row r="170">
      <c r="A170">
        <f>INDEX(resultados!$A$2:$ZZ$522, 164, MATCH($B$1, resultados!$A$1:$ZZ$1, 0))</f>
        <v/>
      </c>
      <c r="B170">
        <f>INDEX(resultados!$A$2:$ZZ$522, 164, MATCH($B$2, resultados!$A$1:$ZZ$1, 0))</f>
        <v/>
      </c>
      <c r="C170">
        <f>INDEX(resultados!$A$2:$ZZ$522, 164, MATCH($B$3, resultados!$A$1:$ZZ$1, 0))</f>
        <v/>
      </c>
    </row>
    <row r="171">
      <c r="A171">
        <f>INDEX(resultados!$A$2:$ZZ$522, 165, MATCH($B$1, resultados!$A$1:$ZZ$1, 0))</f>
        <v/>
      </c>
      <c r="B171">
        <f>INDEX(resultados!$A$2:$ZZ$522, 165, MATCH($B$2, resultados!$A$1:$ZZ$1, 0))</f>
        <v/>
      </c>
      <c r="C171">
        <f>INDEX(resultados!$A$2:$ZZ$522, 165, MATCH($B$3, resultados!$A$1:$ZZ$1, 0))</f>
        <v/>
      </c>
    </row>
    <row r="172">
      <c r="A172">
        <f>INDEX(resultados!$A$2:$ZZ$522, 166, MATCH($B$1, resultados!$A$1:$ZZ$1, 0))</f>
        <v/>
      </c>
      <c r="B172">
        <f>INDEX(resultados!$A$2:$ZZ$522, 166, MATCH($B$2, resultados!$A$1:$ZZ$1, 0))</f>
        <v/>
      </c>
      <c r="C172">
        <f>INDEX(resultados!$A$2:$ZZ$522, 166, MATCH($B$3, resultados!$A$1:$ZZ$1, 0))</f>
        <v/>
      </c>
    </row>
    <row r="173">
      <c r="A173">
        <f>INDEX(resultados!$A$2:$ZZ$522, 167, MATCH($B$1, resultados!$A$1:$ZZ$1, 0))</f>
        <v/>
      </c>
      <c r="B173">
        <f>INDEX(resultados!$A$2:$ZZ$522, 167, MATCH($B$2, resultados!$A$1:$ZZ$1, 0))</f>
        <v/>
      </c>
      <c r="C173">
        <f>INDEX(resultados!$A$2:$ZZ$522, 167, MATCH($B$3, resultados!$A$1:$ZZ$1, 0))</f>
        <v/>
      </c>
    </row>
    <row r="174">
      <c r="A174">
        <f>INDEX(resultados!$A$2:$ZZ$522, 168, MATCH($B$1, resultados!$A$1:$ZZ$1, 0))</f>
        <v/>
      </c>
      <c r="B174">
        <f>INDEX(resultados!$A$2:$ZZ$522, 168, MATCH($B$2, resultados!$A$1:$ZZ$1, 0))</f>
        <v/>
      </c>
      <c r="C174">
        <f>INDEX(resultados!$A$2:$ZZ$522, 168, MATCH($B$3, resultados!$A$1:$ZZ$1, 0))</f>
        <v/>
      </c>
    </row>
    <row r="175">
      <c r="A175">
        <f>INDEX(resultados!$A$2:$ZZ$522, 169, MATCH($B$1, resultados!$A$1:$ZZ$1, 0))</f>
        <v/>
      </c>
      <c r="B175">
        <f>INDEX(resultados!$A$2:$ZZ$522, 169, MATCH($B$2, resultados!$A$1:$ZZ$1, 0))</f>
        <v/>
      </c>
      <c r="C175">
        <f>INDEX(resultados!$A$2:$ZZ$522, 169, MATCH($B$3, resultados!$A$1:$ZZ$1, 0))</f>
        <v/>
      </c>
    </row>
    <row r="176">
      <c r="A176">
        <f>INDEX(resultados!$A$2:$ZZ$522, 170, MATCH($B$1, resultados!$A$1:$ZZ$1, 0))</f>
        <v/>
      </c>
      <c r="B176">
        <f>INDEX(resultados!$A$2:$ZZ$522, 170, MATCH($B$2, resultados!$A$1:$ZZ$1, 0))</f>
        <v/>
      </c>
      <c r="C176">
        <f>INDEX(resultados!$A$2:$ZZ$522, 170, MATCH($B$3, resultados!$A$1:$ZZ$1, 0))</f>
        <v/>
      </c>
    </row>
    <row r="177">
      <c r="A177">
        <f>INDEX(resultados!$A$2:$ZZ$522, 171, MATCH($B$1, resultados!$A$1:$ZZ$1, 0))</f>
        <v/>
      </c>
      <c r="B177">
        <f>INDEX(resultados!$A$2:$ZZ$522, 171, MATCH($B$2, resultados!$A$1:$ZZ$1, 0))</f>
        <v/>
      </c>
      <c r="C177">
        <f>INDEX(resultados!$A$2:$ZZ$522, 171, MATCH($B$3, resultados!$A$1:$ZZ$1, 0))</f>
        <v/>
      </c>
    </row>
    <row r="178">
      <c r="A178">
        <f>INDEX(resultados!$A$2:$ZZ$522, 172, MATCH($B$1, resultados!$A$1:$ZZ$1, 0))</f>
        <v/>
      </c>
      <c r="B178">
        <f>INDEX(resultados!$A$2:$ZZ$522, 172, MATCH($B$2, resultados!$A$1:$ZZ$1, 0))</f>
        <v/>
      </c>
      <c r="C178">
        <f>INDEX(resultados!$A$2:$ZZ$522, 172, MATCH($B$3, resultados!$A$1:$ZZ$1, 0))</f>
        <v/>
      </c>
    </row>
    <row r="179">
      <c r="A179">
        <f>INDEX(resultados!$A$2:$ZZ$522, 173, MATCH($B$1, resultados!$A$1:$ZZ$1, 0))</f>
        <v/>
      </c>
      <c r="B179">
        <f>INDEX(resultados!$A$2:$ZZ$522, 173, MATCH($B$2, resultados!$A$1:$ZZ$1, 0))</f>
        <v/>
      </c>
      <c r="C179">
        <f>INDEX(resultados!$A$2:$ZZ$522, 173, MATCH($B$3, resultados!$A$1:$ZZ$1, 0))</f>
        <v/>
      </c>
    </row>
    <row r="180">
      <c r="A180">
        <f>INDEX(resultados!$A$2:$ZZ$522, 174, MATCH($B$1, resultados!$A$1:$ZZ$1, 0))</f>
        <v/>
      </c>
      <c r="B180">
        <f>INDEX(resultados!$A$2:$ZZ$522, 174, MATCH($B$2, resultados!$A$1:$ZZ$1, 0))</f>
        <v/>
      </c>
      <c r="C180">
        <f>INDEX(resultados!$A$2:$ZZ$522, 174, MATCH($B$3, resultados!$A$1:$ZZ$1, 0))</f>
        <v/>
      </c>
    </row>
    <row r="181">
      <c r="A181">
        <f>INDEX(resultados!$A$2:$ZZ$522, 175, MATCH($B$1, resultados!$A$1:$ZZ$1, 0))</f>
        <v/>
      </c>
      <c r="B181">
        <f>INDEX(resultados!$A$2:$ZZ$522, 175, MATCH($B$2, resultados!$A$1:$ZZ$1, 0))</f>
        <v/>
      </c>
      <c r="C181">
        <f>INDEX(resultados!$A$2:$ZZ$522, 175, MATCH($B$3, resultados!$A$1:$ZZ$1, 0))</f>
        <v/>
      </c>
    </row>
    <row r="182">
      <c r="A182">
        <f>INDEX(resultados!$A$2:$ZZ$522, 176, MATCH($B$1, resultados!$A$1:$ZZ$1, 0))</f>
        <v/>
      </c>
      <c r="B182">
        <f>INDEX(resultados!$A$2:$ZZ$522, 176, MATCH($B$2, resultados!$A$1:$ZZ$1, 0))</f>
        <v/>
      </c>
      <c r="C182">
        <f>INDEX(resultados!$A$2:$ZZ$522, 176, MATCH($B$3, resultados!$A$1:$ZZ$1, 0))</f>
        <v/>
      </c>
    </row>
    <row r="183">
      <c r="A183">
        <f>INDEX(resultados!$A$2:$ZZ$522, 177, MATCH($B$1, resultados!$A$1:$ZZ$1, 0))</f>
        <v/>
      </c>
      <c r="B183">
        <f>INDEX(resultados!$A$2:$ZZ$522, 177, MATCH($B$2, resultados!$A$1:$ZZ$1, 0))</f>
        <v/>
      </c>
      <c r="C183">
        <f>INDEX(resultados!$A$2:$ZZ$522, 177, MATCH($B$3, resultados!$A$1:$ZZ$1, 0))</f>
        <v/>
      </c>
    </row>
    <row r="184">
      <c r="A184">
        <f>INDEX(resultados!$A$2:$ZZ$522, 178, MATCH($B$1, resultados!$A$1:$ZZ$1, 0))</f>
        <v/>
      </c>
      <c r="B184">
        <f>INDEX(resultados!$A$2:$ZZ$522, 178, MATCH($B$2, resultados!$A$1:$ZZ$1, 0))</f>
        <v/>
      </c>
      <c r="C184">
        <f>INDEX(resultados!$A$2:$ZZ$522, 178, MATCH($B$3, resultados!$A$1:$ZZ$1, 0))</f>
        <v/>
      </c>
    </row>
    <row r="185">
      <c r="A185">
        <f>INDEX(resultados!$A$2:$ZZ$522, 179, MATCH($B$1, resultados!$A$1:$ZZ$1, 0))</f>
        <v/>
      </c>
      <c r="B185">
        <f>INDEX(resultados!$A$2:$ZZ$522, 179, MATCH($B$2, resultados!$A$1:$ZZ$1, 0))</f>
        <v/>
      </c>
      <c r="C185">
        <f>INDEX(resultados!$A$2:$ZZ$522, 179, MATCH($B$3, resultados!$A$1:$ZZ$1, 0))</f>
        <v/>
      </c>
    </row>
    <row r="186">
      <c r="A186">
        <f>INDEX(resultados!$A$2:$ZZ$522, 180, MATCH($B$1, resultados!$A$1:$ZZ$1, 0))</f>
        <v/>
      </c>
      <c r="B186">
        <f>INDEX(resultados!$A$2:$ZZ$522, 180, MATCH($B$2, resultados!$A$1:$ZZ$1, 0))</f>
        <v/>
      </c>
      <c r="C186">
        <f>INDEX(resultados!$A$2:$ZZ$522, 180, MATCH($B$3, resultados!$A$1:$ZZ$1, 0))</f>
        <v/>
      </c>
    </row>
    <row r="187">
      <c r="A187">
        <f>INDEX(resultados!$A$2:$ZZ$522, 181, MATCH($B$1, resultados!$A$1:$ZZ$1, 0))</f>
        <v/>
      </c>
      <c r="B187">
        <f>INDEX(resultados!$A$2:$ZZ$522, 181, MATCH($B$2, resultados!$A$1:$ZZ$1, 0))</f>
        <v/>
      </c>
      <c r="C187">
        <f>INDEX(resultados!$A$2:$ZZ$522, 181, MATCH($B$3, resultados!$A$1:$ZZ$1, 0))</f>
        <v/>
      </c>
    </row>
    <row r="188">
      <c r="A188">
        <f>INDEX(resultados!$A$2:$ZZ$522, 182, MATCH($B$1, resultados!$A$1:$ZZ$1, 0))</f>
        <v/>
      </c>
      <c r="B188">
        <f>INDEX(resultados!$A$2:$ZZ$522, 182, MATCH($B$2, resultados!$A$1:$ZZ$1, 0))</f>
        <v/>
      </c>
      <c r="C188">
        <f>INDEX(resultados!$A$2:$ZZ$522, 182, MATCH($B$3, resultados!$A$1:$ZZ$1, 0))</f>
        <v/>
      </c>
    </row>
    <row r="189">
      <c r="A189">
        <f>INDEX(resultados!$A$2:$ZZ$522, 183, MATCH($B$1, resultados!$A$1:$ZZ$1, 0))</f>
        <v/>
      </c>
      <c r="B189">
        <f>INDEX(resultados!$A$2:$ZZ$522, 183, MATCH($B$2, resultados!$A$1:$ZZ$1, 0))</f>
        <v/>
      </c>
      <c r="C189">
        <f>INDEX(resultados!$A$2:$ZZ$522, 183, MATCH($B$3, resultados!$A$1:$ZZ$1, 0))</f>
        <v/>
      </c>
    </row>
    <row r="190">
      <c r="A190">
        <f>INDEX(resultados!$A$2:$ZZ$522, 184, MATCH($B$1, resultados!$A$1:$ZZ$1, 0))</f>
        <v/>
      </c>
      <c r="B190">
        <f>INDEX(resultados!$A$2:$ZZ$522, 184, MATCH($B$2, resultados!$A$1:$ZZ$1, 0))</f>
        <v/>
      </c>
      <c r="C190">
        <f>INDEX(resultados!$A$2:$ZZ$522, 184, MATCH($B$3, resultados!$A$1:$ZZ$1, 0))</f>
        <v/>
      </c>
    </row>
    <row r="191">
      <c r="A191">
        <f>INDEX(resultados!$A$2:$ZZ$522, 185, MATCH($B$1, resultados!$A$1:$ZZ$1, 0))</f>
        <v/>
      </c>
      <c r="B191">
        <f>INDEX(resultados!$A$2:$ZZ$522, 185, MATCH($B$2, resultados!$A$1:$ZZ$1, 0))</f>
        <v/>
      </c>
      <c r="C191">
        <f>INDEX(resultados!$A$2:$ZZ$522, 185, MATCH($B$3, resultados!$A$1:$ZZ$1, 0))</f>
        <v/>
      </c>
    </row>
    <row r="192">
      <c r="A192">
        <f>INDEX(resultados!$A$2:$ZZ$522, 186, MATCH($B$1, resultados!$A$1:$ZZ$1, 0))</f>
        <v/>
      </c>
      <c r="B192">
        <f>INDEX(resultados!$A$2:$ZZ$522, 186, MATCH($B$2, resultados!$A$1:$ZZ$1, 0))</f>
        <v/>
      </c>
      <c r="C192">
        <f>INDEX(resultados!$A$2:$ZZ$522, 186, MATCH($B$3, resultados!$A$1:$ZZ$1, 0))</f>
        <v/>
      </c>
    </row>
    <row r="193">
      <c r="A193">
        <f>INDEX(resultados!$A$2:$ZZ$522, 187, MATCH($B$1, resultados!$A$1:$ZZ$1, 0))</f>
        <v/>
      </c>
      <c r="B193">
        <f>INDEX(resultados!$A$2:$ZZ$522, 187, MATCH($B$2, resultados!$A$1:$ZZ$1, 0))</f>
        <v/>
      </c>
      <c r="C193">
        <f>INDEX(resultados!$A$2:$ZZ$522, 187, MATCH($B$3, resultados!$A$1:$ZZ$1, 0))</f>
        <v/>
      </c>
    </row>
    <row r="194">
      <c r="A194">
        <f>INDEX(resultados!$A$2:$ZZ$522, 188, MATCH($B$1, resultados!$A$1:$ZZ$1, 0))</f>
        <v/>
      </c>
      <c r="B194">
        <f>INDEX(resultados!$A$2:$ZZ$522, 188, MATCH($B$2, resultados!$A$1:$ZZ$1, 0))</f>
        <v/>
      </c>
      <c r="C194">
        <f>INDEX(resultados!$A$2:$ZZ$522, 188, MATCH($B$3, resultados!$A$1:$ZZ$1, 0))</f>
        <v/>
      </c>
    </row>
    <row r="195">
      <c r="A195">
        <f>INDEX(resultados!$A$2:$ZZ$522, 189, MATCH($B$1, resultados!$A$1:$ZZ$1, 0))</f>
        <v/>
      </c>
      <c r="B195">
        <f>INDEX(resultados!$A$2:$ZZ$522, 189, MATCH($B$2, resultados!$A$1:$ZZ$1, 0))</f>
        <v/>
      </c>
      <c r="C195">
        <f>INDEX(resultados!$A$2:$ZZ$522, 189, MATCH($B$3, resultados!$A$1:$ZZ$1, 0))</f>
        <v/>
      </c>
    </row>
    <row r="196">
      <c r="A196">
        <f>INDEX(resultados!$A$2:$ZZ$522, 190, MATCH($B$1, resultados!$A$1:$ZZ$1, 0))</f>
        <v/>
      </c>
      <c r="B196">
        <f>INDEX(resultados!$A$2:$ZZ$522, 190, MATCH($B$2, resultados!$A$1:$ZZ$1, 0))</f>
        <v/>
      </c>
      <c r="C196">
        <f>INDEX(resultados!$A$2:$ZZ$522, 190, MATCH($B$3, resultados!$A$1:$ZZ$1, 0))</f>
        <v/>
      </c>
    </row>
    <row r="197">
      <c r="A197">
        <f>INDEX(resultados!$A$2:$ZZ$522, 191, MATCH($B$1, resultados!$A$1:$ZZ$1, 0))</f>
        <v/>
      </c>
      <c r="B197">
        <f>INDEX(resultados!$A$2:$ZZ$522, 191, MATCH($B$2, resultados!$A$1:$ZZ$1, 0))</f>
        <v/>
      </c>
      <c r="C197">
        <f>INDEX(resultados!$A$2:$ZZ$522, 191, MATCH($B$3, resultados!$A$1:$ZZ$1, 0))</f>
        <v/>
      </c>
    </row>
    <row r="198">
      <c r="A198">
        <f>INDEX(resultados!$A$2:$ZZ$522, 192, MATCH($B$1, resultados!$A$1:$ZZ$1, 0))</f>
        <v/>
      </c>
      <c r="B198">
        <f>INDEX(resultados!$A$2:$ZZ$522, 192, MATCH($B$2, resultados!$A$1:$ZZ$1, 0))</f>
        <v/>
      </c>
      <c r="C198">
        <f>INDEX(resultados!$A$2:$ZZ$522, 192, MATCH($B$3, resultados!$A$1:$ZZ$1, 0))</f>
        <v/>
      </c>
    </row>
    <row r="199">
      <c r="A199">
        <f>INDEX(resultados!$A$2:$ZZ$522, 193, MATCH($B$1, resultados!$A$1:$ZZ$1, 0))</f>
        <v/>
      </c>
      <c r="B199">
        <f>INDEX(resultados!$A$2:$ZZ$522, 193, MATCH($B$2, resultados!$A$1:$ZZ$1, 0))</f>
        <v/>
      </c>
      <c r="C199">
        <f>INDEX(resultados!$A$2:$ZZ$522, 193, MATCH($B$3, resultados!$A$1:$ZZ$1, 0))</f>
        <v/>
      </c>
    </row>
    <row r="200">
      <c r="A200">
        <f>INDEX(resultados!$A$2:$ZZ$522, 194, MATCH($B$1, resultados!$A$1:$ZZ$1, 0))</f>
        <v/>
      </c>
      <c r="B200">
        <f>INDEX(resultados!$A$2:$ZZ$522, 194, MATCH($B$2, resultados!$A$1:$ZZ$1, 0))</f>
        <v/>
      </c>
      <c r="C200">
        <f>INDEX(resultados!$A$2:$ZZ$522, 194, MATCH($B$3, resultados!$A$1:$ZZ$1, 0))</f>
        <v/>
      </c>
    </row>
    <row r="201">
      <c r="A201">
        <f>INDEX(resultados!$A$2:$ZZ$522, 195, MATCH($B$1, resultados!$A$1:$ZZ$1, 0))</f>
        <v/>
      </c>
      <c r="B201">
        <f>INDEX(resultados!$A$2:$ZZ$522, 195, MATCH($B$2, resultados!$A$1:$ZZ$1, 0))</f>
        <v/>
      </c>
      <c r="C201">
        <f>INDEX(resultados!$A$2:$ZZ$522, 195, MATCH($B$3, resultados!$A$1:$ZZ$1, 0))</f>
        <v/>
      </c>
    </row>
    <row r="202">
      <c r="A202">
        <f>INDEX(resultados!$A$2:$ZZ$522, 196, MATCH($B$1, resultados!$A$1:$ZZ$1, 0))</f>
        <v/>
      </c>
      <c r="B202">
        <f>INDEX(resultados!$A$2:$ZZ$522, 196, MATCH($B$2, resultados!$A$1:$ZZ$1, 0))</f>
        <v/>
      </c>
      <c r="C202">
        <f>INDEX(resultados!$A$2:$ZZ$522, 196, MATCH($B$3, resultados!$A$1:$ZZ$1, 0))</f>
        <v/>
      </c>
    </row>
    <row r="203">
      <c r="A203">
        <f>INDEX(resultados!$A$2:$ZZ$522, 197, MATCH($B$1, resultados!$A$1:$ZZ$1, 0))</f>
        <v/>
      </c>
      <c r="B203">
        <f>INDEX(resultados!$A$2:$ZZ$522, 197, MATCH($B$2, resultados!$A$1:$ZZ$1, 0))</f>
        <v/>
      </c>
      <c r="C203">
        <f>INDEX(resultados!$A$2:$ZZ$522, 197, MATCH($B$3, resultados!$A$1:$ZZ$1, 0))</f>
        <v/>
      </c>
    </row>
    <row r="204">
      <c r="A204">
        <f>INDEX(resultados!$A$2:$ZZ$522, 198, MATCH($B$1, resultados!$A$1:$ZZ$1, 0))</f>
        <v/>
      </c>
      <c r="B204">
        <f>INDEX(resultados!$A$2:$ZZ$522, 198, MATCH($B$2, resultados!$A$1:$ZZ$1, 0))</f>
        <v/>
      </c>
      <c r="C204">
        <f>INDEX(resultados!$A$2:$ZZ$522, 198, MATCH($B$3, resultados!$A$1:$ZZ$1, 0))</f>
        <v/>
      </c>
    </row>
    <row r="205">
      <c r="A205">
        <f>INDEX(resultados!$A$2:$ZZ$522, 199, MATCH($B$1, resultados!$A$1:$ZZ$1, 0))</f>
        <v/>
      </c>
      <c r="B205">
        <f>INDEX(resultados!$A$2:$ZZ$522, 199, MATCH($B$2, resultados!$A$1:$ZZ$1, 0))</f>
        <v/>
      </c>
      <c r="C205">
        <f>INDEX(resultados!$A$2:$ZZ$522, 199, MATCH($B$3, resultados!$A$1:$ZZ$1, 0))</f>
        <v/>
      </c>
    </row>
    <row r="206">
      <c r="A206">
        <f>INDEX(resultados!$A$2:$ZZ$522, 200, MATCH($B$1, resultados!$A$1:$ZZ$1, 0))</f>
        <v/>
      </c>
      <c r="B206">
        <f>INDEX(resultados!$A$2:$ZZ$522, 200, MATCH($B$2, resultados!$A$1:$ZZ$1, 0))</f>
        <v/>
      </c>
      <c r="C206">
        <f>INDEX(resultados!$A$2:$ZZ$522, 200, MATCH($B$3, resultados!$A$1:$ZZ$1, 0))</f>
        <v/>
      </c>
    </row>
    <row r="207">
      <c r="A207">
        <f>INDEX(resultados!$A$2:$ZZ$522, 201, MATCH($B$1, resultados!$A$1:$ZZ$1, 0))</f>
        <v/>
      </c>
      <c r="B207">
        <f>INDEX(resultados!$A$2:$ZZ$522, 201, MATCH($B$2, resultados!$A$1:$ZZ$1, 0))</f>
        <v/>
      </c>
      <c r="C207">
        <f>INDEX(resultados!$A$2:$ZZ$522, 201, MATCH($B$3, resultados!$A$1:$ZZ$1, 0))</f>
        <v/>
      </c>
    </row>
    <row r="208">
      <c r="A208">
        <f>INDEX(resultados!$A$2:$ZZ$522, 202, MATCH($B$1, resultados!$A$1:$ZZ$1, 0))</f>
        <v/>
      </c>
      <c r="B208">
        <f>INDEX(resultados!$A$2:$ZZ$522, 202, MATCH($B$2, resultados!$A$1:$ZZ$1, 0))</f>
        <v/>
      </c>
      <c r="C208">
        <f>INDEX(resultados!$A$2:$ZZ$522, 202, MATCH($B$3, resultados!$A$1:$ZZ$1, 0))</f>
        <v/>
      </c>
    </row>
    <row r="209">
      <c r="A209">
        <f>INDEX(resultados!$A$2:$ZZ$522, 203, MATCH($B$1, resultados!$A$1:$ZZ$1, 0))</f>
        <v/>
      </c>
      <c r="B209">
        <f>INDEX(resultados!$A$2:$ZZ$522, 203, MATCH($B$2, resultados!$A$1:$ZZ$1, 0))</f>
        <v/>
      </c>
      <c r="C209">
        <f>INDEX(resultados!$A$2:$ZZ$522, 203, MATCH($B$3, resultados!$A$1:$ZZ$1, 0))</f>
        <v/>
      </c>
    </row>
    <row r="210">
      <c r="A210">
        <f>INDEX(resultados!$A$2:$ZZ$522, 204, MATCH($B$1, resultados!$A$1:$ZZ$1, 0))</f>
        <v/>
      </c>
      <c r="B210">
        <f>INDEX(resultados!$A$2:$ZZ$522, 204, MATCH($B$2, resultados!$A$1:$ZZ$1, 0))</f>
        <v/>
      </c>
      <c r="C210">
        <f>INDEX(resultados!$A$2:$ZZ$522, 204, MATCH($B$3, resultados!$A$1:$ZZ$1, 0))</f>
        <v/>
      </c>
    </row>
    <row r="211">
      <c r="A211">
        <f>INDEX(resultados!$A$2:$ZZ$522, 205, MATCH($B$1, resultados!$A$1:$ZZ$1, 0))</f>
        <v/>
      </c>
      <c r="B211">
        <f>INDEX(resultados!$A$2:$ZZ$522, 205, MATCH($B$2, resultados!$A$1:$ZZ$1, 0))</f>
        <v/>
      </c>
      <c r="C211">
        <f>INDEX(resultados!$A$2:$ZZ$522, 205, MATCH($B$3, resultados!$A$1:$ZZ$1, 0))</f>
        <v/>
      </c>
    </row>
    <row r="212">
      <c r="A212">
        <f>INDEX(resultados!$A$2:$ZZ$522, 206, MATCH($B$1, resultados!$A$1:$ZZ$1, 0))</f>
        <v/>
      </c>
      <c r="B212">
        <f>INDEX(resultados!$A$2:$ZZ$522, 206, MATCH($B$2, resultados!$A$1:$ZZ$1, 0))</f>
        <v/>
      </c>
      <c r="C212">
        <f>INDEX(resultados!$A$2:$ZZ$522, 206, MATCH($B$3, resultados!$A$1:$ZZ$1, 0))</f>
        <v/>
      </c>
    </row>
    <row r="213">
      <c r="A213">
        <f>INDEX(resultados!$A$2:$ZZ$522, 207, MATCH($B$1, resultados!$A$1:$ZZ$1, 0))</f>
        <v/>
      </c>
      <c r="B213">
        <f>INDEX(resultados!$A$2:$ZZ$522, 207, MATCH($B$2, resultados!$A$1:$ZZ$1, 0))</f>
        <v/>
      </c>
      <c r="C213">
        <f>INDEX(resultados!$A$2:$ZZ$522, 207, MATCH($B$3, resultados!$A$1:$ZZ$1, 0))</f>
        <v/>
      </c>
    </row>
    <row r="214">
      <c r="A214">
        <f>INDEX(resultados!$A$2:$ZZ$522, 208, MATCH($B$1, resultados!$A$1:$ZZ$1, 0))</f>
        <v/>
      </c>
      <c r="B214">
        <f>INDEX(resultados!$A$2:$ZZ$522, 208, MATCH($B$2, resultados!$A$1:$ZZ$1, 0))</f>
        <v/>
      </c>
      <c r="C214">
        <f>INDEX(resultados!$A$2:$ZZ$522, 208, MATCH($B$3, resultados!$A$1:$ZZ$1, 0))</f>
        <v/>
      </c>
    </row>
    <row r="215">
      <c r="A215">
        <f>INDEX(resultados!$A$2:$ZZ$522, 209, MATCH($B$1, resultados!$A$1:$ZZ$1, 0))</f>
        <v/>
      </c>
      <c r="B215">
        <f>INDEX(resultados!$A$2:$ZZ$522, 209, MATCH($B$2, resultados!$A$1:$ZZ$1, 0))</f>
        <v/>
      </c>
      <c r="C215">
        <f>INDEX(resultados!$A$2:$ZZ$522, 209, MATCH($B$3, resultados!$A$1:$ZZ$1, 0))</f>
        <v/>
      </c>
    </row>
    <row r="216">
      <c r="A216">
        <f>INDEX(resultados!$A$2:$ZZ$522, 210, MATCH($B$1, resultados!$A$1:$ZZ$1, 0))</f>
        <v/>
      </c>
      <c r="B216">
        <f>INDEX(resultados!$A$2:$ZZ$522, 210, MATCH($B$2, resultados!$A$1:$ZZ$1, 0))</f>
        <v/>
      </c>
      <c r="C216">
        <f>INDEX(resultados!$A$2:$ZZ$522, 210, MATCH($B$3, resultados!$A$1:$ZZ$1, 0))</f>
        <v/>
      </c>
    </row>
    <row r="217">
      <c r="A217">
        <f>INDEX(resultados!$A$2:$ZZ$522, 211, MATCH($B$1, resultados!$A$1:$ZZ$1, 0))</f>
        <v/>
      </c>
      <c r="B217">
        <f>INDEX(resultados!$A$2:$ZZ$522, 211, MATCH($B$2, resultados!$A$1:$ZZ$1, 0))</f>
        <v/>
      </c>
      <c r="C217">
        <f>INDEX(resultados!$A$2:$ZZ$522, 211, MATCH($B$3, resultados!$A$1:$ZZ$1, 0))</f>
        <v/>
      </c>
    </row>
    <row r="218">
      <c r="A218">
        <f>INDEX(resultados!$A$2:$ZZ$522, 212, MATCH($B$1, resultados!$A$1:$ZZ$1, 0))</f>
        <v/>
      </c>
      <c r="B218">
        <f>INDEX(resultados!$A$2:$ZZ$522, 212, MATCH($B$2, resultados!$A$1:$ZZ$1, 0))</f>
        <v/>
      </c>
      <c r="C218">
        <f>INDEX(resultados!$A$2:$ZZ$522, 212, MATCH($B$3, resultados!$A$1:$ZZ$1, 0))</f>
        <v/>
      </c>
    </row>
    <row r="219">
      <c r="A219">
        <f>INDEX(resultados!$A$2:$ZZ$522, 213, MATCH($B$1, resultados!$A$1:$ZZ$1, 0))</f>
        <v/>
      </c>
      <c r="B219">
        <f>INDEX(resultados!$A$2:$ZZ$522, 213, MATCH($B$2, resultados!$A$1:$ZZ$1, 0))</f>
        <v/>
      </c>
      <c r="C219">
        <f>INDEX(resultados!$A$2:$ZZ$522, 213, MATCH($B$3, resultados!$A$1:$ZZ$1, 0))</f>
        <v/>
      </c>
    </row>
    <row r="220">
      <c r="A220">
        <f>INDEX(resultados!$A$2:$ZZ$522, 214, MATCH($B$1, resultados!$A$1:$ZZ$1, 0))</f>
        <v/>
      </c>
      <c r="B220">
        <f>INDEX(resultados!$A$2:$ZZ$522, 214, MATCH($B$2, resultados!$A$1:$ZZ$1, 0))</f>
        <v/>
      </c>
      <c r="C220">
        <f>INDEX(resultados!$A$2:$ZZ$522, 214, MATCH($B$3, resultados!$A$1:$ZZ$1, 0))</f>
        <v/>
      </c>
    </row>
    <row r="221">
      <c r="A221">
        <f>INDEX(resultados!$A$2:$ZZ$522, 215, MATCH($B$1, resultados!$A$1:$ZZ$1, 0))</f>
        <v/>
      </c>
      <c r="B221">
        <f>INDEX(resultados!$A$2:$ZZ$522, 215, MATCH($B$2, resultados!$A$1:$ZZ$1, 0))</f>
        <v/>
      </c>
      <c r="C221">
        <f>INDEX(resultados!$A$2:$ZZ$522, 215, MATCH($B$3, resultados!$A$1:$ZZ$1, 0))</f>
        <v/>
      </c>
    </row>
    <row r="222">
      <c r="A222">
        <f>INDEX(resultados!$A$2:$ZZ$522, 216, MATCH($B$1, resultados!$A$1:$ZZ$1, 0))</f>
        <v/>
      </c>
      <c r="B222">
        <f>INDEX(resultados!$A$2:$ZZ$522, 216, MATCH($B$2, resultados!$A$1:$ZZ$1, 0))</f>
        <v/>
      </c>
      <c r="C222">
        <f>INDEX(resultados!$A$2:$ZZ$522, 216, MATCH($B$3, resultados!$A$1:$ZZ$1, 0))</f>
        <v/>
      </c>
    </row>
    <row r="223">
      <c r="A223">
        <f>INDEX(resultados!$A$2:$ZZ$522, 217, MATCH($B$1, resultados!$A$1:$ZZ$1, 0))</f>
        <v/>
      </c>
      <c r="B223">
        <f>INDEX(resultados!$A$2:$ZZ$522, 217, MATCH($B$2, resultados!$A$1:$ZZ$1, 0))</f>
        <v/>
      </c>
      <c r="C223">
        <f>INDEX(resultados!$A$2:$ZZ$522, 217, MATCH($B$3, resultados!$A$1:$ZZ$1, 0))</f>
        <v/>
      </c>
    </row>
    <row r="224">
      <c r="A224">
        <f>INDEX(resultados!$A$2:$ZZ$522, 218, MATCH($B$1, resultados!$A$1:$ZZ$1, 0))</f>
        <v/>
      </c>
      <c r="B224">
        <f>INDEX(resultados!$A$2:$ZZ$522, 218, MATCH($B$2, resultados!$A$1:$ZZ$1, 0))</f>
        <v/>
      </c>
      <c r="C224">
        <f>INDEX(resultados!$A$2:$ZZ$522, 218, MATCH($B$3, resultados!$A$1:$ZZ$1, 0))</f>
        <v/>
      </c>
    </row>
    <row r="225">
      <c r="A225">
        <f>INDEX(resultados!$A$2:$ZZ$522, 219, MATCH($B$1, resultados!$A$1:$ZZ$1, 0))</f>
        <v/>
      </c>
      <c r="B225">
        <f>INDEX(resultados!$A$2:$ZZ$522, 219, MATCH($B$2, resultados!$A$1:$ZZ$1, 0))</f>
        <v/>
      </c>
      <c r="C225">
        <f>INDEX(resultados!$A$2:$ZZ$522, 219, MATCH($B$3, resultados!$A$1:$ZZ$1, 0))</f>
        <v/>
      </c>
    </row>
    <row r="226">
      <c r="A226">
        <f>INDEX(resultados!$A$2:$ZZ$522, 220, MATCH($B$1, resultados!$A$1:$ZZ$1, 0))</f>
        <v/>
      </c>
      <c r="B226">
        <f>INDEX(resultados!$A$2:$ZZ$522, 220, MATCH($B$2, resultados!$A$1:$ZZ$1, 0))</f>
        <v/>
      </c>
      <c r="C226">
        <f>INDEX(resultados!$A$2:$ZZ$522, 220, MATCH($B$3, resultados!$A$1:$ZZ$1, 0))</f>
        <v/>
      </c>
    </row>
    <row r="227">
      <c r="A227">
        <f>INDEX(resultados!$A$2:$ZZ$522, 221, MATCH($B$1, resultados!$A$1:$ZZ$1, 0))</f>
        <v/>
      </c>
      <c r="B227">
        <f>INDEX(resultados!$A$2:$ZZ$522, 221, MATCH($B$2, resultados!$A$1:$ZZ$1, 0))</f>
        <v/>
      </c>
      <c r="C227">
        <f>INDEX(resultados!$A$2:$ZZ$522, 221, MATCH($B$3, resultados!$A$1:$ZZ$1, 0))</f>
        <v/>
      </c>
    </row>
    <row r="228">
      <c r="A228">
        <f>INDEX(resultados!$A$2:$ZZ$522, 222, MATCH($B$1, resultados!$A$1:$ZZ$1, 0))</f>
        <v/>
      </c>
      <c r="B228">
        <f>INDEX(resultados!$A$2:$ZZ$522, 222, MATCH($B$2, resultados!$A$1:$ZZ$1, 0))</f>
        <v/>
      </c>
      <c r="C228">
        <f>INDEX(resultados!$A$2:$ZZ$522, 222, MATCH($B$3, resultados!$A$1:$ZZ$1, 0))</f>
        <v/>
      </c>
    </row>
    <row r="229">
      <c r="A229">
        <f>INDEX(resultados!$A$2:$ZZ$522, 223, MATCH($B$1, resultados!$A$1:$ZZ$1, 0))</f>
        <v/>
      </c>
      <c r="B229">
        <f>INDEX(resultados!$A$2:$ZZ$522, 223, MATCH($B$2, resultados!$A$1:$ZZ$1, 0))</f>
        <v/>
      </c>
      <c r="C229">
        <f>INDEX(resultados!$A$2:$ZZ$522, 223, MATCH($B$3, resultados!$A$1:$ZZ$1, 0))</f>
        <v/>
      </c>
    </row>
    <row r="230">
      <c r="A230">
        <f>INDEX(resultados!$A$2:$ZZ$522, 224, MATCH($B$1, resultados!$A$1:$ZZ$1, 0))</f>
        <v/>
      </c>
      <c r="B230">
        <f>INDEX(resultados!$A$2:$ZZ$522, 224, MATCH($B$2, resultados!$A$1:$ZZ$1, 0))</f>
        <v/>
      </c>
      <c r="C230">
        <f>INDEX(resultados!$A$2:$ZZ$522, 224, MATCH($B$3, resultados!$A$1:$ZZ$1, 0))</f>
        <v/>
      </c>
    </row>
    <row r="231">
      <c r="A231">
        <f>INDEX(resultados!$A$2:$ZZ$522, 225, MATCH($B$1, resultados!$A$1:$ZZ$1, 0))</f>
        <v/>
      </c>
      <c r="B231">
        <f>INDEX(resultados!$A$2:$ZZ$522, 225, MATCH($B$2, resultados!$A$1:$ZZ$1, 0))</f>
        <v/>
      </c>
      <c r="C231">
        <f>INDEX(resultados!$A$2:$ZZ$522, 225, MATCH($B$3, resultados!$A$1:$ZZ$1, 0))</f>
        <v/>
      </c>
    </row>
    <row r="232">
      <c r="A232">
        <f>INDEX(resultados!$A$2:$ZZ$522, 226, MATCH($B$1, resultados!$A$1:$ZZ$1, 0))</f>
        <v/>
      </c>
      <c r="B232">
        <f>INDEX(resultados!$A$2:$ZZ$522, 226, MATCH($B$2, resultados!$A$1:$ZZ$1, 0))</f>
        <v/>
      </c>
      <c r="C232">
        <f>INDEX(resultados!$A$2:$ZZ$522, 226, MATCH($B$3, resultados!$A$1:$ZZ$1, 0))</f>
        <v/>
      </c>
    </row>
    <row r="233">
      <c r="A233">
        <f>INDEX(resultados!$A$2:$ZZ$522, 227, MATCH($B$1, resultados!$A$1:$ZZ$1, 0))</f>
        <v/>
      </c>
      <c r="B233">
        <f>INDEX(resultados!$A$2:$ZZ$522, 227, MATCH($B$2, resultados!$A$1:$ZZ$1, 0))</f>
        <v/>
      </c>
      <c r="C233">
        <f>INDEX(resultados!$A$2:$ZZ$522, 227, MATCH($B$3, resultados!$A$1:$ZZ$1, 0))</f>
        <v/>
      </c>
    </row>
    <row r="234">
      <c r="A234">
        <f>INDEX(resultados!$A$2:$ZZ$522, 228, MATCH($B$1, resultados!$A$1:$ZZ$1, 0))</f>
        <v/>
      </c>
      <c r="B234">
        <f>INDEX(resultados!$A$2:$ZZ$522, 228, MATCH($B$2, resultados!$A$1:$ZZ$1, 0))</f>
        <v/>
      </c>
      <c r="C234">
        <f>INDEX(resultados!$A$2:$ZZ$522, 228, MATCH($B$3, resultados!$A$1:$ZZ$1, 0))</f>
        <v/>
      </c>
    </row>
    <row r="235">
      <c r="A235">
        <f>INDEX(resultados!$A$2:$ZZ$522, 229, MATCH($B$1, resultados!$A$1:$ZZ$1, 0))</f>
        <v/>
      </c>
      <c r="B235">
        <f>INDEX(resultados!$A$2:$ZZ$522, 229, MATCH($B$2, resultados!$A$1:$ZZ$1, 0))</f>
        <v/>
      </c>
      <c r="C235">
        <f>INDEX(resultados!$A$2:$ZZ$522, 229, MATCH($B$3, resultados!$A$1:$ZZ$1, 0))</f>
        <v/>
      </c>
    </row>
    <row r="236">
      <c r="A236">
        <f>INDEX(resultados!$A$2:$ZZ$522, 230, MATCH($B$1, resultados!$A$1:$ZZ$1, 0))</f>
        <v/>
      </c>
      <c r="B236">
        <f>INDEX(resultados!$A$2:$ZZ$522, 230, MATCH($B$2, resultados!$A$1:$ZZ$1, 0))</f>
        <v/>
      </c>
      <c r="C236">
        <f>INDEX(resultados!$A$2:$ZZ$522, 230, MATCH($B$3, resultados!$A$1:$ZZ$1, 0))</f>
        <v/>
      </c>
    </row>
    <row r="237">
      <c r="A237">
        <f>INDEX(resultados!$A$2:$ZZ$522, 231, MATCH($B$1, resultados!$A$1:$ZZ$1, 0))</f>
        <v/>
      </c>
      <c r="B237">
        <f>INDEX(resultados!$A$2:$ZZ$522, 231, MATCH($B$2, resultados!$A$1:$ZZ$1, 0))</f>
        <v/>
      </c>
      <c r="C237">
        <f>INDEX(resultados!$A$2:$ZZ$522, 231, MATCH($B$3, resultados!$A$1:$ZZ$1, 0))</f>
        <v/>
      </c>
    </row>
    <row r="238">
      <c r="A238">
        <f>INDEX(resultados!$A$2:$ZZ$522, 232, MATCH($B$1, resultados!$A$1:$ZZ$1, 0))</f>
        <v/>
      </c>
      <c r="B238">
        <f>INDEX(resultados!$A$2:$ZZ$522, 232, MATCH($B$2, resultados!$A$1:$ZZ$1, 0))</f>
        <v/>
      </c>
      <c r="C238">
        <f>INDEX(resultados!$A$2:$ZZ$522, 232, MATCH($B$3, resultados!$A$1:$ZZ$1, 0))</f>
        <v/>
      </c>
    </row>
    <row r="239">
      <c r="A239">
        <f>INDEX(resultados!$A$2:$ZZ$522, 233, MATCH($B$1, resultados!$A$1:$ZZ$1, 0))</f>
        <v/>
      </c>
      <c r="B239">
        <f>INDEX(resultados!$A$2:$ZZ$522, 233, MATCH($B$2, resultados!$A$1:$ZZ$1, 0))</f>
        <v/>
      </c>
      <c r="C239">
        <f>INDEX(resultados!$A$2:$ZZ$522, 233, MATCH($B$3, resultados!$A$1:$ZZ$1, 0))</f>
        <v/>
      </c>
    </row>
    <row r="240">
      <c r="A240">
        <f>INDEX(resultados!$A$2:$ZZ$522, 234, MATCH($B$1, resultados!$A$1:$ZZ$1, 0))</f>
        <v/>
      </c>
      <c r="B240">
        <f>INDEX(resultados!$A$2:$ZZ$522, 234, MATCH($B$2, resultados!$A$1:$ZZ$1, 0))</f>
        <v/>
      </c>
      <c r="C240">
        <f>INDEX(resultados!$A$2:$ZZ$522, 234, MATCH($B$3, resultados!$A$1:$ZZ$1, 0))</f>
        <v/>
      </c>
    </row>
    <row r="241">
      <c r="A241">
        <f>INDEX(resultados!$A$2:$ZZ$522, 235, MATCH($B$1, resultados!$A$1:$ZZ$1, 0))</f>
        <v/>
      </c>
      <c r="B241">
        <f>INDEX(resultados!$A$2:$ZZ$522, 235, MATCH($B$2, resultados!$A$1:$ZZ$1, 0))</f>
        <v/>
      </c>
      <c r="C241">
        <f>INDEX(resultados!$A$2:$ZZ$522, 235, MATCH($B$3, resultados!$A$1:$ZZ$1, 0))</f>
        <v/>
      </c>
    </row>
    <row r="242">
      <c r="A242">
        <f>INDEX(resultados!$A$2:$ZZ$522, 236, MATCH($B$1, resultados!$A$1:$ZZ$1, 0))</f>
        <v/>
      </c>
      <c r="B242">
        <f>INDEX(resultados!$A$2:$ZZ$522, 236, MATCH($B$2, resultados!$A$1:$ZZ$1, 0))</f>
        <v/>
      </c>
      <c r="C242">
        <f>INDEX(resultados!$A$2:$ZZ$522, 236, MATCH($B$3, resultados!$A$1:$ZZ$1, 0))</f>
        <v/>
      </c>
    </row>
    <row r="243">
      <c r="A243">
        <f>INDEX(resultados!$A$2:$ZZ$522, 237, MATCH($B$1, resultados!$A$1:$ZZ$1, 0))</f>
        <v/>
      </c>
      <c r="B243">
        <f>INDEX(resultados!$A$2:$ZZ$522, 237, MATCH($B$2, resultados!$A$1:$ZZ$1, 0))</f>
        <v/>
      </c>
      <c r="C243">
        <f>INDEX(resultados!$A$2:$ZZ$522, 237, MATCH($B$3, resultados!$A$1:$ZZ$1, 0))</f>
        <v/>
      </c>
    </row>
    <row r="244">
      <c r="A244">
        <f>INDEX(resultados!$A$2:$ZZ$522, 238, MATCH($B$1, resultados!$A$1:$ZZ$1, 0))</f>
        <v/>
      </c>
      <c r="B244">
        <f>INDEX(resultados!$A$2:$ZZ$522, 238, MATCH($B$2, resultados!$A$1:$ZZ$1, 0))</f>
        <v/>
      </c>
      <c r="C244">
        <f>INDEX(resultados!$A$2:$ZZ$522, 238, MATCH($B$3, resultados!$A$1:$ZZ$1, 0))</f>
        <v/>
      </c>
    </row>
    <row r="245">
      <c r="A245">
        <f>INDEX(resultados!$A$2:$ZZ$522, 239, MATCH($B$1, resultados!$A$1:$ZZ$1, 0))</f>
        <v/>
      </c>
      <c r="B245">
        <f>INDEX(resultados!$A$2:$ZZ$522, 239, MATCH($B$2, resultados!$A$1:$ZZ$1, 0))</f>
        <v/>
      </c>
      <c r="C245">
        <f>INDEX(resultados!$A$2:$ZZ$522, 239, MATCH($B$3, resultados!$A$1:$ZZ$1, 0))</f>
        <v/>
      </c>
    </row>
    <row r="246">
      <c r="A246">
        <f>INDEX(resultados!$A$2:$ZZ$522, 240, MATCH($B$1, resultados!$A$1:$ZZ$1, 0))</f>
        <v/>
      </c>
      <c r="B246">
        <f>INDEX(resultados!$A$2:$ZZ$522, 240, MATCH($B$2, resultados!$A$1:$ZZ$1, 0))</f>
        <v/>
      </c>
      <c r="C246">
        <f>INDEX(resultados!$A$2:$ZZ$522, 240, MATCH($B$3, resultados!$A$1:$ZZ$1, 0))</f>
        <v/>
      </c>
    </row>
    <row r="247">
      <c r="A247">
        <f>INDEX(resultados!$A$2:$ZZ$522, 241, MATCH($B$1, resultados!$A$1:$ZZ$1, 0))</f>
        <v/>
      </c>
      <c r="B247">
        <f>INDEX(resultados!$A$2:$ZZ$522, 241, MATCH($B$2, resultados!$A$1:$ZZ$1, 0))</f>
        <v/>
      </c>
      <c r="C247">
        <f>INDEX(resultados!$A$2:$ZZ$522, 241, MATCH($B$3, resultados!$A$1:$ZZ$1, 0))</f>
        <v/>
      </c>
    </row>
    <row r="248">
      <c r="A248">
        <f>INDEX(resultados!$A$2:$ZZ$522, 242, MATCH($B$1, resultados!$A$1:$ZZ$1, 0))</f>
        <v/>
      </c>
      <c r="B248">
        <f>INDEX(resultados!$A$2:$ZZ$522, 242, MATCH($B$2, resultados!$A$1:$ZZ$1, 0))</f>
        <v/>
      </c>
      <c r="C248">
        <f>INDEX(resultados!$A$2:$ZZ$522, 242, MATCH($B$3, resultados!$A$1:$ZZ$1, 0))</f>
        <v/>
      </c>
    </row>
    <row r="249">
      <c r="A249">
        <f>INDEX(resultados!$A$2:$ZZ$522, 243, MATCH($B$1, resultados!$A$1:$ZZ$1, 0))</f>
        <v/>
      </c>
      <c r="B249">
        <f>INDEX(resultados!$A$2:$ZZ$522, 243, MATCH($B$2, resultados!$A$1:$ZZ$1, 0))</f>
        <v/>
      </c>
      <c r="C249">
        <f>INDEX(resultados!$A$2:$ZZ$522, 243, MATCH($B$3, resultados!$A$1:$ZZ$1, 0))</f>
        <v/>
      </c>
    </row>
    <row r="250">
      <c r="A250">
        <f>INDEX(resultados!$A$2:$ZZ$522, 244, MATCH($B$1, resultados!$A$1:$ZZ$1, 0))</f>
        <v/>
      </c>
      <c r="B250">
        <f>INDEX(resultados!$A$2:$ZZ$522, 244, MATCH($B$2, resultados!$A$1:$ZZ$1, 0))</f>
        <v/>
      </c>
      <c r="C250">
        <f>INDEX(resultados!$A$2:$ZZ$522, 244, MATCH($B$3, resultados!$A$1:$ZZ$1, 0))</f>
        <v/>
      </c>
    </row>
    <row r="251">
      <c r="A251">
        <f>INDEX(resultados!$A$2:$ZZ$522, 245, MATCH($B$1, resultados!$A$1:$ZZ$1, 0))</f>
        <v/>
      </c>
      <c r="B251">
        <f>INDEX(resultados!$A$2:$ZZ$522, 245, MATCH($B$2, resultados!$A$1:$ZZ$1, 0))</f>
        <v/>
      </c>
      <c r="C251">
        <f>INDEX(resultados!$A$2:$ZZ$522, 245, MATCH($B$3, resultados!$A$1:$ZZ$1, 0))</f>
        <v/>
      </c>
    </row>
    <row r="252">
      <c r="A252">
        <f>INDEX(resultados!$A$2:$ZZ$522, 246, MATCH($B$1, resultados!$A$1:$ZZ$1, 0))</f>
        <v/>
      </c>
      <c r="B252">
        <f>INDEX(resultados!$A$2:$ZZ$522, 246, MATCH($B$2, resultados!$A$1:$ZZ$1, 0))</f>
        <v/>
      </c>
      <c r="C252">
        <f>INDEX(resultados!$A$2:$ZZ$522, 246, MATCH($B$3, resultados!$A$1:$ZZ$1, 0))</f>
        <v/>
      </c>
    </row>
    <row r="253">
      <c r="A253">
        <f>INDEX(resultados!$A$2:$ZZ$522, 247, MATCH($B$1, resultados!$A$1:$ZZ$1, 0))</f>
        <v/>
      </c>
      <c r="B253">
        <f>INDEX(resultados!$A$2:$ZZ$522, 247, MATCH($B$2, resultados!$A$1:$ZZ$1, 0))</f>
        <v/>
      </c>
      <c r="C253">
        <f>INDEX(resultados!$A$2:$ZZ$522, 247, MATCH($B$3, resultados!$A$1:$ZZ$1, 0))</f>
        <v/>
      </c>
    </row>
    <row r="254">
      <c r="A254">
        <f>INDEX(resultados!$A$2:$ZZ$522, 248, MATCH($B$1, resultados!$A$1:$ZZ$1, 0))</f>
        <v/>
      </c>
      <c r="B254">
        <f>INDEX(resultados!$A$2:$ZZ$522, 248, MATCH($B$2, resultados!$A$1:$ZZ$1, 0))</f>
        <v/>
      </c>
      <c r="C254">
        <f>INDEX(resultados!$A$2:$ZZ$522, 248, MATCH($B$3, resultados!$A$1:$ZZ$1, 0))</f>
        <v/>
      </c>
    </row>
    <row r="255">
      <c r="A255">
        <f>INDEX(resultados!$A$2:$ZZ$522, 249, MATCH($B$1, resultados!$A$1:$ZZ$1, 0))</f>
        <v/>
      </c>
      <c r="B255">
        <f>INDEX(resultados!$A$2:$ZZ$522, 249, MATCH($B$2, resultados!$A$1:$ZZ$1, 0))</f>
        <v/>
      </c>
      <c r="C255">
        <f>INDEX(resultados!$A$2:$ZZ$522, 249, MATCH($B$3, resultados!$A$1:$ZZ$1, 0))</f>
        <v/>
      </c>
    </row>
    <row r="256">
      <c r="A256">
        <f>INDEX(resultados!$A$2:$ZZ$522, 250, MATCH($B$1, resultados!$A$1:$ZZ$1, 0))</f>
        <v/>
      </c>
      <c r="B256">
        <f>INDEX(resultados!$A$2:$ZZ$522, 250, MATCH($B$2, resultados!$A$1:$ZZ$1, 0))</f>
        <v/>
      </c>
      <c r="C256">
        <f>INDEX(resultados!$A$2:$ZZ$522, 250, MATCH($B$3, resultados!$A$1:$ZZ$1, 0))</f>
        <v/>
      </c>
    </row>
    <row r="257">
      <c r="A257">
        <f>INDEX(resultados!$A$2:$ZZ$522, 251, MATCH($B$1, resultados!$A$1:$ZZ$1, 0))</f>
        <v/>
      </c>
      <c r="B257">
        <f>INDEX(resultados!$A$2:$ZZ$522, 251, MATCH($B$2, resultados!$A$1:$ZZ$1, 0))</f>
        <v/>
      </c>
      <c r="C257">
        <f>INDEX(resultados!$A$2:$ZZ$522, 251, MATCH($B$3, resultados!$A$1:$ZZ$1, 0))</f>
        <v/>
      </c>
    </row>
    <row r="258">
      <c r="A258">
        <f>INDEX(resultados!$A$2:$ZZ$522, 252, MATCH($B$1, resultados!$A$1:$ZZ$1, 0))</f>
        <v/>
      </c>
      <c r="B258">
        <f>INDEX(resultados!$A$2:$ZZ$522, 252, MATCH($B$2, resultados!$A$1:$ZZ$1, 0))</f>
        <v/>
      </c>
      <c r="C258">
        <f>INDEX(resultados!$A$2:$ZZ$522, 252, MATCH($B$3, resultados!$A$1:$ZZ$1, 0))</f>
        <v/>
      </c>
    </row>
    <row r="259">
      <c r="A259">
        <f>INDEX(resultados!$A$2:$ZZ$522, 253, MATCH($B$1, resultados!$A$1:$ZZ$1, 0))</f>
        <v/>
      </c>
      <c r="B259">
        <f>INDEX(resultados!$A$2:$ZZ$522, 253, MATCH($B$2, resultados!$A$1:$ZZ$1, 0))</f>
        <v/>
      </c>
      <c r="C259">
        <f>INDEX(resultados!$A$2:$ZZ$522, 253, MATCH($B$3, resultados!$A$1:$ZZ$1, 0))</f>
        <v/>
      </c>
    </row>
    <row r="260">
      <c r="A260">
        <f>INDEX(resultados!$A$2:$ZZ$522, 254, MATCH($B$1, resultados!$A$1:$ZZ$1, 0))</f>
        <v/>
      </c>
      <c r="B260">
        <f>INDEX(resultados!$A$2:$ZZ$522, 254, MATCH($B$2, resultados!$A$1:$ZZ$1, 0))</f>
        <v/>
      </c>
      <c r="C260">
        <f>INDEX(resultados!$A$2:$ZZ$522, 254, MATCH($B$3, resultados!$A$1:$ZZ$1, 0))</f>
        <v/>
      </c>
    </row>
    <row r="261">
      <c r="A261">
        <f>INDEX(resultados!$A$2:$ZZ$522, 255, MATCH($B$1, resultados!$A$1:$ZZ$1, 0))</f>
        <v/>
      </c>
      <c r="B261">
        <f>INDEX(resultados!$A$2:$ZZ$522, 255, MATCH($B$2, resultados!$A$1:$ZZ$1, 0))</f>
        <v/>
      </c>
      <c r="C261">
        <f>INDEX(resultados!$A$2:$ZZ$522, 255, MATCH($B$3, resultados!$A$1:$ZZ$1, 0))</f>
        <v/>
      </c>
    </row>
    <row r="262">
      <c r="A262">
        <f>INDEX(resultados!$A$2:$ZZ$522, 256, MATCH($B$1, resultados!$A$1:$ZZ$1, 0))</f>
        <v/>
      </c>
      <c r="B262">
        <f>INDEX(resultados!$A$2:$ZZ$522, 256, MATCH($B$2, resultados!$A$1:$ZZ$1, 0))</f>
        <v/>
      </c>
      <c r="C262">
        <f>INDEX(resultados!$A$2:$ZZ$522, 256, MATCH($B$3, resultados!$A$1:$ZZ$1, 0))</f>
        <v/>
      </c>
    </row>
    <row r="263">
      <c r="A263">
        <f>INDEX(resultados!$A$2:$ZZ$522, 257, MATCH($B$1, resultados!$A$1:$ZZ$1, 0))</f>
        <v/>
      </c>
      <c r="B263">
        <f>INDEX(resultados!$A$2:$ZZ$522, 257, MATCH($B$2, resultados!$A$1:$ZZ$1, 0))</f>
        <v/>
      </c>
      <c r="C263">
        <f>INDEX(resultados!$A$2:$ZZ$522, 257, MATCH($B$3, resultados!$A$1:$ZZ$1, 0))</f>
        <v/>
      </c>
    </row>
    <row r="264">
      <c r="A264">
        <f>INDEX(resultados!$A$2:$ZZ$522, 258, MATCH($B$1, resultados!$A$1:$ZZ$1, 0))</f>
        <v/>
      </c>
      <c r="B264">
        <f>INDEX(resultados!$A$2:$ZZ$522, 258, MATCH($B$2, resultados!$A$1:$ZZ$1, 0))</f>
        <v/>
      </c>
      <c r="C264">
        <f>INDEX(resultados!$A$2:$ZZ$522, 258, MATCH($B$3, resultados!$A$1:$ZZ$1, 0))</f>
        <v/>
      </c>
    </row>
    <row r="265">
      <c r="A265">
        <f>INDEX(resultados!$A$2:$ZZ$522, 259, MATCH($B$1, resultados!$A$1:$ZZ$1, 0))</f>
        <v/>
      </c>
      <c r="B265">
        <f>INDEX(resultados!$A$2:$ZZ$522, 259, MATCH($B$2, resultados!$A$1:$ZZ$1, 0))</f>
        <v/>
      </c>
      <c r="C265">
        <f>INDEX(resultados!$A$2:$ZZ$522, 259, MATCH($B$3, resultados!$A$1:$ZZ$1, 0))</f>
        <v/>
      </c>
    </row>
    <row r="266">
      <c r="A266">
        <f>INDEX(resultados!$A$2:$ZZ$522, 260, MATCH($B$1, resultados!$A$1:$ZZ$1, 0))</f>
        <v/>
      </c>
      <c r="B266">
        <f>INDEX(resultados!$A$2:$ZZ$522, 260, MATCH($B$2, resultados!$A$1:$ZZ$1, 0))</f>
        <v/>
      </c>
      <c r="C266">
        <f>INDEX(resultados!$A$2:$ZZ$522, 260, MATCH($B$3, resultados!$A$1:$ZZ$1, 0))</f>
        <v/>
      </c>
    </row>
    <row r="267">
      <c r="A267">
        <f>INDEX(resultados!$A$2:$ZZ$522, 261, MATCH($B$1, resultados!$A$1:$ZZ$1, 0))</f>
        <v/>
      </c>
      <c r="B267">
        <f>INDEX(resultados!$A$2:$ZZ$522, 261, MATCH($B$2, resultados!$A$1:$ZZ$1, 0))</f>
        <v/>
      </c>
      <c r="C267">
        <f>INDEX(resultados!$A$2:$ZZ$522, 261, MATCH($B$3, resultados!$A$1:$ZZ$1, 0))</f>
        <v/>
      </c>
    </row>
    <row r="268">
      <c r="A268">
        <f>INDEX(resultados!$A$2:$ZZ$522, 262, MATCH($B$1, resultados!$A$1:$ZZ$1, 0))</f>
        <v/>
      </c>
      <c r="B268">
        <f>INDEX(resultados!$A$2:$ZZ$522, 262, MATCH($B$2, resultados!$A$1:$ZZ$1, 0))</f>
        <v/>
      </c>
      <c r="C268">
        <f>INDEX(resultados!$A$2:$ZZ$522, 262, MATCH($B$3, resultados!$A$1:$ZZ$1, 0))</f>
        <v/>
      </c>
    </row>
    <row r="269">
      <c r="A269">
        <f>INDEX(resultados!$A$2:$ZZ$522, 263, MATCH($B$1, resultados!$A$1:$ZZ$1, 0))</f>
        <v/>
      </c>
      <c r="B269">
        <f>INDEX(resultados!$A$2:$ZZ$522, 263, MATCH($B$2, resultados!$A$1:$ZZ$1, 0))</f>
        <v/>
      </c>
      <c r="C269">
        <f>INDEX(resultados!$A$2:$ZZ$522, 263, MATCH($B$3, resultados!$A$1:$ZZ$1, 0))</f>
        <v/>
      </c>
    </row>
    <row r="270">
      <c r="A270">
        <f>INDEX(resultados!$A$2:$ZZ$522, 264, MATCH($B$1, resultados!$A$1:$ZZ$1, 0))</f>
        <v/>
      </c>
      <c r="B270">
        <f>INDEX(resultados!$A$2:$ZZ$522, 264, MATCH($B$2, resultados!$A$1:$ZZ$1, 0))</f>
        <v/>
      </c>
      <c r="C270">
        <f>INDEX(resultados!$A$2:$ZZ$522, 264, MATCH($B$3, resultados!$A$1:$ZZ$1, 0))</f>
        <v/>
      </c>
    </row>
    <row r="271">
      <c r="A271">
        <f>INDEX(resultados!$A$2:$ZZ$522, 265, MATCH($B$1, resultados!$A$1:$ZZ$1, 0))</f>
        <v/>
      </c>
      <c r="B271">
        <f>INDEX(resultados!$A$2:$ZZ$522, 265, MATCH($B$2, resultados!$A$1:$ZZ$1, 0))</f>
        <v/>
      </c>
      <c r="C271">
        <f>INDEX(resultados!$A$2:$ZZ$522, 265, MATCH($B$3, resultados!$A$1:$ZZ$1, 0))</f>
        <v/>
      </c>
    </row>
    <row r="272">
      <c r="A272">
        <f>INDEX(resultados!$A$2:$ZZ$522, 266, MATCH($B$1, resultados!$A$1:$ZZ$1, 0))</f>
        <v/>
      </c>
      <c r="B272">
        <f>INDEX(resultados!$A$2:$ZZ$522, 266, MATCH($B$2, resultados!$A$1:$ZZ$1, 0))</f>
        <v/>
      </c>
      <c r="C272">
        <f>INDEX(resultados!$A$2:$ZZ$522, 266, MATCH($B$3, resultados!$A$1:$ZZ$1, 0))</f>
        <v/>
      </c>
    </row>
    <row r="273">
      <c r="A273">
        <f>INDEX(resultados!$A$2:$ZZ$522, 267, MATCH($B$1, resultados!$A$1:$ZZ$1, 0))</f>
        <v/>
      </c>
      <c r="B273">
        <f>INDEX(resultados!$A$2:$ZZ$522, 267, MATCH($B$2, resultados!$A$1:$ZZ$1, 0))</f>
        <v/>
      </c>
      <c r="C273">
        <f>INDEX(resultados!$A$2:$ZZ$522, 267, MATCH($B$3, resultados!$A$1:$ZZ$1, 0))</f>
        <v/>
      </c>
    </row>
    <row r="274">
      <c r="A274">
        <f>INDEX(resultados!$A$2:$ZZ$522, 268, MATCH($B$1, resultados!$A$1:$ZZ$1, 0))</f>
        <v/>
      </c>
      <c r="B274">
        <f>INDEX(resultados!$A$2:$ZZ$522, 268, MATCH($B$2, resultados!$A$1:$ZZ$1, 0))</f>
        <v/>
      </c>
      <c r="C274">
        <f>INDEX(resultados!$A$2:$ZZ$522, 268, MATCH($B$3, resultados!$A$1:$ZZ$1, 0))</f>
        <v/>
      </c>
    </row>
    <row r="275">
      <c r="A275">
        <f>INDEX(resultados!$A$2:$ZZ$522, 269, MATCH($B$1, resultados!$A$1:$ZZ$1, 0))</f>
        <v/>
      </c>
      <c r="B275">
        <f>INDEX(resultados!$A$2:$ZZ$522, 269, MATCH($B$2, resultados!$A$1:$ZZ$1, 0))</f>
        <v/>
      </c>
      <c r="C275">
        <f>INDEX(resultados!$A$2:$ZZ$522, 269, MATCH($B$3, resultados!$A$1:$ZZ$1, 0))</f>
        <v/>
      </c>
    </row>
    <row r="276">
      <c r="A276">
        <f>INDEX(resultados!$A$2:$ZZ$522, 270, MATCH($B$1, resultados!$A$1:$ZZ$1, 0))</f>
        <v/>
      </c>
      <c r="B276">
        <f>INDEX(resultados!$A$2:$ZZ$522, 270, MATCH($B$2, resultados!$A$1:$ZZ$1, 0))</f>
        <v/>
      </c>
      <c r="C276">
        <f>INDEX(resultados!$A$2:$ZZ$522, 270, MATCH($B$3, resultados!$A$1:$ZZ$1, 0))</f>
        <v/>
      </c>
    </row>
    <row r="277">
      <c r="A277">
        <f>INDEX(resultados!$A$2:$ZZ$522, 271, MATCH($B$1, resultados!$A$1:$ZZ$1, 0))</f>
        <v/>
      </c>
      <c r="B277">
        <f>INDEX(resultados!$A$2:$ZZ$522, 271, MATCH($B$2, resultados!$A$1:$ZZ$1, 0))</f>
        <v/>
      </c>
      <c r="C277">
        <f>INDEX(resultados!$A$2:$ZZ$522, 271, MATCH($B$3, resultados!$A$1:$ZZ$1, 0))</f>
        <v/>
      </c>
    </row>
    <row r="278">
      <c r="A278">
        <f>INDEX(resultados!$A$2:$ZZ$522, 272, MATCH($B$1, resultados!$A$1:$ZZ$1, 0))</f>
        <v/>
      </c>
      <c r="B278">
        <f>INDEX(resultados!$A$2:$ZZ$522, 272, MATCH($B$2, resultados!$A$1:$ZZ$1, 0))</f>
        <v/>
      </c>
      <c r="C278">
        <f>INDEX(resultados!$A$2:$ZZ$522, 272, MATCH($B$3, resultados!$A$1:$ZZ$1, 0))</f>
        <v/>
      </c>
    </row>
    <row r="279">
      <c r="A279">
        <f>INDEX(resultados!$A$2:$ZZ$522, 273, MATCH($B$1, resultados!$A$1:$ZZ$1, 0))</f>
        <v/>
      </c>
      <c r="B279">
        <f>INDEX(resultados!$A$2:$ZZ$522, 273, MATCH($B$2, resultados!$A$1:$ZZ$1, 0))</f>
        <v/>
      </c>
      <c r="C279">
        <f>INDEX(resultados!$A$2:$ZZ$522, 273, MATCH($B$3, resultados!$A$1:$ZZ$1, 0))</f>
        <v/>
      </c>
    </row>
    <row r="280">
      <c r="A280">
        <f>INDEX(resultados!$A$2:$ZZ$522, 274, MATCH($B$1, resultados!$A$1:$ZZ$1, 0))</f>
        <v/>
      </c>
      <c r="B280">
        <f>INDEX(resultados!$A$2:$ZZ$522, 274, MATCH($B$2, resultados!$A$1:$ZZ$1, 0))</f>
        <v/>
      </c>
      <c r="C280">
        <f>INDEX(resultados!$A$2:$ZZ$522, 274, MATCH($B$3, resultados!$A$1:$ZZ$1, 0))</f>
        <v/>
      </c>
    </row>
    <row r="281">
      <c r="A281">
        <f>INDEX(resultados!$A$2:$ZZ$522, 275, MATCH($B$1, resultados!$A$1:$ZZ$1, 0))</f>
        <v/>
      </c>
      <c r="B281">
        <f>INDEX(resultados!$A$2:$ZZ$522, 275, MATCH($B$2, resultados!$A$1:$ZZ$1, 0))</f>
        <v/>
      </c>
      <c r="C281">
        <f>INDEX(resultados!$A$2:$ZZ$522, 275, MATCH($B$3, resultados!$A$1:$ZZ$1, 0))</f>
        <v/>
      </c>
    </row>
    <row r="282">
      <c r="A282">
        <f>INDEX(resultados!$A$2:$ZZ$522, 276, MATCH($B$1, resultados!$A$1:$ZZ$1, 0))</f>
        <v/>
      </c>
      <c r="B282">
        <f>INDEX(resultados!$A$2:$ZZ$522, 276, MATCH($B$2, resultados!$A$1:$ZZ$1, 0))</f>
        <v/>
      </c>
      <c r="C282">
        <f>INDEX(resultados!$A$2:$ZZ$522, 276, MATCH($B$3, resultados!$A$1:$ZZ$1, 0))</f>
        <v/>
      </c>
    </row>
    <row r="283">
      <c r="A283">
        <f>INDEX(resultados!$A$2:$ZZ$522, 277, MATCH($B$1, resultados!$A$1:$ZZ$1, 0))</f>
        <v/>
      </c>
      <c r="B283">
        <f>INDEX(resultados!$A$2:$ZZ$522, 277, MATCH($B$2, resultados!$A$1:$ZZ$1, 0))</f>
        <v/>
      </c>
      <c r="C283">
        <f>INDEX(resultados!$A$2:$ZZ$522, 277, MATCH($B$3, resultados!$A$1:$ZZ$1, 0))</f>
        <v/>
      </c>
    </row>
    <row r="284">
      <c r="A284">
        <f>INDEX(resultados!$A$2:$ZZ$522, 278, MATCH($B$1, resultados!$A$1:$ZZ$1, 0))</f>
        <v/>
      </c>
      <c r="B284">
        <f>INDEX(resultados!$A$2:$ZZ$522, 278, MATCH($B$2, resultados!$A$1:$ZZ$1, 0))</f>
        <v/>
      </c>
      <c r="C284">
        <f>INDEX(resultados!$A$2:$ZZ$522, 278, MATCH($B$3, resultados!$A$1:$ZZ$1, 0))</f>
        <v/>
      </c>
    </row>
    <row r="285">
      <c r="A285">
        <f>INDEX(resultados!$A$2:$ZZ$522, 279, MATCH($B$1, resultados!$A$1:$ZZ$1, 0))</f>
        <v/>
      </c>
      <c r="B285">
        <f>INDEX(resultados!$A$2:$ZZ$522, 279, MATCH($B$2, resultados!$A$1:$ZZ$1, 0))</f>
        <v/>
      </c>
      <c r="C285">
        <f>INDEX(resultados!$A$2:$ZZ$522, 279, MATCH($B$3, resultados!$A$1:$ZZ$1, 0))</f>
        <v/>
      </c>
    </row>
    <row r="286">
      <c r="A286">
        <f>INDEX(resultados!$A$2:$ZZ$522, 280, MATCH($B$1, resultados!$A$1:$ZZ$1, 0))</f>
        <v/>
      </c>
      <c r="B286">
        <f>INDEX(resultados!$A$2:$ZZ$522, 280, MATCH($B$2, resultados!$A$1:$ZZ$1, 0))</f>
        <v/>
      </c>
      <c r="C286">
        <f>INDEX(resultados!$A$2:$ZZ$522, 280, MATCH($B$3, resultados!$A$1:$ZZ$1, 0))</f>
        <v/>
      </c>
    </row>
    <row r="287">
      <c r="A287">
        <f>INDEX(resultados!$A$2:$ZZ$522, 281, MATCH($B$1, resultados!$A$1:$ZZ$1, 0))</f>
        <v/>
      </c>
      <c r="B287">
        <f>INDEX(resultados!$A$2:$ZZ$522, 281, MATCH($B$2, resultados!$A$1:$ZZ$1, 0))</f>
        <v/>
      </c>
      <c r="C287">
        <f>INDEX(resultados!$A$2:$ZZ$522, 281, MATCH($B$3, resultados!$A$1:$ZZ$1, 0))</f>
        <v/>
      </c>
    </row>
    <row r="288">
      <c r="A288">
        <f>INDEX(resultados!$A$2:$ZZ$522, 282, MATCH($B$1, resultados!$A$1:$ZZ$1, 0))</f>
        <v/>
      </c>
      <c r="B288">
        <f>INDEX(resultados!$A$2:$ZZ$522, 282, MATCH($B$2, resultados!$A$1:$ZZ$1, 0))</f>
        <v/>
      </c>
      <c r="C288">
        <f>INDEX(resultados!$A$2:$ZZ$522, 282, MATCH($B$3, resultados!$A$1:$ZZ$1, 0))</f>
        <v/>
      </c>
    </row>
    <row r="289">
      <c r="A289">
        <f>INDEX(resultados!$A$2:$ZZ$522, 283, MATCH($B$1, resultados!$A$1:$ZZ$1, 0))</f>
        <v/>
      </c>
      <c r="B289">
        <f>INDEX(resultados!$A$2:$ZZ$522, 283, MATCH($B$2, resultados!$A$1:$ZZ$1, 0))</f>
        <v/>
      </c>
      <c r="C289">
        <f>INDEX(resultados!$A$2:$ZZ$522, 283, MATCH($B$3, resultados!$A$1:$ZZ$1, 0))</f>
        <v/>
      </c>
    </row>
    <row r="290">
      <c r="A290">
        <f>INDEX(resultados!$A$2:$ZZ$522, 284, MATCH($B$1, resultados!$A$1:$ZZ$1, 0))</f>
        <v/>
      </c>
      <c r="B290">
        <f>INDEX(resultados!$A$2:$ZZ$522, 284, MATCH($B$2, resultados!$A$1:$ZZ$1, 0))</f>
        <v/>
      </c>
      <c r="C290">
        <f>INDEX(resultados!$A$2:$ZZ$522, 284, MATCH($B$3, resultados!$A$1:$ZZ$1, 0))</f>
        <v/>
      </c>
    </row>
    <row r="291">
      <c r="A291">
        <f>INDEX(resultados!$A$2:$ZZ$522, 285, MATCH($B$1, resultados!$A$1:$ZZ$1, 0))</f>
        <v/>
      </c>
      <c r="B291">
        <f>INDEX(resultados!$A$2:$ZZ$522, 285, MATCH($B$2, resultados!$A$1:$ZZ$1, 0))</f>
        <v/>
      </c>
      <c r="C291">
        <f>INDEX(resultados!$A$2:$ZZ$522, 285, MATCH($B$3, resultados!$A$1:$ZZ$1, 0))</f>
        <v/>
      </c>
    </row>
    <row r="292">
      <c r="A292">
        <f>INDEX(resultados!$A$2:$ZZ$522, 286, MATCH($B$1, resultados!$A$1:$ZZ$1, 0))</f>
        <v/>
      </c>
      <c r="B292">
        <f>INDEX(resultados!$A$2:$ZZ$522, 286, MATCH($B$2, resultados!$A$1:$ZZ$1, 0))</f>
        <v/>
      </c>
      <c r="C292">
        <f>INDEX(resultados!$A$2:$ZZ$522, 286, MATCH($B$3, resultados!$A$1:$ZZ$1, 0))</f>
        <v/>
      </c>
    </row>
    <row r="293">
      <c r="A293">
        <f>INDEX(resultados!$A$2:$ZZ$522, 287, MATCH($B$1, resultados!$A$1:$ZZ$1, 0))</f>
        <v/>
      </c>
      <c r="B293">
        <f>INDEX(resultados!$A$2:$ZZ$522, 287, MATCH($B$2, resultados!$A$1:$ZZ$1, 0))</f>
        <v/>
      </c>
      <c r="C293">
        <f>INDEX(resultados!$A$2:$ZZ$522, 287, MATCH($B$3, resultados!$A$1:$ZZ$1, 0))</f>
        <v/>
      </c>
    </row>
    <row r="294">
      <c r="A294">
        <f>INDEX(resultados!$A$2:$ZZ$522, 288, MATCH($B$1, resultados!$A$1:$ZZ$1, 0))</f>
        <v/>
      </c>
      <c r="B294">
        <f>INDEX(resultados!$A$2:$ZZ$522, 288, MATCH($B$2, resultados!$A$1:$ZZ$1, 0))</f>
        <v/>
      </c>
      <c r="C294">
        <f>INDEX(resultados!$A$2:$ZZ$522, 288, MATCH($B$3, resultados!$A$1:$ZZ$1, 0))</f>
        <v/>
      </c>
    </row>
    <row r="295">
      <c r="A295">
        <f>INDEX(resultados!$A$2:$ZZ$522, 289, MATCH($B$1, resultados!$A$1:$ZZ$1, 0))</f>
        <v/>
      </c>
      <c r="B295">
        <f>INDEX(resultados!$A$2:$ZZ$522, 289, MATCH($B$2, resultados!$A$1:$ZZ$1, 0))</f>
        <v/>
      </c>
      <c r="C295">
        <f>INDEX(resultados!$A$2:$ZZ$522, 289, MATCH($B$3, resultados!$A$1:$ZZ$1, 0))</f>
        <v/>
      </c>
    </row>
    <row r="296">
      <c r="A296">
        <f>INDEX(resultados!$A$2:$ZZ$522, 290, MATCH($B$1, resultados!$A$1:$ZZ$1, 0))</f>
        <v/>
      </c>
      <c r="B296">
        <f>INDEX(resultados!$A$2:$ZZ$522, 290, MATCH($B$2, resultados!$A$1:$ZZ$1, 0))</f>
        <v/>
      </c>
      <c r="C296">
        <f>INDEX(resultados!$A$2:$ZZ$522, 290, MATCH($B$3, resultados!$A$1:$ZZ$1, 0))</f>
        <v/>
      </c>
    </row>
    <row r="297">
      <c r="A297">
        <f>INDEX(resultados!$A$2:$ZZ$522, 291, MATCH($B$1, resultados!$A$1:$ZZ$1, 0))</f>
        <v/>
      </c>
      <c r="B297">
        <f>INDEX(resultados!$A$2:$ZZ$522, 291, MATCH($B$2, resultados!$A$1:$ZZ$1, 0))</f>
        <v/>
      </c>
      <c r="C297">
        <f>INDEX(resultados!$A$2:$ZZ$522, 291, MATCH($B$3, resultados!$A$1:$ZZ$1, 0))</f>
        <v/>
      </c>
    </row>
    <row r="298">
      <c r="A298">
        <f>INDEX(resultados!$A$2:$ZZ$522, 292, MATCH($B$1, resultados!$A$1:$ZZ$1, 0))</f>
        <v/>
      </c>
      <c r="B298">
        <f>INDEX(resultados!$A$2:$ZZ$522, 292, MATCH($B$2, resultados!$A$1:$ZZ$1, 0))</f>
        <v/>
      </c>
      <c r="C298">
        <f>INDEX(resultados!$A$2:$ZZ$522, 292, MATCH($B$3, resultados!$A$1:$ZZ$1, 0))</f>
        <v/>
      </c>
    </row>
    <row r="299">
      <c r="A299">
        <f>INDEX(resultados!$A$2:$ZZ$522, 293, MATCH($B$1, resultados!$A$1:$ZZ$1, 0))</f>
        <v/>
      </c>
      <c r="B299">
        <f>INDEX(resultados!$A$2:$ZZ$522, 293, MATCH($B$2, resultados!$A$1:$ZZ$1, 0))</f>
        <v/>
      </c>
      <c r="C299">
        <f>INDEX(resultados!$A$2:$ZZ$522, 293, MATCH($B$3, resultados!$A$1:$ZZ$1, 0))</f>
        <v/>
      </c>
    </row>
    <row r="300">
      <c r="A300">
        <f>INDEX(resultados!$A$2:$ZZ$522, 294, MATCH($B$1, resultados!$A$1:$ZZ$1, 0))</f>
        <v/>
      </c>
      <c r="B300">
        <f>INDEX(resultados!$A$2:$ZZ$522, 294, MATCH($B$2, resultados!$A$1:$ZZ$1, 0))</f>
        <v/>
      </c>
      <c r="C300">
        <f>INDEX(resultados!$A$2:$ZZ$522, 294, MATCH($B$3, resultados!$A$1:$ZZ$1, 0))</f>
        <v/>
      </c>
    </row>
    <row r="301">
      <c r="A301">
        <f>INDEX(resultados!$A$2:$ZZ$522, 295, MATCH($B$1, resultados!$A$1:$ZZ$1, 0))</f>
        <v/>
      </c>
      <c r="B301">
        <f>INDEX(resultados!$A$2:$ZZ$522, 295, MATCH($B$2, resultados!$A$1:$ZZ$1, 0))</f>
        <v/>
      </c>
      <c r="C301">
        <f>INDEX(resultados!$A$2:$ZZ$522, 295, MATCH($B$3, resultados!$A$1:$ZZ$1, 0))</f>
        <v/>
      </c>
    </row>
    <row r="302">
      <c r="A302">
        <f>INDEX(resultados!$A$2:$ZZ$522, 296, MATCH($B$1, resultados!$A$1:$ZZ$1, 0))</f>
        <v/>
      </c>
      <c r="B302">
        <f>INDEX(resultados!$A$2:$ZZ$522, 296, MATCH($B$2, resultados!$A$1:$ZZ$1, 0))</f>
        <v/>
      </c>
      <c r="C302">
        <f>INDEX(resultados!$A$2:$ZZ$522, 296, MATCH($B$3, resultados!$A$1:$ZZ$1, 0))</f>
        <v/>
      </c>
    </row>
    <row r="303">
      <c r="A303">
        <f>INDEX(resultados!$A$2:$ZZ$522, 297, MATCH($B$1, resultados!$A$1:$ZZ$1, 0))</f>
        <v/>
      </c>
      <c r="B303">
        <f>INDEX(resultados!$A$2:$ZZ$522, 297, MATCH($B$2, resultados!$A$1:$ZZ$1, 0))</f>
        <v/>
      </c>
      <c r="C303">
        <f>INDEX(resultados!$A$2:$ZZ$522, 297, MATCH($B$3, resultados!$A$1:$ZZ$1, 0))</f>
        <v/>
      </c>
    </row>
    <row r="304">
      <c r="A304">
        <f>INDEX(resultados!$A$2:$ZZ$522, 298, MATCH($B$1, resultados!$A$1:$ZZ$1, 0))</f>
        <v/>
      </c>
      <c r="B304">
        <f>INDEX(resultados!$A$2:$ZZ$522, 298, MATCH($B$2, resultados!$A$1:$ZZ$1, 0))</f>
        <v/>
      </c>
      <c r="C304">
        <f>INDEX(resultados!$A$2:$ZZ$522, 298, MATCH($B$3, resultados!$A$1:$ZZ$1, 0))</f>
        <v/>
      </c>
    </row>
    <row r="305">
      <c r="A305">
        <f>INDEX(resultados!$A$2:$ZZ$522, 299, MATCH($B$1, resultados!$A$1:$ZZ$1, 0))</f>
        <v/>
      </c>
      <c r="B305">
        <f>INDEX(resultados!$A$2:$ZZ$522, 299, MATCH($B$2, resultados!$A$1:$ZZ$1, 0))</f>
        <v/>
      </c>
      <c r="C305">
        <f>INDEX(resultados!$A$2:$ZZ$522, 299, MATCH($B$3, resultados!$A$1:$ZZ$1, 0))</f>
        <v/>
      </c>
    </row>
    <row r="306">
      <c r="A306">
        <f>INDEX(resultados!$A$2:$ZZ$522, 300, MATCH($B$1, resultados!$A$1:$ZZ$1, 0))</f>
        <v/>
      </c>
      <c r="B306">
        <f>INDEX(resultados!$A$2:$ZZ$522, 300, MATCH($B$2, resultados!$A$1:$ZZ$1, 0))</f>
        <v/>
      </c>
      <c r="C306">
        <f>INDEX(resultados!$A$2:$ZZ$522, 300, MATCH($B$3, resultados!$A$1:$ZZ$1, 0))</f>
        <v/>
      </c>
    </row>
    <row r="307">
      <c r="A307">
        <f>INDEX(resultados!$A$2:$ZZ$522, 301, MATCH($B$1, resultados!$A$1:$ZZ$1, 0))</f>
        <v/>
      </c>
      <c r="B307">
        <f>INDEX(resultados!$A$2:$ZZ$522, 301, MATCH($B$2, resultados!$A$1:$ZZ$1, 0))</f>
        <v/>
      </c>
      <c r="C307">
        <f>INDEX(resultados!$A$2:$ZZ$522, 301, MATCH($B$3, resultados!$A$1:$ZZ$1, 0))</f>
        <v/>
      </c>
    </row>
    <row r="308">
      <c r="A308">
        <f>INDEX(resultados!$A$2:$ZZ$522, 302, MATCH($B$1, resultados!$A$1:$ZZ$1, 0))</f>
        <v/>
      </c>
      <c r="B308">
        <f>INDEX(resultados!$A$2:$ZZ$522, 302, MATCH($B$2, resultados!$A$1:$ZZ$1, 0))</f>
        <v/>
      </c>
      <c r="C308">
        <f>INDEX(resultados!$A$2:$ZZ$522, 302, MATCH($B$3, resultados!$A$1:$ZZ$1, 0))</f>
        <v/>
      </c>
    </row>
    <row r="309">
      <c r="A309">
        <f>INDEX(resultados!$A$2:$ZZ$522, 303, MATCH($B$1, resultados!$A$1:$ZZ$1, 0))</f>
        <v/>
      </c>
      <c r="B309">
        <f>INDEX(resultados!$A$2:$ZZ$522, 303, MATCH($B$2, resultados!$A$1:$ZZ$1, 0))</f>
        <v/>
      </c>
      <c r="C309">
        <f>INDEX(resultados!$A$2:$ZZ$522, 303, MATCH($B$3, resultados!$A$1:$ZZ$1, 0))</f>
        <v/>
      </c>
    </row>
    <row r="310">
      <c r="A310">
        <f>INDEX(resultados!$A$2:$ZZ$522, 304, MATCH($B$1, resultados!$A$1:$ZZ$1, 0))</f>
        <v/>
      </c>
      <c r="B310">
        <f>INDEX(resultados!$A$2:$ZZ$522, 304, MATCH($B$2, resultados!$A$1:$ZZ$1, 0))</f>
        <v/>
      </c>
      <c r="C310">
        <f>INDEX(resultados!$A$2:$ZZ$522, 304, MATCH($B$3, resultados!$A$1:$ZZ$1, 0))</f>
        <v/>
      </c>
    </row>
    <row r="311">
      <c r="A311">
        <f>INDEX(resultados!$A$2:$ZZ$522, 305, MATCH($B$1, resultados!$A$1:$ZZ$1, 0))</f>
        <v/>
      </c>
      <c r="B311">
        <f>INDEX(resultados!$A$2:$ZZ$522, 305, MATCH($B$2, resultados!$A$1:$ZZ$1, 0))</f>
        <v/>
      </c>
      <c r="C311">
        <f>INDEX(resultados!$A$2:$ZZ$522, 305, MATCH($B$3, resultados!$A$1:$ZZ$1, 0))</f>
        <v/>
      </c>
    </row>
    <row r="312">
      <c r="A312">
        <f>INDEX(resultados!$A$2:$ZZ$522, 306, MATCH($B$1, resultados!$A$1:$ZZ$1, 0))</f>
        <v/>
      </c>
      <c r="B312">
        <f>INDEX(resultados!$A$2:$ZZ$522, 306, MATCH($B$2, resultados!$A$1:$ZZ$1, 0))</f>
        <v/>
      </c>
      <c r="C312">
        <f>INDEX(resultados!$A$2:$ZZ$522, 306, MATCH($B$3, resultados!$A$1:$ZZ$1, 0))</f>
        <v/>
      </c>
    </row>
    <row r="313">
      <c r="A313">
        <f>INDEX(resultados!$A$2:$ZZ$522, 307, MATCH($B$1, resultados!$A$1:$ZZ$1, 0))</f>
        <v/>
      </c>
      <c r="B313">
        <f>INDEX(resultados!$A$2:$ZZ$522, 307, MATCH($B$2, resultados!$A$1:$ZZ$1, 0))</f>
        <v/>
      </c>
      <c r="C313">
        <f>INDEX(resultados!$A$2:$ZZ$522, 307, MATCH($B$3, resultados!$A$1:$ZZ$1, 0))</f>
        <v/>
      </c>
    </row>
    <row r="314">
      <c r="A314">
        <f>INDEX(resultados!$A$2:$ZZ$522, 308, MATCH($B$1, resultados!$A$1:$ZZ$1, 0))</f>
        <v/>
      </c>
      <c r="B314">
        <f>INDEX(resultados!$A$2:$ZZ$522, 308, MATCH($B$2, resultados!$A$1:$ZZ$1, 0))</f>
        <v/>
      </c>
      <c r="C314">
        <f>INDEX(resultados!$A$2:$ZZ$522, 308, MATCH($B$3, resultados!$A$1:$ZZ$1, 0))</f>
        <v/>
      </c>
    </row>
    <row r="315">
      <c r="A315">
        <f>INDEX(resultados!$A$2:$ZZ$522, 309, MATCH($B$1, resultados!$A$1:$ZZ$1, 0))</f>
        <v/>
      </c>
      <c r="B315">
        <f>INDEX(resultados!$A$2:$ZZ$522, 309, MATCH($B$2, resultados!$A$1:$ZZ$1, 0))</f>
        <v/>
      </c>
      <c r="C315">
        <f>INDEX(resultados!$A$2:$ZZ$522, 309, MATCH($B$3, resultados!$A$1:$ZZ$1, 0))</f>
        <v/>
      </c>
    </row>
    <row r="316">
      <c r="A316">
        <f>INDEX(resultados!$A$2:$ZZ$522, 310, MATCH($B$1, resultados!$A$1:$ZZ$1, 0))</f>
        <v/>
      </c>
      <c r="B316">
        <f>INDEX(resultados!$A$2:$ZZ$522, 310, MATCH($B$2, resultados!$A$1:$ZZ$1, 0))</f>
        <v/>
      </c>
      <c r="C316">
        <f>INDEX(resultados!$A$2:$ZZ$522, 310, MATCH($B$3, resultados!$A$1:$ZZ$1, 0))</f>
        <v/>
      </c>
    </row>
    <row r="317">
      <c r="A317">
        <f>INDEX(resultados!$A$2:$ZZ$522, 311, MATCH($B$1, resultados!$A$1:$ZZ$1, 0))</f>
        <v/>
      </c>
      <c r="B317">
        <f>INDEX(resultados!$A$2:$ZZ$522, 311, MATCH($B$2, resultados!$A$1:$ZZ$1, 0))</f>
        <v/>
      </c>
      <c r="C317">
        <f>INDEX(resultados!$A$2:$ZZ$522, 311, MATCH($B$3, resultados!$A$1:$ZZ$1, 0))</f>
        <v/>
      </c>
    </row>
    <row r="318">
      <c r="A318">
        <f>INDEX(resultados!$A$2:$ZZ$522, 312, MATCH($B$1, resultados!$A$1:$ZZ$1, 0))</f>
        <v/>
      </c>
      <c r="B318">
        <f>INDEX(resultados!$A$2:$ZZ$522, 312, MATCH($B$2, resultados!$A$1:$ZZ$1, 0))</f>
        <v/>
      </c>
      <c r="C318">
        <f>INDEX(resultados!$A$2:$ZZ$522, 312, MATCH($B$3, resultados!$A$1:$ZZ$1, 0))</f>
        <v/>
      </c>
    </row>
    <row r="319">
      <c r="A319">
        <f>INDEX(resultados!$A$2:$ZZ$522, 313, MATCH($B$1, resultados!$A$1:$ZZ$1, 0))</f>
        <v/>
      </c>
      <c r="B319">
        <f>INDEX(resultados!$A$2:$ZZ$522, 313, MATCH($B$2, resultados!$A$1:$ZZ$1, 0))</f>
        <v/>
      </c>
      <c r="C319">
        <f>INDEX(resultados!$A$2:$ZZ$522, 313, MATCH($B$3, resultados!$A$1:$ZZ$1, 0))</f>
        <v/>
      </c>
    </row>
    <row r="320">
      <c r="A320">
        <f>INDEX(resultados!$A$2:$ZZ$522, 314, MATCH($B$1, resultados!$A$1:$ZZ$1, 0))</f>
        <v/>
      </c>
      <c r="B320">
        <f>INDEX(resultados!$A$2:$ZZ$522, 314, MATCH($B$2, resultados!$A$1:$ZZ$1, 0))</f>
        <v/>
      </c>
      <c r="C320">
        <f>INDEX(resultados!$A$2:$ZZ$522, 314, MATCH($B$3, resultados!$A$1:$ZZ$1, 0))</f>
        <v/>
      </c>
    </row>
    <row r="321">
      <c r="A321">
        <f>INDEX(resultados!$A$2:$ZZ$522, 315, MATCH($B$1, resultados!$A$1:$ZZ$1, 0))</f>
        <v/>
      </c>
      <c r="B321">
        <f>INDEX(resultados!$A$2:$ZZ$522, 315, MATCH($B$2, resultados!$A$1:$ZZ$1, 0))</f>
        <v/>
      </c>
      <c r="C321">
        <f>INDEX(resultados!$A$2:$ZZ$522, 315, MATCH($B$3, resultados!$A$1:$ZZ$1, 0))</f>
        <v/>
      </c>
    </row>
    <row r="322">
      <c r="A322">
        <f>INDEX(resultados!$A$2:$ZZ$522, 316, MATCH($B$1, resultados!$A$1:$ZZ$1, 0))</f>
        <v/>
      </c>
      <c r="B322">
        <f>INDEX(resultados!$A$2:$ZZ$522, 316, MATCH($B$2, resultados!$A$1:$ZZ$1, 0))</f>
        <v/>
      </c>
      <c r="C322">
        <f>INDEX(resultados!$A$2:$ZZ$522, 316, MATCH($B$3, resultados!$A$1:$ZZ$1, 0))</f>
        <v/>
      </c>
    </row>
    <row r="323">
      <c r="A323">
        <f>INDEX(resultados!$A$2:$ZZ$522, 317, MATCH($B$1, resultados!$A$1:$ZZ$1, 0))</f>
        <v/>
      </c>
      <c r="B323">
        <f>INDEX(resultados!$A$2:$ZZ$522, 317, MATCH($B$2, resultados!$A$1:$ZZ$1, 0))</f>
        <v/>
      </c>
      <c r="C323">
        <f>INDEX(resultados!$A$2:$ZZ$522, 317, MATCH($B$3, resultados!$A$1:$ZZ$1, 0))</f>
        <v/>
      </c>
    </row>
    <row r="324">
      <c r="A324">
        <f>INDEX(resultados!$A$2:$ZZ$522, 318, MATCH($B$1, resultados!$A$1:$ZZ$1, 0))</f>
        <v/>
      </c>
      <c r="B324">
        <f>INDEX(resultados!$A$2:$ZZ$522, 318, MATCH($B$2, resultados!$A$1:$ZZ$1, 0))</f>
        <v/>
      </c>
      <c r="C324">
        <f>INDEX(resultados!$A$2:$ZZ$522, 318, MATCH($B$3, resultados!$A$1:$ZZ$1, 0))</f>
        <v/>
      </c>
    </row>
    <row r="325">
      <c r="A325">
        <f>INDEX(resultados!$A$2:$ZZ$522, 319, MATCH($B$1, resultados!$A$1:$ZZ$1, 0))</f>
        <v/>
      </c>
      <c r="B325">
        <f>INDEX(resultados!$A$2:$ZZ$522, 319, MATCH($B$2, resultados!$A$1:$ZZ$1, 0))</f>
        <v/>
      </c>
      <c r="C325">
        <f>INDEX(resultados!$A$2:$ZZ$522, 319, MATCH($B$3, resultados!$A$1:$ZZ$1, 0))</f>
        <v/>
      </c>
    </row>
    <row r="326">
      <c r="A326">
        <f>INDEX(resultados!$A$2:$ZZ$522, 320, MATCH($B$1, resultados!$A$1:$ZZ$1, 0))</f>
        <v/>
      </c>
      <c r="B326">
        <f>INDEX(resultados!$A$2:$ZZ$522, 320, MATCH($B$2, resultados!$A$1:$ZZ$1, 0))</f>
        <v/>
      </c>
      <c r="C326">
        <f>INDEX(resultados!$A$2:$ZZ$522, 320, MATCH($B$3, resultados!$A$1:$ZZ$1, 0))</f>
        <v/>
      </c>
    </row>
    <row r="327">
      <c r="A327">
        <f>INDEX(resultados!$A$2:$ZZ$522, 321, MATCH($B$1, resultados!$A$1:$ZZ$1, 0))</f>
        <v/>
      </c>
      <c r="B327">
        <f>INDEX(resultados!$A$2:$ZZ$522, 321, MATCH($B$2, resultados!$A$1:$ZZ$1, 0))</f>
        <v/>
      </c>
      <c r="C327">
        <f>INDEX(resultados!$A$2:$ZZ$522, 321, MATCH($B$3, resultados!$A$1:$ZZ$1, 0))</f>
        <v/>
      </c>
    </row>
    <row r="328">
      <c r="A328">
        <f>INDEX(resultados!$A$2:$ZZ$522, 322, MATCH($B$1, resultados!$A$1:$ZZ$1, 0))</f>
        <v/>
      </c>
      <c r="B328">
        <f>INDEX(resultados!$A$2:$ZZ$522, 322, MATCH($B$2, resultados!$A$1:$ZZ$1, 0))</f>
        <v/>
      </c>
      <c r="C328">
        <f>INDEX(resultados!$A$2:$ZZ$522, 322, MATCH($B$3, resultados!$A$1:$ZZ$1, 0))</f>
        <v/>
      </c>
    </row>
    <row r="329">
      <c r="A329">
        <f>INDEX(resultados!$A$2:$ZZ$522, 323, MATCH($B$1, resultados!$A$1:$ZZ$1, 0))</f>
        <v/>
      </c>
      <c r="B329">
        <f>INDEX(resultados!$A$2:$ZZ$522, 323, MATCH($B$2, resultados!$A$1:$ZZ$1, 0))</f>
        <v/>
      </c>
      <c r="C329">
        <f>INDEX(resultados!$A$2:$ZZ$522, 323, MATCH($B$3, resultados!$A$1:$ZZ$1, 0))</f>
        <v/>
      </c>
    </row>
    <row r="330">
      <c r="A330">
        <f>INDEX(resultados!$A$2:$ZZ$522, 324, MATCH($B$1, resultados!$A$1:$ZZ$1, 0))</f>
        <v/>
      </c>
      <c r="B330">
        <f>INDEX(resultados!$A$2:$ZZ$522, 324, MATCH($B$2, resultados!$A$1:$ZZ$1, 0))</f>
        <v/>
      </c>
      <c r="C330">
        <f>INDEX(resultados!$A$2:$ZZ$522, 324, MATCH($B$3, resultados!$A$1:$ZZ$1, 0))</f>
        <v/>
      </c>
    </row>
    <row r="331">
      <c r="A331">
        <f>INDEX(resultados!$A$2:$ZZ$522, 325, MATCH($B$1, resultados!$A$1:$ZZ$1, 0))</f>
        <v/>
      </c>
      <c r="B331">
        <f>INDEX(resultados!$A$2:$ZZ$522, 325, MATCH($B$2, resultados!$A$1:$ZZ$1, 0))</f>
        <v/>
      </c>
      <c r="C331">
        <f>INDEX(resultados!$A$2:$ZZ$522, 325, MATCH($B$3, resultados!$A$1:$ZZ$1, 0))</f>
        <v/>
      </c>
    </row>
    <row r="332">
      <c r="A332">
        <f>INDEX(resultados!$A$2:$ZZ$522, 326, MATCH($B$1, resultados!$A$1:$ZZ$1, 0))</f>
        <v/>
      </c>
      <c r="B332">
        <f>INDEX(resultados!$A$2:$ZZ$522, 326, MATCH($B$2, resultados!$A$1:$ZZ$1, 0))</f>
        <v/>
      </c>
      <c r="C332">
        <f>INDEX(resultados!$A$2:$ZZ$522, 326, MATCH($B$3, resultados!$A$1:$ZZ$1, 0))</f>
        <v/>
      </c>
    </row>
    <row r="333">
      <c r="A333">
        <f>INDEX(resultados!$A$2:$ZZ$522, 327, MATCH($B$1, resultados!$A$1:$ZZ$1, 0))</f>
        <v/>
      </c>
      <c r="B333">
        <f>INDEX(resultados!$A$2:$ZZ$522, 327, MATCH($B$2, resultados!$A$1:$ZZ$1, 0))</f>
        <v/>
      </c>
      <c r="C333">
        <f>INDEX(resultados!$A$2:$ZZ$522, 327, MATCH($B$3, resultados!$A$1:$ZZ$1, 0))</f>
        <v/>
      </c>
    </row>
    <row r="334">
      <c r="A334">
        <f>INDEX(resultados!$A$2:$ZZ$522, 328, MATCH($B$1, resultados!$A$1:$ZZ$1, 0))</f>
        <v/>
      </c>
      <c r="B334">
        <f>INDEX(resultados!$A$2:$ZZ$522, 328, MATCH($B$2, resultados!$A$1:$ZZ$1, 0))</f>
        <v/>
      </c>
      <c r="C334">
        <f>INDEX(resultados!$A$2:$ZZ$522, 328, MATCH($B$3, resultados!$A$1:$ZZ$1, 0))</f>
        <v/>
      </c>
    </row>
    <row r="335">
      <c r="A335">
        <f>INDEX(resultados!$A$2:$ZZ$522, 329, MATCH($B$1, resultados!$A$1:$ZZ$1, 0))</f>
        <v/>
      </c>
      <c r="B335">
        <f>INDEX(resultados!$A$2:$ZZ$522, 329, MATCH($B$2, resultados!$A$1:$ZZ$1, 0))</f>
        <v/>
      </c>
      <c r="C335">
        <f>INDEX(resultados!$A$2:$ZZ$522, 329, MATCH($B$3, resultados!$A$1:$ZZ$1, 0))</f>
        <v/>
      </c>
    </row>
    <row r="336">
      <c r="A336">
        <f>INDEX(resultados!$A$2:$ZZ$522, 330, MATCH($B$1, resultados!$A$1:$ZZ$1, 0))</f>
        <v/>
      </c>
      <c r="B336">
        <f>INDEX(resultados!$A$2:$ZZ$522, 330, MATCH($B$2, resultados!$A$1:$ZZ$1, 0))</f>
        <v/>
      </c>
      <c r="C336">
        <f>INDEX(resultados!$A$2:$ZZ$522, 330, MATCH($B$3, resultados!$A$1:$ZZ$1, 0))</f>
        <v/>
      </c>
    </row>
    <row r="337">
      <c r="A337">
        <f>INDEX(resultados!$A$2:$ZZ$522, 331, MATCH($B$1, resultados!$A$1:$ZZ$1, 0))</f>
        <v/>
      </c>
      <c r="B337">
        <f>INDEX(resultados!$A$2:$ZZ$522, 331, MATCH($B$2, resultados!$A$1:$ZZ$1, 0))</f>
        <v/>
      </c>
      <c r="C337">
        <f>INDEX(resultados!$A$2:$ZZ$522, 331, MATCH($B$3, resultados!$A$1:$ZZ$1, 0))</f>
        <v/>
      </c>
    </row>
    <row r="338">
      <c r="A338">
        <f>INDEX(resultados!$A$2:$ZZ$522, 332, MATCH($B$1, resultados!$A$1:$ZZ$1, 0))</f>
        <v/>
      </c>
      <c r="B338">
        <f>INDEX(resultados!$A$2:$ZZ$522, 332, MATCH($B$2, resultados!$A$1:$ZZ$1, 0))</f>
        <v/>
      </c>
      <c r="C338">
        <f>INDEX(resultados!$A$2:$ZZ$522, 332, MATCH($B$3, resultados!$A$1:$ZZ$1, 0))</f>
        <v/>
      </c>
    </row>
    <row r="339">
      <c r="A339">
        <f>INDEX(resultados!$A$2:$ZZ$522, 333, MATCH($B$1, resultados!$A$1:$ZZ$1, 0))</f>
        <v/>
      </c>
      <c r="B339">
        <f>INDEX(resultados!$A$2:$ZZ$522, 333, MATCH($B$2, resultados!$A$1:$ZZ$1, 0))</f>
        <v/>
      </c>
      <c r="C339">
        <f>INDEX(resultados!$A$2:$ZZ$522, 333, MATCH($B$3, resultados!$A$1:$ZZ$1, 0))</f>
        <v/>
      </c>
    </row>
    <row r="340">
      <c r="A340">
        <f>INDEX(resultados!$A$2:$ZZ$522, 334, MATCH($B$1, resultados!$A$1:$ZZ$1, 0))</f>
        <v/>
      </c>
      <c r="B340">
        <f>INDEX(resultados!$A$2:$ZZ$522, 334, MATCH($B$2, resultados!$A$1:$ZZ$1, 0))</f>
        <v/>
      </c>
      <c r="C340">
        <f>INDEX(resultados!$A$2:$ZZ$522, 334, MATCH($B$3, resultados!$A$1:$ZZ$1, 0))</f>
        <v/>
      </c>
    </row>
    <row r="341">
      <c r="A341">
        <f>INDEX(resultados!$A$2:$ZZ$522, 335, MATCH($B$1, resultados!$A$1:$ZZ$1, 0))</f>
        <v/>
      </c>
      <c r="B341">
        <f>INDEX(resultados!$A$2:$ZZ$522, 335, MATCH($B$2, resultados!$A$1:$ZZ$1, 0))</f>
        <v/>
      </c>
      <c r="C341">
        <f>INDEX(resultados!$A$2:$ZZ$522, 335, MATCH($B$3, resultados!$A$1:$ZZ$1, 0))</f>
        <v/>
      </c>
    </row>
    <row r="342">
      <c r="A342">
        <f>INDEX(resultados!$A$2:$ZZ$522, 336, MATCH($B$1, resultados!$A$1:$ZZ$1, 0))</f>
        <v/>
      </c>
      <c r="B342">
        <f>INDEX(resultados!$A$2:$ZZ$522, 336, MATCH($B$2, resultados!$A$1:$ZZ$1, 0))</f>
        <v/>
      </c>
      <c r="C342">
        <f>INDEX(resultados!$A$2:$ZZ$522, 336, MATCH($B$3, resultados!$A$1:$ZZ$1, 0))</f>
        <v/>
      </c>
    </row>
    <row r="343">
      <c r="A343">
        <f>INDEX(resultados!$A$2:$ZZ$522, 337, MATCH($B$1, resultados!$A$1:$ZZ$1, 0))</f>
        <v/>
      </c>
      <c r="B343">
        <f>INDEX(resultados!$A$2:$ZZ$522, 337, MATCH($B$2, resultados!$A$1:$ZZ$1, 0))</f>
        <v/>
      </c>
      <c r="C343">
        <f>INDEX(resultados!$A$2:$ZZ$522, 337, MATCH($B$3, resultados!$A$1:$ZZ$1, 0))</f>
        <v/>
      </c>
    </row>
    <row r="344">
      <c r="A344">
        <f>INDEX(resultados!$A$2:$ZZ$522, 338, MATCH($B$1, resultados!$A$1:$ZZ$1, 0))</f>
        <v/>
      </c>
      <c r="B344">
        <f>INDEX(resultados!$A$2:$ZZ$522, 338, MATCH($B$2, resultados!$A$1:$ZZ$1, 0))</f>
        <v/>
      </c>
      <c r="C344">
        <f>INDEX(resultados!$A$2:$ZZ$522, 338, MATCH($B$3, resultados!$A$1:$ZZ$1, 0))</f>
        <v/>
      </c>
    </row>
    <row r="345">
      <c r="A345">
        <f>INDEX(resultados!$A$2:$ZZ$522, 339, MATCH($B$1, resultados!$A$1:$ZZ$1, 0))</f>
        <v/>
      </c>
      <c r="B345">
        <f>INDEX(resultados!$A$2:$ZZ$522, 339, MATCH($B$2, resultados!$A$1:$ZZ$1, 0))</f>
        <v/>
      </c>
      <c r="C345">
        <f>INDEX(resultados!$A$2:$ZZ$522, 339, MATCH($B$3, resultados!$A$1:$ZZ$1, 0))</f>
        <v/>
      </c>
    </row>
    <row r="346">
      <c r="A346">
        <f>INDEX(resultados!$A$2:$ZZ$522, 340, MATCH($B$1, resultados!$A$1:$ZZ$1, 0))</f>
        <v/>
      </c>
      <c r="B346">
        <f>INDEX(resultados!$A$2:$ZZ$522, 340, MATCH($B$2, resultados!$A$1:$ZZ$1, 0))</f>
        <v/>
      </c>
      <c r="C346">
        <f>INDEX(resultados!$A$2:$ZZ$522, 340, MATCH($B$3, resultados!$A$1:$ZZ$1, 0))</f>
        <v/>
      </c>
    </row>
    <row r="347">
      <c r="A347">
        <f>INDEX(resultados!$A$2:$ZZ$522, 341, MATCH($B$1, resultados!$A$1:$ZZ$1, 0))</f>
        <v/>
      </c>
      <c r="B347">
        <f>INDEX(resultados!$A$2:$ZZ$522, 341, MATCH($B$2, resultados!$A$1:$ZZ$1, 0))</f>
        <v/>
      </c>
      <c r="C347">
        <f>INDEX(resultados!$A$2:$ZZ$522, 341, MATCH($B$3, resultados!$A$1:$ZZ$1, 0))</f>
        <v/>
      </c>
    </row>
    <row r="348">
      <c r="A348">
        <f>INDEX(resultados!$A$2:$ZZ$522, 342, MATCH($B$1, resultados!$A$1:$ZZ$1, 0))</f>
        <v/>
      </c>
      <c r="B348">
        <f>INDEX(resultados!$A$2:$ZZ$522, 342, MATCH($B$2, resultados!$A$1:$ZZ$1, 0))</f>
        <v/>
      </c>
      <c r="C348">
        <f>INDEX(resultados!$A$2:$ZZ$522, 342, MATCH($B$3, resultados!$A$1:$ZZ$1, 0))</f>
        <v/>
      </c>
    </row>
    <row r="349">
      <c r="A349">
        <f>INDEX(resultados!$A$2:$ZZ$522, 343, MATCH($B$1, resultados!$A$1:$ZZ$1, 0))</f>
        <v/>
      </c>
      <c r="B349">
        <f>INDEX(resultados!$A$2:$ZZ$522, 343, MATCH($B$2, resultados!$A$1:$ZZ$1, 0))</f>
        <v/>
      </c>
      <c r="C349">
        <f>INDEX(resultados!$A$2:$ZZ$522, 343, MATCH($B$3, resultados!$A$1:$ZZ$1, 0))</f>
        <v/>
      </c>
    </row>
    <row r="350">
      <c r="A350">
        <f>INDEX(resultados!$A$2:$ZZ$522, 344, MATCH($B$1, resultados!$A$1:$ZZ$1, 0))</f>
        <v/>
      </c>
      <c r="B350">
        <f>INDEX(resultados!$A$2:$ZZ$522, 344, MATCH($B$2, resultados!$A$1:$ZZ$1, 0))</f>
        <v/>
      </c>
      <c r="C350">
        <f>INDEX(resultados!$A$2:$ZZ$522, 344, MATCH($B$3, resultados!$A$1:$ZZ$1, 0))</f>
        <v/>
      </c>
    </row>
    <row r="351">
      <c r="A351">
        <f>INDEX(resultados!$A$2:$ZZ$522, 345, MATCH($B$1, resultados!$A$1:$ZZ$1, 0))</f>
        <v/>
      </c>
      <c r="B351">
        <f>INDEX(resultados!$A$2:$ZZ$522, 345, MATCH($B$2, resultados!$A$1:$ZZ$1, 0))</f>
        <v/>
      </c>
      <c r="C351">
        <f>INDEX(resultados!$A$2:$ZZ$522, 345, MATCH($B$3, resultados!$A$1:$ZZ$1, 0))</f>
        <v/>
      </c>
    </row>
    <row r="352">
      <c r="A352">
        <f>INDEX(resultados!$A$2:$ZZ$522, 346, MATCH($B$1, resultados!$A$1:$ZZ$1, 0))</f>
        <v/>
      </c>
      <c r="B352">
        <f>INDEX(resultados!$A$2:$ZZ$522, 346, MATCH($B$2, resultados!$A$1:$ZZ$1, 0))</f>
        <v/>
      </c>
      <c r="C352">
        <f>INDEX(resultados!$A$2:$ZZ$522, 346, MATCH($B$3, resultados!$A$1:$ZZ$1, 0))</f>
        <v/>
      </c>
    </row>
    <row r="353">
      <c r="A353">
        <f>INDEX(resultados!$A$2:$ZZ$522, 347, MATCH($B$1, resultados!$A$1:$ZZ$1, 0))</f>
        <v/>
      </c>
      <c r="B353">
        <f>INDEX(resultados!$A$2:$ZZ$522, 347, MATCH($B$2, resultados!$A$1:$ZZ$1, 0))</f>
        <v/>
      </c>
      <c r="C353">
        <f>INDEX(resultados!$A$2:$ZZ$522, 347, MATCH($B$3, resultados!$A$1:$ZZ$1, 0))</f>
        <v/>
      </c>
    </row>
    <row r="354">
      <c r="A354">
        <f>INDEX(resultados!$A$2:$ZZ$522, 348, MATCH($B$1, resultados!$A$1:$ZZ$1, 0))</f>
        <v/>
      </c>
      <c r="B354">
        <f>INDEX(resultados!$A$2:$ZZ$522, 348, MATCH($B$2, resultados!$A$1:$ZZ$1, 0))</f>
        <v/>
      </c>
      <c r="C354">
        <f>INDEX(resultados!$A$2:$ZZ$522, 348, MATCH($B$3, resultados!$A$1:$ZZ$1, 0))</f>
        <v/>
      </c>
    </row>
    <row r="355">
      <c r="A355">
        <f>INDEX(resultados!$A$2:$ZZ$522, 349, MATCH($B$1, resultados!$A$1:$ZZ$1, 0))</f>
        <v/>
      </c>
      <c r="B355">
        <f>INDEX(resultados!$A$2:$ZZ$522, 349, MATCH($B$2, resultados!$A$1:$ZZ$1, 0))</f>
        <v/>
      </c>
      <c r="C355">
        <f>INDEX(resultados!$A$2:$ZZ$522, 349, MATCH($B$3, resultados!$A$1:$ZZ$1, 0))</f>
        <v/>
      </c>
    </row>
    <row r="356">
      <c r="A356">
        <f>INDEX(resultados!$A$2:$ZZ$522, 350, MATCH($B$1, resultados!$A$1:$ZZ$1, 0))</f>
        <v/>
      </c>
      <c r="B356">
        <f>INDEX(resultados!$A$2:$ZZ$522, 350, MATCH($B$2, resultados!$A$1:$ZZ$1, 0))</f>
        <v/>
      </c>
      <c r="C356">
        <f>INDEX(resultados!$A$2:$ZZ$522, 350, MATCH($B$3, resultados!$A$1:$ZZ$1, 0))</f>
        <v/>
      </c>
    </row>
    <row r="357">
      <c r="A357">
        <f>INDEX(resultados!$A$2:$ZZ$522, 351, MATCH($B$1, resultados!$A$1:$ZZ$1, 0))</f>
        <v/>
      </c>
      <c r="B357">
        <f>INDEX(resultados!$A$2:$ZZ$522, 351, MATCH($B$2, resultados!$A$1:$ZZ$1, 0))</f>
        <v/>
      </c>
      <c r="C357">
        <f>INDEX(resultados!$A$2:$ZZ$522, 351, MATCH($B$3, resultados!$A$1:$ZZ$1, 0))</f>
        <v/>
      </c>
    </row>
    <row r="358">
      <c r="A358">
        <f>INDEX(resultados!$A$2:$ZZ$522, 352, MATCH($B$1, resultados!$A$1:$ZZ$1, 0))</f>
        <v/>
      </c>
      <c r="B358">
        <f>INDEX(resultados!$A$2:$ZZ$522, 352, MATCH($B$2, resultados!$A$1:$ZZ$1, 0))</f>
        <v/>
      </c>
      <c r="C358">
        <f>INDEX(resultados!$A$2:$ZZ$522, 352, MATCH($B$3, resultados!$A$1:$ZZ$1, 0))</f>
        <v/>
      </c>
    </row>
    <row r="359">
      <c r="A359">
        <f>INDEX(resultados!$A$2:$ZZ$522, 353, MATCH($B$1, resultados!$A$1:$ZZ$1, 0))</f>
        <v/>
      </c>
      <c r="B359">
        <f>INDEX(resultados!$A$2:$ZZ$522, 353, MATCH($B$2, resultados!$A$1:$ZZ$1, 0))</f>
        <v/>
      </c>
      <c r="C359">
        <f>INDEX(resultados!$A$2:$ZZ$522, 353, MATCH($B$3, resultados!$A$1:$ZZ$1, 0))</f>
        <v/>
      </c>
    </row>
    <row r="360">
      <c r="A360">
        <f>INDEX(resultados!$A$2:$ZZ$522, 354, MATCH($B$1, resultados!$A$1:$ZZ$1, 0))</f>
        <v/>
      </c>
      <c r="B360">
        <f>INDEX(resultados!$A$2:$ZZ$522, 354, MATCH($B$2, resultados!$A$1:$ZZ$1, 0))</f>
        <v/>
      </c>
      <c r="C360">
        <f>INDEX(resultados!$A$2:$ZZ$522, 354, MATCH($B$3, resultados!$A$1:$ZZ$1, 0))</f>
        <v/>
      </c>
    </row>
    <row r="361">
      <c r="A361">
        <f>INDEX(resultados!$A$2:$ZZ$522, 355, MATCH($B$1, resultados!$A$1:$ZZ$1, 0))</f>
        <v/>
      </c>
      <c r="B361">
        <f>INDEX(resultados!$A$2:$ZZ$522, 355, MATCH($B$2, resultados!$A$1:$ZZ$1, 0))</f>
        <v/>
      </c>
      <c r="C361">
        <f>INDEX(resultados!$A$2:$ZZ$522, 355, MATCH($B$3, resultados!$A$1:$ZZ$1, 0))</f>
        <v/>
      </c>
    </row>
    <row r="362">
      <c r="A362">
        <f>INDEX(resultados!$A$2:$ZZ$522, 356, MATCH($B$1, resultados!$A$1:$ZZ$1, 0))</f>
        <v/>
      </c>
      <c r="B362">
        <f>INDEX(resultados!$A$2:$ZZ$522, 356, MATCH($B$2, resultados!$A$1:$ZZ$1, 0))</f>
        <v/>
      </c>
      <c r="C362">
        <f>INDEX(resultados!$A$2:$ZZ$522, 356, MATCH($B$3, resultados!$A$1:$ZZ$1, 0))</f>
        <v/>
      </c>
    </row>
    <row r="363">
      <c r="A363">
        <f>INDEX(resultados!$A$2:$ZZ$522, 357, MATCH($B$1, resultados!$A$1:$ZZ$1, 0))</f>
        <v/>
      </c>
      <c r="B363">
        <f>INDEX(resultados!$A$2:$ZZ$522, 357, MATCH($B$2, resultados!$A$1:$ZZ$1, 0))</f>
        <v/>
      </c>
      <c r="C363">
        <f>INDEX(resultados!$A$2:$ZZ$522, 357, MATCH($B$3, resultados!$A$1:$ZZ$1, 0))</f>
        <v/>
      </c>
    </row>
    <row r="364">
      <c r="A364">
        <f>INDEX(resultados!$A$2:$ZZ$522, 358, MATCH($B$1, resultados!$A$1:$ZZ$1, 0))</f>
        <v/>
      </c>
      <c r="B364">
        <f>INDEX(resultados!$A$2:$ZZ$522, 358, MATCH($B$2, resultados!$A$1:$ZZ$1, 0))</f>
        <v/>
      </c>
      <c r="C364">
        <f>INDEX(resultados!$A$2:$ZZ$522, 358, MATCH($B$3, resultados!$A$1:$ZZ$1, 0))</f>
        <v/>
      </c>
    </row>
    <row r="365">
      <c r="A365">
        <f>INDEX(resultados!$A$2:$ZZ$522, 359, MATCH($B$1, resultados!$A$1:$ZZ$1, 0))</f>
        <v/>
      </c>
      <c r="B365">
        <f>INDEX(resultados!$A$2:$ZZ$522, 359, MATCH($B$2, resultados!$A$1:$ZZ$1, 0))</f>
        <v/>
      </c>
      <c r="C365">
        <f>INDEX(resultados!$A$2:$ZZ$522, 359, MATCH($B$3, resultados!$A$1:$ZZ$1, 0))</f>
        <v/>
      </c>
    </row>
    <row r="366">
      <c r="A366">
        <f>INDEX(resultados!$A$2:$ZZ$522, 360, MATCH($B$1, resultados!$A$1:$ZZ$1, 0))</f>
        <v/>
      </c>
      <c r="B366">
        <f>INDEX(resultados!$A$2:$ZZ$522, 360, MATCH($B$2, resultados!$A$1:$ZZ$1, 0))</f>
        <v/>
      </c>
      <c r="C366">
        <f>INDEX(resultados!$A$2:$ZZ$522, 360, MATCH($B$3, resultados!$A$1:$ZZ$1, 0))</f>
        <v/>
      </c>
    </row>
    <row r="367">
      <c r="A367">
        <f>INDEX(resultados!$A$2:$ZZ$522, 361, MATCH($B$1, resultados!$A$1:$ZZ$1, 0))</f>
        <v/>
      </c>
      <c r="B367">
        <f>INDEX(resultados!$A$2:$ZZ$522, 361, MATCH($B$2, resultados!$A$1:$ZZ$1, 0))</f>
        <v/>
      </c>
      <c r="C367">
        <f>INDEX(resultados!$A$2:$ZZ$522, 361, MATCH($B$3, resultados!$A$1:$ZZ$1, 0))</f>
        <v/>
      </c>
    </row>
    <row r="368">
      <c r="A368">
        <f>INDEX(resultados!$A$2:$ZZ$522, 362, MATCH($B$1, resultados!$A$1:$ZZ$1, 0))</f>
        <v/>
      </c>
      <c r="B368">
        <f>INDEX(resultados!$A$2:$ZZ$522, 362, MATCH($B$2, resultados!$A$1:$ZZ$1, 0))</f>
        <v/>
      </c>
      <c r="C368">
        <f>INDEX(resultados!$A$2:$ZZ$522, 362, MATCH($B$3, resultados!$A$1:$ZZ$1, 0))</f>
        <v/>
      </c>
    </row>
    <row r="369">
      <c r="A369">
        <f>INDEX(resultados!$A$2:$ZZ$522, 363, MATCH($B$1, resultados!$A$1:$ZZ$1, 0))</f>
        <v/>
      </c>
      <c r="B369">
        <f>INDEX(resultados!$A$2:$ZZ$522, 363, MATCH($B$2, resultados!$A$1:$ZZ$1, 0))</f>
        <v/>
      </c>
      <c r="C369">
        <f>INDEX(resultados!$A$2:$ZZ$522, 363, MATCH($B$3, resultados!$A$1:$ZZ$1, 0))</f>
        <v/>
      </c>
    </row>
    <row r="370">
      <c r="A370">
        <f>INDEX(resultados!$A$2:$ZZ$522, 364, MATCH($B$1, resultados!$A$1:$ZZ$1, 0))</f>
        <v/>
      </c>
      <c r="B370">
        <f>INDEX(resultados!$A$2:$ZZ$522, 364, MATCH($B$2, resultados!$A$1:$ZZ$1, 0))</f>
        <v/>
      </c>
      <c r="C370">
        <f>INDEX(resultados!$A$2:$ZZ$522, 364, MATCH($B$3, resultados!$A$1:$ZZ$1, 0))</f>
        <v/>
      </c>
    </row>
    <row r="371">
      <c r="A371">
        <f>INDEX(resultados!$A$2:$ZZ$522, 365, MATCH($B$1, resultados!$A$1:$ZZ$1, 0))</f>
        <v/>
      </c>
      <c r="B371">
        <f>INDEX(resultados!$A$2:$ZZ$522, 365, MATCH($B$2, resultados!$A$1:$ZZ$1, 0))</f>
        <v/>
      </c>
      <c r="C371">
        <f>INDEX(resultados!$A$2:$ZZ$522, 365, MATCH($B$3, resultados!$A$1:$ZZ$1, 0))</f>
        <v/>
      </c>
    </row>
    <row r="372">
      <c r="A372">
        <f>INDEX(resultados!$A$2:$ZZ$522, 366, MATCH($B$1, resultados!$A$1:$ZZ$1, 0))</f>
        <v/>
      </c>
      <c r="B372">
        <f>INDEX(resultados!$A$2:$ZZ$522, 366, MATCH($B$2, resultados!$A$1:$ZZ$1, 0))</f>
        <v/>
      </c>
      <c r="C372">
        <f>INDEX(resultados!$A$2:$ZZ$522, 366, MATCH($B$3, resultados!$A$1:$ZZ$1, 0))</f>
        <v/>
      </c>
    </row>
    <row r="373">
      <c r="A373">
        <f>INDEX(resultados!$A$2:$ZZ$522, 367, MATCH($B$1, resultados!$A$1:$ZZ$1, 0))</f>
        <v/>
      </c>
      <c r="B373">
        <f>INDEX(resultados!$A$2:$ZZ$522, 367, MATCH($B$2, resultados!$A$1:$ZZ$1, 0))</f>
        <v/>
      </c>
      <c r="C373">
        <f>INDEX(resultados!$A$2:$ZZ$522, 367, MATCH($B$3, resultados!$A$1:$ZZ$1, 0))</f>
        <v/>
      </c>
    </row>
    <row r="374">
      <c r="A374">
        <f>INDEX(resultados!$A$2:$ZZ$522, 368, MATCH($B$1, resultados!$A$1:$ZZ$1, 0))</f>
        <v/>
      </c>
      <c r="B374">
        <f>INDEX(resultados!$A$2:$ZZ$522, 368, MATCH($B$2, resultados!$A$1:$ZZ$1, 0))</f>
        <v/>
      </c>
      <c r="C374">
        <f>INDEX(resultados!$A$2:$ZZ$522, 368, MATCH($B$3, resultados!$A$1:$ZZ$1, 0))</f>
        <v/>
      </c>
    </row>
    <row r="375">
      <c r="A375">
        <f>INDEX(resultados!$A$2:$ZZ$522, 369, MATCH($B$1, resultados!$A$1:$ZZ$1, 0))</f>
        <v/>
      </c>
      <c r="B375">
        <f>INDEX(resultados!$A$2:$ZZ$522, 369, MATCH($B$2, resultados!$A$1:$ZZ$1, 0))</f>
        <v/>
      </c>
      <c r="C375">
        <f>INDEX(resultados!$A$2:$ZZ$522, 369, MATCH($B$3, resultados!$A$1:$ZZ$1, 0))</f>
        <v/>
      </c>
    </row>
    <row r="376">
      <c r="A376">
        <f>INDEX(resultados!$A$2:$ZZ$522, 370, MATCH($B$1, resultados!$A$1:$ZZ$1, 0))</f>
        <v/>
      </c>
      <c r="B376">
        <f>INDEX(resultados!$A$2:$ZZ$522, 370, MATCH($B$2, resultados!$A$1:$ZZ$1, 0))</f>
        <v/>
      </c>
      <c r="C376">
        <f>INDEX(resultados!$A$2:$ZZ$522, 370, MATCH($B$3, resultados!$A$1:$ZZ$1, 0))</f>
        <v/>
      </c>
    </row>
    <row r="377">
      <c r="A377">
        <f>INDEX(resultados!$A$2:$ZZ$522, 371, MATCH($B$1, resultados!$A$1:$ZZ$1, 0))</f>
        <v/>
      </c>
      <c r="B377">
        <f>INDEX(resultados!$A$2:$ZZ$522, 371, MATCH($B$2, resultados!$A$1:$ZZ$1, 0))</f>
        <v/>
      </c>
      <c r="C377">
        <f>INDEX(resultados!$A$2:$ZZ$522, 371, MATCH($B$3, resultados!$A$1:$ZZ$1, 0))</f>
        <v/>
      </c>
    </row>
    <row r="378">
      <c r="A378">
        <f>INDEX(resultados!$A$2:$ZZ$522, 372, MATCH($B$1, resultados!$A$1:$ZZ$1, 0))</f>
        <v/>
      </c>
      <c r="B378">
        <f>INDEX(resultados!$A$2:$ZZ$522, 372, MATCH($B$2, resultados!$A$1:$ZZ$1, 0))</f>
        <v/>
      </c>
      <c r="C378">
        <f>INDEX(resultados!$A$2:$ZZ$522, 372, MATCH($B$3, resultados!$A$1:$ZZ$1, 0))</f>
        <v/>
      </c>
    </row>
    <row r="379">
      <c r="A379">
        <f>INDEX(resultados!$A$2:$ZZ$522, 373, MATCH($B$1, resultados!$A$1:$ZZ$1, 0))</f>
        <v/>
      </c>
      <c r="B379">
        <f>INDEX(resultados!$A$2:$ZZ$522, 373, MATCH($B$2, resultados!$A$1:$ZZ$1, 0))</f>
        <v/>
      </c>
      <c r="C379">
        <f>INDEX(resultados!$A$2:$ZZ$522, 373, MATCH($B$3, resultados!$A$1:$ZZ$1, 0))</f>
        <v/>
      </c>
    </row>
    <row r="380">
      <c r="A380">
        <f>INDEX(resultados!$A$2:$ZZ$522, 374, MATCH($B$1, resultados!$A$1:$ZZ$1, 0))</f>
        <v/>
      </c>
      <c r="B380">
        <f>INDEX(resultados!$A$2:$ZZ$522, 374, MATCH($B$2, resultados!$A$1:$ZZ$1, 0))</f>
        <v/>
      </c>
      <c r="C380">
        <f>INDEX(resultados!$A$2:$ZZ$522, 374, MATCH($B$3, resultados!$A$1:$ZZ$1, 0))</f>
        <v/>
      </c>
    </row>
    <row r="381">
      <c r="A381">
        <f>INDEX(resultados!$A$2:$ZZ$522, 375, MATCH($B$1, resultados!$A$1:$ZZ$1, 0))</f>
        <v/>
      </c>
      <c r="B381">
        <f>INDEX(resultados!$A$2:$ZZ$522, 375, MATCH($B$2, resultados!$A$1:$ZZ$1, 0))</f>
        <v/>
      </c>
      <c r="C381">
        <f>INDEX(resultados!$A$2:$ZZ$522, 375, MATCH($B$3, resultados!$A$1:$ZZ$1, 0))</f>
        <v/>
      </c>
    </row>
    <row r="382">
      <c r="A382">
        <f>INDEX(resultados!$A$2:$ZZ$522, 376, MATCH($B$1, resultados!$A$1:$ZZ$1, 0))</f>
        <v/>
      </c>
      <c r="B382">
        <f>INDEX(resultados!$A$2:$ZZ$522, 376, MATCH($B$2, resultados!$A$1:$ZZ$1, 0))</f>
        <v/>
      </c>
      <c r="C382">
        <f>INDEX(resultados!$A$2:$ZZ$522, 376, MATCH($B$3, resultados!$A$1:$ZZ$1, 0))</f>
        <v/>
      </c>
    </row>
    <row r="383">
      <c r="A383">
        <f>INDEX(resultados!$A$2:$ZZ$522, 377, MATCH($B$1, resultados!$A$1:$ZZ$1, 0))</f>
        <v/>
      </c>
      <c r="B383">
        <f>INDEX(resultados!$A$2:$ZZ$522, 377, MATCH($B$2, resultados!$A$1:$ZZ$1, 0))</f>
        <v/>
      </c>
      <c r="C383">
        <f>INDEX(resultados!$A$2:$ZZ$522, 377, MATCH($B$3, resultados!$A$1:$ZZ$1, 0))</f>
        <v/>
      </c>
    </row>
    <row r="384">
      <c r="A384">
        <f>INDEX(resultados!$A$2:$ZZ$522, 378, MATCH($B$1, resultados!$A$1:$ZZ$1, 0))</f>
        <v/>
      </c>
      <c r="B384">
        <f>INDEX(resultados!$A$2:$ZZ$522, 378, MATCH($B$2, resultados!$A$1:$ZZ$1, 0))</f>
        <v/>
      </c>
      <c r="C384">
        <f>INDEX(resultados!$A$2:$ZZ$522, 378, MATCH($B$3, resultados!$A$1:$ZZ$1, 0))</f>
        <v/>
      </c>
    </row>
    <row r="385">
      <c r="A385">
        <f>INDEX(resultados!$A$2:$ZZ$522, 379, MATCH($B$1, resultados!$A$1:$ZZ$1, 0))</f>
        <v/>
      </c>
      <c r="B385">
        <f>INDEX(resultados!$A$2:$ZZ$522, 379, MATCH($B$2, resultados!$A$1:$ZZ$1, 0))</f>
        <v/>
      </c>
      <c r="C385">
        <f>INDEX(resultados!$A$2:$ZZ$522, 379, MATCH($B$3, resultados!$A$1:$ZZ$1, 0))</f>
        <v/>
      </c>
    </row>
    <row r="386">
      <c r="A386">
        <f>INDEX(resultados!$A$2:$ZZ$522, 380, MATCH($B$1, resultados!$A$1:$ZZ$1, 0))</f>
        <v/>
      </c>
      <c r="B386">
        <f>INDEX(resultados!$A$2:$ZZ$522, 380, MATCH($B$2, resultados!$A$1:$ZZ$1, 0))</f>
        <v/>
      </c>
      <c r="C386">
        <f>INDEX(resultados!$A$2:$ZZ$522, 380, MATCH($B$3, resultados!$A$1:$ZZ$1, 0))</f>
        <v/>
      </c>
    </row>
    <row r="387">
      <c r="A387">
        <f>INDEX(resultados!$A$2:$ZZ$522, 381, MATCH($B$1, resultados!$A$1:$ZZ$1, 0))</f>
        <v/>
      </c>
      <c r="B387">
        <f>INDEX(resultados!$A$2:$ZZ$522, 381, MATCH($B$2, resultados!$A$1:$ZZ$1, 0))</f>
        <v/>
      </c>
      <c r="C387">
        <f>INDEX(resultados!$A$2:$ZZ$522, 381, MATCH($B$3, resultados!$A$1:$ZZ$1, 0))</f>
        <v/>
      </c>
    </row>
    <row r="388">
      <c r="A388">
        <f>INDEX(resultados!$A$2:$ZZ$522, 382, MATCH($B$1, resultados!$A$1:$ZZ$1, 0))</f>
        <v/>
      </c>
      <c r="B388">
        <f>INDEX(resultados!$A$2:$ZZ$522, 382, MATCH($B$2, resultados!$A$1:$ZZ$1, 0))</f>
        <v/>
      </c>
      <c r="C388">
        <f>INDEX(resultados!$A$2:$ZZ$522, 382, MATCH($B$3, resultados!$A$1:$ZZ$1, 0))</f>
        <v/>
      </c>
    </row>
    <row r="389">
      <c r="A389">
        <f>INDEX(resultados!$A$2:$ZZ$522, 383, MATCH($B$1, resultados!$A$1:$ZZ$1, 0))</f>
        <v/>
      </c>
      <c r="B389">
        <f>INDEX(resultados!$A$2:$ZZ$522, 383, MATCH($B$2, resultados!$A$1:$ZZ$1, 0))</f>
        <v/>
      </c>
      <c r="C389">
        <f>INDEX(resultados!$A$2:$ZZ$522, 383, MATCH($B$3, resultados!$A$1:$ZZ$1, 0))</f>
        <v/>
      </c>
    </row>
    <row r="390">
      <c r="A390">
        <f>INDEX(resultados!$A$2:$ZZ$522, 384, MATCH($B$1, resultados!$A$1:$ZZ$1, 0))</f>
        <v/>
      </c>
      <c r="B390">
        <f>INDEX(resultados!$A$2:$ZZ$522, 384, MATCH($B$2, resultados!$A$1:$ZZ$1, 0))</f>
        <v/>
      </c>
      <c r="C390">
        <f>INDEX(resultados!$A$2:$ZZ$522, 384, MATCH($B$3, resultados!$A$1:$ZZ$1, 0))</f>
        <v/>
      </c>
    </row>
    <row r="391">
      <c r="A391">
        <f>INDEX(resultados!$A$2:$ZZ$522, 385, MATCH($B$1, resultados!$A$1:$ZZ$1, 0))</f>
        <v/>
      </c>
      <c r="B391">
        <f>INDEX(resultados!$A$2:$ZZ$522, 385, MATCH($B$2, resultados!$A$1:$ZZ$1, 0))</f>
        <v/>
      </c>
      <c r="C391">
        <f>INDEX(resultados!$A$2:$ZZ$522, 385, MATCH($B$3, resultados!$A$1:$ZZ$1, 0))</f>
        <v/>
      </c>
    </row>
    <row r="392">
      <c r="A392">
        <f>INDEX(resultados!$A$2:$ZZ$522, 386, MATCH($B$1, resultados!$A$1:$ZZ$1, 0))</f>
        <v/>
      </c>
      <c r="B392">
        <f>INDEX(resultados!$A$2:$ZZ$522, 386, MATCH($B$2, resultados!$A$1:$ZZ$1, 0))</f>
        <v/>
      </c>
      <c r="C392">
        <f>INDEX(resultados!$A$2:$ZZ$522, 386, MATCH($B$3, resultados!$A$1:$ZZ$1, 0))</f>
        <v/>
      </c>
    </row>
    <row r="393">
      <c r="A393">
        <f>INDEX(resultados!$A$2:$ZZ$522, 387, MATCH($B$1, resultados!$A$1:$ZZ$1, 0))</f>
        <v/>
      </c>
      <c r="B393">
        <f>INDEX(resultados!$A$2:$ZZ$522, 387, MATCH($B$2, resultados!$A$1:$ZZ$1, 0))</f>
        <v/>
      </c>
      <c r="C393">
        <f>INDEX(resultados!$A$2:$ZZ$522, 387, MATCH($B$3, resultados!$A$1:$ZZ$1, 0))</f>
        <v/>
      </c>
    </row>
    <row r="394">
      <c r="A394">
        <f>INDEX(resultados!$A$2:$ZZ$522, 388, MATCH($B$1, resultados!$A$1:$ZZ$1, 0))</f>
        <v/>
      </c>
      <c r="B394">
        <f>INDEX(resultados!$A$2:$ZZ$522, 388, MATCH($B$2, resultados!$A$1:$ZZ$1, 0))</f>
        <v/>
      </c>
      <c r="C394">
        <f>INDEX(resultados!$A$2:$ZZ$522, 388, MATCH($B$3, resultados!$A$1:$ZZ$1, 0))</f>
        <v/>
      </c>
    </row>
    <row r="395">
      <c r="A395">
        <f>INDEX(resultados!$A$2:$ZZ$522, 389, MATCH($B$1, resultados!$A$1:$ZZ$1, 0))</f>
        <v/>
      </c>
      <c r="B395">
        <f>INDEX(resultados!$A$2:$ZZ$522, 389, MATCH($B$2, resultados!$A$1:$ZZ$1, 0))</f>
        <v/>
      </c>
      <c r="C395">
        <f>INDEX(resultados!$A$2:$ZZ$522, 389, MATCH($B$3, resultados!$A$1:$ZZ$1, 0))</f>
        <v/>
      </c>
    </row>
    <row r="396">
      <c r="A396">
        <f>INDEX(resultados!$A$2:$ZZ$522, 390, MATCH($B$1, resultados!$A$1:$ZZ$1, 0))</f>
        <v/>
      </c>
      <c r="B396">
        <f>INDEX(resultados!$A$2:$ZZ$522, 390, MATCH($B$2, resultados!$A$1:$ZZ$1, 0))</f>
        <v/>
      </c>
      <c r="C396">
        <f>INDEX(resultados!$A$2:$ZZ$522, 390, MATCH($B$3, resultados!$A$1:$ZZ$1, 0))</f>
        <v/>
      </c>
    </row>
    <row r="397">
      <c r="A397">
        <f>INDEX(resultados!$A$2:$ZZ$522, 391, MATCH($B$1, resultados!$A$1:$ZZ$1, 0))</f>
        <v/>
      </c>
      <c r="B397">
        <f>INDEX(resultados!$A$2:$ZZ$522, 391, MATCH($B$2, resultados!$A$1:$ZZ$1, 0))</f>
        <v/>
      </c>
      <c r="C397">
        <f>INDEX(resultados!$A$2:$ZZ$522, 391, MATCH($B$3, resultados!$A$1:$ZZ$1, 0))</f>
        <v/>
      </c>
    </row>
    <row r="398">
      <c r="A398">
        <f>INDEX(resultados!$A$2:$ZZ$522, 392, MATCH($B$1, resultados!$A$1:$ZZ$1, 0))</f>
        <v/>
      </c>
      <c r="B398">
        <f>INDEX(resultados!$A$2:$ZZ$522, 392, MATCH($B$2, resultados!$A$1:$ZZ$1, 0))</f>
        <v/>
      </c>
      <c r="C398">
        <f>INDEX(resultados!$A$2:$ZZ$522, 392, MATCH($B$3, resultados!$A$1:$ZZ$1, 0))</f>
        <v/>
      </c>
    </row>
    <row r="399">
      <c r="A399">
        <f>INDEX(resultados!$A$2:$ZZ$522, 393, MATCH($B$1, resultados!$A$1:$ZZ$1, 0))</f>
        <v/>
      </c>
      <c r="B399">
        <f>INDEX(resultados!$A$2:$ZZ$522, 393, MATCH($B$2, resultados!$A$1:$ZZ$1, 0))</f>
        <v/>
      </c>
      <c r="C399">
        <f>INDEX(resultados!$A$2:$ZZ$522, 393, MATCH($B$3, resultados!$A$1:$ZZ$1, 0))</f>
        <v/>
      </c>
    </row>
    <row r="400">
      <c r="A400">
        <f>INDEX(resultados!$A$2:$ZZ$522, 394, MATCH($B$1, resultados!$A$1:$ZZ$1, 0))</f>
        <v/>
      </c>
      <c r="B400">
        <f>INDEX(resultados!$A$2:$ZZ$522, 394, MATCH($B$2, resultados!$A$1:$ZZ$1, 0))</f>
        <v/>
      </c>
      <c r="C400">
        <f>INDEX(resultados!$A$2:$ZZ$522, 394, MATCH($B$3, resultados!$A$1:$ZZ$1, 0))</f>
        <v/>
      </c>
    </row>
    <row r="401">
      <c r="A401">
        <f>INDEX(resultados!$A$2:$ZZ$522, 395, MATCH($B$1, resultados!$A$1:$ZZ$1, 0))</f>
        <v/>
      </c>
      <c r="B401">
        <f>INDEX(resultados!$A$2:$ZZ$522, 395, MATCH($B$2, resultados!$A$1:$ZZ$1, 0))</f>
        <v/>
      </c>
      <c r="C401">
        <f>INDEX(resultados!$A$2:$ZZ$522, 395, MATCH($B$3, resultados!$A$1:$ZZ$1, 0))</f>
        <v/>
      </c>
    </row>
    <row r="402">
      <c r="A402">
        <f>INDEX(resultados!$A$2:$ZZ$522, 396, MATCH($B$1, resultados!$A$1:$ZZ$1, 0))</f>
        <v/>
      </c>
      <c r="B402">
        <f>INDEX(resultados!$A$2:$ZZ$522, 396, MATCH($B$2, resultados!$A$1:$ZZ$1, 0))</f>
        <v/>
      </c>
      <c r="C402">
        <f>INDEX(resultados!$A$2:$ZZ$522, 396, MATCH($B$3, resultados!$A$1:$ZZ$1, 0))</f>
        <v/>
      </c>
    </row>
    <row r="403">
      <c r="A403">
        <f>INDEX(resultados!$A$2:$ZZ$522, 397, MATCH($B$1, resultados!$A$1:$ZZ$1, 0))</f>
        <v/>
      </c>
      <c r="B403">
        <f>INDEX(resultados!$A$2:$ZZ$522, 397, MATCH($B$2, resultados!$A$1:$ZZ$1, 0))</f>
        <v/>
      </c>
      <c r="C403">
        <f>INDEX(resultados!$A$2:$ZZ$522, 397, MATCH($B$3, resultados!$A$1:$ZZ$1, 0))</f>
        <v/>
      </c>
    </row>
    <row r="404">
      <c r="A404">
        <f>INDEX(resultados!$A$2:$ZZ$522, 398, MATCH($B$1, resultados!$A$1:$ZZ$1, 0))</f>
        <v/>
      </c>
      <c r="B404">
        <f>INDEX(resultados!$A$2:$ZZ$522, 398, MATCH($B$2, resultados!$A$1:$ZZ$1, 0))</f>
        <v/>
      </c>
      <c r="C404">
        <f>INDEX(resultados!$A$2:$ZZ$522, 398, MATCH($B$3, resultados!$A$1:$ZZ$1, 0))</f>
        <v/>
      </c>
    </row>
    <row r="405">
      <c r="A405">
        <f>INDEX(resultados!$A$2:$ZZ$522, 399, MATCH($B$1, resultados!$A$1:$ZZ$1, 0))</f>
        <v/>
      </c>
      <c r="B405">
        <f>INDEX(resultados!$A$2:$ZZ$522, 399, MATCH($B$2, resultados!$A$1:$ZZ$1, 0))</f>
        <v/>
      </c>
      <c r="C405">
        <f>INDEX(resultados!$A$2:$ZZ$522, 399, MATCH($B$3, resultados!$A$1:$ZZ$1, 0))</f>
        <v/>
      </c>
    </row>
    <row r="406">
      <c r="A406">
        <f>INDEX(resultados!$A$2:$ZZ$522, 400, MATCH($B$1, resultados!$A$1:$ZZ$1, 0))</f>
        <v/>
      </c>
      <c r="B406">
        <f>INDEX(resultados!$A$2:$ZZ$522, 400, MATCH($B$2, resultados!$A$1:$ZZ$1, 0))</f>
        <v/>
      </c>
      <c r="C406">
        <f>INDEX(resultados!$A$2:$ZZ$522, 400, MATCH($B$3, resultados!$A$1:$ZZ$1, 0))</f>
        <v/>
      </c>
    </row>
    <row r="407">
      <c r="A407">
        <f>INDEX(resultados!$A$2:$ZZ$522, 401, MATCH($B$1, resultados!$A$1:$ZZ$1, 0))</f>
        <v/>
      </c>
      <c r="B407">
        <f>INDEX(resultados!$A$2:$ZZ$522, 401, MATCH($B$2, resultados!$A$1:$ZZ$1, 0))</f>
        <v/>
      </c>
      <c r="C407">
        <f>INDEX(resultados!$A$2:$ZZ$522, 401, MATCH($B$3, resultados!$A$1:$ZZ$1, 0))</f>
        <v/>
      </c>
    </row>
    <row r="408">
      <c r="A408">
        <f>INDEX(resultados!$A$2:$ZZ$522, 402, MATCH($B$1, resultados!$A$1:$ZZ$1, 0))</f>
        <v/>
      </c>
      <c r="B408">
        <f>INDEX(resultados!$A$2:$ZZ$522, 402, MATCH($B$2, resultados!$A$1:$ZZ$1, 0))</f>
        <v/>
      </c>
      <c r="C408">
        <f>INDEX(resultados!$A$2:$ZZ$522, 402, MATCH($B$3, resultados!$A$1:$ZZ$1, 0))</f>
        <v/>
      </c>
    </row>
    <row r="409">
      <c r="A409">
        <f>INDEX(resultados!$A$2:$ZZ$522, 403, MATCH($B$1, resultados!$A$1:$ZZ$1, 0))</f>
        <v/>
      </c>
      <c r="B409">
        <f>INDEX(resultados!$A$2:$ZZ$522, 403, MATCH($B$2, resultados!$A$1:$ZZ$1, 0))</f>
        <v/>
      </c>
      <c r="C409">
        <f>INDEX(resultados!$A$2:$ZZ$522, 403, MATCH($B$3, resultados!$A$1:$ZZ$1, 0))</f>
        <v/>
      </c>
    </row>
    <row r="410">
      <c r="A410">
        <f>INDEX(resultados!$A$2:$ZZ$522, 404, MATCH($B$1, resultados!$A$1:$ZZ$1, 0))</f>
        <v/>
      </c>
      <c r="B410">
        <f>INDEX(resultados!$A$2:$ZZ$522, 404, MATCH($B$2, resultados!$A$1:$ZZ$1, 0))</f>
        <v/>
      </c>
      <c r="C410">
        <f>INDEX(resultados!$A$2:$ZZ$522, 404, MATCH($B$3, resultados!$A$1:$ZZ$1, 0))</f>
        <v/>
      </c>
    </row>
    <row r="411">
      <c r="A411">
        <f>INDEX(resultados!$A$2:$ZZ$522, 405, MATCH($B$1, resultados!$A$1:$ZZ$1, 0))</f>
        <v/>
      </c>
      <c r="B411">
        <f>INDEX(resultados!$A$2:$ZZ$522, 405, MATCH($B$2, resultados!$A$1:$ZZ$1, 0))</f>
        <v/>
      </c>
      <c r="C411">
        <f>INDEX(resultados!$A$2:$ZZ$522, 405, MATCH($B$3, resultados!$A$1:$ZZ$1, 0))</f>
        <v/>
      </c>
    </row>
    <row r="412">
      <c r="A412">
        <f>INDEX(resultados!$A$2:$ZZ$522, 406, MATCH($B$1, resultados!$A$1:$ZZ$1, 0))</f>
        <v/>
      </c>
      <c r="B412">
        <f>INDEX(resultados!$A$2:$ZZ$522, 406, MATCH($B$2, resultados!$A$1:$ZZ$1, 0))</f>
        <v/>
      </c>
      <c r="C412">
        <f>INDEX(resultados!$A$2:$ZZ$522, 406, MATCH($B$3, resultados!$A$1:$ZZ$1, 0))</f>
        <v/>
      </c>
    </row>
    <row r="413">
      <c r="A413">
        <f>INDEX(resultados!$A$2:$ZZ$522, 407, MATCH($B$1, resultados!$A$1:$ZZ$1, 0))</f>
        <v/>
      </c>
      <c r="B413">
        <f>INDEX(resultados!$A$2:$ZZ$522, 407, MATCH($B$2, resultados!$A$1:$ZZ$1, 0))</f>
        <v/>
      </c>
      <c r="C413">
        <f>INDEX(resultados!$A$2:$ZZ$522, 407, MATCH($B$3, resultados!$A$1:$ZZ$1, 0))</f>
        <v/>
      </c>
    </row>
    <row r="414">
      <c r="A414">
        <f>INDEX(resultados!$A$2:$ZZ$522, 408, MATCH($B$1, resultados!$A$1:$ZZ$1, 0))</f>
        <v/>
      </c>
      <c r="B414">
        <f>INDEX(resultados!$A$2:$ZZ$522, 408, MATCH($B$2, resultados!$A$1:$ZZ$1, 0))</f>
        <v/>
      </c>
      <c r="C414">
        <f>INDEX(resultados!$A$2:$ZZ$522, 408, MATCH($B$3, resultados!$A$1:$ZZ$1, 0))</f>
        <v/>
      </c>
    </row>
    <row r="415">
      <c r="A415">
        <f>INDEX(resultados!$A$2:$ZZ$522, 409, MATCH($B$1, resultados!$A$1:$ZZ$1, 0))</f>
        <v/>
      </c>
      <c r="B415">
        <f>INDEX(resultados!$A$2:$ZZ$522, 409, MATCH($B$2, resultados!$A$1:$ZZ$1, 0))</f>
        <v/>
      </c>
      <c r="C415">
        <f>INDEX(resultados!$A$2:$ZZ$522, 409, MATCH($B$3, resultados!$A$1:$ZZ$1, 0))</f>
        <v/>
      </c>
    </row>
    <row r="416">
      <c r="A416">
        <f>INDEX(resultados!$A$2:$ZZ$522, 410, MATCH($B$1, resultados!$A$1:$ZZ$1, 0))</f>
        <v/>
      </c>
      <c r="B416">
        <f>INDEX(resultados!$A$2:$ZZ$522, 410, MATCH($B$2, resultados!$A$1:$ZZ$1, 0))</f>
        <v/>
      </c>
      <c r="C416">
        <f>INDEX(resultados!$A$2:$ZZ$522, 410, MATCH($B$3, resultados!$A$1:$ZZ$1, 0))</f>
        <v/>
      </c>
    </row>
    <row r="417">
      <c r="A417">
        <f>INDEX(resultados!$A$2:$ZZ$522, 411, MATCH($B$1, resultados!$A$1:$ZZ$1, 0))</f>
        <v/>
      </c>
      <c r="B417">
        <f>INDEX(resultados!$A$2:$ZZ$522, 411, MATCH($B$2, resultados!$A$1:$ZZ$1, 0))</f>
        <v/>
      </c>
      <c r="C417">
        <f>INDEX(resultados!$A$2:$ZZ$522, 411, MATCH($B$3, resultados!$A$1:$ZZ$1, 0))</f>
        <v/>
      </c>
    </row>
    <row r="418">
      <c r="A418">
        <f>INDEX(resultados!$A$2:$ZZ$522, 412, MATCH($B$1, resultados!$A$1:$ZZ$1, 0))</f>
        <v/>
      </c>
      <c r="B418">
        <f>INDEX(resultados!$A$2:$ZZ$522, 412, MATCH($B$2, resultados!$A$1:$ZZ$1, 0))</f>
        <v/>
      </c>
      <c r="C418">
        <f>INDEX(resultados!$A$2:$ZZ$522, 412, MATCH($B$3, resultados!$A$1:$ZZ$1, 0))</f>
        <v/>
      </c>
    </row>
    <row r="419">
      <c r="A419">
        <f>INDEX(resultados!$A$2:$ZZ$522, 413, MATCH($B$1, resultados!$A$1:$ZZ$1, 0))</f>
        <v/>
      </c>
      <c r="B419">
        <f>INDEX(resultados!$A$2:$ZZ$522, 413, MATCH($B$2, resultados!$A$1:$ZZ$1, 0))</f>
        <v/>
      </c>
      <c r="C419">
        <f>INDEX(resultados!$A$2:$ZZ$522, 413, MATCH($B$3, resultados!$A$1:$ZZ$1, 0))</f>
        <v/>
      </c>
    </row>
    <row r="420">
      <c r="A420">
        <f>INDEX(resultados!$A$2:$ZZ$522, 414, MATCH($B$1, resultados!$A$1:$ZZ$1, 0))</f>
        <v/>
      </c>
      <c r="B420">
        <f>INDEX(resultados!$A$2:$ZZ$522, 414, MATCH($B$2, resultados!$A$1:$ZZ$1, 0))</f>
        <v/>
      </c>
      <c r="C420">
        <f>INDEX(resultados!$A$2:$ZZ$522, 414, MATCH($B$3, resultados!$A$1:$ZZ$1, 0))</f>
        <v/>
      </c>
    </row>
    <row r="421">
      <c r="A421">
        <f>INDEX(resultados!$A$2:$ZZ$522, 415, MATCH($B$1, resultados!$A$1:$ZZ$1, 0))</f>
        <v/>
      </c>
      <c r="B421">
        <f>INDEX(resultados!$A$2:$ZZ$522, 415, MATCH($B$2, resultados!$A$1:$ZZ$1, 0))</f>
        <v/>
      </c>
      <c r="C421">
        <f>INDEX(resultados!$A$2:$ZZ$522, 415, MATCH($B$3, resultados!$A$1:$ZZ$1, 0))</f>
        <v/>
      </c>
    </row>
    <row r="422">
      <c r="A422">
        <f>INDEX(resultados!$A$2:$ZZ$522, 416, MATCH($B$1, resultados!$A$1:$ZZ$1, 0))</f>
        <v/>
      </c>
      <c r="B422">
        <f>INDEX(resultados!$A$2:$ZZ$522, 416, MATCH($B$2, resultados!$A$1:$ZZ$1, 0))</f>
        <v/>
      </c>
      <c r="C422">
        <f>INDEX(resultados!$A$2:$ZZ$522, 416, MATCH($B$3, resultados!$A$1:$ZZ$1, 0))</f>
        <v/>
      </c>
    </row>
    <row r="423">
      <c r="A423">
        <f>INDEX(resultados!$A$2:$ZZ$522, 417, MATCH($B$1, resultados!$A$1:$ZZ$1, 0))</f>
        <v/>
      </c>
      <c r="B423">
        <f>INDEX(resultados!$A$2:$ZZ$522, 417, MATCH($B$2, resultados!$A$1:$ZZ$1, 0))</f>
        <v/>
      </c>
      <c r="C423">
        <f>INDEX(resultados!$A$2:$ZZ$522, 417, MATCH($B$3, resultados!$A$1:$ZZ$1, 0))</f>
        <v/>
      </c>
    </row>
    <row r="424">
      <c r="A424">
        <f>INDEX(resultados!$A$2:$ZZ$522, 418, MATCH($B$1, resultados!$A$1:$ZZ$1, 0))</f>
        <v/>
      </c>
      <c r="B424">
        <f>INDEX(resultados!$A$2:$ZZ$522, 418, MATCH($B$2, resultados!$A$1:$ZZ$1, 0))</f>
        <v/>
      </c>
      <c r="C424">
        <f>INDEX(resultados!$A$2:$ZZ$522, 418, MATCH($B$3, resultados!$A$1:$ZZ$1, 0))</f>
        <v/>
      </c>
    </row>
    <row r="425">
      <c r="A425">
        <f>INDEX(resultados!$A$2:$ZZ$522, 419, MATCH($B$1, resultados!$A$1:$ZZ$1, 0))</f>
        <v/>
      </c>
      <c r="B425">
        <f>INDEX(resultados!$A$2:$ZZ$522, 419, MATCH($B$2, resultados!$A$1:$ZZ$1, 0))</f>
        <v/>
      </c>
      <c r="C425">
        <f>INDEX(resultados!$A$2:$ZZ$522, 419, MATCH($B$3, resultados!$A$1:$ZZ$1, 0))</f>
        <v/>
      </c>
    </row>
    <row r="426">
      <c r="A426">
        <f>INDEX(resultados!$A$2:$ZZ$522, 420, MATCH($B$1, resultados!$A$1:$ZZ$1, 0))</f>
        <v/>
      </c>
      <c r="B426">
        <f>INDEX(resultados!$A$2:$ZZ$522, 420, MATCH($B$2, resultados!$A$1:$ZZ$1, 0))</f>
        <v/>
      </c>
      <c r="C426">
        <f>INDEX(resultados!$A$2:$ZZ$522, 420, MATCH($B$3, resultados!$A$1:$ZZ$1, 0))</f>
        <v/>
      </c>
    </row>
    <row r="427">
      <c r="A427">
        <f>INDEX(resultados!$A$2:$ZZ$522, 421, MATCH($B$1, resultados!$A$1:$ZZ$1, 0))</f>
        <v/>
      </c>
      <c r="B427">
        <f>INDEX(resultados!$A$2:$ZZ$522, 421, MATCH($B$2, resultados!$A$1:$ZZ$1, 0))</f>
        <v/>
      </c>
      <c r="C427">
        <f>INDEX(resultados!$A$2:$ZZ$522, 421, MATCH($B$3, resultados!$A$1:$ZZ$1, 0))</f>
        <v/>
      </c>
    </row>
    <row r="428">
      <c r="A428">
        <f>INDEX(resultados!$A$2:$ZZ$522, 422, MATCH($B$1, resultados!$A$1:$ZZ$1, 0))</f>
        <v/>
      </c>
      <c r="B428">
        <f>INDEX(resultados!$A$2:$ZZ$522, 422, MATCH($B$2, resultados!$A$1:$ZZ$1, 0))</f>
        <v/>
      </c>
      <c r="C428">
        <f>INDEX(resultados!$A$2:$ZZ$522, 422, MATCH($B$3, resultados!$A$1:$ZZ$1, 0))</f>
        <v/>
      </c>
    </row>
    <row r="429">
      <c r="A429">
        <f>INDEX(resultados!$A$2:$ZZ$522, 423, MATCH($B$1, resultados!$A$1:$ZZ$1, 0))</f>
        <v/>
      </c>
      <c r="B429">
        <f>INDEX(resultados!$A$2:$ZZ$522, 423, MATCH($B$2, resultados!$A$1:$ZZ$1, 0))</f>
        <v/>
      </c>
      <c r="C429">
        <f>INDEX(resultados!$A$2:$ZZ$522, 423, MATCH($B$3, resultados!$A$1:$ZZ$1, 0))</f>
        <v/>
      </c>
    </row>
    <row r="430">
      <c r="A430">
        <f>INDEX(resultados!$A$2:$ZZ$522, 424, MATCH($B$1, resultados!$A$1:$ZZ$1, 0))</f>
        <v/>
      </c>
      <c r="B430">
        <f>INDEX(resultados!$A$2:$ZZ$522, 424, MATCH($B$2, resultados!$A$1:$ZZ$1, 0))</f>
        <v/>
      </c>
      <c r="C430">
        <f>INDEX(resultados!$A$2:$ZZ$522, 424, MATCH($B$3, resultados!$A$1:$ZZ$1, 0))</f>
        <v/>
      </c>
    </row>
    <row r="431">
      <c r="A431">
        <f>INDEX(resultados!$A$2:$ZZ$522, 425, MATCH($B$1, resultados!$A$1:$ZZ$1, 0))</f>
        <v/>
      </c>
      <c r="B431">
        <f>INDEX(resultados!$A$2:$ZZ$522, 425, MATCH($B$2, resultados!$A$1:$ZZ$1, 0))</f>
        <v/>
      </c>
      <c r="C431">
        <f>INDEX(resultados!$A$2:$ZZ$522, 425, MATCH($B$3, resultados!$A$1:$ZZ$1, 0))</f>
        <v/>
      </c>
    </row>
    <row r="432">
      <c r="A432">
        <f>INDEX(resultados!$A$2:$ZZ$522, 426, MATCH($B$1, resultados!$A$1:$ZZ$1, 0))</f>
        <v/>
      </c>
      <c r="B432">
        <f>INDEX(resultados!$A$2:$ZZ$522, 426, MATCH($B$2, resultados!$A$1:$ZZ$1, 0))</f>
        <v/>
      </c>
      <c r="C432">
        <f>INDEX(resultados!$A$2:$ZZ$522, 426, MATCH($B$3, resultados!$A$1:$ZZ$1, 0))</f>
        <v/>
      </c>
    </row>
    <row r="433">
      <c r="A433">
        <f>INDEX(resultados!$A$2:$ZZ$522, 427, MATCH($B$1, resultados!$A$1:$ZZ$1, 0))</f>
        <v/>
      </c>
      <c r="B433">
        <f>INDEX(resultados!$A$2:$ZZ$522, 427, MATCH($B$2, resultados!$A$1:$ZZ$1, 0))</f>
        <v/>
      </c>
      <c r="C433">
        <f>INDEX(resultados!$A$2:$ZZ$522, 427, MATCH($B$3, resultados!$A$1:$ZZ$1, 0))</f>
        <v/>
      </c>
    </row>
    <row r="434">
      <c r="A434">
        <f>INDEX(resultados!$A$2:$ZZ$522, 428, MATCH($B$1, resultados!$A$1:$ZZ$1, 0))</f>
        <v/>
      </c>
      <c r="B434">
        <f>INDEX(resultados!$A$2:$ZZ$522, 428, MATCH($B$2, resultados!$A$1:$ZZ$1, 0))</f>
        <v/>
      </c>
      <c r="C434">
        <f>INDEX(resultados!$A$2:$ZZ$522, 428, MATCH($B$3, resultados!$A$1:$ZZ$1, 0))</f>
        <v/>
      </c>
    </row>
    <row r="435">
      <c r="A435">
        <f>INDEX(resultados!$A$2:$ZZ$522, 429, MATCH($B$1, resultados!$A$1:$ZZ$1, 0))</f>
        <v/>
      </c>
      <c r="B435">
        <f>INDEX(resultados!$A$2:$ZZ$522, 429, MATCH($B$2, resultados!$A$1:$ZZ$1, 0))</f>
        <v/>
      </c>
      <c r="C435">
        <f>INDEX(resultados!$A$2:$ZZ$522, 429, MATCH($B$3, resultados!$A$1:$ZZ$1, 0))</f>
        <v/>
      </c>
    </row>
    <row r="436">
      <c r="A436">
        <f>INDEX(resultados!$A$2:$ZZ$522, 430, MATCH($B$1, resultados!$A$1:$ZZ$1, 0))</f>
        <v/>
      </c>
      <c r="B436">
        <f>INDEX(resultados!$A$2:$ZZ$522, 430, MATCH($B$2, resultados!$A$1:$ZZ$1, 0))</f>
        <v/>
      </c>
      <c r="C436">
        <f>INDEX(resultados!$A$2:$ZZ$522, 430, MATCH($B$3, resultados!$A$1:$ZZ$1, 0))</f>
        <v/>
      </c>
    </row>
    <row r="437">
      <c r="A437">
        <f>INDEX(resultados!$A$2:$ZZ$522, 431, MATCH($B$1, resultados!$A$1:$ZZ$1, 0))</f>
        <v/>
      </c>
      <c r="B437">
        <f>INDEX(resultados!$A$2:$ZZ$522, 431, MATCH($B$2, resultados!$A$1:$ZZ$1, 0))</f>
        <v/>
      </c>
      <c r="C437">
        <f>INDEX(resultados!$A$2:$ZZ$522, 431, MATCH($B$3, resultados!$A$1:$ZZ$1, 0))</f>
        <v/>
      </c>
    </row>
    <row r="438">
      <c r="A438">
        <f>INDEX(resultados!$A$2:$ZZ$522, 432, MATCH($B$1, resultados!$A$1:$ZZ$1, 0))</f>
        <v/>
      </c>
      <c r="B438">
        <f>INDEX(resultados!$A$2:$ZZ$522, 432, MATCH($B$2, resultados!$A$1:$ZZ$1, 0))</f>
        <v/>
      </c>
      <c r="C438">
        <f>INDEX(resultados!$A$2:$ZZ$522, 432, MATCH($B$3, resultados!$A$1:$ZZ$1, 0))</f>
        <v/>
      </c>
    </row>
    <row r="439">
      <c r="A439">
        <f>INDEX(resultados!$A$2:$ZZ$522, 433, MATCH($B$1, resultados!$A$1:$ZZ$1, 0))</f>
        <v/>
      </c>
      <c r="B439">
        <f>INDEX(resultados!$A$2:$ZZ$522, 433, MATCH($B$2, resultados!$A$1:$ZZ$1, 0))</f>
        <v/>
      </c>
      <c r="C439">
        <f>INDEX(resultados!$A$2:$ZZ$522, 433, MATCH($B$3, resultados!$A$1:$ZZ$1, 0))</f>
        <v/>
      </c>
    </row>
    <row r="440">
      <c r="A440">
        <f>INDEX(resultados!$A$2:$ZZ$522, 434, MATCH($B$1, resultados!$A$1:$ZZ$1, 0))</f>
        <v/>
      </c>
      <c r="B440">
        <f>INDEX(resultados!$A$2:$ZZ$522, 434, MATCH($B$2, resultados!$A$1:$ZZ$1, 0))</f>
        <v/>
      </c>
      <c r="C440">
        <f>INDEX(resultados!$A$2:$ZZ$522, 434, MATCH($B$3, resultados!$A$1:$ZZ$1, 0))</f>
        <v/>
      </c>
    </row>
    <row r="441">
      <c r="A441">
        <f>INDEX(resultados!$A$2:$ZZ$522, 435, MATCH($B$1, resultados!$A$1:$ZZ$1, 0))</f>
        <v/>
      </c>
      <c r="B441">
        <f>INDEX(resultados!$A$2:$ZZ$522, 435, MATCH($B$2, resultados!$A$1:$ZZ$1, 0))</f>
        <v/>
      </c>
      <c r="C441">
        <f>INDEX(resultados!$A$2:$ZZ$522, 435, MATCH($B$3, resultados!$A$1:$ZZ$1, 0))</f>
        <v/>
      </c>
    </row>
    <row r="442">
      <c r="A442">
        <f>INDEX(resultados!$A$2:$ZZ$522, 436, MATCH($B$1, resultados!$A$1:$ZZ$1, 0))</f>
        <v/>
      </c>
      <c r="B442">
        <f>INDEX(resultados!$A$2:$ZZ$522, 436, MATCH($B$2, resultados!$A$1:$ZZ$1, 0))</f>
        <v/>
      </c>
      <c r="C442">
        <f>INDEX(resultados!$A$2:$ZZ$522, 436, MATCH($B$3, resultados!$A$1:$ZZ$1, 0))</f>
        <v/>
      </c>
    </row>
    <row r="443">
      <c r="A443">
        <f>INDEX(resultados!$A$2:$ZZ$522, 437, MATCH($B$1, resultados!$A$1:$ZZ$1, 0))</f>
        <v/>
      </c>
      <c r="B443">
        <f>INDEX(resultados!$A$2:$ZZ$522, 437, MATCH($B$2, resultados!$A$1:$ZZ$1, 0))</f>
        <v/>
      </c>
      <c r="C443">
        <f>INDEX(resultados!$A$2:$ZZ$522, 437, MATCH($B$3, resultados!$A$1:$ZZ$1, 0))</f>
        <v/>
      </c>
    </row>
    <row r="444">
      <c r="A444">
        <f>INDEX(resultados!$A$2:$ZZ$522, 438, MATCH($B$1, resultados!$A$1:$ZZ$1, 0))</f>
        <v/>
      </c>
      <c r="B444">
        <f>INDEX(resultados!$A$2:$ZZ$522, 438, MATCH($B$2, resultados!$A$1:$ZZ$1, 0))</f>
        <v/>
      </c>
      <c r="C444">
        <f>INDEX(resultados!$A$2:$ZZ$522, 438, MATCH($B$3, resultados!$A$1:$ZZ$1, 0))</f>
        <v/>
      </c>
    </row>
    <row r="445">
      <c r="A445">
        <f>INDEX(resultados!$A$2:$ZZ$522, 439, MATCH($B$1, resultados!$A$1:$ZZ$1, 0))</f>
        <v/>
      </c>
      <c r="B445">
        <f>INDEX(resultados!$A$2:$ZZ$522, 439, MATCH($B$2, resultados!$A$1:$ZZ$1, 0))</f>
        <v/>
      </c>
      <c r="C445">
        <f>INDEX(resultados!$A$2:$ZZ$522, 439, MATCH($B$3, resultados!$A$1:$ZZ$1, 0))</f>
        <v/>
      </c>
    </row>
    <row r="446">
      <c r="A446">
        <f>INDEX(resultados!$A$2:$ZZ$522, 440, MATCH($B$1, resultados!$A$1:$ZZ$1, 0))</f>
        <v/>
      </c>
      <c r="B446">
        <f>INDEX(resultados!$A$2:$ZZ$522, 440, MATCH($B$2, resultados!$A$1:$ZZ$1, 0))</f>
        <v/>
      </c>
      <c r="C446">
        <f>INDEX(resultados!$A$2:$ZZ$522, 440, MATCH($B$3, resultados!$A$1:$ZZ$1, 0))</f>
        <v/>
      </c>
    </row>
    <row r="447">
      <c r="A447">
        <f>INDEX(resultados!$A$2:$ZZ$522, 441, MATCH($B$1, resultados!$A$1:$ZZ$1, 0))</f>
        <v/>
      </c>
      <c r="B447">
        <f>INDEX(resultados!$A$2:$ZZ$522, 441, MATCH($B$2, resultados!$A$1:$ZZ$1, 0))</f>
        <v/>
      </c>
      <c r="C447">
        <f>INDEX(resultados!$A$2:$ZZ$522, 441, MATCH($B$3, resultados!$A$1:$ZZ$1, 0))</f>
        <v/>
      </c>
    </row>
    <row r="448">
      <c r="A448">
        <f>INDEX(resultados!$A$2:$ZZ$522, 442, MATCH($B$1, resultados!$A$1:$ZZ$1, 0))</f>
        <v/>
      </c>
      <c r="B448">
        <f>INDEX(resultados!$A$2:$ZZ$522, 442, MATCH($B$2, resultados!$A$1:$ZZ$1, 0))</f>
        <v/>
      </c>
      <c r="C448">
        <f>INDEX(resultados!$A$2:$ZZ$522, 442, MATCH($B$3, resultados!$A$1:$ZZ$1, 0))</f>
        <v/>
      </c>
    </row>
    <row r="449">
      <c r="A449">
        <f>INDEX(resultados!$A$2:$ZZ$522, 443, MATCH($B$1, resultados!$A$1:$ZZ$1, 0))</f>
        <v/>
      </c>
      <c r="B449">
        <f>INDEX(resultados!$A$2:$ZZ$522, 443, MATCH($B$2, resultados!$A$1:$ZZ$1, 0))</f>
        <v/>
      </c>
      <c r="C449">
        <f>INDEX(resultados!$A$2:$ZZ$522, 443, MATCH($B$3, resultados!$A$1:$ZZ$1, 0))</f>
        <v/>
      </c>
    </row>
    <row r="450">
      <c r="A450">
        <f>INDEX(resultados!$A$2:$ZZ$522, 444, MATCH($B$1, resultados!$A$1:$ZZ$1, 0))</f>
        <v/>
      </c>
      <c r="B450">
        <f>INDEX(resultados!$A$2:$ZZ$522, 444, MATCH($B$2, resultados!$A$1:$ZZ$1, 0))</f>
        <v/>
      </c>
      <c r="C450">
        <f>INDEX(resultados!$A$2:$ZZ$522, 444, MATCH($B$3, resultados!$A$1:$ZZ$1, 0))</f>
        <v/>
      </c>
    </row>
    <row r="451">
      <c r="A451">
        <f>INDEX(resultados!$A$2:$ZZ$522, 445, MATCH($B$1, resultados!$A$1:$ZZ$1, 0))</f>
        <v/>
      </c>
      <c r="B451">
        <f>INDEX(resultados!$A$2:$ZZ$522, 445, MATCH($B$2, resultados!$A$1:$ZZ$1, 0))</f>
        <v/>
      </c>
      <c r="C451">
        <f>INDEX(resultados!$A$2:$ZZ$522, 445, MATCH($B$3, resultados!$A$1:$ZZ$1, 0))</f>
        <v/>
      </c>
    </row>
    <row r="452">
      <c r="A452">
        <f>INDEX(resultados!$A$2:$ZZ$522, 446, MATCH($B$1, resultados!$A$1:$ZZ$1, 0))</f>
        <v/>
      </c>
      <c r="B452">
        <f>INDEX(resultados!$A$2:$ZZ$522, 446, MATCH($B$2, resultados!$A$1:$ZZ$1, 0))</f>
        <v/>
      </c>
      <c r="C452">
        <f>INDEX(resultados!$A$2:$ZZ$522, 446, MATCH($B$3, resultados!$A$1:$ZZ$1, 0))</f>
        <v/>
      </c>
    </row>
    <row r="453">
      <c r="A453">
        <f>INDEX(resultados!$A$2:$ZZ$522, 447, MATCH($B$1, resultados!$A$1:$ZZ$1, 0))</f>
        <v/>
      </c>
      <c r="B453">
        <f>INDEX(resultados!$A$2:$ZZ$522, 447, MATCH($B$2, resultados!$A$1:$ZZ$1, 0))</f>
        <v/>
      </c>
      <c r="C453">
        <f>INDEX(resultados!$A$2:$ZZ$522, 447, MATCH($B$3, resultados!$A$1:$ZZ$1, 0))</f>
        <v/>
      </c>
    </row>
    <row r="454">
      <c r="A454">
        <f>INDEX(resultados!$A$2:$ZZ$522, 448, MATCH($B$1, resultados!$A$1:$ZZ$1, 0))</f>
        <v/>
      </c>
      <c r="B454">
        <f>INDEX(resultados!$A$2:$ZZ$522, 448, MATCH($B$2, resultados!$A$1:$ZZ$1, 0))</f>
        <v/>
      </c>
      <c r="C454">
        <f>INDEX(resultados!$A$2:$ZZ$522, 448, MATCH($B$3, resultados!$A$1:$ZZ$1, 0))</f>
        <v/>
      </c>
    </row>
    <row r="455">
      <c r="A455">
        <f>INDEX(resultados!$A$2:$ZZ$522, 449, MATCH($B$1, resultados!$A$1:$ZZ$1, 0))</f>
        <v/>
      </c>
      <c r="B455">
        <f>INDEX(resultados!$A$2:$ZZ$522, 449, MATCH($B$2, resultados!$A$1:$ZZ$1, 0))</f>
        <v/>
      </c>
      <c r="C455">
        <f>INDEX(resultados!$A$2:$ZZ$522, 449, MATCH($B$3, resultados!$A$1:$ZZ$1, 0))</f>
        <v/>
      </c>
    </row>
    <row r="456">
      <c r="A456">
        <f>INDEX(resultados!$A$2:$ZZ$522, 450, MATCH($B$1, resultados!$A$1:$ZZ$1, 0))</f>
        <v/>
      </c>
      <c r="B456">
        <f>INDEX(resultados!$A$2:$ZZ$522, 450, MATCH($B$2, resultados!$A$1:$ZZ$1, 0))</f>
        <v/>
      </c>
      <c r="C456">
        <f>INDEX(resultados!$A$2:$ZZ$522, 450, MATCH($B$3, resultados!$A$1:$ZZ$1, 0))</f>
        <v/>
      </c>
    </row>
    <row r="457">
      <c r="A457">
        <f>INDEX(resultados!$A$2:$ZZ$522, 451, MATCH($B$1, resultados!$A$1:$ZZ$1, 0))</f>
        <v/>
      </c>
      <c r="B457">
        <f>INDEX(resultados!$A$2:$ZZ$522, 451, MATCH($B$2, resultados!$A$1:$ZZ$1, 0))</f>
        <v/>
      </c>
      <c r="C457">
        <f>INDEX(resultados!$A$2:$ZZ$522, 451, MATCH($B$3, resultados!$A$1:$ZZ$1, 0))</f>
        <v/>
      </c>
    </row>
    <row r="458">
      <c r="A458">
        <f>INDEX(resultados!$A$2:$ZZ$522, 452, MATCH($B$1, resultados!$A$1:$ZZ$1, 0))</f>
        <v/>
      </c>
      <c r="B458">
        <f>INDEX(resultados!$A$2:$ZZ$522, 452, MATCH($B$2, resultados!$A$1:$ZZ$1, 0))</f>
        <v/>
      </c>
      <c r="C458">
        <f>INDEX(resultados!$A$2:$ZZ$522, 452, MATCH($B$3, resultados!$A$1:$ZZ$1, 0))</f>
        <v/>
      </c>
    </row>
    <row r="459">
      <c r="A459">
        <f>INDEX(resultados!$A$2:$ZZ$522, 453, MATCH($B$1, resultados!$A$1:$ZZ$1, 0))</f>
        <v/>
      </c>
      <c r="B459">
        <f>INDEX(resultados!$A$2:$ZZ$522, 453, MATCH($B$2, resultados!$A$1:$ZZ$1, 0))</f>
        <v/>
      </c>
      <c r="C459">
        <f>INDEX(resultados!$A$2:$ZZ$522, 453, MATCH($B$3, resultados!$A$1:$ZZ$1, 0))</f>
        <v/>
      </c>
    </row>
    <row r="460">
      <c r="A460">
        <f>INDEX(resultados!$A$2:$ZZ$522, 454, MATCH($B$1, resultados!$A$1:$ZZ$1, 0))</f>
        <v/>
      </c>
      <c r="B460">
        <f>INDEX(resultados!$A$2:$ZZ$522, 454, MATCH($B$2, resultados!$A$1:$ZZ$1, 0))</f>
        <v/>
      </c>
      <c r="C460">
        <f>INDEX(resultados!$A$2:$ZZ$522, 454, MATCH($B$3, resultados!$A$1:$ZZ$1, 0))</f>
        <v/>
      </c>
    </row>
    <row r="461">
      <c r="A461">
        <f>INDEX(resultados!$A$2:$ZZ$522, 455, MATCH($B$1, resultados!$A$1:$ZZ$1, 0))</f>
        <v/>
      </c>
      <c r="B461">
        <f>INDEX(resultados!$A$2:$ZZ$522, 455, MATCH($B$2, resultados!$A$1:$ZZ$1, 0))</f>
        <v/>
      </c>
      <c r="C461">
        <f>INDEX(resultados!$A$2:$ZZ$522, 455, MATCH($B$3, resultados!$A$1:$ZZ$1, 0))</f>
        <v/>
      </c>
    </row>
    <row r="462">
      <c r="A462">
        <f>INDEX(resultados!$A$2:$ZZ$522, 456, MATCH($B$1, resultados!$A$1:$ZZ$1, 0))</f>
        <v/>
      </c>
      <c r="B462">
        <f>INDEX(resultados!$A$2:$ZZ$522, 456, MATCH($B$2, resultados!$A$1:$ZZ$1, 0))</f>
        <v/>
      </c>
      <c r="C462">
        <f>INDEX(resultados!$A$2:$ZZ$522, 456, MATCH($B$3, resultados!$A$1:$ZZ$1, 0))</f>
        <v/>
      </c>
    </row>
    <row r="463">
      <c r="A463">
        <f>INDEX(resultados!$A$2:$ZZ$522, 457, MATCH($B$1, resultados!$A$1:$ZZ$1, 0))</f>
        <v/>
      </c>
      <c r="B463">
        <f>INDEX(resultados!$A$2:$ZZ$522, 457, MATCH($B$2, resultados!$A$1:$ZZ$1, 0))</f>
        <v/>
      </c>
      <c r="C463">
        <f>INDEX(resultados!$A$2:$ZZ$522, 457, MATCH($B$3, resultados!$A$1:$ZZ$1, 0))</f>
        <v/>
      </c>
    </row>
    <row r="464">
      <c r="A464">
        <f>INDEX(resultados!$A$2:$ZZ$522, 458, MATCH($B$1, resultados!$A$1:$ZZ$1, 0))</f>
        <v/>
      </c>
      <c r="B464">
        <f>INDEX(resultados!$A$2:$ZZ$522, 458, MATCH($B$2, resultados!$A$1:$ZZ$1, 0))</f>
        <v/>
      </c>
      <c r="C464">
        <f>INDEX(resultados!$A$2:$ZZ$522, 458, MATCH($B$3, resultados!$A$1:$ZZ$1, 0))</f>
        <v/>
      </c>
    </row>
    <row r="465">
      <c r="A465">
        <f>INDEX(resultados!$A$2:$ZZ$522, 459, MATCH($B$1, resultados!$A$1:$ZZ$1, 0))</f>
        <v/>
      </c>
      <c r="B465">
        <f>INDEX(resultados!$A$2:$ZZ$522, 459, MATCH($B$2, resultados!$A$1:$ZZ$1, 0))</f>
        <v/>
      </c>
      <c r="C465">
        <f>INDEX(resultados!$A$2:$ZZ$522, 459, MATCH($B$3, resultados!$A$1:$ZZ$1, 0))</f>
        <v/>
      </c>
    </row>
    <row r="466">
      <c r="A466">
        <f>INDEX(resultados!$A$2:$ZZ$522, 460, MATCH($B$1, resultados!$A$1:$ZZ$1, 0))</f>
        <v/>
      </c>
      <c r="B466">
        <f>INDEX(resultados!$A$2:$ZZ$522, 460, MATCH($B$2, resultados!$A$1:$ZZ$1, 0))</f>
        <v/>
      </c>
      <c r="C466">
        <f>INDEX(resultados!$A$2:$ZZ$522, 460, MATCH($B$3, resultados!$A$1:$ZZ$1, 0))</f>
        <v/>
      </c>
    </row>
    <row r="467">
      <c r="A467">
        <f>INDEX(resultados!$A$2:$ZZ$522, 461, MATCH($B$1, resultados!$A$1:$ZZ$1, 0))</f>
        <v/>
      </c>
      <c r="B467">
        <f>INDEX(resultados!$A$2:$ZZ$522, 461, MATCH($B$2, resultados!$A$1:$ZZ$1, 0))</f>
        <v/>
      </c>
      <c r="C467">
        <f>INDEX(resultados!$A$2:$ZZ$522, 461, MATCH($B$3, resultados!$A$1:$ZZ$1, 0))</f>
        <v/>
      </c>
    </row>
    <row r="468">
      <c r="A468">
        <f>INDEX(resultados!$A$2:$ZZ$522, 462, MATCH($B$1, resultados!$A$1:$ZZ$1, 0))</f>
        <v/>
      </c>
      <c r="B468">
        <f>INDEX(resultados!$A$2:$ZZ$522, 462, MATCH($B$2, resultados!$A$1:$ZZ$1, 0))</f>
        <v/>
      </c>
      <c r="C468">
        <f>INDEX(resultados!$A$2:$ZZ$522, 462, MATCH($B$3, resultados!$A$1:$ZZ$1, 0))</f>
        <v/>
      </c>
    </row>
    <row r="469">
      <c r="A469">
        <f>INDEX(resultados!$A$2:$ZZ$522, 463, MATCH($B$1, resultados!$A$1:$ZZ$1, 0))</f>
        <v/>
      </c>
      <c r="B469">
        <f>INDEX(resultados!$A$2:$ZZ$522, 463, MATCH($B$2, resultados!$A$1:$ZZ$1, 0))</f>
        <v/>
      </c>
      <c r="C469">
        <f>INDEX(resultados!$A$2:$ZZ$522, 463, MATCH($B$3, resultados!$A$1:$ZZ$1, 0))</f>
        <v/>
      </c>
    </row>
    <row r="470">
      <c r="A470">
        <f>INDEX(resultados!$A$2:$ZZ$522, 464, MATCH($B$1, resultados!$A$1:$ZZ$1, 0))</f>
        <v/>
      </c>
      <c r="B470">
        <f>INDEX(resultados!$A$2:$ZZ$522, 464, MATCH($B$2, resultados!$A$1:$ZZ$1, 0))</f>
        <v/>
      </c>
      <c r="C470">
        <f>INDEX(resultados!$A$2:$ZZ$522, 464, MATCH($B$3, resultados!$A$1:$ZZ$1, 0))</f>
        <v/>
      </c>
    </row>
    <row r="471">
      <c r="A471">
        <f>INDEX(resultados!$A$2:$ZZ$522, 465, MATCH($B$1, resultados!$A$1:$ZZ$1, 0))</f>
        <v/>
      </c>
      <c r="B471">
        <f>INDEX(resultados!$A$2:$ZZ$522, 465, MATCH($B$2, resultados!$A$1:$ZZ$1, 0))</f>
        <v/>
      </c>
      <c r="C471">
        <f>INDEX(resultados!$A$2:$ZZ$522, 465, MATCH($B$3, resultados!$A$1:$ZZ$1, 0))</f>
        <v/>
      </c>
    </row>
    <row r="472">
      <c r="A472">
        <f>INDEX(resultados!$A$2:$ZZ$522, 466, MATCH($B$1, resultados!$A$1:$ZZ$1, 0))</f>
        <v/>
      </c>
      <c r="B472">
        <f>INDEX(resultados!$A$2:$ZZ$522, 466, MATCH($B$2, resultados!$A$1:$ZZ$1, 0))</f>
        <v/>
      </c>
      <c r="C472">
        <f>INDEX(resultados!$A$2:$ZZ$522, 466, MATCH($B$3, resultados!$A$1:$ZZ$1, 0))</f>
        <v/>
      </c>
    </row>
    <row r="473">
      <c r="A473">
        <f>INDEX(resultados!$A$2:$ZZ$522, 467, MATCH($B$1, resultados!$A$1:$ZZ$1, 0))</f>
        <v/>
      </c>
      <c r="B473">
        <f>INDEX(resultados!$A$2:$ZZ$522, 467, MATCH($B$2, resultados!$A$1:$ZZ$1, 0))</f>
        <v/>
      </c>
      <c r="C473">
        <f>INDEX(resultados!$A$2:$ZZ$522, 467, MATCH($B$3, resultados!$A$1:$ZZ$1, 0))</f>
        <v/>
      </c>
    </row>
    <row r="474">
      <c r="A474">
        <f>INDEX(resultados!$A$2:$ZZ$522, 468, MATCH($B$1, resultados!$A$1:$ZZ$1, 0))</f>
        <v/>
      </c>
      <c r="B474">
        <f>INDEX(resultados!$A$2:$ZZ$522, 468, MATCH($B$2, resultados!$A$1:$ZZ$1, 0))</f>
        <v/>
      </c>
      <c r="C474">
        <f>INDEX(resultados!$A$2:$ZZ$522, 468, MATCH($B$3, resultados!$A$1:$ZZ$1, 0))</f>
        <v/>
      </c>
    </row>
    <row r="475">
      <c r="A475">
        <f>INDEX(resultados!$A$2:$ZZ$522, 469, MATCH($B$1, resultados!$A$1:$ZZ$1, 0))</f>
        <v/>
      </c>
      <c r="B475">
        <f>INDEX(resultados!$A$2:$ZZ$522, 469, MATCH($B$2, resultados!$A$1:$ZZ$1, 0))</f>
        <v/>
      </c>
      <c r="C475">
        <f>INDEX(resultados!$A$2:$ZZ$522, 469, MATCH($B$3, resultados!$A$1:$ZZ$1, 0))</f>
        <v/>
      </c>
    </row>
    <row r="476">
      <c r="A476">
        <f>INDEX(resultados!$A$2:$ZZ$522, 470, MATCH($B$1, resultados!$A$1:$ZZ$1, 0))</f>
        <v/>
      </c>
      <c r="B476">
        <f>INDEX(resultados!$A$2:$ZZ$522, 470, MATCH($B$2, resultados!$A$1:$ZZ$1, 0))</f>
        <v/>
      </c>
      <c r="C476">
        <f>INDEX(resultados!$A$2:$ZZ$522, 470, MATCH($B$3, resultados!$A$1:$ZZ$1, 0))</f>
        <v/>
      </c>
    </row>
    <row r="477">
      <c r="A477">
        <f>INDEX(resultados!$A$2:$ZZ$522, 471, MATCH($B$1, resultados!$A$1:$ZZ$1, 0))</f>
        <v/>
      </c>
      <c r="B477">
        <f>INDEX(resultados!$A$2:$ZZ$522, 471, MATCH($B$2, resultados!$A$1:$ZZ$1, 0))</f>
        <v/>
      </c>
      <c r="C477">
        <f>INDEX(resultados!$A$2:$ZZ$522, 471, MATCH($B$3, resultados!$A$1:$ZZ$1, 0))</f>
        <v/>
      </c>
    </row>
    <row r="478">
      <c r="A478">
        <f>INDEX(resultados!$A$2:$ZZ$522, 472, MATCH($B$1, resultados!$A$1:$ZZ$1, 0))</f>
        <v/>
      </c>
      <c r="B478">
        <f>INDEX(resultados!$A$2:$ZZ$522, 472, MATCH($B$2, resultados!$A$1:$ZZ$1, 0))</f>
        <v/>
      </c>
      <c r="C478">
        <f>INDEX(resultados!$A$2:$ZZ$522, 472, MATCH($B$3, resultados!$A$1:$ZZ$1, 0))</f>
        <v/>
      </c>
    </row>
    <row r="479">
      <c r="A479">
        <f>INDEX(resultados!$A$2:$ZZ$522, 473, MATCH($B$1, resultados!$A$1:$ZZ$1, 0))</f>
        <v/>
      </c>
      <c r="B479">
        <f>INDEX(resultados!$A$2:$ZZ$522, 473, MATCH($B$2, resultados!$A$1:$ZZ$1, 0))</f>
        <v/>
      </c>
      <c r="C479">
        <f>INDEX(resultados!$A$2:$ZZ$522, 473, MATCH($B$3, resultados!$A$1:$ZZ$1, 0))</f>
        <v/>
      </c>
    </row>
    <row r="480">
      <c r="A480">
        <f>INDEX(resultados!$A$2:$ZZ$522, 474, MATCH($B$1, resultados!$A$1:$ZZ$1, 0))</f>
        <v/>
      </c>
      <c r="B480">
        <f>INDEX(resultados!$A$2:$ZZ$522, 474, MATCH($B$2, resultados!$A$1:$ZZ$1, 0))</f>
        <v/>
      </c>
      <c r="C480">
        <f>INDEX(resultados!$A$2:$ZZ$522, 474, MATCH($B$3, resultados!$A$1:$ZZ$1, 0))</f>
        <v/>
      </c>
    </row>
    <row r="481">
      <c r="A481">
        <f>INDEX(resultados!$A$2:$ZZ$522, 475, MATCH($B$1, resultados!$A$1:$ZZ$1, 0))</f>
        <v/>
      </c>
      <c r="B481">
        <f>INDEX(resultados!$A$2:$ZZ$522, 475, MATCH($B$2, resultados!$A$1:$ZZ$1, 0))</f>
        <v/>
      </c>
      <c r="C481">
        <f>INDEX(resultados!$A$2:$ZZ$522, 475, MATCH($B$3, resultados!$A$1:$ZZ$1, 0))</f>
        <v/>
      </c>
    </row>
    <row r="482">
      <c r="A482">
        <f>INDEX(resultados!$A$2:$ZZ$522, 476, MATCH($B$1, resultados!$A$1:$ZZ$1, 0))</f>
        <v/>
      </c>
      <c r="B482">
        <f>INDEX(resultados!$A$2:$ZZ$522, 476, MATCH($B$2, resultados!$A$1:$ZZ$1, 0))</f>
        <v/>
      </c>
      <c r="C482">
        <f>INDEX(resultados!$A$2:$ZZ$522, 476, MATCH($B$3, resultados!$A$1:$ZZ$1, 0))</f>
        <v/>
      </c>
    </row>
    <row r="483">
      <c r="A483">
        <f>INDEX(resultados!$A$2:$ZZ$522, 477, MATCH($B$1, resultados!$A$1:$ZZ$1, 0))</f>
        <v/>
      </c>
      <c r="B483">
        <f>INDEX(resultados!$A$2:$ZZ$522, 477, MATCH($B$2, resultados!$A$1:$ZZ$1, 0))</f>
        <v/>
      </c>
      <c r="C483">
        <f>INDEX(resultados!$A$2:$ZZ$522, 477, MATCH($B$3, resultados!$A$1:$ZZ$1, 0))</f>
        <v/>
      </c>
    </row>
    <row r="484">
      <c r="A484">
        <f>INDEX(resultados!$A$2:$ZZ$522, 478, MATCH($B$1, resultados!$A$1:$ZZ$1, 0))</f>
        <v/>
      </c>
      <c r="B484">
        <f>INDEX(resultados!$A$2:$ZZ$522, 478, MATCH($B$2, resultados!$A$1:$ZZ$1, 0))</f>
        <v/>
      </c>
      <c r="C484">
        <f>INDEX(resultados!$A$2:$ZZ$522, 478, MATCH($B$3, resultados!$A$1:$ZZ$1, 0))</f>
        <v/>
      </c>
    </row>
    <row r="485">
      <c r="A485">
        <f>INDEX(resultados!$A$2:$ZZ$522, 479, MATCH($B$1, resultados!$A$1:$ZZ$1, 0))</f>
        <v/>
      </c>
      <c r="B485">
        <f>INDEX(resultados!$A$2:$ZZ$522, 479, MATCH($B$2, resultados!$A$1:$ZZ$1, 0))</f>
        <v/>
      </c>
      <c r="C485">
        <f>INDEX(resultados!$A$2:$ZZ$522, 479, MATCH($B$3, resultados!$A$1:$ZZ$1, 0))</f>
        <v/>
      </c>
    </row>
    <row r="486">
      <c r="A486">
        <f>INDEX(resultados!$A$2:$ZZ$522, 480, MATCH($B$1, resultados!$A$1:$ZZ$1, 0))</f>
        <v/>
      </c>
      <c r="B486">
        <f>INDEX(resultados!$A$2:$ZZ$522, 480, MATCH($B$2, resultados!$A$1:$ZZ$1, 0))</f>
        <v/>
      </c>
      <c r="C486">
        <f>INDEX(resultados!$A$2:$ZZ$522, 480, MATCH($B$3, resultados!$A$1:$ZZ$1, 0))</f>
        <v/>
      </c>
    </row>
    <row r="487">
      <c r="A487">
        <f>INDEX(resultados!$A$2:$ZZ$522, 481, MATCH($B$1, resultados!$A$1:$ZZ$1, 0))</f>
        <v/>
      </c>
      <c r="B487">
        <f>INDEX(resultados!$A$2:$ZZ$522, 481, MATCH($B$2, resultados!$A$1:$ZZ$1, 0))</f>
        <v/>
      </c>
      <c r="C487">
        <f>INDEX(resultados!$A$2:$ZZ$522, 481, MATCH($B$3, resultados!$A$1:$ZZ$1, 0))</f>
        <v/>
      </c>
    </row>
    <row r="488">
      <c r="A488">
        <f>INDEX(resultados!$A$2:$ZZ$522, 482, MATCH($B$1, resultados!$A$1:$ZZ$1, 0))</f>
        <v/>
      </c>
      <c r="B488">
        <f>INDEX(resultados!$A$2:$ZZ$522, 482, MATCH($B$2, resultados!$A$1:$ZZ$1, 0))</f>
        <v/>
      </c>
      <c r="C488">
        <f>INDEX(resultados!$A$2:$ZZ$522, 482, MATCH($B$3, resultados!$A$1:$ZZ$1, 0))</f>
        <v/>
      </c>
    </row>
    <row r="489">
      <c r="A489">
        <f>INDEX(resultados!$A$2:$ZZ$522, 483, MATCH($B$1, resultados!$A$1:$ZZ$1, 0))</f>
        <v/>
      </c>
      <c r="B489">
        <f>INDEX(resultados!$A$2:$ZZ$522, 483, MATCH($B$2, resultados!$A$1:$ZZ$1, 0))</f>
        <v/>
      </c>
      <c r="C489">
        <f>INDEX(resultados!$A$2:$ZZ$522, 483, MATCH($B$3, resultados!$A$1:$ZZ$1, 0))</f>
        <v/>
      </c>
    </row>
    <row r="490">
      <c r="A490">
        <f>INDEX(resultados!$A$2:$ZZ$522, 484, MATCH($B$1, resultados!$A$1:$ZZ$1, 0))</f>
        <v/>
      </c>
      <c r="B490">
        <f>INDEX(resultados!$A$2:$ZZ$522, 484, MATCH($B$2, resultados!$A$1:$ZZ$1, 0))</f>
        <v/>
      </c>
      <c r="C490">
        <f>INDEX(resultados!$A$2:$ZZ$522, 484, MATCH($B$3, resultados!$A$1:$ZZ$1, 0))</f>
        <v/>
      </c>
    </row>
    <row r="491">
      <c r="A491">
        <f>INDEX(resultados!$A$2:$ZZ$522, 485, MATCH($B$1, resultados!$A$1:$ZZ$1, 0))</f>
        <v/>
      </c>
      <c r="B491">
        <f>INDEX(resultados!$A$2:$ZZ$522, 485, MATCH($B$2, resultados!$A$1:$ZZ$1, 0))</f>
        <v/>
      </c>
      <c r="C491">
        <f>INDEX(resultados!$A$2:$ZZ$522, 485, MATCH($B$3, resultados!$A$1:$ZZ$1, 0))</f>
        <v/>
      </c>
    </row>
    <row r="492">
      <c r="A492">
        <f>INDEX(resultados!$A$2:$ZZ$522, 486, MATCH($B$1, resultados!$A$1:$ZZ$1, 0))</f>
        <v/>
      </c>
      <c r="B492">
        <f>INDEX(resultados!$A$2:$ZZ$522, 486, MATCH($B$2, resultados!$A$1:$ZZ$1, 0))</f>
        <v/>
      </c>
      <c r="C492">
        <f>INDEX(resultados!$A$2:$ZZ$522, 486, MATCH($B$3, resultados!$A$1:$ZZ$1, 0))</f>
        <v/>
      </c>
    </row>
    <row r="493">
      <c r="A493">
        <f>INDEX(resultados!$A$2:$ZZ$522, 487, MATCH($B$1, resultados!$A$1:$ZZ$1, 0))</f>
        <v/>
      </c>
      <c r="B493">
        <f>INDEX(resultados!$A$2:$ZZ$522, 487, MATCH($B$2, resultados!$A$1:$ZZ$1, 0))</f>
        <v/>
      </c>
      <c r="C493">
        <f>INDEX(resultados!$A$2:$ZZ$522, 487, MATCH($B$3, resultados!$A$1:$ZZ$1, 0))</f>
        <v/>
      </c>
    </row>
    <row r="494">
      <c r="A494">
        <f>INDEX(resultados!$A$2:$ZZ$522, 488, MATCH($B$1, resultados!$A$1:$ZZ$1, 0))</f>
        <v/>
      </c>
      <c r="B494">
        <f>INDEX(resultados!$A$2:$ZZ$522, 488, MATCH($B$2, resultados!$A$1:$ZZ$1, 0))</f>
        <v/>
      </c>
      <c r="C494">
        <f>INDEX(resultados!$A$2:$ZZ$522, 488, MATCH($B$3, resultados!$A$1:$ZZ$1, 0))</f>
        <v/>
      </c>
    </row>
    <row r="495">
      <c r="A495">
        <f>INDEX(resultados!$A$2:$ZZ$522, 489, MATCH($B$1, resultados!$A$1:$ZZ$1, 0))</f>
        <v/>
      </c>
      <c r="B495">
        <f>INDEX(resultados!$A$2:$ZZ$522, 489, MATCH($B$2, resultados!$A$1:$ZZ$1, 0))</f>
        <v/>
      </c>
      <c r="C495">
        <f>INDEX(resultados!$A$2:$ZZ$522, 489, MATCH($B$3, resultados!$A$1:$ZZ$1, 0))</f>
        <v/>
      </c>
    </row>
    <row r="496">
      <c r="A496">
        <f>INDEX(resultados!$A$2:$ZZ$522, 490, MATCH($B$1, resultados!$A$1:$ZZ$1, 0))</f>
        <v/>
      </c>
      <c r="B496">
        <f>INDEX(resultados!$A$2:$ZZ$522, 490, MATCH($B$2, resultados!$A$1:$ZZ$1, 0))</f>
        <v/>
      </c>
      <c r="C496">
        <f>INDEX(resultados!$A$2:$ZZ$522, 490, MATCH($B$3, resultados!$A$1:$ZZ$1, 0))</f>
        <v/>
      </c>
    </row>
    <row r="497">
      <c r="A497">
        <f>INDEX(resultados!$A$2:$ZZ$522, 491, MATCH($B$1, resultados!$A$1:$ZZ$1, 0))</f>
        <v/>
      </c>
      <c r="B497">
        <f>INDEX(resultados!$A$2:$ZZ$522, 491, MATCH($B$2, resultados!$A$1:$ZZ$1, 0))</f>
        <v/>
      </c>
      <c r="C497">
        <f>INDEX(resultados!$A$2:$ZZ$522, 491, MATCH($B$3, resultados!$A$1:$ZZ$1, 0))</f>
        <v/>
      </c>
    </row>
    <row r="498">
      <c r="A498">
        <f>INDEX(resultados!$A$2:$ZZ$522, 492, MATCH($B$1, resultados!$A$1:$ZZ$1, 0))</f>
        <v/>
      </c>
      <c r="B498">
        <f>INDEX(resultados!$A$2:$ZZ$522, 492, MATCH($B$2, resultados!$A$1:$ZZ$1, 0))</f>
        <v/>
      </c>
      <c r="C498">
        <f>INDEX(resultados!$A$2:$ZZ$522, 492, MATCH($B$3, resultados!$A$1:$ZZ$1, 0))</f>
        <v/>
      </c>
    </row>
    <row r="499">
      <c r="A499">
        <f>INDEX(resultados!$A$2:$ZZ$522, 493, MATCH($B$1, resultados!$A$1:$ZZ$1, 0))</f>
        <v/>
      </c>
      <c r="B499">
        <f>INDEX(resultados!$A$2:$ZZ$522, 493, MATCH($B$2, resultados!$A$1:$ZZ$1, 0))</f>
        <v/>
      </c>
      <c r="C499">
        <f>INDEX(resultados!$A$2:$ZZ$522, 493, MATCH($B$3, resultados!$A$1:$ZZ$1, 0))</f>
        <v/>
      </c>
    </row>
    <row r="500">
      <c r="A500">
        <f>INDEX(resultados!$A$2:$ZZ$522, 494, MATCH($B$1, resultados!$A$1:$ZZ$1, 0))</f>
        <v/>
      </c>
      <c r="B500">
        <f>INDEX(resultados!$A$2:$ZZ$522, 494, MATCH($B$2, resultados!$A$1:$ZZ$1, 0))</f>
        <v/>
      </c>
      <c r="C500">
        <f>INDEX(resultados!$A$2:$ZZ$522, 494, MATCH($B$3, resultados!$A$1:$ZZ$1, 0))</f>
        <v/>
      </c>
    </row>
    <row r="501">
      <c r="A501">
        <f>INDEX(resultados!$A$2:$ZZ$522, 495, MATCH($B$1, resultados!$A$1:$ZZ$1, 0))</f>
        <v/>
      </c>
      <c r="B501">
        <f>INDEX(resultados!$A$2:$ZZ$522, 495, MATCH($B$2, resultados!$A$1:$ZZ$1, 0))</f>
        <v/>
      </c>
      <c r="C501">
        <f>INDEX(resultados!$A$2:$ZZ$522, 495, MATCH($B$3, resultados!$A$1:$ZZ$1, 0))</f>
        <v/>
      </c>
    </row>
    <row r="502">
      <c r="A502">
        <f>INDEX(resultados!$A$2:$ZZ$522, 496, MATCH($B$1, resultados!$A$1:$ZZ$1, 0))</f>
        <v/>
      </c>
      <c r="B502">
        <f>INDEX(resultados!$A$2:$ZZ$522, 496, MATCH($B$2, resultados!$A$1:$ZZ$1, 0))</f>
        <v/>
      </c>
      <c r="C502">
        <f>INDEX(resultados!$A$2:$ZZ$522, 496, MATCH($B$3, resultados!$A$1:$ZZ$1, 0))</f>
        <v/>
      </c>
    </row>
    <row r="503">
      <c r="A503">
        <f>INDEX(resultados!$A$2:$ZZ$522, 497, MATCH($B$1, resultados!$A$1:$ZZ$1, 0))</f>
        <v/>
      </c>
      <c r="B503">
        <f>INDEX(resultados!$A$2:$ZZ$522, 497, MATCH($B$2, resultados!$A$1:$ZZ$1, 0))</f>
        <v/>
      </c>
      <c r="C503">
        <f>INDEX(resultados!$A$2:$ZZ$522, 497, MATCH($B$3, resultados!$A$1:$ZZ$1, 0))</f>
        <v/>
      </c>
    </row>
    <row r="504">
      <c r="A504">
        <f>INDEX(resultados!$A$2:$ZZ$522, 498, MATCH($B$1, resultados!$A$1:$ZZ$1, 0))</f>
        <v/>
      </c>
      <c r="B504">
        <f>INDEX(resultados!$A$2:$ZZ$522, 498, MATCH($B$2, resultados!$A$1:$ZZ$1, 0))</f>
        <v/>
      </c>
      <c r="C504">
        <f>INDEX(resultados!$A$2:$ZZ$522, 498, MATCH($B$3, resultados!$A$1:$ZZ$1, 0))</f>
        <v/>
      </c>
    </row>
    <row r="505">
      <c r="A505">
        <f>INDEX(resultados!$A$2:$ZZ$522, 499, MATCH($B$1, resultados!$A$1:$ZZ$1, 0))</f>
        <v/>
      </c>
      <c r="B505">
        <f>INDEX(resultados!$A$2:$ZZ$522, 499, MATCH($B$2, resultados!$A$1:$ZZ$1, 0))</f>
        <v/>
      </c>
      <c r="C505">
        <f>INDEX(resultados!$A$2:$ZZ$522, 499, MATCH($B$3, resultados!$A$1:$ZZ$1, 0))</f>
        <v/>
      </c>
    </row>
    <row r="506">
      <c r="A506">
        <f>INDEX(resultados!$A$2:$ZZ$522, 500, MATCH($B$1, resultados!$A$1:$ZZ$1, 0))</f>
        <v/>
      </c>
      <c r="B506">
        <f>INDEX(resultados!$A$2:$ZZ$522, 500, MATCH($B$2, resultados!$A$1:$ZZ$1, 0))</f>
        <v/>
      </c>
      <c r="C506">
        <f>INDEX(resultados!$A$2:$ZZ$522, 500, MATCH($B$3, resultados!$A$1:$ZZ$1, 0))</f>
        <v/>
      </c>
    </row>
    <row r="507">
      <c r="A507">
        <f>INDEX(resultados!$A$2:$ZZ$522, 501, MATCH($B$1, resultados!$A$1:$ZZ$1, 0))</f>
        <v/>
      </c>
      <c r="B507">
        <f>INDEX(resultados!$A$2:$ZZ$522, 501, MATCH($B$2, resultados!$A$1:$ZZ$1, 0))</f>
        <v/>
      </c>
      <c r="C507">
        <f>INDEX(resultados!$A$2:$ZZ$522, 501, MATCH($B$3, resultados!$A$1:$ZZ$1, 0))</f>
        <v/>
      </c>
    </row>
    <row r="508">
      <c r="A508">
        <f>INDEX(resultados!$A$2:$ZZ$522, 502, MATCH($B$1, resultados!$A$1:$ZZ$1, 0))</f>
        <v/>
      </c>
      <c r="B508">
        <f>INDEX(resultados!$A$2:$ZZ$522, 502, MATCH($B$2, resultados!$A$1:$ZZ$1, 0))</f>
        <v/>
      </c>
      <c r="C508">
        <f>INDEX(resultados!$A$2:$ZZ$522, 502, MATCH($B$3, resultados!$A$1:$ZZ$1, 0))</f>
        <v/>
      </c>
    </row>
    <row r="509">
      <c r="A509">
        <f>INDEX(resultados!$A$2:$ZZ$522, 503, MATCH($B$1, resultados!$A$1:$ZZ$1, 0))</f>
        <v/>
      </c>
      <c r="B509">
        <f>INDEX(resultados!$A$2:$ZZ$522, 503, MATCH($B$2, resultados!$A$1:$ZZ$1, 0))</f>
        <v/>
      </c>
      <c r="C509">
        <f>INDEX(resultados!$A$2:$ZZ$522, 503, MATCH($B$3, resultados!$A$1:$ZZ$1, 0))</f>
        <v/>
      </c>
    </row>
    <row r="510">
      <c r="A510">
        <f>INDEX(resultados!$A$2:$ZZ$522, 504, MATCH($B$1, resultados!$A$1:$ZZ$1, 0))</f>
        <v/>
      </c>
      <c r="B510">
        <f>INDEX(resultados!$A$2:$ZZ$522, 504, MATCH($B$2, resultados!$A$1:$ZZ$1, 0))</f>
        <v/>
      </c>
      <c r="C510">
        <f>INDEX(resultados!$A$2:$ZZ$522, 504, MATCH($B$3, resultados!$A$1:$ZZ$1, 0))</f>
        <v/>
      </c>
    </row>
    <row r="511">
      <c r="A511">
        <f>INDEX(resultados!$A$2:$ZZ$522, 505, MATCH($B$1, resultados!$A$1:$ZZ$1, 0))</f>
        <v/>
      </c>
      <c r="B511">
        <f>INDEX(resultados!$A$2:$ZZ$522, 505, MATCH($B$2, resultados!$A$1:$ZZ$1, 0))</f>
        <v/>
      </c>
      <c r="C511">
        <f>INDEX(resultados!$A$2:$ZZ$522, 505, MATCH($B$3, resultados!$A$1:$ZZ$1, 0))</f>
        <v/>
      </c>
    </row>
    <row r="512">
      <c r="A512">
        <f>INDEX(resultados!$A$2:$ZZ$522, 506, MATCH($B$1, resultados!$A$1:$ZZ$1, 0))</f>
        <v/>
      </c>
      <c r="B512">
        <f>INDEX(resultados!$A$2:$ZZ$522, 506, MATCH($B$2, resultados!$A$1:$ZZ$1, 0))</f>
        <v/>
      </c>
      <c r="C512">
        <f>INDEX(resultados!$A$2:$ZZ$522, 506, MATCH($B$3, resultados!$A$1:$ZZ$1, 0))</f>
        <v/>
      </c>
    </row>
    <row r="513">
      <c r="A513">
        <f>INDEX(resultados!$A$2:$ZZ$522, 507, MATCH($B$1, resultados!$A$1:$ZZ$1, 0))</f>
        <v/>
      </c>
      <c r="B513">
        <f>INDEX(resultados!$A$2:$ZZ$522, 507, MATCH($B$2, resultados!$A$1:$ZZ$1, 0))</f>
        <v/>
      </c>
      <c r="C513">
        <f>INDEX(resultados!$A$2:$ZZ$522, 507, MATCH($B$3, resultados!$A$1:$ZZ$1, 0))</f>
        <v/>
      </c>
    </row>
    <row r="514">
      <c r="A514">
        <f>INDEX(resultados!$A$2:$ZZ$522, 508, MATCH($B$1, resultados!$A$1:$ZZ$1, 0))</f>
        <v/>
      </c>
      <c r="B514">
        <f>INDEX(resultados!$A$2:$ZZ$522, 508, MATCH($B$2, resultados!$A$1:$ZZ$1, 0))</f>
        <v/>
      </c>
      <c r="C514">
        <f>INDEX(resultados!$A$2:$ZZ$522, 508, MATCH($B$3, resultados!$A$1:$ZZ$1, 0))</f>
        <v/>
      </c>
    </row>
    <row r="515">
      <c r="A515">
        <f>INDEX(resultados!$A$2:$ZZ$522, 509, MATCH($B$1, resultados!$A$1:$ZZ$1, 0))</f>
        <v/>
      </c>
      <c r="B515">
        <f>INDEX(resultados!$A$2:$ZZ$522, 509, MATCH($B$2, resultados!$A$1:$ZZ$1, 0))</f>
        <v/>
      </c>
      <c r="C515">
        <f>INDEX(resultados!$A$2:$ZZ$522, 509, MATCH($B$3, resultados!$A$1:$ZZ$1, 0))</f>
        <v/>
      </c>
    </row>
    <row r="516">
      <c r="A516">
        <f>INDEX(resultados!$A$2:$ZZ$522, 510, MATCH($B$1, resultados!$A$1:$ZZ$1, 0))</f>
        <v/>
      </c>
      <c r="B516">
        <f>INDEX(resultados!$A$2:$ZZ$522, 510, MATCH($B$2, resultados!$A$1:$ZZ$1, 0))</f>
        <v/>
      </c>
      <c r="C516">
        <f>INDEX(resultados!$A$2:$ZZ$522, 510, MATCH($B$3, resultados!$A$1:$ZZ$1, 0))</f>
        <v/>
      </c>
    </row>
    <row r="517">
      <c r="A517">
        <f>INDEX(resultados!$A$2:$ZZ$522, 511, MATCH($B$1, resultados!$A$1:$ZZ$1, 0))</f>
        <v/>
      </c>
      <c r="B517">
        <f>INDEX(resultados!$A$2:$ZZ$522, 511, MATCH($B$2, resultados!$A$1:$ZZ$1, 0))</f>
        <v/>
      </c>
      <c r="C517">
        <f>INDEX(resultados!$A$2:$ZZ$522, 511, MATCH($B$3, resultados!$A$1:$ZZ$1, 0))</f>
        <v/>
      </c>
    </row>
    <row r="518">
      <c r="A518">
        <f>INDEX(resultados!$A$2:$ZZ$522, 512, MATCH($B$1, resultados!$A$1:$ZZ$1, 0))</f>
        <v/>
      </c>
      <c r="B518">
        <f>INDEX(resultados!$A$2:$ZZ$522, 512, MATCH($B$2, resultados!$A$1:$ZZ$1, 0))</f>
        <v/>
      </c>
      <c r="C518">
        <f>INDEX(resultados!$A$2:$ZZ$522, 512, MATCH($B$3, resultados!$A$1:$ZZ$1, 0))</f>
        <v/>
      </c>
    </row>
    <row r="519">
      <c r="A519">
        <f>INDEX(resultados!$A$2:$ZZ$522, 513, MATCH($B$1, resultados!$A$1:$ZZ$1, 0))</f>
        <v/>
      </c>
      <c r="B519">
        <f>INDEX(resultados!$A$2:$ZZ$522, 513, MATCH($B$2, resultados!$A$1:$ZZ$1, 0))</f>
        <v/>
      </c>
      <c r="C519">
        <f>INDEX(resultados!$A$2:$ZZ$522, 513, MATCH($B$3, resultados!$A$1:$ZZ$1, 0))</f>
        <v/>
      </c>
    </row>
    <row r="520">
      <c r="A520">
        <f>INDEX(resultados!$A$2:$ZZ$522, 514, MATCH($B$1, resultados!$A$1:$ZZ$1, 0))</f>
        <v/>
      </c>
      <c r="B520">
        <f>INDEX(resultados!$A$2:$ZZ$522, 514, MATCH($B$2, resultados!$A$1:$ZZ$1, 0))</f>
        <v/>
      </c>
      <c r="C520">
        <f>INDEX(resultados!$A$2:$ZZ$522, 514, MATCH($B$3, resultados!$A$1:$ZZ$1, 0))</f>
        <v/>
      </c>
    </row>
    <row r="521">
      <c r="A521">
        <f>INDEX(resultados!$A$2:$ZZ$522, 515, MATCH($B$1, resultados!$A$1:$ZZ$1, 0))</f>
        <v/>
      </c>
      <c r="B521">
        <f>INDEX(resultados!$A$2:$ZZ$522, 515, MATCH($B$2, resultados!$A$1:$ZZ$1, 0))</f>
        <v/>
      </c>
      <c r="C521">
        <f>INDEX(resultados!$A$2:$ZZ$522, 515, MATCH($B$3, resultados!$A$1:$ZZ$1, 0))</f>
        <v/>
      </c>
    </row>
    <row r="522">
      <c r="A522">
        <f>INDEX(resultados!$A$2:$ZZ$522, 516, MATCH($B$1, resultados!$A$1:$ZZ$1, 0))</f>
        <v/>
      </c>
      <c r="B522">
        <f>INDEX(resultados!$A$2:$ZZ$522, 516, MATCH($B$2, resultados!$A$1:$ZZ$1, 0))</f>
        <v/>
      </c>
      <c r="C522">
        <f>INDEX(resultados!$A$2:$ZZ$522, 516, MATCH($B$3, resultados!$A$1:$ZZ$1, 0))</f>
        <v/>
      </c>
    </row>
    <row r="523">
      <c r="A523">
        <f>INDEX(resultados!$A$2:$ZZ$522, 517, MATCH($B$1, resultados!$A$1:$ZZ$1, 0))</f>
        <v/>
      </c>
      <c r="B523">
        <f>INDEX(resultados!$A$2:$ZZ$522, 517, MATCH($B$2, resultados!$A$1:$ZZ$1, 0))</f>
        <v/>
      </c>
      <c r="C523">
        <f>INDEX(resultados!$A$2:$ZZ$522, 517, MATCH($B$3, resultados!$A$1:$ZZ$1, 0))</f>
        <v/>
      </c>
    </row>
    <row r="524">
      <c r="A524">
        <f>INDEX(resultados!$A$2:$ZZ$522, 518, MATCH($B$1, resultados!$A$1:$ZZ$1, 0))</f>
        <v/>
      </c>
      <c r="B524">
        <f>INDEX(resultados!$A$2:$ZZ$522, 518, MATCH($B$2, resultados!$A$1:$ZZ$1, 0))</f>
        <v/>
      </c>
      <c r="C524">
        <f>INDEX(resultados!$A$2:$ZZ$522, 518, MATCH($B$3, resultados!$A$1:$ZZ$1, 0))</f>
        <v/>
      </c>
    </row>
    <row r="525">
      <c r="A525">
        <f>INDEX(resultados!$A$2:$ZZ$522, 519, MATCH($B$1, resultados!$A$1:$ZZ$1, 0))</f>
        <v/>
      </c>
      <c r="B525">
        <f>INDEX(resultados!$A$2:$ZZ$522, 519, MATCH($B$2, resultados!$A$1:$ZZ$1, 0))</f>
        <v/>
      </c>
      <c r="C525">
        <f>INDEX(resultados!$A$2:$ZZ$522, 519, MATCH($B$3, resultados!$A$1:$ZZ$1, 0))</f>
        <v/>
      </c>
    </row>
    <row r="526">
      <c r="A526">
        <f>INDEX(resultados!$A$2:$ZZ$522, 520, MATCH($B$1, resultados!$A$1:$ZZ$1, 0))</f>
        <v/>
      </c>
      <c r="B526">
        <f>INDEX(resultados!$A$2:$ZZ$522, 520, MATCH($B$2, resultados!$A$1:$ZZ$1, 0))</f>
        <v/>
      </c>
      <c r="C526">
        <f>INDEX(resultados!$A$2:$ZZ$522, 520, MATCH($B$3, resultados!$A$1:$ZZ$1, 0))</f>
        <v/>
      </c>
    </row>
    <row r="527">
      <c r="A527">
        <f>INDEX(resultados!$A$2:$ZZ$522, 521, MATCH($B$1, resultados!$A$1:$ZZ$1, 0))</f>
        <v/>
      </c>
      <c r="B527">
        <f>INDEX(resultados!$A$2:$ZZ$522, 521, MATCH($B$2, resultados!$A$1:$ZZ$1, 0))</f>
        <v/>
      </c>
      <c r="C527">
        <f>INDEX(resultados!$A$2:$ZZ$522, 521,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4.5255</v>
      </c>
      <c r="E2" t="n">
        <v>22.1</v>
      </c>
      <c r="F2" t="n">
        <v>18.73</v>
      </c>
      <c r="G2" t="n">
        <v>11.47</v>
      </c>
      <c r="H2" t="n">
        <v>0.24</v>
      </c>
      <c r="I2" t="n">
        <v>98</v>
      </c>
      <c r="J2" t="n">
        <v>71.52</v>
      </c>
      <c r="K2" t="n">
        <v>32.27</v>
      </c>
      <c r="L2" t="n">
        <v>1</v>
      </c>
      <c r="M2" t="n">
        <v>96</v>
      </c>
      <c r="N2" t="n">
        <v>8.25</v>
      </c>
      <c r="O2" t="n">
        <v>9054.6</v>
      </c>
      <c r="P2" t="n">
        <v>135.08</v>
      </c>
      <c r="Q2" t="n">
        <v>183.34</v>
      </c>
      <c r="R2" t="n">
        <v>89.42</v>
      </c>
      <c r="S2" t="n">
        <v>26.24</v>
      </c>
      <c r="T2" t="n">
        <v>30275.78</v>
      </c>
      <c r="U2" t="n">
        <v>0.29</v>
      </c>
      <c r="V2" t="n">
        <v>0.8100000000000001</v>
      </c>
      <c r="W2" t="n">
        <v>3.1</v>
      </c>
      <c r="X2" t="n">
        <v>1.97</v>
      </c>
      <c r="Y2" t="n">
        <v>0.5</v>
      </c>
      <c r="Z2" t="n">
        <v>10</v>
      </c>
      <c r="AA2" t="n">
        <v>234.1783195342277</v>
      </c>
      <c r="AB2" t="n">
        <v>320.4131080048979</v>
      </c>
      <c r="AC2" t="n">
        <v>289.833330679627</v>
      </c>
      <c r="AD2" t="n">
        <v>234178.3195342277</v>
      </c>
      <c r="AE2" t="n">
        <v>320413.1080048979</v>
      </c>
      <c r="AF2" t="n">
        <v>1.24125214149876e-06</v>
      </c>
      <c r="AG2" t="n">
        <v>0.3069444444444445</v>
      </c>
      <c r="AH2" t="n">
        <v>289833.330679627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4.9365</v>
      </c>
      <c r="E3" t="n">
        <v>20.26</v>
      </c>
      <c r="F3" t="n">
        <v>17.68</v>
      </c>
      <c r="G3" t="n">
        <v>22.57</v>
      </c>
      <c r="H3" t="n">
        <v>0.48</v>
      </c>
      <c r="I3" t="n">
        <v>47</v>
      </c>
      <c r="J3" t="n">
        <v>72.7</v>
      </c>
      <c r="K3" t="n">
        <v>32.27</v>
      </c>
      <c r="L3" t="n">
        <v>2</v>
      </c>
      <c r="M3" t="n">
        <v>45</v>
      </c>
      <c r="N3" t="n">
        <v>8.43</v>
      </c>
      <c r="O3" t="n">
        <v>9200.25</v>
      </c>
      <c r="P3" t="n">
        <v>126.13</v>
      </c>
      <c r="Q3" t="n">
        <v>183.27</v>
      </c>
      <c r="R3" t="n">
        <v>57.09</v>
      </c>
      <c r="S3" t="n">
        <v>26.24</v>
      </c>
      <c r="T3" t="n">
        <v>14364.32</v>
      </c>
      <c r="U3" t="n">
        <v>0.46</v>
      </c>
      <c r="V3" t="n">
        <v>0.86</v>
      </c>
      <c r="W3" t="n">
        <v>3.01</v>
      </c>
      <c r="X3" t="n">
        <v>0.93</v>
      </c>
      <c r="Y3" t="n">
        <v>0.5</v>
      </c>
      <c r="Z3" t="n">
        <v>10</v>
      </c>
      <c r="AA3" t="n">
        <v>201.3934400972174</v>
      </c>
      <c r="AB3" t="n">
        <v>275.5553895924016</v>
      </c>
      <c r="AC3" t="n">
        <v>249.2567699542018</v>
      </c>
      <c r="AD3" t="n">
        <v>201393.4400972174</v>
      </c>
      <c r="AE3" t="n">
        <v>275555.3895924016</v>
      </c>
      <c r="AF3" t="n">
        <v>1.353981039997488e-06</v>
      </c>
      <c r="AG3" t="n">
        <v>0.2813888888888889</v>
      </c>
      <c r="AH3" t="n">
        <v>249256.7699542018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5.083</v>
      </c>
      <c r="E4" t="n">
        <v>19.67</v>
      </c>
      <c r="F4" t="n">
        <v>17.35</v>
      </c>
      <c r="G4" t="n">
        <v>33.58</v>
      </c>
      <c r="H4" t="n">
        <v>0.71</v>
      </c>
      <c r="I4" t="n">
        <v>31</v>
      </c>
      <c r="J4" t="n">
        <v>73.88</v>
      </c>
      <c r="K4" t="n">
        <v>32.27</v>
      </c>
      <c r="L4" t="n">
        <v>3</v>
      </c>
      <c r="M4" t="n">
        <v>29</v>
      </c>
      <c r="N4" t="n">
        <v>8.609999999999999</v>
      </c>
      <c r="O4" t="n">
        <v>9346.23</v>
      </c>
      <c r="P4" t="n">
        <v>122.23</v>
      </c>
      <c r="Q4" t="n">
        <v>183.27</v>
      </c>
      <c r="R4" t="n">
        <v>46.62</v>
      </c>
      <c r="S4" t="n">
        <v>26.24</v>
      </c>
      <c r="T4" t="n">
        <v>9212.27</v>
      </c>
      <c r="U4" t="n">
        <v>0.5600000000000001</v>
      </c>
      <c r="V4" t="n">
        <v>0.88</v>
      </c>
      <c r="W4" t="n">
        <v>2.99</v>
      </c>
      <c r="X4" t="n">
        <v>0.59</v>
      </c>
      <c r="Y4" t="n">
        <v>0.5</v>
      </c>
      <c r="Z4" t="n">
        <v>10</v>
      </c>
      <c r="AA4" t="n">
        <v>190.3745671288212</v>
      </c>
      <c r="AB4" t="n">
        <v>260.4788814786826</v>
      </c>
      <c r="AC4" t="n">
        <v>235.6191426148394</v>
      </c>
      <c r="AD4" t="n">
        <v>190374.5671288212</v>
      </c>
      <c r="AE4" t="n">
        <v>260478.8814786826</v>
      </c>
      <c r="AF4" t="n">
        <v>1.394162995301778e-06</v>
      </c>
      <c r="AG4" t="n">
        <v>0.2731944444444445</v>
      </c>
      <c r="AH4" t="n">
        <v>235619.1426148394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5.1535</v>
      </c>
      <c r="E5" t="n">
        <v>19.4</v>
      </c>
      <c r="F5" t="n">
        <v>17.2</v>
      </c>
      <c r="G5" t="n">
        <v>44.88</v>
      </c>
      <c r="H5" t="n">
        <v>0.93</v>
      </c>
      <c r="I5" t="n">
        <v>23</v>
      </c>
      <c r="J5" t="n">
        <v>75.06999999999999</v>
      </c>
      <c r="K5" t="n">
        <v>32.27</v>
      </c>
      <c r="L5" t="n">
        <v>4</v>
      </c>
      <c r="M5" t="n">
        <v>21</v>
      </c>
      <c r="N5" t="n">
        <v>8.800000000000001</v>
      </c>
      <c r="O5" t="n">
        <v>9492.549999999999</v>
      </c>
      <c r="P5" t="n">
        <v>119.75</v>
      </c>
      <c r="Q5" t="n">
        <v>183.26</v>
      </c>
      <c r="R5" t="n">
        <v>42.14</v>
      </c>
      <c r="S5" t="n">
        <v>26.24</v>
      </c>
      <c r="T5" t="n">
        <v>7011.27</v>
      </c>
      <c r="U5" t="n">
        <v>0.62</v>
      </c>
      <c r="V5" t="n">
        <v>0.88</v>
      </c>
      <c r="W5" t="n">
        <v>2.98</v>
      </c>
      <c r="X5" t="n">
        <v>0.45</v>
      </c>
      <c r="Y5" t="n">
        <v>0.5</v>
      </c>
      <c r="Z5" t="n">
        <v>10</v>
      </c>
      <c r="AA5" t="n">
        <v>184.6869315770345</v>
      </c>
      <c r="AB5" t="n">
        <v>252.6968075959605</v>
      </c>
      <c r="AC5" t="n">
        <v>228.5797789412725</v>
      </c>
      <c r="AD5" t="n">
        <v>184686.9315770345</v>
      </c>
      <c r="AE5" t="n">
        <v>252696.8075959605</v>
      </c>
      <c r="AF5" t="n">
        <v>1.413499704168349e-06</v>
      </c>
      <c r="AG5" t="n">
        <v>0.2694444444444444</v>
      </c>
      <c r="AH5" t="n">
        <v>228579.7789412725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5.2053</v>
      </c>
      <c r="E6" t="n">
        <v>19.21</v>
      </c>
      <c r="F6" t="n">
        <v>17.09</v>
      </c>
      <c r="G6" t="n">
        <v>56.96</v>
      </c>
      <c r="H6" t="n">
        <v>1.15</v>
      </c>
      <c r="I6" t="n">
        <v>18</v>
      </c>
      <c r="J6" t="n">
        <v>76.26000000000001</v>
      </c>
      <c r="K6" t="n">
        <v>32.27</v>
      </c>
      <c r="L6" t="n">
        <v>5</v>
      </c>
      <c r="M6" t="n">
        <v>16</v>
      </c>
      <c r="N6" t="n">
        <v>8.99</v>
      </c>
      <c r="O6" t="n">
        <v>9639.200000000001</v>
      </c>
      <c r="P6" t="n">
        <v>117.32</v>
      </c>
      <c r="Q6" t="n">
        <v>183.27</v>
      </c>
      <c r="R6" t="n">
        <v>38.55</v>
      </c>
      <c r="S6" t="n">
        <v>26.24</v>
      </c>
      <c r="T6" t="n">
        <v>5241.66</v>
      </c>
      <c r="U6" t="n">
        <v>0.68</v>
      </c>
      <c r="V6" t="n">
        <v>0.89</v>
      </c>
      <c r="W6" t="n">
        <v>2.97</v>
      </c>
      <c r="X6" t="n">
        <v>0.33</v>
      </c>
      <c r="Y6" t="n">
        <v>0.5</v>
      </c>
      <c r="Z6" t="n">
        <v>10</v>
      </c>
      <c r="AA6" t="n">
        <v>179.9715018877354</v>
      </c>
      <c r="AB6" t="n">
        <v>246.2449486649889</v>
      </c>
      <c r="AC6" t="n">
        <v>222.7436763714299</v>
      </c>
      <c r="AD6" t="n">
        <v>179971.5018877354</v>
      </c>
      <c r="AE6" t="n">
        <v>246244.9486649889</v>
      </c>
      <c r="AF6" t="n">
        <v>1.427707385293006e-06</v>
      </c>
      <c r="AG6" t="n">
        <v>0.2668055555555556</v>
      </c>
      <c r="AH6" t="n">
        <v>222743.6763714299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5.2325</v>
      </c>
      <c r="E7" t="n">
        <v>19.11</v>
      </c>
      <c r="F7" t="n">
        <v>17.03</v>
      </c>
      <c r="G7" t="n">
        <v>68.14</v>
      </c>
      <c r="H7" t="n">
        <v>1.36</v>
      </c>
      <c r="I7" t="n">
        <v>15</v>
      </c>
      <c r="J7" t="n">
        <v>77.45</v>
      </c>
      <c r="K7" t="n">
        <v>32.27</v>
      </c>
      <c r="L7" t="n">
        <v>6</v>
      </c>
      <c r="M7" t="n">
        <v>13</v>
      </c>
      <c r="N7" t="n">
        <v>9.18</v>
      </c>
      <c r="O7" t="n">
        <v>9786.190000000001</v>
      </c>
      <c r="P7" t="n">
        <v>115.64</v>
      </c>
      <c r="Q7" t="n">
        <v>183.27</v>
      </c>
      <c r="R7" t="n">
        <v>37.04</v>
      </c>
      <c r="S7" t="n">
        <v>26.24</v>
      </c>
      <c r="T7" t="n">
        <v>4499.85</v>
      </c>
      <c r="U7" t="n">
        <v>0.71</v>
      </c>
      <c r="V7" t="n">
        <v>0.89</v>
      </c>
      <c r="W7" t="n">
        <v>2.96</v>
      </c>
      <c r="X7" t="n">
        <v>0.28</v>
      </c>
      <c r="Y7" t="n">
        <v>0.5</v>
      </c>
      <c r="Z7" t="n">
        <v>10</v>
      </c>
      <c r="AA7" t="n">
        <v>177.1054133881152</v>
      </c>
      <c r="AB7" t="n">
        <v>242.3234399369097</v>
      </c>
      <c r="AC7" t="n">
        <v>219.1964309324853</v>
      </c>
      <c r="AD7" t="n">
        <v>177105.4133881152</v>
      </c>
      <c r="AE7" t="n">
        <v>242323.4399369097</v>
      </c>
      <c r="AF7" t="n">
        <v>1.435167789281243e-06</v>
      </c>
      <c r="AG7" t="n">
        <v>0.2654166666666666</v>
      </c>
      <c r="AH7" t="n">
        <v>219196.4309324853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5.2481</v>
      </c>
      <c r="E8" t="n">
        <v>19.05</v>
      </c>
      <c r="F8" t="n">
        <v>17.01</v>
      </c>
      <c r="G8" t="n">
        <v>78.5</v>
      </c>
      <c r="H8" t="n">
        <v>1.56</v>
      </c>
      <c r="I8" t="n">
        <v>13</v>
      </c>
      <c r="J8" t="n">
        <v>78.65000000000001</v>
      </c>
      <c r="K8" t="n">
        <v>32.27</v>
      </c>
      <c r="L8" t="n">
        <v>7</v>
      </c>
      <c r="M8" t="n">
        <v>11</v>
      </c>
      <c r="N8" t="n">
        <v>9.380000000000001</v>
      </c>
      <c r="O8" t="n">
        <v>9933.52</v>
      </c>
      <c r="P8" t="n">
        <v>114.19</v>
      </c>
      <c r="Q8" t="n">
        <v>183.27</v>
      </c>
      <c r="R8" t="n">
        <v>36.2</v>
      </c>
      <c r="S8" t="n">
        <v>26.24</v>
      </c>
      <c r="T8" t="n">
        <v>4092.63</v>
      </c>
      <c r="U8" t="n">
        <v>0.72</v>
      </c>
      <c r="V8" t="n">
        <v>0.89</v>
      </c>
      <c r="W8" t="n">
        <v>2.96</v>
      </c>
      <c r="X8" t="n">
        <v>0.25</v>
      </c>
      <c r="Y8" t="n">
        <v>0.5</v>
      </c>
      <c r="Z8" t="n">
        <v>10</v>
      </c>
      <c r="AA8" t="n">
        <v>175.0163943796456</v>
      </c>
      <c r="AB8" t="n">
        <v>239.4651519685088</v>
      </c>
      <c r="AC8" t="n">
        <v>216.6109339561553</v>
      </c>
      <c r="AD8" t="n">
        <v>175016.3943796456</v>
      </c>
      <c r="AE8" t="n">
        <v>239465.1519685088</v>
      </c>
      <c r="AF8" t="n">
        <v>1.439446550392143e-06</v>
      </c>
      <c r="AG8" t="n">
        <v>0.2645833333333333</v>
      </c>
      <c r="AH8" t="n">
        <v>216610.9339561553</v>
      </c>
    </row>
    <row r="9">
      <c r="A9" t="n">
        <v>7</v>
      </c>
      <c r="B9" t="n">
        <v>30</v>
      </c>
      <c r="C9" t="inlineStr">
        <is>
          <t xml:space="preserve">CONCLUIDO	</t>
        </is>
      </c>
      <c r="D9" t="n">
        <v>5.2706</v>
      </c>
      <c r="E9" t="n">
        <v>18.97</v>
      </c>
      <c r="F9" t="n">
        <v>16.96</v>
      </c>
      <c r="G9" t="n">
        <v>92.5</v>
      </c>
      <c r="H9" t="n">
        <v>1.75</v>
      </c>
      <c r="I9" t="n">
        <v>11</v>
      </c>
      <c r="J9" t="n">
        <v>79.84</v>
      </c>
      <c r="K9" t="n">
        <v>32.27</v>
      </c>
      <c r="L9" t="n">
        <v>8</v>
      </c>
      <c r="M9" t="n">
        <v>9</v>
      </c>
      <c r="N9" t="n">
        <v>9.57</v>
      </c>
      <c r="O9" t="n">
        <v>10081.19</v>
      </c>
      <c r="P9" t="n">
        <v>111.26</v>
      </c>
      <c r="Q9" t="n">
        <v>183.28</v>
      </c>
      <c r="R9" t="n">
        <v>34.54</v>
      </c>
      <c r="S9" t="n">
        <v>26.24</v>
      </c>
      <c r="T9" t="n">
        <v>3271.15</v>
      </c>
      <c r="U9" t="n">
        <v>0.76</v>
      </c>
      <c r="V9" t="n">
        <v>0.9</v>
      </c>
      <c r="W9" t="n">
        <v>2.96</v>
      </c>
      <c r="X9" t="n">
        <v>0.2</v>
      </c>
      <c r="Y9" t="n">
        <v>0.5</v>
      </c>
      <c r="Z9" t="n">
        <v>10</v>
      </c>
      <c r="AA9" t="n">
        <v>171.0923596460724</v>
      </c>
      <c r="AB9" t="n">
        <v>234.0961145298421</v>
      </c>
      <c r="AC9" t="n">
        <v>211.7543099151418</v>
      </c>
      <c r="AD9" t="n">
        <v>171092.3596460724</v>
      </c>
      <c r="AE9" t="n">
        <v>234096.1145298421</v>
      </c>
      <c r="AF9" t="n">
        <v>1.445617840455942e-06</v>
      </c>
      <c r="AG9" t="n">
        <v>0.2634722222222222</v>
      </c>
      <c r="AH9" t="n">
        <v>211754.3099151418</v>
      </c>
    </row>
    <row r="10">
      <c r="A10" t="n">
        <v>8</v>
      </c>
      <c r="B10" t="n">
        <v>30</v>
      </c>
      <c r="C10" t="inlineStr">
        <is>
          <t xml:space="preserve">CONCLUIDO	</t>
        </is>
      </c>
      <c r="D10" t="n">
        <v>5.2821</v>
      </c>
      <c r="E10" t="n">
        <v>18.93</v>
      </c>
      <c r="F10" t="n">
        <v>16.93</v>
      </c>
      <c r="G10" t="n">
        <v>101.59</v>
      </c>
      <c r="H10" t="n">
        <v>1.94</v>
      </c>
      <c r="I10" t="n">
        <v>10</v>
      </c>
      <c r="J10" t="n">
        <v>81.04000000000001</v>
      </c>
      <c r="K10" t="n">
        <v>32.27</v>
      </c>
      <c r="L10" t="n">
        <v>9</v>
      </c>
      <c r="M10" t="n">
        <v>8</v>
      </c>
      <c r="N10" t="n">
        <v>9.77</v>
      </c>
      <c r="O10" t="n">
        <v>10229.34</v>
      </c>
      <c r="P10" t="n">
        <v>110.29</v>
      </c>
      <c r="Q10" t="n">
        <v>183.26</v>
      </c>
      <c r="R10" t="n">
        <v>33.58</v>
      </c>
      <c r="S10" t="n">
        <v>26.24</v>
      </c>
      <c r="T10" t="n">
        <v>2796.55</v>
      </c>
      <c r="U10" t="n">
        <v>0.78</v>
      </c>
      <c r="V10" t="n">
        <v>0.9</v>
      </c>
      <c r="W10" t="n">
        <v>2.96</v>
      </c>
      <c r="X10" t="n">
        <v>0.18</v>
      </c>
      <c r="Y10" t="n">
        <v>0.5</v>
      </c>
      <c r="Z10" t="n">
        <v>10</v>
      </c>
      <c r="AA10" t="n">
        <v>169.6291262178505</v>
      </c>
      <c r="AB10" t="n">
        <v>232.0940540000471</v>
      </c>
      <c r="AC10" t="n">
        <v>209.9433232324002</v>
      </c>
      <c r="AD10" t="n">
        <v>169629.1262178505</v>
      </c>
      <c r="AE10" t="n">
        <v>232094.0540000471</v>
      </c>
      <c r="AF10" t="n">
        <v>1.448772055377439e-06</v>
      </c>
      <c r="AG10" t="n">
        <v>0.2629166666666667</v>
      </c>
      <c r="AH10" t="n">
        <v>209943.3232324002</v>
      </c>
    </row>
    <row r="11">
      <c r="A11" t="n">
        <v>9</v>
      </c>
      <c r="B11" t="n">
        <v>30</v>
      </c>
      <c r="C11" t="inlineStr">
        <is>
          <t xml:space="preserve">CONCLUIDO	</t>
        </is>
      </c>
      <c r="D11" t="n">
        <v>5.2905</v>
      </c>
      <c r="E11" t="n">
        <v>18.9</v>
      </c>
      <c r="F11" t="n">
        <v>16.92</v>
      </c>
      <c r="G11" t="n">
        <v>112.79</v>
      </c>
      <c r="H11" t="n">
        <v>2.13</v>
      </c>
      <c r="I11" t="n">
        <v>9</v>
      </c>
      <c r="J11" t="n">
        <v>82.25</v>
      </c>
      <c r="K11" t="n">
        <v>32.27</v>
      </c>
      <c r="L11" t="n">
        <v>10</v>
      </c>
      <c r="M11" t="n">
        <v>7</v>
      </c>
      <c r="N11" t="n">
        <v>9.98</v>
      </c>
      <c r="O11" t="n">
        <v>10377.72</v>
      </c>
      <c r="P11" t="n">
        <v>107.85</v>
      </c>
      <c r="Q11" t="n">
        <v>183.26</v>
      </c>
      <c r="R11" t="n">
        <v>33.33</v>
      </c>
      <c r="S11" t="n">
        <v>26.24</v>
      </c>
      <c r="T11" t="n">
        <v>2676.71</v>
      </c>
      <c r="U11" t="n">
        <v>0.79</v>
      </c>
      <c r="V11" t="n">
        <v>0.9</v>
      </c>
      <c r="W11" t="n">
        <v>2.95</v>
      </c>
      <c r="X11" t="n">
        <v>0.16</v>
      </c>
      <c r="Y11" t="n">
        <v>0.5</v>
      </c>
      <c r="Z11" t="n">
        <v>10</v>
      </c>
      <c r="AA11" t="n">
        <v>166.8209262566175</v>
      </c>
      <c r="AB11" t="n">
        <v>228.2517509240513</v>
      </c>
      <c r="AC11" t="n">
        <v>206.4677241692701</v>
      </c>
      <c r="AD11" t="n">
        <v>166820.9262566175</v>
      </c>
      <c r="AE11" t="n">
        <v>228251.7509240513</v>
      </c>
      <c r="AF11" t="n">
        <v>1.451076003667924e-06</v>
      </c>
      <c r="AG11" t="n">
        <v>0.2625</v>
      </c>
      <c r="AH11" t="n">
        <v>206467.7241692701</v>
      </c>
    </row>
    <row r="12">
      <c r="A12" t="n">
        <v>10</v>
      </c>
      <c r="B12" t="n">
        <v>30</v>
      </c>
      <c r="C12" t="inlineStr">
        <is>
          <t xml:space="preserve">CONCLUIDO	</t>
        </is>
      </c>
      <c r="D12" t="n">
        <v>5.304</v>
      </c>
      <c r="E12" t="n">
        <v>18.85</v>
      </c>
      <c r="F12" t="n">
        <v>16.89</v>
      </c>
      <c r="G12" t="n">
        <v>126.64</v>
      </c>
      <c r="H12" t="n">
        <v>2.31</v>
      </c>
      <c r="I12" t="n">
        <v>8</v>
      </c>
      <c r="J12" t="n">
        <v>83.45</v>
      </c>
      <c r="K12" t="n">
        <v>32.27</v>
      </c>
      <c r="L12" t="n">
        <v>11</v>
      </c>
      <c r="M12" t="n">
        <v>6</v>
      </c>
      <c r="N12" t="n">
        <v>10.18</v>
      </c>
      <c r="O12" t="n">
        <v>10526.45</v>
      </c>
      <c r="P12" t="n">
        <v>105.85</v>
      </c>
      <c r="Q12" t="n">
        <v>183.26</v>
      </c>
      <c r="R12" t="n">
        <v>32.29</v>
      </c>
      <c r="S12" t="n">
        <v>26.24</v>
      </c>
      <c r="T12" t="n">
        <v>2159.81</v>
      </c>
      <c r="U12" t="n">
        <v>0.8100000000000001</v>
      </c>
      <c r="V12" t="n">
        <v>0.9</v>
      </c>
      <c r="W12" t="n">
        <v>2.95</v>
      </c>
      <c r="X12" t="n">
        <v>0.13</v>
      </c>
      <c r="Y12" t="n">
        <v>0.5</v>
      </c>
      <c r="Z12" t="n">
        <v>10</v>
      </c>
      <c r="AA12" t="n">
        <v>164.2537882950939</v>
      </c>
      <c r="AB12" t="n">
        <v>224.7392795109627</v>
      </c>
      <c r="AC12" t="n">
        <v>203.2904780980609</v>
      </c>
      <c r="AD12" t="n">
        <v>164253.7882950939</v>
      </c>
      <c r="AE12" t="n">
        <v>224739.2795109627</v>
      </c>
      <c r="AF12" t="n">
        <v>1.454778777706204e-06</v>
      </c>
      <c r="AG12" t="n">
        <v>0.2618055555555556</v>
      </c>
      <c r="AH12" t="n">
        <v>203290.4780980609</v>
      </c>
    </row>
    <row r="13">
      <c r="A13" t="n">
        <v>11</v>
      </c>
      <c r="B13" t="n">
        <v>30</v>
      </c>
      <c r="C13" t="inlineStr">
        <is>
          <t xml:space="preserve">CONCLUIDO	</t>
        </is>
      </c>
      <c r="D13" t="n">
        <v>5.3017</v>
      </c>
      <c r="E13" t="n">
        <v>18.86</v>
      </c>
      <c r="F13" t="n">
        <v>16.89</v>
      </c>
      <c r="G13" t="n">
        <v>126.7</v>
      </c>
      <c r="H13" t="n">
        <v>2.48</v>
      </c>
      <c r="I13" t="n">
        <v>8</v>
      </c>
      <c r="J13" t="n">
        <v>84.66</v>
      </c>
      <c r="K13" t="n">
        <v>32.27</v>
      </c>
      <c r="L13" t="n">
        <v>12</v>
      </c>
      <c r="M13" t="n">
        <v>2</v>
      </c>
      <c r="N13" t="n">
        <v>10.39</v>
      </c>
      <c r="O13" t="n">
        <v>10675.53</v>
      </c>
      <c r="P13" t="n">
        <v>105.18</v>
      </c>
      <c r="Q13" t="n">
        <v>183.27</v>
      </c>
      <c r="R13" t="n">
        <v>32.37</v>
      </c>
      <c r="S13" t="n">
        <v>26.24</v>
      </c>
      <c r="T13" t="n">
        <v>2200.63</v>
      </c>
      <c r="U13" t="n">
        <v>0.8100000000000001</v>
      </c>
      <c r="V13" t="n">
        <v>0.9</v>
      </c>
      <c r="W13" t="n">
        <v>2.96</v>
      </c>
      <c r="X13" t="n">
        <v>0.14</v>
      </c>
      <c r="Y13" t="n">
        <v>0.5</v>
      </c>
      <c r="Z13" t="n">
        <v>10</v>
      </c>
      <c r="AA13" t="n">
        <v>163.6366854138982</v>
      </c>
      <c r="AB13" t="n">
        <v>223.8949321242535</v>
      </c>
      <c r="AC13" t="n">
        <v>202.52671404089</v>
      </c>
      <c r="AD13" t="n">
        <v>163636.6854138982</v>
      </c>
      <c r="AE13" t="n">
        <v>223894.9321242535</v>
      </c>
      <c r="AF13" t="n">
        <v>1.454147934721904e-06</v>
      </c>
      <c r="AG13" t="n">
        <v>0.2619444444444444</v>
      </c>
      <c r="AH13" t="n">
        <v>202526.71404089</v>
      </c>
    </row>
    <row r="14">
      <c r="A14" t="n">
        <v>12</v>
      </c>
      <c r="B14" t="n">
        <v>30</v>
      </c>
      <c r="C14" t="inlineStr">
        <is>
          <t xml:space="preserve">CONCLUIDO	</t>
        </is>
      </c>
      <c r="D14" t="n">
        <v>5.2999</v>
      </c>
      <c r="E14" t="n">
        <v>18.87</v>
      </c>
      <c r="F14" t="n">
        <v>16.9</v>
      </c>
      <c r="G14" t="n">
        <v>126.75</v>
      </c>
      <c r="H14" t="n">
        <v>2.65</v>
      </c>
      <c r="I14" t="n">
        <v>8</v>
      </c>
      <c r="J14" t="n">
        <v>85.87</v>
      </c>
      <c r="K14" t="n">
        <v>32.27</v>
      </c>
      <c r="L14" t="n">
        <v>13</v>
      </c>
      <c r="M14" t="n">
        <v>1</v>
      </c>
      <c r="N14" t="n">
        <v>10.6</v>
      </c>
      <c r="O14" t="n">
        <v>10824.97</v>
      </c>
      <c r="P14" t="n">
        <v>105.89</v>
      </c>
      <c r="Q14" t="n">
        <v>183.26</v>
      </c>
      <c r="R14" t="n">
        <v>32.5</v>
      </c>
      <c r="S14" t="n">
        <v>26.24</v>
      </c>
      <c r="T14" t="n">
        <v>2265.78</v>
      </c>
      <c r="U14" t="n">
        <v>0.8100000000000001</v>
      </c>
      <c r="V14" t="n">
        <v>0.9</v>
      </c>
      <c r="W14" t="n">
        <v>2.96</v>
      </c>
      <c r="X14" t="n">
        <v>0.14</v>
      </c>
      <c r="Y14" t="n">
        <v>0.5</v>
      </c>
      <c r="Z14" t="n">
        <v>10</v>
      </c>
      <c r="AA14" t="n">
        <v>164.4524388738591</v>
      </c>
      <c r="AB14" t="n">
        <v>225.0110819966741</v>
      </c>
      <c r="AC14" t="n">
        <v>203.5363401360133</v>
      </c>
      <c r="AD14" t="n">
        <v>164452.4388738591</v>
      </c>
      <c r="AE14" t="n">
        <v>225011.0819966741</v>
      </c>
      <c r="AF14" t="n">
        <v>1.4536542315168e-06</v>
      </c>
      <c r="AG14" t="n">
        <v>0.2620833333333333</v>
      </c>
      <c r="AH14" t="n">
        <v>203536.3401360133</v>
      </c>
    </row>
    <row r="15">
      <c r="A15" t="n">
        <v>13</v>
      </c>
      <c r="B15" t="n">
        <v>30</v>
      </c>
      <c r="C15" t="inlineStr">
        <is>
          <t xml:space="preserve">CONCLUIDO	</t>
        </is>
      </c>
      <c r="D15" t="n">
        <v>5.3002</v>
      </c>
      <c r="E15" t="n">
        <v>18.87</v>
      </c>
      <c r="F15" t="n">
        <v>16.9</v>
      </c>
      <c r="G15" t="n">
        <v>126.74</v>
      </c>
      <c r="H15" t="n">
        <v>2.82</v>
      </c>
      <c r="I15" t="n">
        <v>8</v>
      </c>
      <c r="J15" t="n">
        <v>87.09</v>
      </c>
      <c r="K15" t="n">
        <v>32.27</v>
      </c>
      <c r="L15" t="n">
        <v>14</v>
      </c>
      <c r="M15" t="n">
        <v>0</v>
      </c>
      <c r="N15" t="n">
        <v>10.82</v>
      </c>
      <c r="O15" t="n">
        <v>10974.76</v>
      </c>
      <c r="P15" t="n">
        <v>106.68</v>
      </c>
      <c r="Q15" t="n">
        <v>183.26</v>
      </c>
      <c r="R15" t="n">
        <v>32.41</v>
      </c>
      <c r="S15" t="n">
        <v>26.24</v>
      </c>
      <c r="T15" t="n">
        <v>2221.59</v>
      </c>
      <c r="U15" t="n">
        <v>0.8100000000000001</v>
      </c>
      <c r="V15" t="n">
        <v>0.9</v>
      </c>
      <c r="W15" t="n">
        <v>2.96</v>
      </c>
      <c r="X15" t="n">
        <v>0.14</v>
      </c>
      <c r="Y15" t="n">
        <v>0.5</v>
      </c>
      <c r="Z15" t="n">
        <v>10</v>
      </c>
      <c r="AA15" t="n">
        <v>165.2543953425029</v>
      </c>
      <c r="AB15" t="n">
        <v>226.1083542168944</v>
      </c>
      <c r="AC15" t="n">
        <v>204.5288902355674</v>
      </c>
      <c r="AD15" t="n">
        <v>165254.3953425029</v>
      </c>
      <c r="AE15" t="n">
        <v>226108.3542168944</v>
      </c>
      <c r="AF15" t="n">
        <v>1.453736515384318e-06</v>
      </c>
      <c r="AG15" t="n">
        <v>0.2620833333333333</v>
      </c>
      <c r="AH15" t="n">
        <v>204528.8902355673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4.919</v>
      </c>
      <c r="E2" t="n">
        <v>20.33</v>
      </c>
      <c r="F2" t="n">
        <v>17.95</v>
      </c>
      <c r="G2" t="n">
        <v>17.66</v>
      </c>
      <c r="H2" t="n">
        <v>0.43</v>
      </c>
      <c r="I2" t="n">
        <v>61</v>
      </c>
      <c r="J2" t="n">
        <v>39.78</v>
      </c>
      <c r="K2" t="n">
        <v>19.54</v>
      </c>
      <c r="L2" t="n">
        <v>1</v>
      </c>
      <c r="M2" t="n">
        <v>59</v>
      </c>
      <c r="N2" t="n">
        <v>4.24</v>
      </c>
      <c r="O2" t="n">
        <v>5140</v>
      </c>
      <c r="P2" t="n">
        <v>83.41</v>
      </c>
      <c r="Q2" t="n">
        <v>183.28</v>
      </c>
      <c r="R2" t="n">
        <v>65.41</v>
      </c>
      <c r="S2" t="n">
        <v>26.24</v>
      </c>
      <c r="T2" t="n">
        <v>18456.22</v>
      </c>
      <c r="U2" t="n">
        <v>0.4</v>
      </c>
      <c r="V2" t="n">
        <v>0.85</v>
      </c>
      <c r="W2" t="n">
        <v>3.04</v>
      </c>
      <c r="X2" t="n">
        <v>1.2</v>
      </c>
      <c r="Y2" t="n">
        <v>0.5</v>
      </c>
      <c r="Z2" t="n">
        <v>10</v>
      </c>
      <c r="AA2" t="n">
        <v>140.8213890881523</v>
      </c>
      <c r="AB2" t="n">
        <v>192.6780371515477</v>
      </c>
      <c r="AC2" t="n">
        <v>174.289115711182</v>
      </c>
      <c r="AD2" t="n">
        <v>140821.3890881523</v>
      </c>
      <c r="AE2" t="n">
        <v>192678.0371515477</v>
      </c>
      <c r="AF2" t="n">
        <v>1.44808294151588e-06</v>
      </c>
      <c r="AG2" t="n">
        <v>0.2823611111111111</v>
      </c>
      <c r="AH2" t="n">
        <v>174289.115711182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5.1703</v>
      </c>
      <c r="E3" t="n">
        <v>19.34</v>
      </c>
      <c r="F3" t="n">
        <v>17.32</v>
      </c>
      <c r="G3" t="n">
        <v>35.84</v>
      </c>
      <c r="H3" t="n">
        <v>0.84</v>
      </c>
      <c r="I3" t="n">
        <v>29</v>
      </c>
      <c r="J3" t="n">
        <v>40.89</v>
      </c>
      <c r="K3" t="n">
        <v>19.54</v>
      </c>
      <c r="L3" t="n">
        <v>2</v>
      </c>
      <c r="M3" t="n">
        <v>27</v>
      </c>
      <c r="N3" t="n">
        <v>4.35</v>
      </c>
      <c r="O3" t="n">
        <v>5277.26</v>
      </c>
      <c r="P3" t="n">
        <v>77.55</v>
      </c>
      <c r="Q3" t="n">
        <v>183.27</v>
      </c>
      <c r="R3" t="n">
        <v>45.84</v>
      </c>
      <c r="S3" t="n">
        <v>26.24</v>
      </c>
      <c r="T3" t="n">
        <v>8829.120000000001</v>
      </c>
      <c r="U3" t="n">
        <v>0.57</v>
      </c>
      <c r="V3" t="n">
        <v>0.88</v>
      </c>
      <c r="W3" t="n">
        <v>2.99</v>
      </c>
      <c r="X3" t="n">
        <v>0.5600000000000001</v>
      </c>
      <c r="Y3" t="n">
        <v>0.5</v>
      </c>
      <c r="Z3" t="n">
        <v>10</v>
      </c>
      <c r="AA3" t="n">
        <v>126.3473972185065</v>
      </c>
      <c r="AB3" t="n">
        <v>172.8740829280534</v>
      </c>
      <c r="AC3" t="n">
        <v>156.3752230837474</v>
      </c>
      <c r="AD3" t="n">
        <v>126347.3972185065</v>
      </c>
      <c r="AE3" t="n">
        <v>172874.0829280534</v>
      </c>
      <c r="AF3" t="n">
        <v>1.522062051742133e-06</v>
      </c>
      <c r="AG3" t="n">
        <v>0.2686111111111111</v>
      </c>
      <c r="AH3" t="n">
        <v>156375.2230837474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5.2562</v>
      </c>
      <c r="E4" t="n">
        <v>19.02</v>
      </c>
      <c r="F4" t="n">
        <v>17.12</v>
      </c>
      <c r="G4" t="n">
        <v>54.05</v>
      </c>
      <c r="H4" t="n">
        <v>1.22</v>
      </c>
      <c r="I4" t="n">
        <v>19</v>
      </c>
      <c r="J4" t="n">
        <v>42.01</v>
      </c>
      <c r="K4" t="n">
        <v>19.54</v>
      </c>
      <c r="L4" t="n">
        <v>3</v>
      </c>
      <c r="M4" t="n">
        <v>17</v>
      </c>
      <c r="N4" t="n">
        <v>4.46</v>
      </c>
      <c r="O4" t="n">
        <v>5414.79</v>
      </c>
      <c r="P4" t="n">
        <v>73.42</v>
      </c>
      <c r="Q4" t="n">
        <v>183.28</v>
      </c>
      <c r="R4" t="n">
        <v>39.49</v>
      </c>
      <c r="S4" t="n">
        <v>26.24</v>
      </c>
      <c r="T4" t="n">
        <v>5705.33</v>
      </c>
      <c r="U4" t="n">
        <v>0.66</v>
      </c>
      <c r="V4" t="n">
        <v>0.89</v>
      </c>
      <c r="W4" t="n">
        <v>2.97</v>
      </c>
      <c r="X4" t="n">
        <v>0.36</v>
      </c>
      <c r="Y4" t="n">
        <v>0.5</v>
      </c>
      <c r="Z4" t="n">
        <v>10</v>
      </c>
      <c r="AA4" t="n">
        <v>119.5519718651713</v>
      </c>
      <c r="AB4" t="n">
        <v>163.5762821666166</v>
      </c>
      <c r="AC4" t="n">
        <v>147.9647913774338</v>
      </c>
      <c r="AD4" t="n">
        <v>119551.9718651713</v>
      </c>
      <c r="AE4" t="n">
        <v>163576.2821666166</v>
      </c>
      <c r="AF4" t="n">
        <v>1.547349777840164e-06</v>
      </c>
      <c r="AG4" t="n">
        <v>0.2641666666666667</v>
      </c>
      <c r="AH4" t="n">
        <v>147964.7913774338</v>
      </c>
    </row>
    <row r="5">
      <c r="A5" t="n">
        <v>3</v>
      </c>
      <c r="B5" t="n">
        <v>15</v>
      </c>
      <c r="C5" t="inlineStr">
        <is>
          <t xml:space="preserve">CONCLUIDO	</t>
        </is>
      </c>
      <c r="D5" t="n">
        <v>5.3013</v>
      </c>
      <c r="E5" t="n">
        <v>18.86</v>
      </c>
      <c r="F5" t="n">
        <v>17.01</v>
      </c>
      <c r="G5" t="n">
        <v>72.90000000000001</v>
      </c>
      <c r="H5" t="n">
        <v>1.59</v>
      </c>
      <c r="I5" t="n">
        <v>14</v>
      </c>
      <c r="J5" t="n">
        <v>43.13</v>
      </c>
      <c r="K5" t="n">
        <v>19.54</v>
      </c>
      <c r="L5" t="n">
        <v>4</v>
      </c>
      <c r="M5" t="n">
        <v>7</v>
      </c>
      <c r="N5" t="n">
        <v>4.58</v>
      </c>
      <c r="O5" t="n">
        <v>5552.61</v>
      </c>
      <c r="P5" t="n">
        <v>69.79000000000001</v>
      </c>
      <c r="Q5" t="n">
        <v>183.29</v>
      </c>
      <c r="R5" t="n">
        <v>35.95</v>
      </c>
      <c r="S5" t="n">
        <v>26.24</v>
      </c>
      <c r="T5" t="n">
        <v>3960.53</v>
      </c>
      <c r="U5" t="n">
        <v>0.73</v>
      </c>
      <c r="V5" t="n">
        <v>0.89</v>
      </c>
      <c r="W5" t="n">
        <v>2.97</v>
      </c>
      <c r="X5" t="n">
        <v>0.25</v>
      </c>
      <c r="Y5" t="n">
        <v>0.5</v>
      </c>
      <c r="Z5" t="n">
        <v>10</v>
      </c>
      <c r="AA5" t="n">
        <v>114.5601610598081</v>
      </c>
      <c r="AB5" t="n">
        <v>156.7462663995719</v>
      </c>
      <c r="AC5" t="n">
        <v>141.7866227292063</v>
      </c>
      <c r="AD5" t="n">
        <v>114560.1610598081</v>
      </c>
      <c r="AE5" t="n">
        <v>156746.2663995719</v>
      </c>
      <c r="AF5" t="n">
        <v>1.560626570005719e-06</v>
      </c>
      <c r="AG5" t="n">
        <v>0.2619444444444444</v>
      </c>
      <c r="AH5" t="n">
        <v>141786.6227292063</v>
      </c>
    </row>
    <row r="6">
      <c r="A6" t="n">
        <v>4</v>
      </c>
      <c r="B6" t="n">
        <v>15</v>
      </c>
      <c r="C6" t="inlineStr">
        <is>
          <t xml:space="preserve">CONCLUIDO	</t>
        </is>
      </c>
      <c r="D6" t="n">
        <v>5.2958</v>
      </c>
      <c r="E6" t="n">
        <v>18.88</v>
      </c>
      <c r="F6" t="n">
        <v>17.03</v>
      </c>
      <c r="G6" t="n">
        <v>72.98</v>
      </c>
      <c r="H6" t="n">
        <v>1.94</v>
      </c>
      <c r="I6" t="n">
        <v>14</v>
      </c>
      <c r="J6" t="n">
        <v>44.24</v>
      </c>
      <c r="K6" t="n">
        <v>19.54</v>
      </c>
      <c r="L6" t="n">
        <v>5</v>
      </c>
      <c r="M6" t="n">
        <v>0</v>
      </c>
      <c r="N6" t="n">
        <v>4.7</v>
      </c>
      <c r="O6" t="n">
        <v>5690.71</v>
      </c>
      <c r="P6" t="n">
        <v>70.90000000000001</v>
      </c>
      <c r="Q6" t="n">
        <v>183.29</v>
      </c>
      <c r="R6" t="n">
        <v>36.23</v>
      </c>
      <c r="S6" t="n">
        <v>26.24</v>
      </c>
      <c r="T6" t="n">
        <v>4103.84</v>
      </c>
      <c r="U6" t="n">
        <v>0.72</v>
      </c>
      <c r="V6" t="n">
        <v>0.89</v>
      </c>
      <c r="W6" t="n">
        <v>2.98</v>
      </c>
      <c r="X6" t="n">
        <v>0.27</v>
      </c>
      <c r="Y6" t="n">
        <v>0.5</v>
      </c>
      <c r="Z6" t="n">
        <v>10</v>
      </c>
      <c r="AA6" t="n">
        <v>115.865849186813</v>
      </c>
      <c r="AB6" t="n">
        <v>158.5327664978339</v>
      </c>
      <c r="AC6" t="n">
        <v>143.4026217654594</v>
      </c>
      <c r="AD6" t="n">
        <v>115865.849186813</v>
      </c>
      <c r="AE6" t="n">
        <v>158532.7664978339</v>
      </c>
      <c r="AF6" t="n">
        <v>1.55900744900992e-06</v>
      </c>
      <c r="AG6" t="n">
        <v>0.2622222222222222</v>
      </c>
      <c r="AH6" t="n">
        <v>143402.6217654594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3.6746</v>
      </c>
      <c r="E2" t="n">
        <v>27.21</v>
      </c>
      <c r="F2" t="n">
        <v>20.16</v>
      </c>
      <c r="G2" t="n">
        <v>7.24</v>
      </c>
      <c r="H2" t="n">
        <v>0.12</v>
      </c>
      <c r="I2" t="n">
        <v>167</v>
      </c>
      <c r="J2" t="n">
        <v>141.81</v>
      </c>
      <c r="K2" t="n">
        <v>47.83</v>
      </c>
      <c r="L2" t="n">
        <v>1</v>
      </c>
      <c r="M2" t="n">
        <v>165</v>
      </c>
      <c r="N2" t="n">
        <v>22.98</v>
      </c>
      <c r="O2" t="n">
        <v>17723.39</v>
      </c>
      <c r="P2" t="n">
        <v>230.96</v>
      </c>
      <c r="Q2" t="n">
        <v>183.38</v>
      </c>
      <c r="R2" t="n">
        <v>133.95</v>
      </c>
      <c r="S2" t="n">
        <v>26.24</v>
      </c>
      <c r="T2" t="n">
        <v>52194.99</v>
      </c>
      <c r="U2" t="n">
        <v>0.2</v>
      </c>
      <c r="V2" t="n">
        <v>0.75</v>
      </c>
      <c r="W2" t="n">
        <v>3.21</v>
      </c>
      <c r="X2" t="n">
        <v>3.4</v>
      </c>
      <c r="Y2" t="n">
        <v>0.5</v>
      </c>
      <c r="Z2" t="n">
        <v>10</v>
      </c>
      <c r="AA2" t="n">
        <v>474.0345051439852</v>
      </c>
      <c r="AB2" t="n">
        <v>648.5949228644083</v>
      </c>
      <c r="AC2" t="n">
        <v>586.6939337349197</v>
      </c>
      <c r="AD2" t="n">
        <v>474034.5051439852</v>
      </c>
      <c r="AE2" t="n">
        <v>648594.9228644083</v>
      </c>
      <c r="AF2" t="n">
        <v>9.046555644655638e-07</v>
      </c>
      <c r="AG2" t="n">
        <v>0.3779166666666667</v>
      </c>
      <c r="AH2" t="n">
        <v>586693.9337349198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4.4066</v>
      </c>
      <c r="E3" t="n">
        <v>22.69</v>
      </c>
      <c r="F3" t="n">
        <v>18.27</v>
      </c>
      <c r="G3" t="n">
        <v>14.42</v>
      </c>
      <c r="H3" t="n">
        <v>0.25</v>
      </c>
      <c r="I3" t="n">
        <v>76</v>
      </c>
      <c r="J3" t="n">
        <v>143.17</v>
      </c>
      <c r="K3" t="n">
        <v>47.83</v>
      </c>
      <c r="L3" t="n">
        <v>2</v>
      </c>
      <c r="M3" t="n">
        <v>74</v>
      </c>
      <c r="N3" t="n">
        <v>23.34</v>
      </c>
      <c r="O3" t="n">
        <v>17891.86</v>
      </c>
      <c r="P3" t="n">
        <v>208.8</v>
      </c>
      <c r="Q3" t="n">
        <v>183.28</v>
      </c>
      <c r="R3" t="n">
        <v>75.42</v>
      </c>
      <c r="S3" t="n">
        <v>26.24</v>
      </c>
      <c r="T3" t="n">
        <v>23387.47</v>
      </c>
      <c r="U3" t="n">
        <v>0.35</v>
      </c>
      <c r="V3" t="n">
        <v>0.83</v>
      </c>
      <c r="W3" t="n">
        <v>3.06</v>
      </c>
      <c r="X3" t="n">
        <v>1.51</v>
      </c>
      <c r="Y3" t="n">
        <v>0.5</v>
      </c>
      <c r="Z3" t="n">
        <v>10</v>
      </c>
      <c r="AA3" t="n">
        <v>358.0992466395786</v>
      </c>
      <c r="AB3" t="n">
        <v>489.9671874760516</v>
      </c>
      <c r="AC3" t="n">
        <v>443.205406776603</v>
      </c>
      <c r="AD3" t="n">
        <v>358099.2466395786</v>
      </c>
      <c r="AE3" t="n">
        <v>489967.1874760516</v>
      </c>
      <c r="AF3" t="n">
        <v>1.084867797957316e-06</v>
      </c>
      <c r="AG3" t="n">
        <v>0.3151388888888889</v>
      </c>
      <c r="AH3" t="n">
        <v>443205.406776603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4.6733</v>
      </c>
      <c r="E4" t="n">
        <v>21.4</v>
      </c>
      <c r="F4" t="n">
        <v>17.73</v>
      </c>
      <c r="G4" t="n">
        <v>21.27</v>
      </c>
      <c r="H4" t="n">
        <v>0.37</v>
      </c>
      <c r="I4" t="n">
        <v>50</v>
      </c>
      <c r="J4" t="n">
        <v>144.54</v>
      </c>
      <c r="K4" t="n">
        <v>47.83</v>
      </c>
      <c r="L4" t="n">
        <v>3</v>
      </c>
      <c r="M4" t="n">
        <v>48</v>
      </c>
      <c r="N4" t="n">
        <v>23.71</v>
      </c>
      <c r="O4" t="n">
        <v>18060.85</v>
      </c>
      <c r="P4" t="n">
        <v>202.03</v>
      </c>
      <c r="Q4" t="n">
        <v>183.28</v>
      </c>
      <c r="R4" t="n">
        <v>58.61</v>
      </c>
      <c r="S4" t="n">
        <v>26.24</v>
      </c>
      <c r="T4" t="n">
        <v>15112.08</v>
      </c>
      <c r="U4" t="n">
        <v>0.45</v>
      </c>
      <c r="V4" t="n">
        <v>0.86</v>
      </c>
      <c r="W4" t="n">
        <v>3.01</v>
      </c>
      <c r="X4" t="n">
        <v>0.97</v>
      </c>
      <c r="Y4" t="n">
        <v>0.5</v>
      </c>
      <c r="Z4" t="n">
        <v>10</v>
      </c>
      <c r="AA4" t="n">
        <v>327.152886390921</v>
      </c>
      <c r="AB4" t="n">
        <v>447.6250121267789</v>
      </c>
      <c r="AC4" t="n">
        <v>404.9043092150487</v>
      </c>
      <c r="AD4" t="n">
        <v>327152.886390921</v>
      </c>
      <c r="AE4" t="n">
        <v>447625.0121267789</v>
      </c>
      <c r="AF4" t="n">
        <v>1.150527091225417e-06</v>
      </c>
      <c r="AG4" t="n">
        <v>0.2972222222222222</v>
      </c>
      <c r="AH4" t="n">
        <v>404904.3092150487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4.8153</v>
      </c>
      <c r="E5" t="n">
        <v>20.77</v>
      </c>
      <c r="F5" t="n">
        <v>17.47</v>
      </c>
      <c r="G5" t="n">
        <v>28.33</v>
      </c>
      <c r="H5" t="n">
        <v>0.49</v>
      </c>
      <c r="I5" t="n">
        <v>37</v>
      </c>
      <c r="J5" t="n">
        <v>145.92</v>
      </c>
      <c r="K5" t="n">
        <v>47.83</v>
      </c>
      <c r="L5" t="n">
        <v>4</v>
      </c>
      <c r="M5" t="n">
        <v>35</v>
      </c>
      <c r="N5" t="n">
        <v>24.09</v>
      </c>
      <c r="O5" t="n">
        <v>18230.35</v>
      </c>
      <c r="P5" t="n">
        <v>198.77</v>
      </c>
      <c r="Q5" t="n">
        <v>183.27</v>
      </c>
      <c r="R5" t="n">
        <v>50.56</v>
      </c>
      <c r="S5" t="n">
        <v>26.24</v>
      </c>
      <c r="T5" t="n">
        <v>11150.99</v>
      </c>
      <c r="U5" t="n">
        <v>0.52</v>
      </c>
      <c r="V5" t="n">
        <v>0.87</v>
      </c>
      <c r="W5" t="n">
        <v>2.99</v>
      </c>
      <c r="X5" t="n">
        <v>0.71</v>
      </c>
      <c r="Y5" t="n">
        <v>0.5</v>
      </c>
      <c r="Z5" t="n">
        <v>10</v>
      </c>
      <c r="AA5" t="n">
        <v>312.5983392179882</v>
      </c>
      <c r="AB5" t="n">
        <v>427.7108385834682</v>
      </c>
      <c r="AC5" t="n">
        <v>386.8907164449935</v>
      </c>
      <c r="AD5" t="n">
        <v>312598.3392179881</v>
      </c>
      <c r="AE5" t="n">
        <v>427710.8385834682</v>
      </c>
      <c r="AF5" t="n">
        <v>1.185486294990211e-06</v>
      </c>
      <c r="AG5" t="n">
        <v>0.2884722222222222</v>
      </c>
      <c r="AH5" t="n">
        <v>386890.7164449934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4.8943</v>
      </c>
      <c r="E6" t="n">
        <v>20.43</v>
      </c>
      <c r="F6" t="n">
        <v>17.34</v>
      </c>
      <c r="G6" t="n">
        <v>34.67</v>
      </c>
      <c r="H6" t="n">
        <v>0.6</v>
      </c>
      <c r="I6" t="n">
        <v>30</v>
      </c>
      <c r="J6" t="n">
        <v>147.3</v>
      </c>
      <c r="K6" t="n">
        <v>47.83</v>
      </c>
      <c r="L6" t="n">
        <v>5</v>
      </c>
      <c r="M6" t="n">
        <v>28</v>
      </c>
      <c r="N6" t="n">
        <v>24.47</v>
      </c>
      <c r="O6" t="n">
        <v>18400.38</v>
      </c>
      <c r="P6" t="n">
        <v>196.64</v>
      </c>
      <c r="Q6" t="n">
        <v>183.27</v>
      </c>
      <c r="R6" t="n">
        <v>46.12</v>
      </c>
      <c r="S6" t="n">
        <v>26.24</v>
      </c>
      <c r="T6" t="n">
        <v>8965.5</v>
      </c>
      <c r="U6" t="n">
        <v>0.57</v>
      </c>
      <c r="V6" t="n">
        <v>0.88</v>
      </c>
      <c r="W6" t="n">
        <v>2.99</v>
      </c>
      <c r="X6" t="n">
        <v>0.58</v>
      </c>
      <c r="Y6" t="n">
        <v>0.5</v>
      </c>
      <c r="Z6" t="n">
        <v>10</v>
      </c>
      <c r="AA6" t="n">
        <v>304.5851933421715</v>
      </c>
      <c r="AB6" t="n">
        <v>416.7468988811298</v>
      </c>
      <c r="AC6" t="n">
        <v>376.9731597598602</v>
      </c>
      <c r="AD6" t="n">
        <v>304585.1933421715</v>
      </c>
      <c r="AE6" t="n">
        <v>416746.8988811298</v>
      </c>
      <c r="AF6" t="n">
        <v>1.204935429479075e-06</v>
      </c>
      <c r="AG6" t="n">
        <v>0.28375</v>
      </c>
      <c r="AH6" t="n">
        <v>376973.1597598601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4.9538</v>
      </c>
      <c r="E7" t="n">
        <v>20.19</v>
      </c>
      <c r="F7" t="n">
        <v>17.24</v>
      </c>
      <c r="G7" t="n">
        <v>41.37</v>
      </c>
      <c r="H7" t="n">
        <v>0.71</v>
      </c>
      <c r="I7" t="n">
        <v>25</v>
      </c>
      <c r="J7" t="n">
        <v>148.68</v>
      </c>
      <c r="K7" t="n">
        <v>47.83</v>
      </c>
      <c r="L7" t="n">
        <v>6</v>
      </c>
      <c r="M7" t="n">
        <v>23</v>
      </c>
      <c r="N7" t="n">
        <v>24.85</v>
      </c>
      <c r="O7" t="n">
        <v>18570.94</v>
      </c>
      <c r="P7" t="n">
        <v>195.11</v>
      </c>
      <c r="Q7" t="n">
        <v>183.28</v>
      </c>
      <c r="R7" t="n">
        <v>43.39</v>
      </c>
      <c r="S7" t="n">
        <v>26.24</v>
      </c>
      <c r="T7" t="n">
        <v>7626.57</v>
      </c>
      <c r="U7" t="n">
        <v>0.6</v>
      </c>
      <c r="V7" t="n">
        <v>0.88</v>
      </c>
      <c r="W7" t="n">
        <v>2.97</v>
      </c>
      <c r="X7" t="n">
        <v>0.48</v>
      </c>
      <c r="Y7" t="n">
        <v>0.5</v>
      </c>
      <c r="Z7" t="n">
        <v>10</v>
      </c>
      <c r="AA7" t="n">
        <v>298.7907409752455</v>
      </c>
      <c r="AB7" t="n">
        <v>408.818673519505</v>
      </c>
      <c r="AC7" t="n">
        <v>369.8015930994146</v>
      </c>
      <c r="AD7" t="n">
        <v>298790.7409752455</v>
      </c>
      <c r="AE7" t="n">
        <v>408818.673519505</v>
      </c>
      <c r="AF7" t="n">
        <v>1.219583828239675e-06</v>
      </c>
      <c r="AG7" t="n">
        <v>0.2804166666666667</v>
      </c>
      <c r="AH7" t="n">
        <v>369801.5930994145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4.9988</v>
      </c>
      <c r="E8" t="n">
        <v>20</v>
      </c>
      <c r="F8" t="n">
        <v>17.17</v>
      </c>
      <c r="G8" t="n">
        <v>49.06</v>
      </c>
      <c r="H8" t="n">
        <v>0.83</v>
      </c>
      <c r="I8" t="n">
        <v>21</v>
      </c>
      <c r="J8" t="n">
        <v>150.07</v>
      </c>
      <c r="K8" t="n">
        <v>47.83</v>
      </c>
      <c r="L8" t="n">
        <v>7</v>
      </c>
      <c r="M8" t="n">
        <v>19</v>
      </c>
      <c r="N8" t="n">
        <v>25.24</v>
      </c>
      <c r="O8" t="n">
        <v>18742.03</v>
      </c>
      <c r="P8" t="n">
        <v>193.93</v>
      </c>
      <c r="Q8" t="n">
        <v>183.27</v>
      </c>
      <c r="R8" t="n">
        <v>41.01</v>
      </c>
      <c r="S8" t="n">
        <v>26.24</v>
      </c>
      <c r="T8" t="n">
        <v>6457.67</v>
      </c>
      <c r="U8" t="n">
        <v>0.64</v>
      </c>
      <c r="V8" t="n">
        <v>0.89</v>
      </c>
      <c r="W8" t="n">
        <v>2.98</v>
      </c>
      <c r="X8" t="n">
        <v>0.41</v>
      </c>
      <c r="Y8" t="n">
        <v>0.5</v>
      </c>
      <c r="Z8" t="n">
        <v>10</v>
      </c>
      <c r="AA8" t="n">
        <v>294.5010752058911</v>
      </c>
      <c r="AB8" t="n">
        <v>402.9493635671768</v>
      </c>
      <c r="AC8" t="n">
        <v>364.4924418513084</v>
      </c>
      <c r="AD8" t="n">
        <v>294501.0752058912</v>
      </c>
      <c r="AE8" t="n">
        <v>402949.3635671768</v>
      </c>
      <c r="AF8" t="n">
        <v>1.230662449151053e-06</v>
      </c>
      <c r="AG8" t="n">
        <v>0.2777777777777778</v>
      </c>
      <c r="AH8" t="n">
        <v>364492.4418513084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5.0277</v>
      </c>
      <c r="E9" t="n">
        <v>19.89</v>
      </c>
      <c r="F9" t="n">
        <v>17.11</v>
      </c>
      <c r="G9" t="n">
        <v>54.04</v>
      </c>
      <c r="H9" t="n">
        <v>0.9399999999999999</v>
      </c>
      <c r="I9" t="n">
        <v>19</v>
      </c>
      <c r="J9" t="n">
        <v>151.46</v>
      </c>
      <c r="K9" t="n">
        <v>47.83</v>
      </c>
      <c r="L9" t="n">
        <v>8</v>
      </c>
      <c r="M9" t="n">
        <v>17</v>
      </c>
      <c r="N9" t="n">
        <v>25.63</v>
      </c>
      <c r="O9" t="n">
        <v>18913.66</v>
      </c>
      <c r="P9" t="n">
        <v>192.89</v>
      </c>
      <c r="Q9" t="n">
        <v>183.29</v>
      </c>
      <c r="R9" t="n">
        <v>39.34</v>
      </c>
      <c r="S9" t="n">
        <v>26.24</v>
      </c>
      <c r="T9" t="n">
        <v>5633.32</v>
      </c>
      <c r="U9" t="n">
        <v>0.67</v>
      </c>
      <c r="V9" t="n">
        <v>0.89</v>
      </c>
      <c r="W9" t="n">
        <v>2.97</v>
      </c>
      <c r="X9" t="n">
        <v>0.36</v>
      </c>
      <c r="Y9" t="n">
        <v>0.5</v>
      </c>
      <c r="Z9" t="n">
        <v>10</v>
      </c>
      <c r="AA9" t="n">
        <v>291.4112435483244</v>
      </c>
      <c r="AB9" t="n">
        <v>398.7217195795419</v>
      </c>
      <c r="AC9" t="n">
        <v>360.6682782723178</v>
      </c>
      <c r="AD9" t="n">
        <v>291411.2435483244</v>
      </c>
      <c r="AE9" t="n">
        <v>398721.7195795419</v>
      </c>
      <c r="AF9" t="n">
        <v>1.237777385691916e-06</v>
      </c>
      <c r="AG9" t="n">
        <v>0.27625</v>
      </c>
      <c r="AH9" t="n">
        <v>360668.2782723178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5.0479</v>
      </c>
      <c r="E10" t="n">
        <v>19.81</v>
      </c>
      <c r="F10" t="n">
        <v>17.09</v>
      </c>
      <c r="G10" t="n">
        <v>60.32</v>
      </c>
      <c r="H10" t="n">
        <v>1.04</v>
      </c>
      <c r="I10" t="n">
        <v>17</v>
      </c>
      <c r="J10" t="n">
        <v>152.85</v>
      </c>
      <c r="K10" t="n">
        <v>47.83</v>
      </c>
      <c r="L10" t="n">
        <v>9</v>
      </c>
      <c r="M10" t="n">
        <v>15</v>
      </c>
      <c r="N10" t="n">
        <v>26.03</v>
      </c>
      <c r="O10" t="n">
        <v>19085.83</v>
      </c>
      <c r="P10" t="n">
        <v>192.09</v>
      </c>
      <c r="Q10" t="n">
        <v>183.26</v>
      </c>
      <c r="R10" t="n">
        <v>38.68</v>
      </c>
      <c r="S10" t="n">
        <v>26.24</v>
      </c>
      <c r="T10" t="n">
        <v>5309.55</v>
      </c>
      <c r="U10" t="n">
        <v>0.68</v>
      </c>
      <c r="V10" t="n">
        <v>0.89</v>
      </c>
      <c r="W10" t="n">
        <v>2.97</v>
      </c>
      <c r="X10" t="n">
        <v>0.34</v>
      </c>
      <c r="Y10" t="n">
        <v>0.5</v>
      </c>
      <c r="Z10" t="n">
        <v>10</v>
      </c>
      <c r="AA10" t="n">
        <v>289.2959163067891</v>
      </c>
      <c r="AB10" t="n">
        <v>395.8274355260217</v>
      </c>
      <c r="AC10" t="n">
        <v>358.0502206267123</v>
      </c>
      <c r="AD10" t="n">
        <v>289295.9163067891</v>
      </c>
      <c r="AE10" t="n">
        <v>395827.4355260217</v>
      </c>
      <c r="AF10" t="n">
        <v>1.242750455523246e-06</v>
      </c>
      <c r="AG10" t="n">
        <v>0.2751388888888889</v>
      </c>
      <c r="AH10" t="n">
        <v>358050.2206267123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5.0772</v>
      </c>
      <c r="E11" t="n">
        <v>19.7</v>
      </c>
      <c r="F11" t="n">
        <v>17.03</v>
      </c>
      <c r="G11" t="n">
        <v>68.14</v>
      </c>
      <c r="H11" t="n">
        <v>1.15</v>
      </c>
      <c r="I11" t="n">
        <v>15</v>
      </c>
      <c r="J11" t="n">
        <v>154.25</v>
      </c>
      <c r="K11" t="n">
        <v>47.83</v>
      </c>
      <c r="L11" t="n">
        <v>10</v>
      </c>
      <c r="M11" t="n">
        <v>13</v>
      </c>
      <c r="N11" t="n">
        <v>26.43</v>
      </c>
      <c r="O11" t="n">
        <v>19258.55</v>
      </c>
      <c r="P11" t="n">
        <v>191.12</v>
      </c>
      <c r="Q11" t="n">
        <v>183.26</v>
      </c>
      <c r="R11" t="n">
        <v>37.03</v>
      </c>
      <c r="S11" t="n">
        <v>26.24</v>
      </c>
      <c r="T11" t="n">
        <v>4498.76</v>
      </c>
      <c r="U11" t="n">
        <v>0.71</v>
      </c>
      <c r="V11" t="n">
        <v>0.89</v>
      </c>
      <c r="W11" t="n">
        <v>2.96</v>
      </c>
      <c r="X11" t="n">
        <v>0.28</v>
      </c>
      <c r="Y11" t="n">
        <v>0.5</v>
      </c>
      <c r="Z11" t="n">
        <v>10</v>
      </c>
      <c r="AA11" t="n">
        <v>286.3181765491515</v>
      </c>
      <c r="AB11" t="n">
        <v>391.7531606210154</v>
      </c>
      <c r="AC11" t="n">
        <v>354.3647888003591</v>
      </c>
      <c r="AD11" t="n">
        <v>286318.1765491515</v>
      </c>
      <c r="AE11" t="n">
        <v>391753.1606210154</v>
      </c>
      <c r="AF11" t="n">
        <v>1.249963868694432e-06</v>
      </c>
      <c r="AG11" t="n">
        <v>0.2736111111111111</v>
      </c>
      <c r="AH11" t="n">
        <v>354364.7888003591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5.089</v>
      </c>
      <c r="E12" t="n">
        <v>19.65</v>
      </c>
      <c r="F12" t="n">
        <v>17.02</v>
      </c>
      <c r="G12" t="n">
        <v>72.93000000000001</v>
      </c>
      <c r="H12" t="n">
        <v>1.25</v>
      </c>
      <c r="I12" t="n">
        <v>14</v>
      </c>
      <c r="J12" t="n">
        <v>155.66</v>
      </c>
      <c r="K12" t="n">
        <v>47.83</v>
      </c>
      <c r="L12" t="n">
        <v>11</v>
      </c>
      <c r="M12" t="n">
        <v>12</v>
      </c>
      <c r="N12" t="n">
        <v>26.83</v>
      </c>
      <c r="O12" t="n">
        <v>19431.82</v>
      </c>
      <c r="P12" t="n">
        <v>190.41</v>
      </c>
      <c r="Q12" t="n">
        <v>183.27</v>
      </c>
      <c r="R12" t="n">
        <v>36.54</v>
      </c>
      <c r="S12" t="n">
        <v>26.24</v>
      </c>
      <c r="T12" t="n">
        <v>4257.52</v>
      </c>
      <c r="U12" t="n">
        <v>0.72</v>
      </c>
      <c r="V12" t="n">
        <v>0.89</v>
      </c>
      <c r="W12" t="n">
        <v>2.96</v>
      </c>
      <c r="X12" t="n">
        <v>0.26</v>
      </c>
      <c r="Y12" t="n">
        <v>0.5</v>
      </c>
      <c r="Z12" t="n">
        <v>10</v>
      </c>
      <c r="AA12" t="n">
        <v>284.8523778773014</v>
      </c>
      <c r="AB12" t="n">
        <v>389.7475902117166</v>
      </c>
      <c r="AC12" t="n">
        <v>352.5506272160879</v>
      </c>
      <c r="AD12" t="n">
        <v>284852.3778773014</v>
      </c>
      <c r="AE12" t="n">
        <v>389747.5902117165</v>
      </c>
      <c r="AF12" t="n">
        <v>1.252868929288971e-06</v>
      </c>
      <c r="AG12" t="n">
        <v>0.2729166666666666</v>
      </c>
      <c r="AH12" t="n">
        <v>352550.6272160879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5.1046</v>
      </c>
      <c r="E13" t="n">
        <v>19.59</v>
      </c>
      <c r="F13" t="n">
        <v>16.99</v>
      </c>
      <c r="G13" t="n">
        <v>78.40000000000001</v>
      </c>
      <c r="H13" t="n">
        <v>1.35</v>
      </c>
      <c r="I13" t="n">
        <v>13</v>
      </c>
      <c r="J13" t="n">
        <v>157.07</v>
      </c>
      <c r="K13" t="n">
        <v>47.83</v>
      </c>
      <c r="L13" t="n">
        <v>12</v>
      </c>
      <c r="M13" t="n">
        <v>11</v>
      </c>
      <c r="N13" t="n">
        <v>27.24</v>
      </c>
      <c r="O13" t="n">
        <v>19605.66</v>
      </c>
      <c r="P13" t="n">
        <v>189.81</v>
      </c>
      <c r="Q13" t="n">
        <v>183.28</v>
      </c>
      <c r="R13" t="n">
        <v>35.48</v>
      </c>
      <c r="S13" t="n">
        <v>26.24</v>
      </c>
      <c r="T13" t="n">
        <v>3732.33</v>
      </c>
      <c r="U13" t="n">
        <v>0.74</v>
      </c>
      <c r="V13" t="n">
        <v>0.9</v>
      </c>
      <c r="W13" t="n">
        <v>2.96</v>
      </c>
      <c r="X13" t="n">
        <v>0.23</v>
      </c>
      <c r="Y13" t="n">
        <v>0.5</v>
      </c>
      <c r="Z13" t="n">
        <v>10</v>
      </c>
      <c r="AA13" t="n">
        <v>283.2088495566549</v>
      </c>
      <c r="AB13" t="n">
        <v>387.4988422560559</v>
      </c>
      <c r="AC13" t="n">
        <v>350.5164966091779</v>
      </c>
      <c r="AD13" t="n">
        <v>283208.8495566549</v>
      </c>
      <c r="AE13" t="n">
        <v>387498.8422560559</v>
      </c>
      <c r="AF13" t="n">
        <v>1.256709517871582e-06</v>
      </c>
      <c r="AG13" t="n">
        <v>0.2720833333333333</v>
      </c>
      <c r="AH13" t="n">
        <v>350516.4966091779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5.1139</v>
      </c>
      <c r="E14" t="n">
        <v>19.55</v>
      </c>
      <c r="F14" t="n">
        <v>16.98</v>
      </c>
      <c r="G14" t="n">
        <v>84.90000000000001</v>
      </c>
      <c r="H14" t="n">
        <v>1.45</v>
      </c>
      <c r="I14" t="n">
        <v>12</v>
      </c>
      <c r="J14" t="n">
        <v>158.48</v>
      </c>
      <c r="K14" t="n">
        <v>47.83</v>
      </c>
      <c r="L14" t="n">
        <v>13</v>
      </c>
      <c r="M14" t="n">
        <v>10</v>
      </c>
      <c r="N14" t="n">
        <v>27.65</v>
      </c>
      <c r="O14" t="n">
        <v>19780.06</v>
      </c>
      <c r="P14" t="n">
        <v>189.3</v>
      </c>
      <c r="Q14" t="n">
        <v>183.27</v>
      </c>
      <c r="R14" t="n">
        <v>35.04</v>
      </c>
      <c r="S14" t="n">
        <v>26.24</v>
      </c>
      <c r="T14" t="n">
        <v>3515.88</v>
      </c>
      <c r="U14" t="n">
        <v>0.75</v>
      </c>
      <c r="V14" t="n">
        <v>0.9</v>
      </c>
      <c r="W14" t="n">
        <v>2.96</v>
      </c>
      <c r="X14" t="n">
        <v>0.22</v>
      </c>
      <c r="Y14" t="n">
        <v>0.5</v>
      </c>
      <c r="Z14" t="n">
        <v>10</v>
      </c>
      <c r="AA14" t="n">
        <v>282.1078416150724</v>
      </c>
      <c r="AB14" t="n">
        <v>385.9923946173404</v>
      </c>
      <c r="AC14" t="n">
        <v>349.1538222187888</v>
      </c>
      <c r="AD14" t="n">
        <v>282107.8416150724</v>
      </c>
      <c r="AE14" t="n">
        <v>385992.3946173404</v>
      </c>
      <c r="AF14" t="n">
        <v>1.258999099526601e-06</v>
      </c>
      <c r="AG14" t="n">
        <v>0.2715277777777778</v>
      </c>
      <c r="AH14" t="n">
        <v>349153.8222187888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5.13</v>
      </c>
      <c r="E15" t="n">
        <v>19.49</v>
      </c>
      <c r="F15" t="n">
        <v>16.95</v>
      </c>
      <c r="G15" t="n">
        <v>92.44</v>
      </c>
      <c r="H15" t="n">
        <v>1.55</v>
      </c>
      <c r="I15" t="n">
        <v>11</v>
      </c>
      <c r="J15" t="n">
        <v>159.9</v>
      </c>
      <c r="K15" t="n">
        <v>47.83</v>
      </c>
      <c r="L15" t="n">
        <v>14</v>
      </c>
      <c r="M15" t="n">
        <v>9</v>
      </c>
      <c r="N15" t="n">
        <v>28.07</v>
      </c>
      <c r="O15" t="n">
        <v>19955.16</v>
      </c>
      <c r="P15" t="n">
        <v>188.12</v>
      </c>
      <c r="Q15" t="n">
        <v>183.26</v>
      </c>
      <c r="R15" t="n">
        <v>34.3</v>
      </c>
      <c r="S15" t="n">
        <v>26.24</v>
      </c>
      <c r="T15" t="n">
        <v>3152.77</v>
      </c>
      <c r="U15" t="n">
        <v>0.77</v>
      </c>
      <c r="V15" t="n">
        <v>0.9</v>
      </c>
      <c r="W15" t="n">
        <v>2.95</v>
      </c>
      <c r="X15" t="n">
        <v>0.19</v>
      </c>
      <c r="Y15" t="n">
        <v>0.5</v>
      </c>
      <c r="Z15" t="n">
        <v>10</v>
      </c>
      <c r="AA15" t="n">
        <v>279.8382481789779</v>
      </c>
      <c r="AB15" t="n">
        <v>382.8870367506801</v>
      </c>
      <c r="AC15" t="n">
        <v>346.3448353485256</v>
      </c>
      <c r="AD15" t="n">
        <v>279838.2481789779</v>
      </c>
      <c r="AE15" t="n">
        <v>382887.0367506801</v>
      </c>
      <c r="AF15" t="n">
        <v>1.262962783897116e-06</v>
      </c>
      <c r="AG15" t="n">
        <v>0.2706944444444444</v>
      </c>
      <c r="AH15" t="n">
        <v>346344.8353485256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5.142</v>
      </c>
      <c r="E16" t="n">
        <v>19.45</v>
      </c>
      <c r="F16" t="n">
        <v>16.93</v>
      </c>
      <c r="G16" t="n">
        <v>101.58</v>
      </c>
      <c r="H16" t="n">
        <v>1.65</v>
      </c>
      <c r="I16" t="n">
        <v>10</v>
      </c>
      <c r="J16" t="n">
        <v>161.32</v>
      </c>
      <c r="K16" t="n">
        <v>47.83</v>
      </c>
      <c r="L16" t="n">
        <v>15</v>
      </c>
      <c r="M16" t="n">
        <v>8</v>
      </c>
      <c r="N16" t="n">
        <v>28.5</v>
      </c>
      <c r="O16" t="n">
        <v>20130.71</v>
      </c>
      <c r="P16" t="n">
        <v>187.68</v>
      </c>
      <c r="Q16" t="n">
        <v>183.28</v>
      </c>
      <c r="R16" t="n">
        <v>33.61</v>
      </c>
      <c r="S16" t="n">
        <v>26.24</v>
      </c>
      <c r="T16" t="n">
        <v>2810.11</v>
      </c>
      <c r="U16" t="n">
        <v>0.78</v>
      </c>
      <c r="V16" t="n">
        <v>0.9</v>
      </c>
      <c r="W16" t="n">
        <v>2.96</v>
      </c>
      <c r="X16" t="n">
        <v>0.17</v>
      </c>
      <c r="Y16" t="n">
        <v>0.5</v>
      </c>
      <c r="Z16" t="n">
        <v>10</v>
      </c>
      <c r="AA16" t="n">
        <v>278.6320163638445</v>
      </c>
      <c r="AB16" t="n">
        <v>381.2366171660227</v>
      </c>
      <c r="AC16" t="n">
        <v>344.8519294926495</v>
      </c>
      <c r="AD16" t="n">
        <v>278632.0163638445</v>
      </c>
      <c r="AE16" t="n">
        <v>381236.6171660227</v>
      </c>
      <c r="AF16" t="n">
        <v>1.265917082806817e-06</v>
      </c>
      <c r="AG16" t="n">
        <v>0.2701388888888889</v>
      </c>
      <c r="AH16" t="n">
        <v>344851.9294926495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5.1418</v>
      </c>
      <c r="E17" t="n">
        <v>19.45</v>
      </c>
      <c r="F17" t="n">
        <v>16.93</v>
      </c>
      <c r="G17" t="n">
        <v>101.59</v>
      </c>
      <c r="H17" t="n">
        <v>1.74</v>
      </c>
      <c r="I17" t="n">
        <v>10</v>
      </c>
      <c r="J17" t="n">
        <v>162.75</v>
      </c>
      <c r="K17" t="n">
        <v>47.83</v>
      </c>
      <c r="L17" t="n">
        <v>16</v>
      </c>
      <c r="M17" t="n">
        <v>8</v>
      </c>
      <c r="N17" t="n">
        <v>28.92</v>
      </c>
      <c r="O17" t="n">
        <v>20306.85</v>
      </c>
      <c r="P17" t="n">
        <v>187.52</v>
      </c>
      <c r="Q17" t="n">
        <v>183.29</v>
      </c>
      <c r="R17" t="n">
        <v>33.7</v>
      </c>
      <c r="S17" t="n">
        <v>26.24</v>
      </c>
      <c r="T17" t="n">
        <v>2854.27</v>
      </c>
      <c r="U17" t="n">
        <v>0.78</v>
      </c>
      <c r="V17" t="n">
        <v>0.9</v>
      </c>
      <c r="W17" t="n">
        <v>2.96</v>
      </c>
      <c r="X17" t="n">
        <v>0.18</v>
      </c>
      <c r="Y17" t="n">
        <v>0.5</v>
      </c>
      <c r="Z17" t="n">
        <v>10</v>
      </c>
      <c r="AA17" t="n">
        <v>278.4734167694019</v>
      </c>
      <c r="AB17" t="n">
        <v>381.019614203986</v>
      </c>
      <c r="AC17" t="n">
        <v>344.655636988744</v>
      </c>
      <c r="AD17" t="n">
        <v>278473.4167694019</v>
      </c>
      <c r="AE17" t="n">
        <v>381019.614203986</v>
      </c>
      <c r="AF17" t="n">
        <v>1.265867844491655e-06</v>
      </c>
      <c r="AG17" t="n">
        <v>0.2701388888888889</v>
      </c>
      <c r="AH17" t="n">
        <v>344655.636988744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5.1516</v>
      </c>
      <c r="E18" t="n">
        <v>19.41</v>
      </c>
      <c r="F18" t="n">
        <v>16.92</v>
      </c>
      <c r="G18" t="n">
        <v>112.82</v>
      </c>
      <c r="H18" t="n">
        <v>1.83</v>
      </c>
      <c r="I18" t="n">
        <v>9</v>
      </c>
      <c r="J18" t="n">
        <v>164.19</v>
      </c>
      <c r="K18" t="n">
        <v>47.83</v>
      </c>
      <c r="L18" t="n">
        <v>17</v>
      </c>
      <c r="M18" t="n">
        <v>7</v>
      </c>
      <c r="N18" t="n">
        <v>29.36</v>
      </c>
      <c r="O18" t="n">
        <v>20483.57</v>
      </c>
      <c r="P18" t="n">
        <v>186.52</v>
      </c>
      <c r="Q18" t="n">
        <v>183.28</v>
      </c>
      <c r="R18" t="n">
        <v>33.51</v>
      </c>
      <c r="S18" t="n">
        <v>26.24</v>
      </c>
      <c r="T18" t="n">
        <v>2765.87</v>
      </c>
      <c r="U18" t="n">
        <v>0.78</v>
      </c>
      <c r="V18" t="n">
        <v>0.9</v>
      </c>
      <c r="W18" t="n">
        <v>2.95</v>
      </c>
      <c r="X18" t="n">
        <v>0.17</v>
      </c>
      <c r="Y18" t="n">
        <v>0.5</v>
      </c>
      <c r="Z18" t="n">
        <v>10</v>
      </c>
      <c r="AA18" t="n">
        <v>276.8445876833694</v>
      </c>
      <c r="AB18" t="n">
        <v>378.7909783896087</v>
      </c>
      <c r="AC18" t="n">
        <v>342.6396990485807</v>
      </c>
      <c r="AD18" t="n">
        <v>276844.5876833694</v>
      </c>
      <c r="AE18" t="n">
        <v>378790.9783896087</v>
      </c>
      <c r="AF18" t="n">
        <v>1.268280521934578e-06</v>
      </c>
      <c r="AG18" t="n">
        <v>0.2695833333333333</v>
      </c>
      <c r="AH18" t="n">
        <v>342639.6990485807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5.1557</v>
      </c>
      <c r="E19" t="n">
        <v>19.4</v>
      </c>
      <c r="F19" t="n">
        <v>16.91</v>
      </c>
      <c r="G19" t="n">
        <v>112.72</v>
      </c>
      <c r="H19" t="n">
        <v>1.93</v>
      </c>
      <c r="I19" t="n">
        <v>9</v>
      </c>
      <c r="J19" t="n">
        <v>165.62</v>
      </c>
      <c r="K19" t="n">
        <v>47.83</v>
      </c>
      <c r="L19" t="n">
        <v>18</v>
      </c>
      <c r="M19" t="n">
        <v>7</v>
      </c>
      <c r="N19" t="n">
        <v>29.8</v>
      </c>
      <c r="O19" t="n">
        <v>20660.89</v>
      </c>
      <c r="P19" t="n">
        <v>186.16</v>
      </c>
      <c r="Q19" t="n">
        <v>183.26</v>
      </c>
      <c r="R19" t="n">
        <v>33</v>
      </c>
      <c r="S19" t="n">
        <v>26.24</v>
      </c>
      <c r="T19" t="n">
        <v>2513.26</v>
      </c>
      <c r="U19" t="n">
        <v>0.8</v>
      </c>
      <c r="V19" t="n">
        <v>0.9</v>
      </c>
      <c r="W19" t="n">
        <v>2.95</v>
      </c>
      <c r="X19" t="n">
        <v>0.15</v>
      </c>
      <c r="Y19" t="n">
        <v>0.5</v>
      </c>
      <c r="Z19" t="n">
        <v>10</v>
      </c>
      <c r="AA19" t="n">
        <v>276.2003280253263</v>
      </c>
      <c r="AB19" t="n">
        <v>377.9094739027439</v>
      </c>
      <c r="AC19" t="n">
        <v>341.8423241127431</v>
      </c>
      <c r="AD19" t="n">
        <v>276200.3280253262</v>
      </c>
      <c r="AE19" t="n">
        <v>377909.4739027439</v>
      </c>
      <c r="AF19" t="n">
        <v>1.269289907395392e-06</v>
      </c>
      <c r="AG19" t="n">
        <v>0.2694444444444444</v>
      </c>
      <c r="AH19" t="n">
        <v>341842.3241127431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5.1682</v>
      </c>
      <c r="E20" t="n">
        <v>19.35</v>
      </c>
      <c r="F20" t="n">
        <v>16.89</v>
      </c>
      <c r="G20" t="n">
        <v>126.67</v>
      </c>
      <c r="H20" t="n">
        <v>2.02</v>
      </c>
      <c r="I20" t="n">
        <v>8</v>
      </c>
      <c r="J20" t="n">
        <v>167.07</v>
      </c>
      <c r="K20" t="n">
        <v>47.83</v>
      </c>
      <c r="L20" t="n">
        <v>19</v>
      </c>
      <c r="M20" t="n">
        <v>6</v>
      </c>
      <c r="N20" t="n">
        <v>30.24</v>
      </c>
      <c r="O20" t="n">
        <v>20838.81</v>
      </c>
      <c r="P20" t="n">
        <v>185.3</v>
      </c>
      <c r="Q20" t="n">
        <v>183.26</v>
      </c>
      <c r="R20" t="n">
        <v>32.54</v>
      </c>
      <c r="S20" t="n">
        <v>26.24</v>
      </c>
      <c r="T20" t="n">
        <v>2285.69</v>
      </c>
      <c r="U20" t="n">
        <v>0.8100000000000001</v>
      </c>
      <c r="V20" t="n">
        <v>0.9</v>
      </c>
      <c r="W20" t="n">
        <v>2.95</v>
      </c>
      <c r="X20" t="n">
        <v>0.13</v>
      </c>
      <c r="Y20" t="n">
        <v>0.5</v>
      </c>
      <c r="Z20" t="n">
        <v>10</v>
      </c>
      <c r="AA20" t="n">
        <v>274.5394660575894</v>
      </c>
      <c r="AB20" t="n">
        <v>375.6370092864277</v>
      </c>
      <c r="AC20" t="n">
        <v>339.786740329984</v>
      </c>
      <c r="AD20" t="n">
        <v>274539.4660575895</v>
      </c>
      <c r="AE20" t="n">
        <v>375637.0092864276</v>
      </c>
      <c r="AF20" t="n">
        <v>1.272367302092997e-06</v>
      </c>
      <c r="AG20" t="n">
        <v>0.26875</v>
      </c>
      <c r="AH20" t="n">
        <v>339786.7403299839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5.1683</v>
      </c>
      <c r="E21" t="n">
        <v>19.35</v>
      </c>
      <c r="F21" t="n">
        <v>16.89</v>
      </c>
      <c r="G21" t="n">
        <v>126.67</v>
      </c>
      <c r="H21" t="n">
        <v>2.1</v>
      </c>
      <c r="I21" t="n">
        <v>8</v>
      </c>
      <c r="J21" t="n">
        <v>168.51</v>
      </c>
      <c r="K21" t="n">
        <v>47.83</v>
      </c>
      <c r="L21" t="n">
        <v>20</v>
      </c>
      <c r="M21" t="n">
        <v>6</v>
      </c>
      <c r="N21" t="n">
        <v>30.69</v>
      </c>
      <c r="O21" t="n">
        <v>21017.33</v>
      </c>
      <c r="P21" t="n">
        <v>185.67</v>
      </c>
      <c r="Q21" t="n">
        <v>183.26</v>
      </c>
      <c r="R21" t="n">
        <v>32.46</v>
      </c>
      <c r="S21" t="n">
        <v>26.24</v>
      </c>
      <c r="T21" t="n">
        <v>2245.2</v>
      </c>
      <c r="U21" t="n">
        <v>0.8100000000000001</v>
      </c>
      <c r="V21" t="n">
        <v>0.9</v>
      </c>
      <c r="W21" t="n">
        <v>2.95</v>
      </c>
      <c r="X21" t="n">
        <v>0.13</v>
      </c>
      <c r="Y21" t="n">
        <v>0.5</v>
      </c>
      <c r="Z21" t="n">
        <v>10</v>
      </c>
      <c r="AA21" t="n">
        <v>274.9237936875348</v>
      </c>
      <c r="AB21" t="n">
        <v>376.1628633050573</v>
      </c>
      <c r="AC21" t="n">
        <v>340.2624075791163</v>
      </c>
      <c r="AD21" t="n">
        <v>274923.7936875349</v>
      </c>
      <c r="AE21" t="n">
        <v>376162.8633050573</v>
      </c>
      <c r="AF21" t="n">
        <v>1.272391921250578e-06</v>
      </c>
      <c r="AG21" t="n">
        <v>0.26875</v>
      </c>
      <c r="AH21" t="n">
        <v>340262.4075791163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5.1671</v>
      </c>
      <c r="E22" t="n">
        <v>19.35</v>
      </c>
      <c r="F22" t="n">
        <v>16.89</v>
      </c>
      <c r="G22" t="n">
        <v>126.7</v>
      </c>
      <c r="H22" t="n">
        <v>2.19</v>
      </c>
      <c r="I22" t="n">
        <v>8</v>
      </c>
      <c r="J22" t="n">
        <v>169.97</v>
      </c>
      <c r="K22" t="n">
        <v>47.83</v>
      </c>
      <c r="L22" t="n">
        <v>21</v>
      </c>
      <c r="M22" t="n">
        <v>6</v>
      </c>
      <c r="N22" t="n">
        <v>31.14</v>
      </c>
      <c r="O22" t="n">
        <v>21196.47</v>
      </c>
      <c r="P22" t="n">
        <v>185.31</v>
      </c>
      <c r="Q22" t="n">
        <v>183.27</v>
      </c>
      <c r="R22" t="n">
        <v>32.6</v>
      </c>
      <c r="S22" t="n">
        <v>26.24</v>
      </c>
      <c r="T22" t="n">
        <v>2318.01</v>
      </c>
      <c r="U22" t="n">
        <v>0.8</v>
      </c>
      <c r="V22" t="n">
        <v>0.9</v>
      </c>
      <c r="W22" t="n">
        <v>2.95</v>
      </c>
      <c r="X22" t="n">
        <v>0.14</v>
      </c>
      <c r="Y22" t="n">
        <v>0.5</v>
      </c>
      <c r="Z22" t="n">
        <v>10</v>
      </c>
      <c r="AA22" t="n">
        <v>274.6079117166379</v>
      </c>
      <c r="AB22" t="n">
        <v>375.7306596567471</v>
      </c>
      <c r="AC22" t="n">
        <v>339.8714528403992</v>
      </c>
      <c r="AD22" t="n">
        <v>274607.911716638</v>
      </c>
      <c r="AE22" t="n">
        <v>375730.6596567471</v>
      </c>
      <c r="AF22" t="n">
        <v>1.272096491359608e-06</v>
      </c>
      <c r="AG22" t="n">
        <v>0.26875</v>
      </c>
      <c r="AH22" t="n">
        <v>339871.4528403992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5.1787</v>
      </c>
      <c r="E23" t="n">
        <v>19.31</v>
      </c>
      <c r="F23" t="n">
        <v>16.88</v>
      </c>
      <c r="G23" t="n">
        <v>144.68</v>
      </c>
      <c r="H23" t="n">
        <v>2.28</v>
      </c>
      <c r="I23" t="n">
        <v>7</v>
      </c>
      <c r="J23" t="n">
        <v>171.42</v>
      </c>
      <c r="K23" t="n">
        <v>47.83</v>
      </c>
      <c r="L23" t="n">
        <v>22</v>
      </c>
      <c r="M23" t="n">
        <v>5</v>
      </c>
      <c r="N23" t="n">
        <v>31.6</v>
      </c>
      <c r="O23" t="n">
        <v>21376.23</v>
      </c>
      <c r="P23" t="n">
        <v>183.73</v>
      </c>
      <c r="Q23" t="n">
        <v>183.26</v>
      </c>
      <c r="R23" t="n">
        <v>32.01</v>
      </c>
      <c r="S23" t="n">
        <v>26.24</v>
      </c>
      <c r="T23" t="n">
        <v>2028.32</v>
      </c>
      <c r="U23" t="n">
        <v>0.82</v>
      </c>
      <c r="V23" t="n">
        <v>0.9</v>
      </c>
      <c r="W23" t="n">
        <v>2.95</v>
      </c>
      <c r="X23" t="n">
        <v>0.12</v>
      </c>
      <c r="Y23" t="n">
        <v>0.5</v>
      </c>
      <c r="Z23" t="n">
        <v>10</v>
      </c>
      <c r="AA23" t="n">
        <v>272.2908397427683</v>
      </c>
      <c r="AB23" t="n">
        <v>372.5603395600978</v>
      </c>
      <c r="AC23" t="n">
        <v>337.0037036442018</v>
      </c>
      <c r="AD23" t="n">
        <v>272290.8397427683</v>
      </c>
      <c r="AE23" t="n">
        <v>372560.3395600978</v>
      </c>
      <c r="AF23" t="n">
        <v>1.274952313638985e-06</v>
      </c>
      <c r="AG23" t="n">
        <v>0.2681944444444444</v>
      </c>
      <c r="AH23" t="n">
        <v>337003.7036442018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5.1818</v>
      </c>
      <c r="E24" t="n">
        <v>19.3</v>
      </c>
      <c r="F24" t="n">
        <v>16.87</v>
      </c>
      <c r="G24" t="n">
        <v>144.58</v>
      </c>
      <c r="H24" t="n">
        <v>2.36</v>
      </c>
      <c r="I24" t="n">
        <v>7</v>
      </c>
      <c r="J24" t="n">
        <v>172.89</v>
      </c>
      <c r="K24" t="n">
        <v>47.83</v>
      </c>
      <c r="L24" t="n">
        <v>23</v>
      </c>
      <c r="M24" t="n">
        <v>5</v>
      </c>
      <c r="N24" t="n">
        <v>32.06</v>
      </c>
      <c r="O24" t="n">
        <v>21556.61</v>
      </c>
      <c r="P24" t="n">
        <v>184.6</v>
      </c>
      <c r="Q24" t="n">
        <v>183.26</v>
      </c>
      <c r="R24" t="n">
        <v>31.77</v>
      </c>
      <c r="S24" t="n">
        <v>26.24</v>
      </c>
      <c r="T24" t="n">
        <v>1906.32</v>
      </c>
      <c r="U24" t="n">
        <v>0.83</v>
      </c>
      <c r="V24" t="n">
        <v>0.9</v>
      </c>
      <c r="W24" t="n">
        <v>2.95</v>
      </c>
      <c r="X24" t="n">
        <v>0.11</v>
      </c>
      <c r="Y24" t="n">
        <v>0.5</v>
      </c>
      <c r="Z24" t="n">
        <v>10</v>
      </c>
      <c r="AA24" t="n">
        <v>272.9972419302538</v>
      </c>
      <c r="AB24" t="n">
        <v>373.5268701972803</v>
      </c>
      <c r="AC24" t="n">
        <v>337.877989953906</v>
      </c>
      <c r="AD24" t="n">
        <v>272997.2419302538</v>
      </c>
      <c r="AE24" t="n">
        <v>373526.8701972804</v>
      </c>
      <c r="AF24" t="n">
        <v>1.275715507523991e-06</v>
      </c>
      <c r="AG24" t="n">
        <v>0.2680555555555555</v>
      </c>
      <c r="AH24" t="n">
        <v>337877.989953906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5.1811</v>
      </c>
      <c r="E25" t="n">
        <v>19.3</v>
      </c>
      <c r="F25" t="n">
        <v>16.87</v>
      </c>
      <c r="G25" t="n">
        <v>144.6</v>
      </c>
      <c r="H25" t="n">
        <v>2.44</v>
      </c>
      <c r="I25" t="n">
        <v>7</v>
      </c>
      <c r="J25" t="n">
        <v>174.35</v>
      </c>
      <c r="K25" t="n">
        <v>47.83</v>
      </c>
      <c r="L25" t="n">
        <v>24</v>
      </c>
      <c r="M25" t="n">
        <v>5</v>
      </c>
      <c r="N25" t="n">
        <v>32.53</v>
      </c>
      <c r="O25" t="n">
        <v>21737.62</v>
      </c>
      <c r="P25" t="n">
        <v>184.3</v>
      </c>
      <c r="Q25" t="n">
        <v>183.26</v>
      </c>
      <c r="R25" t="n">
        <v>31.87</v>
      </c>
      <c r="S25" t="n">
        <v>26.24</v>
      </c>
      <c r="T25" t="n">
        <v>1957.83</v>
      </c>
      <c r="U25" t="n">
        <v>0.82</v>
      </c>
      <c r="V25" t="n">
        <v>0.9</v>
      </c>
      <c r="W25" t="n">
        <v>2.95</v>
      </c>
      <c r="X25" t="n">
        <v>0.11</v>
      </c>
      <c r="Y25" t="n">
        <v>0.5</v>
      </c>
      <c r="Z25" t="n">
        <v>10</v>
      </c>
      <c r="AA25" t="n">
        <v>272.718684036535</v>
      </c>
      <c r="AB25" t="n">
        <v>373.1457349979874</v>
      </c>
      <c r="AC25" t="n">
        <v>337.533229763107</v>
      </c>
      <c r="AD25" t="n">
        <v>272718.684036535</v>
      </c>
      <c r="AE25" t="n">
        <v>373145.7349979874</v>
      </c>
      <c r="AF25" t="n">
        <v>1.275543173420925e-06</v>
      </c>
      <c r="AG25" t="n">
        <v>0.2680555555555555</v>
      </c>
      <c r="AH25" t="n">
        <v>337533.229763107</v>
      </c>
    </row>
    <row r="26">
      <c r="A26" t="n">
        <v>24</v>
      </c>
      <c r="B26" t="n">
        <v>70</v>
      </c>
      <c r="C26" t="inlineStr">
        <is>
          <t xml:space="preserve">CONCLUIDO	</t>
        </is>
      </c>
      <c r="D26" t="n">
        <v>5.1789</v>
      </c>
      <c r="E26" t="n">
        <v>19.31</v>
      </c>
      <c r="F26" t="n">
        <v>16.88</v>
      </c>
      <c r="G26" t="n">
        <v>144.67</v>
      </c>
      <c r="H26" t="n">
        <v>2.52</v>
      </c>
      <c r="I26" t="n">
        <v>7</v>
      </c>
      <c r="J26" t="n">
        <v>175.83</v>
      </c>
      <c r="K26" t="n">
        <v>47.83</v>
      </c>
      <c r="L26" t="n">
        <v>25</v>
      </c>
      <c r="M26" t="n">
        <v>5</v>
      </c>
      <c r="N26" t="n">
        <v>33</v>
      </c>
      <c r="O26" t="n">
        <v>21919.27</v>
      </c>
      <c r="P26" t="n">
        <v>183.27</v>
      </c>
      <c r="Q26" t="n">
        <v>183.27</v>
      </c>
      <c r="R26" t="n">
        <v>32.2</v>
      </c>
      <c r="S26" t="n">
        <v>26.24</v>
      </c>
      <c r="T26" t="n">
        <v>2122.01</v>
      </c>
      <c r="U26" t="n">
        <v>0.82</v>
      </c>
      <c r="V26" t="n">
        <v>0.9</v>
      </c>
      <c r="W26" t="n">
        <v>2.95</v>
      </c>
      <c r="X26" t="n">
        <v>0.12</v>
      </c>
      <c r="Y26" t="n">
        <v>0.5</v>
      </c>
      <c r="Z26" t="n">
        <v>10</v>
      </c>
      <c r="AA26" t="n">
        <v>271.7970553613446</v>
      </c>
      <c r="AB26" t="n">
        <v>371.8847219852042</v>
      </c>
      <c r="AC26" t="n">
        <v>336.3925660624209</v>
      </c>
      <c r="AD26" t="n">
        <v>271797.0553613446</v>
      </c>
      <c r="AE26" t="n">
        <v>371884.7219852043</v>
      </c>
      <c r="AF26" t="n">
        <v>1.275001551954147e-06</v>
      </c>
      <c r="AG26" t="n">
        <v>0.2681944444444444</v>
      </c>
      <c r="AH26" t="n">
        <v>336392.566062421</v>
      </c>
    </row>
    <row r="27">
      <c r="A27" t="n">
        <v>25</v>
      </c>
      <c r="B27" t="n">
        <v>70</v>
      </c>
      <c r="C27" t="inlineStr">
        <is>
          <t xml:space="preserve">CONCLUIDO	</t>
        </is>
      </c>
      <c r="D27" t="n">
        <v>5.193</v>
      </c>
      <c r="E27" t="n">
        <v>19.26</v>
      </c>
      <c r="F27" t="n">
        <v>16.86</v>
      </c>
      <c r="G27" t="n">
        <v>168.55</v>
      </c>
      <c r="H27" t="n">
        <v>2.6</v>
      </c>
      <c r="I27" t="n">
        <v>6</v>
      </c>
      <c r="J27" t="n">
        <v>177.3</v>
      </c>
      <c r="K27" t="n">
        <v>47.83</v>
      </c>
      <c r="L27" t="n">
        <v>26</v>
      </c>
      <c r="M27" t="n">
        <v>4</v>
      </c>
      <c r="N27" t="n">
        <v>33.48</v>
      </c>
      <c r="O27" t="n">
        <v>22101.56</v>
      </c>
      <c r="P27" t="n">
        <v>181.63</v>
      </c>
      <c r="Q27" t="n">
        <v>183.26</v>
      </c>
      <c r="R27" t="n">
        <v>31.35</v>
      </c>
      <c r="S27" t="n">
        <v>26.24</v>
      </c>
      <c r="T27" t="n">
        <v>1702.89</v>
      </c>
      <c r="U27" t="n">
        <v>0.84</v>
      </c>
      <c r="V27" t="n">
        <v>0.9</v>
      </c>
      <c r="W27" t="n">
        <v>2.95</v>
      </c>
      <c r="X27" t="n">
        <v>0.1</v>
      </c>
      <c r="Y27" t="n">
        <v>0.5</v>
      </c>
      <c r="Z27" t="n">
        <v>10</v>
      </c>
      <c r="AA27" t="n">
        <v>269.2543360887851</v>
      </c>
      <c r="AB27" t="n">
        <v>368.405661299631</v>
      </c>
      <c r="AC27" t="n">
        <v>333.2455420457866</v>
      </c>
      <c r="AD27" t="n">
        <v>269254.3360887851</v>
      </c>
      <c r="AE27" t="n">
        <v>368405.6612996311</v>
      </c>
      <c r="AF27" t="n">
        <v>1.278472853173045e-06</v>
      </c>
      <c r="AG27" t="n">
        <v>0.2675</v>
      </c>
      <c r="AH27" t="n">
        <v>333245.5420457866</v>
      </c>
    </row>
    <row r="28">
      <c r="A28" t="n">
        <v>26</v>
      </c>
      <c r="B28" t="n">
        <v>70</v>
      </c>
      <c r="C28" t="inlineStr">
        <is>
          <t xml:space="preserve">CONCLUIDO	</t>
        </is>
      </c>
      <c r="D28" t="n">
        <v>5.1946</v>
      </c>
      <c r="E28" t="n">
        <v>19.25</v>
      </c>
      <c r="F28" t="n">
        <v>16.85</v>
      </c>
      <c r="G28" t="n">
        <v>168.49</v>
      </c>
      <c r="H28" t="n">
        <v>2.68</v>
      </c>
      <c r="I28" t="n">
        <v>6</v>
      </c>
      <c r="J28" t="n">
        <v>178.79</v>
      </c>
      <c r="K28" t="n">
        <v>47.83</v>
      </c>
      <c r="L28" t="n">
        <v>27</v>
      </c>
      <c r="M28" t="n">
        <v>4</v>
      </c>
      <c r="N28" t="n">
        <v>33.96</v>
      </c>
      <c r="O28" t="n">
        <v>22284.51</v>
      </c>
      <c r="P28" t="n">
        <v>182.12</v>
      </c>
      <c r="Q28" t="n">
        <v>183.26</v>
      </c>
      <c r="R28" t="n">
        <v>31.2</v>
      </c>
      <c r="S28" t="n">
        <v>26.24</v>
      </c>
      <c r="T28" t="n">
        <v>1627.64</v>
      </c>
      <c r="U28" t="n">
        <v>0.84</v>
      </c>
      <c r="V28" t="n">
        <v>0.9</v>
      </c>
      <c r="W28" t="n">
        <v>2.95</v>
      </c>
      <c r="X28" t="n">
        <v>0.09</v>
      </c>
      <c r="Y28" t="n">
        <v>0.5</v>
      </c>
      <c r="Z28" t="n">
        <v>10</v>
      </c>
      <c r="AA28" t="n">
        <v>269.6397425012199</v>
      </c>
      <c r="AB28" t="n">
        <v>368.9329913560554</v>
      </c>
      <c r="AC28" t="n">
        <v>333.7225444617382</v>
      </c>
      <c r="AD28" t="n">
        <v>269639.7425012199</v>
      </c>
      <c r="AE28" t="n">
        <v>368932.9913560554</v>
      </c>
      <c r="AF28" t="n">
        <v>1.278866759694339e-06</v>
      </c>
      <c r="AG28" t="n">
        <v>0.2673611111111111</v>
      </c>
      <c r="AH28" t="n">
        <v>333722.5444617381</v>
      </c>
    </row>
    <row r="29">
      <c r="A29" t="n">
        <v>27</v>
      </c>
      <c r="B29" t="n">
        <v>70</v>
      </c>
      <c r="C29" t="inlineStr">
        <is>
          <t xml:space="preserve">CONCLUIDO	</t>
        </is>
      </c>
      <c r="D29" t="n">
        <v>5.1938</v>
      </c>
      <c r="E29" t="n">
        <v>19.25</v>
      </c>
      <c r="F29" t="n">
        <v>16.85</v>
      </c>
      <c r="G29" t="n">
        <v>168.52</v>
      </c>
      <c r="H29" t="n">
        <v>2.75</v>
      </c>
      <c r="I29" t="n">
        <v>6</v>
      </c>
      <c r="J29" t="n">
        <v>180.28</v>
      </c>
      <c r="K29" t="n">
        <v>47.83</v>
      </c>
      <c r="L29" t="n">
        <v>28</v>
      </c>
      <c r="M29" t="n">
        <v>4</v>
      </c>
      <c r="N29" t="n">
        <v>34.45</v>
      </c>
      <c r="O29" t="n">
        <v>22468.11</v>
      </c>
      <c r="P29" t="n">
        <v>183</v>
      </c>
      <c r="Q29" t="n">
        <v>183.26</v>
      </c>
      <c r="R29" t="n">
        <v>31.19</v>
      </c>
      <c r="S29" t="n">
        <v>26.24</v>
      </c>
      <c r="T29" t="n">
        <v>1620.43</v>
      </c>
      <c r="U29" t="n">
        <v>0.84</v>
      </c>
      <c r="V29" t="n">
        <v>0.9</v>
      </c>
      <c r="W29" t="n">
        <v>2.95</v>
      </c>
      <c r="X29" t="n">
        <v>0.1</v>
      </c>
      <c r="Y29" t="n">
        <v>0.5</v>
      </c>
      <c r="Z29" t="n">
        <v>10</v>
      </c>
      <c r="AA29" t="n">
        <v>270.6029372286118</v>
      </c>
      <c r="AB29" t="n">
        <v>370.2508768752253</v>
      </c>
      <c r="AC29" t="n">
        <v>334.9146528366225</v>
      </c>
      <c r="AD29" t="n">
        <v>270602.9372286118</v>
      </c>
      <c r="AE29" t="n">
        <v>370250.8768752253</v>
      </c>
      <c r="AF29" t="n">
        <v>1.278669806433692e-06</v>
      </c>
      <c r="AG29" t="n">
        <v>0.2673611111111111</v>
      </c>
      <c r="AH29" t="n">
        <v>334914.6528366224</v>
      </c>
    </row>
    <row r="30">
      <c r="A30" t="n">
        <v>28</v>
      </c>
      <c r="B30" t="n">
        <v>70</v>
      </c>
      <c r="C30" t="inlineStr">
        <is>
          <t xml:space="preserve">CONCLUIDO	</t>
        </is>
      </c>
      <c r="D30" t="n">
        <v>5.1944</v>
      </c>
      <c r="E30" t="n">
        <v>19.25</v>
      </c>
      <c r="F30" t="n">
        <v>16.85</v>
      </c>
      <c r="G30" t="n">
        <v>168.5</v>
      </c>
      <c r="H30" t="n">
        <v>2.83</v>
      </c>
      <c r="I30" t="n">
        <v>6</v>
      </c>
      <c r="J30" t="n">
        <v>181.77</v>
      </c>
      <c r="K30" t="n">
        <v>47.83</v>
      </c>
      <c r="L30" t="n">
        <v>29</v>
      </c>
      <c r="M30" t="n">
        <v>4</v>
      </c>
      <c r="N30" t="n">
        <v>34.94</v>
      </c>
      <c r="O30" t="n">
        <v>22652.51</v>
      </c>
      <c r="P30" t="n">
        <v>182.93</v>
      </c>
      <c r="Q30" t="n">
        <v>183.26</v>
      </c>
      <c r="R30" t="n">
        <v>31.23</v>
      </c>
      <c r="S30" t="n">
        <v>26.24</v>
      </c>
      <c r="T30" t="n">
        <v>1642.07</v>
      </c>
      <c r="U30" t="n">
        <v>0.84</v>
      </c>
      <c r="V30" t="n">
        <v>0.9</v>
      </c>
      <c r="W30" t="n">
        <v>2.95</v>
      </c>
      <c r="X30" t="n">
        <v>0.09</v>
      </c>
      <c r="Y30" t="n">
        <v>0.5</v>
      </c>
      <c r="Z30" t="n">
        <v>10</v>
      </c>
      <c r="AA30" t="n">
        <v>270.4986320261482</v>
      </c>
      <c r="AB30" t="n">
        <v>370.1081618955939</v>
      </c>
      <c r="AC30" t="n">
        <v>334.7855583743453</v>
      </c>
      <c r="AD30" t="n">
        <v>270498.6320261482</v>
      </c>
      <c r="AE30" t="n">
        <v>370108.1618955939</v>
      </c>
      <c r="AF30" t="n">
        <v>1.278817521379177e-06</v>
      </c>
      <c r="AG30" t="n">
        <v>0.2673611111111111</v>
      </c>
      <c r="AH30" t="n">
        <v>334785.5583743453</v>
      </c>
    </row>
    <row r="31">
      <c r="A31" t="n">
        <v>29</v>
      </c>
      <c r="B31" t="n">
        <v>70</v>
      </c>
      <c r="C31" t="inlineStr">
        <is>
          <t xml:space="preserve">CONCLUIDO	</t>
        </is>
      </c>
      <c r="D31" t="n">
        <v>5.1926</v>
      </c>
      <c r="E31" t="n">
        <v>19.26</v>
      </c>
      <c r="F31" t="n">
        <v>16.86</v>
      </c>
      <c r="G31" t="n">
        <v>168.57</v>
      </c>
      <c r="H31" t="n">
        <v>2.9</v>
      </c>
      <c r="I31" t="n">
        <v>6</v>
      </c>
      <c r="J31" t="n">
        <v>183.27</v>
      </c>
      <c r="K31" t="n">
        <v>47.83</v>
      </c>
      <c r="L31" t="n">
        <v>30</v>
      </c>
      <c r="M31" t="n">
        <v>4</v>
      </c>
      <c r="N31" t="n">
        <v>35.44</v>
      </c>
      <c r="O31" t="n">
        <v>22837.46</v>
      </c>
      <c r="P31" t="n">
        <v>182.37</v>
      </c>
      <c r="Q31" t="n">
        <v>183.26</v>
      </c>
      <c r="R31" t="n">
        <v>31.33</v>
      </c>
      <c r="S31" t="n">
        <v>26.24</v>
      </c>
      <c r="T31" t="n">
        <v>1691.62</v>
      </c>
      <c r="U31" t="n">
        <v>0.84</v>
      </c>
      <c r="V31" t="n">
        <v>0.9</v>
      </c>
      <c r="W31" t="n">
        <v>2.95</v>
      </c>
      <c r="X31" t="n">
        <v>0.1</v>
      </c>
      <c r="Y31" t="n">
        <v>0.5</v>
      </c>
      <c r="Z31" t="n">
        <v>10</v>
      </c>
      <c r="AA31" t="n">
        <v>270.0504215982225</v>
      </c>
      <c r="AB31" t="n">
        <v>369.4949006144573</v>
      </c>
      <c r="AC31" t="n">
        <v>334.2308258891628</v>
      </c>
      <c r="AD31" t="n">
        <v>270050.4215982225</v>
      </c>
      <c r="AE31" t="n">
        <v>369494.9006144573</v>
      </c>
      <c r="AF31" t="n">
        <v>1.278374376542722e-06</v>
      </c>
      <c r="AG31" t="n">
        <v>0.2675</v>
      </c>
      <c r="AH31" t="n">
        <v>334230.8258891628</v>
      </c>
    </row>
    <row r="32">
      <c r="A32" t="n">
        <v>30</v>
      </c>
      <c r="B32" t="n">
        <v>70</v>
      </c>
      <c r="C32" t="inlineStr">
        <is>
          <t xml:space="preserve">CONCLUIDO	</t>
        </is>
      </c>
      <c r="D32" t="n">
        <v>5.1942</v>
      </c>
      <c r="E32" t="n">
        <v>19.25</v>
      </c>
      <c r="F32" t="n">
        <v>16.85</v>
      </c>
      <c r="G32" t="n">
        <v>168.51</v>
      </c>
      <c r="H32" t="n">
        <v>2.98</v>
      </c>
      <c r="I32" t="n">
        <v>6</v>
      </c>
      <c r="J32" t="n">
        <v>184.78</v>
      </c>
      <c r="K32" t="n">
        <v>47.83</v>
      </c>
      <c r="L32" t="n">
        <v>31</v>
      </c>
      <c r="M32" t="n">
        <v>4</v>
      </c>
      <c r="N32" t="n">
        <v>35.95</v>
      </c>
      <c r="O32" t="n">
        <v>23023.09</v>
      </c>
      <c r="P32" t="n">
        <v>181.09</v>
      </c>
      <c r="Q32" t="n">
        <v>183.26</v>
      </c>
      <c r="R32" t="n">
        <v>31.2</v>
      </c>
      <c r="S32" t="n">
        <v>26.24</v>
      </c>
      <c r="T32" t="n">
        <v>1626.77</v>
      </c>
      <c r="U32" t="n">
        <v>0.84</v>
      </c>
      <c r="V32" t="n">
        <v>0.9</v>
      </c>
      <c r="W32" t="n">
        <v>2.95</v>
      </c>
      <c r="X32" t="n">
        <v>0.1</v>
      </c>
      <c r="Y32" t="n">
        <v>0.5</v>
      </c>
      <c r="Z32" t="n">
        <v>10</v>
      </c>
      <c r="AA32" t="n">
        <v>268.5811851284069</v>
      </c>
      <c r="AB32" t="n">
        <v>367.4846264583173</v>
      </c>
      <c r="AC32" t="n">
        <v>332.4124094770473</v>
      </c>
      <c r="AD32" t="n">
        <v>268581.1851284069</v>
      </c>
      <c r="AE32" t="n">
        <v>367484.6264583173</v>
      </c>
      <c r="AF32" t="n">
        <v>1.278768283064016e-06</v>
      </c>
      <c r="AG32" t="n">
        <v>0.2673611111111111</v>
      </c>
      <c r="AH32" t="n">
        <v>332412.4094770473</v>
      </c>
    </row>
    <row r="33">
      <c r="A33" t="n">
        <v>31</v>
      </c>
      <c r="B33" t="n">
        <v>70</v>
      </c>
      <c r="C33" t="inlineStr">
        <is>
          <t xml:space="preserve">CONCLUIDO	</t>
        </is>
      </c>
      <c r="D33" t="n">
        <v>5.2046</v>
      </c>
      <c r="E33" t="n">
        <v>19.21</v>
      </c>
      <c r="F33" t="n">
        <v>16.84</v>
      </c>
      <c r="G33" t="n">
        <v>202.09</v>
      </c>
      <c r="H33" t="n">
        <v>3.05</v>
      </c>
      <c r="I33" t="n">
        <v>5</v>
      </c>
      <c r="J33" t="n">
        <v>186.29</v>
      </c>
      <c r="K33" t="n">
        <v>47.83</v>
      </c>
      <c r="L33" t="n">
        <v>32</v>
      </c>
      <c r="M33" t="n">
        <v>3</v>
      </c>
      <c r="N33" t="n">
        <v>36.46</v>
      </c>
      <c r="O33" t="n">
        <v>23209.42</v>
      </c>
      <c r="P33" t="n">
        <v>178.76</v>
      </c>
      <c r="Q33" t="n">
        <v>183.26</v>
      </c>
      <c r="R33" t="n">
        <v>30.89</v>
      </c>
      <c r="S33" t="n">
        <v>26.24</v>
      </c>
      <c r="T33" t="n">
        <v>1476.95</v>
      </c>
      <c r="U33" t="n">
        <v>0.85</v>
      </c>
      <c r="V33" t="n">
        <v>0.9</v>
      </c>
      <c r="W33" t="n">
        <v>2.95</v>
      </c>
      <c r="X33" t="n">
        <v>0.09</v>
      </c>
      <c r="Y33" t="n">
        <v>0.5</v>
      </c>
      <c r="Z33" t="n">
        <v>10</v>
      </c>
      <c r="AA33" t="n">
        <v>265.5662037478047</v>
      </c>
      <c r="AB33" t="n">
        <v>363.3593959217862</v>
      </c>
      <c r="AC33" t="n">
        <v>328.6808851531252</v>
      </c>
      <c r="AD33" t="n">
        <v>265566.2037478047</v>
      </c>
      <c r="AE33" t="n">
        <v>363359.3959217863</v>
      </c>
      <c r="AF33" t="n">
        <v>1.281328675452423e-06</v>
      </c>
      <c r="AG33" t="n">
        <v>0.2668055555555556</v>
      </c>
      <c r="AH33" t="n">
        <v>328680.8851531253</v>
      </c>
    </row>
    <row r="34">
      <c r="A34" t="n">
        <v>32</v>
      </c>
      <c r="B34" t="n">
        <v>70</v>
      </c>
      <c r="C34" t="inlineStr">
        <is>
          <t xml:space="preserve">CONCLUIDO	</t>
        </is>
      </c>
      <c r="D34" t="n">
        <v>5.2041</v>
      </c>
      <c r="E34" t="n">
        <v>19.22</v>
      </c>
      <c r="F34" t="n">
        <v>16.84</v>
      </c>
      <c r="G34" t="n">
        <v>202.11</v>
      </c>
      <c r="H34" t="n">
        <v>3.12</v>
      </c>
      <c r="I34" t="n">
        <v>5</v>
      </c>
      <c r="J34" t="n">
        <v>187.8</v>
      </c>
      <c r="K34" t="n">
        <v>47.83</v>
      </c>
      <c r="L34" t="n">
        <v>33</v>
      </c>
      <c r="M34" t="n">
        <v>3</v>
      </c>
      <c r="N34" t="n">
        <v>36.98</v>
      </c>
      <c r="O34" t="n">
        <v>23396.44</v>
      </c>
      <c r="P34" t="n">
        <v>180.11</v>
      </c>
      <c r="Q34" t="n">
        <v>183.26</v>
      </c>
      <c r="R34" t="n">
        <v>31.04</v>
      </c>
      <c r="S34" t="n">
        <v>26.24</v>
      </c>
      <c r="T34" t="n">
        <v>1553.32</v>
      </c>
      <c r="U34" t="n">
        <v>0.85</v>
      </c>
      <c r="V34" t="n">
        <v>0.9</v>
      </c>
      <c r="W34" t="n">
        <v>2.95</v>
      </c>
      <c r="X34" t="n">
        <v>0.09</v>
      </c>
      <c r="Y34" t="n">
        <v>0.5</v>
      </c>
      <c r="Z34" t="n">
        <v>10</v>
      </c>
      <c r="AA34" t="n">
        <v>267.0036295188588</v>
      </c>
      <c r="AB34" t="n">
        <v>365.3261452764919</v>
      </c>
      <c r="AC34" t="n">
        <v>330.4599307097678</v>
      </c>
      <c r="AD34" t="n">
        <v>267003.6295188587</v>
      </c>
      <c r="AE34" t="n">
        <v>365326.1452764919</v>
      </c>
      <c r="AF34" t="n">
        <v>1.281205579664519e-06</v>
      </c>
      <c r="AG34" t="n">
        <v>0.2669444444444444</v>
      </c>
      <c r="AH34" t="n">
        <v>330459.9307097679</v>
      </c>
    </row>
    <row r="35">
      <c r="A35" t="n">
        <v>33</v>
      </c>
      <c r="B35" t="n">
        <v>70</v>
      </c>
      <c r="C35" t="inlineStr">
        <is>
          <t xml:space="preserve">CONCLUIDO	</t>
        </is>
      </c>
      <c r="D35" t="n">
        <v>5.2052</v>
      </c>
      <c r="E35" t="n">
        <v>19.21</v>
      </c>
      <c r="F35" t="n">
        <v>16.84</v>
      </c>
      <c r="G35" t="n">
        <v>202.07</v>
      </c>
      <c r="H35" t="n">
        <v>3.19</v>
      </c>
      <c r="I35" t="n">
        <v>5</v>
      </c>
      <c r="J35" t="n">
        <v>189.33</v>
      </c>
      <c r="K35" t="n">
        <v>47.83</v>
      </c>
      <c r="L35" t="n">
        <v>34</v>
      </c>
      <c r="M35" t="n">
        <v>3</v>
      </c>
      <c r="N35" t="n">
        <v>37.5</v>
      </c>
      <c r="O35" t="n">
        <v>23584.16</v>
      </c>
      <c r="P35" t="n">
        <v>180.73</v>
      </c>
      <c r="Q35" t="n">
        <v>183.26</v>
      </c>
      <c r="R35" t="n">
        <v>30.86</v>
      </c>
      <c r="S35" t="n">
        <v>26.24</v>
      </c>
      <c r="T35" t="n">
        <v>1462.41</v>
      </c>
      <c r="U35" t="n">
        <v>0.85</v>
      </c>
      <c r="V35" t="n">
        <v>0.9</v>
      </c>
      <c r="W35" t="n">
        <v>2.95</v>
      </c>
      <c r="X35" t="n">
        <v>0.08</v>
      </c>
      <c r="Y35" t="n">
        <v>0.5</v>
      </c>
      <c r="Z35" t="n">
        <v>10</v>
      </c>
      <c r="AA35" t="n">
        <v>267.5954847553198</v>
      </c>
      <c r="AB35" t="n">
        <v>366.1359477218281</v>
      </c>
      <c r="AC35" t="n">
        <v>331.1924467462861</v>
      </c>
      <c r="AD35" t="n">
        <v>267595.4847553198</v>
      </c>
      <c r="AE35" t="n">
        <v>366135.9477218281</v>
      </c>
      <c r="AF35" t="n">
        <v>1.281476390397908e-06</v>
      </c>
      <c r="AG35" t="n">
        <v>0.2668055555555556</v>
      </c>
      <c r="AH35" t="n">
        <v>331192.4467462861</v>
      </c>
    </row>
    <row r="36">
      <c r="A36" t="n">
        <v>34</v>
      </c>
      <c r="B36" t="n">
        <v>70</v>
      </c>
      <c r="C36" t="inlineStr">
        <is>
          <t xml:space="preserve">CONCLUIDO	</t>
        </is>
      </c>
      <c r="D36" t="n">
        <v>5.2058</v>
      </c>
      <c r="E36" t="n">
        <v>19.21</v>
      </c>
      <c r="F36" t="n">
        <v>16.84</v>
      </c>
      <c r="G36" t="n">
        <v>202.04</v>
      </c>
      <c r="H36" t="n">
        <v>3.25</v>
      </c>
      <c r="I36" t="n">
        <v>5</v>
      </c>
      <c r="J36" t="n">
        <v>190.85</v>
      </c>
      <c r="K36" t="n">
        <v>47.83</v>
      </c>
      <c r="L36" t="n">
        <v>35</v>
      </c>
      <c r="M36" t="n">
        <v>3</v>
      </c>
      <c r="N36" t="n">
        <v>38.03</v>
      </c>
      <c r="O36" t="n">
        <v>23772.6</v>
      </c>
      <c r="P36" t="n">
        <v>181.02</v>
      </c>
      <c r="Q36" t="n">
        <v>183.26</v>
      </c>
      <c r="R36" t="n">
        <v>30.75</v>
      </c>
      <c r="S36" t="n">
        <v>26.24</v>
      </c>
      <c r="T36" t="n">
        <v>1404.81</v>
      </c>
      <c r="U36" t="n">
        <v>0.85</v>
      </c>
      <c r="V36" t="n">
        <v>0.9</v>
      </c>
      <c r="W36" t="n">
        <v>2.95</v>
      </c>
      <c r="X36" t="n">
        <v>0.08</v>
      </c>
      <c r="Y36" t="n">
        <v>0.5</v>
      </c>
      <c r="Z36" t="n">
        <v>10</v>
      </c>
      <c r="AA36" t="n">
        <v>267.8680856119073</v>
      </c>
      <c r="AB36" t="n">
        <v>366.5089322401121</v>
      </c>
      <c r="AC36" t="n">
        <v>331.5298341456322</v>
      </c>
      <c r="AD36" t="n">
        <v>267868.0856119073</v>
      </c>
      <c r="AE36" t="n">
        <v>366508.9322401121</v>
      </c>
      <c r="AF36" t="n">
        <v>1.281624105343393e-06</v>
      </c>
      <c r="AG36" t="n">
        <v>0.2668055555555556</v>
      </c>
      <c r="AH36" t="n">
        <v>331529.8341456322</v>
      </c>
    </row>
    <row r="37">
      <c r="A37" t="n">
        <v>35</v>
      </c>
      <c r="B37" t="n">
        <v>70</v>
      </c>
      <c r="C37" t="inlineStr">
        <is>
          <t xml:space="preserve">CONCLUIDO	</t>
        </is>
      </c>
      <c r="D37" t="n">
        <v>5.2053</v>
      </c>
      <c r="E37" t="n">
        <v>19.21</v>
      </c>
      <c r="F37" t="n">
        <v>16.84</v>
      </c>
      <c r="G37" t="n">
        <v>202.06</v>
      </c>
      <c r="H37" t="n">
        <v>3.32</v>
      </c>
      <c r="I37" t="n">
        <v>5</v>
      </c>
      <c r="J37" t="n">
        <v>192.39</v>
      </c>
      <c r="K37" t="n">
        <v>47.83</v>
      </c>
      <c r="L37" t="n">
        <v>36</v>
      </c>
      <c r="M37" t="n">
        <v>3</v>
      </c>
      <c r="N37" t="n">
        <v>38.56</v>
      </c>
      <c r="O37" t="n">
        <v>23961.75</v>
      </c>
      <c r="P37" t="n">
        <v>180.93</v>
      </c>
      <c r="Q37" t="n">
        <v>183.27</v>
      </c>
      <c r="R37" t="n">
        <v>30.76</v>
      </c>
      <c r="S37" t="n">
        <v>26.24</v>
      </c>
      <c r="T37" t="n">
        <v>1409.03</v>
      </c>
      <c r="U37" t="n">
        <v>0.85</v>
      </c>
      <c r="V37" t="n">
        <v>0.9</v>
      </c>
      <c r="W37" t="n">
        <v>2.95</v>
      </c>
      <c r="X37" t="n">
        <v>0.08</v>
      </c>
      <c r="Y37" t="n">
        <v>0.5</v>
      </c>
      <c r="Z37" t="n">
        <v>10</v>
      </c>
      <c r="AA37" t="n">
        <v>267.7994847756566</v>
      </c>
      <c r="AB37" t="n">
        <v>366.4150695494986</v>
      </c>
      <c r="AC37" t="n">
        <v>331.4449295784738</v>
      </c>
      <c r="AD37" t="n">
        <v>267799.4847756566</v>
      </c>
      <c r="AE37" t="n">
        <v>366415.0695494986</v>
      </c>
      <c r="AF37" t="n">
        <v>1.281501009555489e-06</v>
      </c>
      <c r="AG37" t="n">
        <v>0.2668055555555556</v>
      </c>
      <c r="AH37" t="n">
        <v>331444.9295784737</v>
      </c>
    </row>
    <row r="38">
      <c r="A38" t="n">
        <v>36</v>
      </c>
      <c r="B38" t="n">
        <v>70</v>
      </c>
      <c r="C38" t="inlineStr">
        <is>
          <t xml:space="preserve">CONCLUIDO	</t>
        </is>
      </c>
      <c r="D38" t="n">
        <v>5.2074</v>
      </c>
      <c r="E38" t="n">
        <v>19.2</v>
      </c>
      <c r="F38" t="n">
        <v>16.83</v>
      </c>
      <c r="G38" t="n">
        <v>201.97</v>
      </c>
      <c r="H38" t="n">
        <v>3.39</v>
      </c>
      <c r="I38" t="n">
        <v>5</v>
      </c>
      <c r="J38" t="n">
        <v>193.93</v>
      </c>
      <c r="K38" t="n">
        <v>47.83</v>
      </c>
      <c r="L38" t="n">
        <v>37</v>
      </c>
      <c r="M38" t="n">
        <v>3</v>
      </c>
      <c r="N38" t="n">
        <v>39.1</v>
      </c>
      <c r="O38" t="n">
        <v>24151.64</v>
      </c>
      <c r="P38" t="n">
        <v>180.71</v>
      </c>
      <c r="Q38" t="n">
        <v>183.26</v>
      </c>
      <c r="R38" t="n">
        <v>30.59</v>
      </c>
      <c r="S38" t="n">
        <v>26.24</v>
      </c>
      <c r="T38" t="n">
        <v>1326.81</v>
      </c>
      <c r="U38" t="n">
        <v>0.86</v>
      </c>
      <c r="V38" t="n">
        <v>0.9</v>
      </c>
      <c r="W38" t="n">
        <v>2.95</v>
      </c>
      <c r="X38" t="n">
        <v>0.08</v>
      </c>
      <c r="Y38" t="n">
        <v>0.5</v>
      </c>
      <c r="Z38" t="n">
        <v>10</v>
      </c>
      <c r="AA38" t="n">
        <v>267.4169341736829</v>
      </c>
      <c r="AB38" t="n">
        <v>365.8916469389368</v>
      </c>
      <c r="AC38" t="n">
        <v>330.9714616872355</v>
      </c>
      <c r="AD38" t="n">
        <v>267416.9341736829</v>
      </c>
      <c r="AE38" t="n">
        <v>365891.6469389368</v>
      </c>
      <c r="AF38" t="n">
        <v>1.282018011864686e-06</v>
      </c>
      <c r="AG38" t="n">
        <v>0.2666666666666667</v>
      </c>
      <c r="AH38" t="n">
        <v>330971.4616872356</v>
      </c>
    </row>
    <row r="39">
      <c r="A39" t="n">
        <v>37</v>
      </c>
      <c r="B39" t="n">
        <v>70</v>
      </c>
      <c r="C39" t="inlineStr">
        <is>
          <t xml:space="preserve">CONCLUIDO	</t>
        </is>
      </c>
      <c r="D39" t="n">
        <v>5.2069</v>
      </c>
      <c r="E39" t="n">
        <v>19.21</v>
      </c>
      <c r="F39" t="n">
        <v>16.83</v>
      </c>
      <c r="G39" t="n">
        <v>201.99</v>
      </c>
      <c r="H39" t="n">
        <v>3.45</v>
      </c>
      <c r="I39" t="n">
        <v>5</v>
      </c>
      <c r="J39" t="n">
        <v>195.47</v>
      </c>
      <c r="K39" t="n">
        <v>47.83</v>
      </c>
      <c r="L39" t="n">
        <v>38</v>
      </c>
      <c r="M39" t="n">
        <v>3</v>
      </c>
      <c r="N39" t="n">
        <v>39.64</v>
      </c>
      <c r="O39" t="n">
        <v>24342.26</v>
      </c>
      <c r="P39" t="n">
        <v>179.97</v>
      </c>
      <c r="Q39" t="n">
        <v>183.26</v>
      </c>
      <c r="R39" t="n">
        <v>30.59</v>
      </c>
      <c r="S39" t="n">
        <v>26.24</v>
      </c>
      <c r="T39" t="n">
        <v>1328.87</v>
      </c>
      <c r="U39" t="n">
        <v>0.86</v>
      </c>
      <c r="V39" t="n">
        <v>0.9</v>
      </c>
      <c r="W39" t="n">
        <v>2.95</v>
      </c>
      <c r="X39" t="n">
        <v>0.08</v>
      </c>
      <c r="Y39" t="n">
        <v>0.5</v>
      </c>
      <c r="Z39" t="n">
        <v>10</v>
      </c>
      <c r="AA39" t="n">
        <v>266.6694147072749</v>
      </c>
      <c r="AB39" t="n">
        <v>364.868857826766</v>
      </c>
      <c r="AC39" t="n">
        <v>330.0462861324369</v>
      </c>
      <c r="AD39" t="n">
        <v>266669.4147072749</v>
      </c>
      <c r="AE39" t="n">
        <v>364868.857826766</v>
      </c>
      <c r="AF39" t="n">
        <v>1.281894916076782e-06</v>
      </c>
      <c r="AG39" t="n">
        <v>0.2668055555555556</v>
      </c>
      <c r="AH39" t="n">
        <v>330046.2861324369</v>
      </c>
    </row>
    <row r="40">
      <c r="A40" t="n">
        <v>38</v>
      </c>
      <c r="B40" t="n">
        <v>70</v>
      </c>
      <c r="C40" t="inlineStr">
        <is>
          <t xml:space="preserve">CONCLUIDO	</t>
        </is>
      </c>
      <c r="D40" t="n">
        <v>5.2086</v>
      </c>
      <c r="E40" t="n">
        <v>19.2</v>
      </c>
      <c r="F40" t="n">
        <v>16.83</v>
      </c>
      <c r="G40" t="n">
        <v>201.92</v>
      </c>
      <c r="H40" t="n">
        <v>3.51</v>
      </c>
      <c r="I40" t="n">
        <v>5</v>
      </c>
      <c r="J40" t="n">
        <v>197.02</v>
      </c>
      <c r="K40" t="n">
        <v>47.83</v>
      </c>
      <c r="L40" t="n">
        <v>39</v>
      </c>
      <c r="M40" t="n">
        <v>3</v>
      </c>
      <c r="N40" t="n">
        <v>40.2</v>
      </c>
      <c r="O40" t="n">
        <v>24533.63</v>
      </c>
      <c r="P40" t="n">
        <v>178.52</v>
      </c>
      <c r="Q40" t="n">
        <v>183.27</v>
      </c>
      <c r="R40" t="n">
        <v>30.48</v>
      </c>
      <c r="S40" t="n">
        <v>26.24</v>
      </c>
      <c r="T40" t="n">
        <v>1269.9</v>
      </c>
      <c r="U40" t="n">
        <v>0.86</v>
      </c>
      <c r="V40" t="n">
        <v>0.9</v>
      </c>
      <c r="W40" t="n">
        <v>2.95</v>
      </c>
      <c r="X40" t="n">
        <v>0.07000000000000001</v>
      </c>
      <c r="Y40" t="n">
        <v>0.5</v>
      </c>
      <c r="Z40" t="n">
        <v>10</v>
      </c>
      <c r="AA40" t="n">
        <v>265.0677807682236</v>
      </c>
      <c r="AB40" t="n">
        <v>362.6774316122534</v>
      </c>
      <c r="AC40" t="n">
        <v>328.0640065601514</v>
      </c>
      <c r="AD40" t="n">
        <v>265067.7807682236</v>
      </c>
      <c r="AE40" t="n">
        <v>362677.4316122534</v>
      </c>
      <c r="AF40" t="n">
        <v>1.282313441755656e-06</v>
      </c>
      <c r="AG40" t="n">
        <v>0.2666666666666667</v>
      </c>
      <c r="AH40" t="n">
        <v>328064.0065601514</v>
      </c>
    </row>
    <row r="41">
      <c r="A41" t="n">
        <v>39</v>
      </c>
      <c r="B41" t="n">
        <v>70</v>
      </c>
      <c r="C41" t="inlineStr">
        <is>
          <t xml:space="preserve">CONCLUIDO	</t>
        </is>
      </c>
      <c r="D41" t="n">
        <v>5.2057</v>
      </c>
      <c r="E41" t="n">
        <v>19.21</v>
      </c>
      <c r="F41" t="n">
        <v>16.84</v>
      </c>
      <c r="G41" t="n">
        <v>202.04</v>
      </c>
      <c r="H41" t="n">
        <v>3.58</v>
      </c>
      <c r="I41" t="n">
        <v>5</v>
      </c>
      <c r="J41" t="n">
        <v>198.58</v>
      </c>
      <c r="K41" t="n">
        <v>47.83</v>
      </c>
      <c r="L41" t="n">
        <v>40</v>
      </c>
      <c r="M41" t="n">
        <v>3</v>
      </c>
      <c r="N41" t="n">
        <v>40.75</v>
      </c>
      <c r="O41" t="n">
        <v>24725.75</v>
      </c>
      <c r="P41" t="n">
        <v>177.71</v>
      </c>
      <c r="Q41" t="n">
        <v>183.26</v>
      </c>
      <c r="R41" t="n">
        <v>30.78</v>
      </c>
      <c r="S41" t="n">
        <v>26.24</v>
      </c>
      <c r="T41" t="n">
        <v>1423.48</v>
      </c>
      <c r="U41" t="n">
        <v>0.85</v>
      </c>
      <c r="V41" t="n">
        <v>0.9</v>
      </c>
      <c r="W41" t="n">
        <v>2.95</v>
      </c>
      <c r="X41" t="n">
        <v>0.08</v>
      </c>
      <c r="Y41" t="n">
        <v>0.5</v>
      </c>
      <c r="Z41" t="n">
        <v>10</v>
      </c>
      <c r="AA41" t="n">
        <v>264.4129604243216</v>
      </c>
      <c r="AB41" t="n">
        <v>361.7814775290922</v>
      </c>
      <c r="AC41" t="n">
        <v>327.2535610772076</v>
      </c>
      <c r="AD41" t="n">
        <v>264412.9604243216</v>
      </c>
      <c r="AE41" t="n">
        <v>361781.4775290922</v>
      </c>
      <c r="AF41" t="n">
        <v>1.281599486185812e-06</v>
      </c>
      <c r="AG41" t="n">
        <v>0.2668055555555556</v>
      </c>
      <c r="AH41" t="n">
        <v>327253.5610772076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3.3027</v>
      </c>
      <c r="E2" t="n">
        <v>30.28</v>
      </c>
      <c r="F2" t="n">
        <v>20.82</v>
      </c>
      <c r="G2" t="n">
        <v>6.31</v>
      </c>
      <c r="H2" t="n">
        <v>0.1</v>
      </c>
      <c r="I2" t="n">
        <v>198</v>
      </c>
      <c r="J2" t="n">
        <v>176.73</v>
      </c>
      <c r="K2" t="n">
        <v>52.44</v>
      </c>
      <c r="L2" t="n">
        <v>1</v>
      </c>
      <c r="M2" t="n">
        <v>196</v>
      </c>
      <c r="N2" t="n">
        <v>33.29</v>
      </c>
      <c r="O2" t="n">
        <v>22031.19</v>
      </c>
      <c r="P2" t="n">
        <v>274.84</v>
      </c>
      <c r="Q2" t="n">
        <v>183.39</v>
      </c>
      <c r="R2" t="n">
        <v>154.12</v>
      </c>
      <c r="S2" t="n">
        <v>26.24</v>
      </c>
      <c r="T2" t="n">
        <v>62127.5</v>
      </c>
      <c r="U2" t="n">
        <v>0.17</v>
      </c>
      <c r="V2" t="n">
        <v>0.73</v>
      </c>
      <c r="W2" t="n">
        <v>3.28</v>
      </c>
      <c r="X2" t="n">
        <v>4.06</v>
      </c>
      <c r="Y2" t="n">
        <v>0.5</v>
      </c>
      <c r="Z2" t="n">
        <v>10</v>
      </c>
      <c r="AA2" t="n">
        <v>620.1157891486511</v>
      </c>
      <c r="AB2" t="n">
        <v>848.4697802910013</v>
      </c>
      <c r="AC2" t="n">
        <v>767.4930152948433</v>
      </c>
      <c r="AD2" t="n">
        <v>620115.7891486511</v>
      </c>
      <c r="AE2" t="n">
        <v>848469.7802910013</v>
      </c>
      <c r="AF2" t="n">
        <v>7.835260637386564e-07</v>
      </c>
      <c r="AG2" t="n">
        <v>0.4205555555555556</v>
      </c>
      <c r="AH2" t="n">
        <v>767493.0152948434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4.1417</v>
      </c>
      <c r="E3" t="n">
        <v>24.14</v>
      </c>
      <c r="F3" t="n">
        <v>18.56</v>
      </c>
      <c r="G3" t="n">
        <v>12.51</v>
      </c>
      <c r="H3" t="n">
        <v>0.2</v>
      </c>
      <c r="I3" t="n">
        <v>89</v>
      </c>
      <c r="J3" t="n">
        <v>178.21</v>
      </c>
      <c r="K3" t="n">
        <v>52.44</v>
      </c>
      <c r="L3" t="n">
        <v>2</v>
      </c>
      <c r="M3" t="n">
        <v>87</v>
      </c>
      <c r="N3" t="n">
        <v>33.77</v>
      </c>
      <c r="O3" t="n">
        <v>22213.89</v>
      </c>
      <c r="P3" t="n">
        <v>244.77</v>
      </c>
      <c r="Q3" t="n">
        <v>183.32</v>
      </c>
      <c r="R3" t="n">
        <v>83.77</v>
      </c>
      <c r="S3" t="n">
        <v>26.24</v>
      </c>
      <c r="T3" t="n">
        <v>27496.17</v>
      </c>
      <c r="U3" t="n">
        <v>0.31</v>
      </c>
      <c r="V3" t="n">
        <v>0.82</v>
      </c>
      <c r="W3" t="n">
        <v>3.1</v>
      </c>
      <c r="X3" t="n">
        <v>1.8</v>
      </c>
      <c r="Y3" t="n">
        <v>0.5</v>
      </c>
      <c r="Z3" t="n">
        <v>10</v>
      </c>
      <c r="AA3" t="n">
        <v>441.1019741247742</v>
      </c>
      <c r="AB3" t="n">
        <v>603.5351810431943</v>
      </c>
      <c r="AC3" t="n">
        <v>545.9346304313776</v>
      </c>
      <c r="AD3" t="n">
        <v>441101.9741247742</v>
      </c>
      <c r="AE3" t="n">
        <v>603535.1810431943</v>
      </c>
      <c r="AF3" t="n">
        <v>9.82568776512064e-07</v>
      </c>
      <c r="AG3" t="n">
        <v>0.3352777777777778</v>
      </c>
      <c r="AH3" t="n">
        <v>545934.6304313777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4.467</v>
      </c>
      <c r="E4" t="n">
        <v>22.39</v>
      </c>
      <c r="F4" t="n">
        <v>17.9</v>
      </c>
      <c r="G4" t="n">
        <v>18.52</v>
      </c>
      <c r="H4" t="n">
        <v>0.3</v>
      </c>
      <c r="I4" t="n">
        <v>58</v>
      </c>
      <c r="J4" t="n">
        <v>179.7</v>
      </c>
      <c r="K4" t="n">
        <v>52.44</v>
      </c>
      <c r="L4" t="n">
        <v>3</v>
      </c>
      <c r="M4" t="n">
        <v>56</v>
      </c>
      <c r="N4" t="n">
        <v>34.26</v>
      </c>
      <c r="O4" t="n">
        <v>22397.24</v>
      </c>
      <c r="P4" t="n">
        <v>235.85</v>
      </c>
      <c r="Q4" t="n">
        <v>183.3</v>
      </c>
      <c r="R4" t="n">
        <v>63.83</v>
      </c>
      <c r="S4" t="n">
        <v>26.24</v>
      </c>
      <c r="T4" t="n">
        <v>17680.09</v>
      </c>
      <c r="U4" t="n">
        <v>0.41</v>
      </c>
      <c r="V4" t="n">
        <v>0.85</v>
      </c>
      <c r="W4" t="n">
        <v>3.03</v>
      </c>
      <c r="X4" t="n">
        <v>1.15</v>
      </c>
      <c r="Y4" t="n">
        <v>0.5</v>
      </c>
      <c r="Z4" t="n">
        <v>10</v>
      </c>
      <c r="AA4" t="n">
        <v>394.3831304386377</v>
      </c>
      <c r="AB4" t="n">
        <v>539.6123980219035</v>
      </c>
      <c r="AC4" t="n">
        <v>488.1125481054494</v>
      </c>
      <c r="AD4" t="n">
        <v>394383.1304386377</v>
      </c>
      <c r="AE4" t="n">
        <v>539612.3980219035</v>
      </c>
      <c r="AF4" t="n">
        <v>1.059742309843636e-06</v>
      </c>
      <c r="AG4" t="n">
        <v>0.3109722222222222</v>
      </c>
      <c r="AH4" t="n">
        <v>488112.5481054494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4.64</v>
      </c>
      <c r="E5" t="n">
        <v>21.55</v>
      </c>
      <c r="F5" t="n">
        <v>17.6</v>
      </c>
      <c r="G5" t="n">
        <v>24.56</v>
      </c>
      <c r="H5" t="n">
        <v>0.39</v>
      </c>
      <c r="I5" t="n">
        <v>43</v>
      </c>
      <c r="J5" t="n">
        <v>181.19</v>
      </c>
      <c r="K5" t="n">
        <v>52.44</v>
      </c>
      <c r="L5" t="n">
        <v>4</v>
      </c>
      <c r="M5" t="n">
        <v>41</v>
      </c>
      <c r="N5" t="n">
        <v>34.75</v>
      </c>
      <c r="O5" t="n">
        <v>22581.25</v>
      </c>
      <c r="P5" t="n">
        <v>231.61</v>
      </c>
      <c r="Q5" t="n">
        <v>183.32</v>
      </c>
      <c r="R5" t="n">
        <v>54.65</v>
      </c>
      <c r="S5" t="n">
        <v>26.24</v>
      </c>
      <c r="T5" t="n">
        <v>13164.11</v>
      </c>
      <c r="U5" t="n">
        <v>0.48</v>
      </c>
      <c r="V5" t="n">
        <v>0.86</v>
      </c>
      <c r="W5" t="n">
        <v>3.01</v>
      </c>
      <c r="X5" t="n">
        <v>0.84</v>
      </c>
      <c r="Y5" t="n">
        <v>0.5</v>
      </c>
      <c r="Z5" t="n">
        <v>10</v>
      </c>
      <c r="AA5" t="n">
        <v>373.0822930309487</v>
      </c>
      <c r="AB5" t="n">
        <v>510.4676525540795</v>
      </c>
      <c r="AC5" t="n">
        <v>461.7493362401674</v>
      </c>
      <c r="AD5" t="n">
        <v>373082.2930309487</v>
      </c>
      <c r="AE5" t="n">
        <v>510467.6525540794</v>
      </c>
      <c r="AF5" t="n">
        <v>1.100784490189047e-06</v>
      </c>
      <c r="AG5" t="n">
        <v>0.2993055555555555</v>
      </c>
      <c r="AH5" t="n">
        <v>461749.3362401674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4.7533</v>
      </c>
      <c r="E6" t="n">
        <v>21.04</v>
      </c>
      <c r="F6" t="n">
        <v>17.41</v>
      </c>
      <c r="G6" t="n">
        <v>30.72</v>
      </c>
      <c r="H6" t="n">
        <v>0.49</v>
      </c>
      <c r="I6" t="n">
        <v>34</v>
      </c>
      <c r="J6" t="n">
        <v>182.69</v>
      </c>
      <c r="K6" t="n">
        <v>52.44</v>
      </c>
      <c r="L6" t="n">
        <v>5</v>
      </c>
      <c r="M6" t="n">
        <v>32</v>
      </c>
      <c r="N6" t="n">
        <v>35.25</v>
      </c>
      <c r="O6" t="n">
        <v>22766.06</v>
      </c>
      <c r="P6" t="n">
        <v>228.86</v>
      </c>
      <c r="Q6" t="n">
        <v>183.28</v>
      </c>
      <c r="R6" t="n">
        <v>48.55</v>
      </c>
      <c r="S6" t="n">
        <v>26.24</v>
      </c>
      <c r="T6" t="n">
        <v>10160.24</v>
      </c>
      <c r="U6" t="n">
        <v>0.54</v>
      </c>
      <c r="V6" t="n">
        <v>0.87</v>
      </c>
      <c r="W6" t="n">
        <v>2.99</v>
      </c>
      <c r="X6" t="n">
        <v>0.65</v>
      </c>
      <c r="Y6" t="n">
        <v>0.5</v>
      </c>
      <c r="Z6" t="n">
        <v>10</v>
      </c>
      <c r="AA6" t="n">
        <v>360.0388616620901</v>
      </c>
      <c r="AB6" t="n">
        <v>492.6210543196273</v>
      </c>
      <c r="AC6" t="n">
        <v>445.6059922933534</v>
      </c>
      <c r="AD6" t="n">
        <v>360038.8616620901</v>
      </c>
      <c r="AE6" t="n">
        <v>492621.0543196273</v>
      </c>
      <c r="AF6" t="n">
        <v>1.127663559744741e-06</v>
      </c>
      <c r="AG6" t="n">
        <v>0.2922222222222222</v>
      </c>
      <c r="AH6" t="n">
        <v>445605.9922933534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4.8148</v>
      </c>
      <c r="E7" t="n">
        <v>20.77</v>
      </c>
      <c r="F7" t="n">
        <v>17.32</v>
      </c>
      <c r="G7" t="n">
        <v>35.83</v>
      </c>
      <c r="H7" t="n">
        <v>0.58</v>
      </c>
      <c r="I7" t="n">
        <v>29</v>
      </c>
      <c r="J7" t="n">
        <v>184.19</v>
      </c>
      <c r="K7" t="n">
        <v>52.44</v>
      </c>
      <c r="L7" t="n">
        <v>6</v>
      </c>
      <c r="M7" t="n">
        <v>27</v>
      </c>
      <c r="N7" t="n">
        <v>35.75</v>
      </c>
      <c r="O7" t="n">
        <v>22951.43</v>
      </c>
      <c r="P7" t="n">
        <v>227.44</v>
      </c>
      <c r="Q7" t="n">
        <v>183.28</v>
      </c>
      <c r="R7" t="n">
        <v>45.63</v>
      </c>
      <c r="S7" t="n">
        <v>26.24</v>
      </c>
      <c r="T7" t="n">
        <v>8726.030000000001</v>
      </c>
      <c r="U7" t="n">
        <v>0.58</v>
      </c>
      <c r="V7" t="n">
        <v>0.88</v>
      </c>
      <c r="W7" t="n">
        <v>2.99</v>
      </c>
      <c r="X7" t="n">
        <v>0.5600000000000001</v>
      </c>
      <c r="Y7" t="n">
        <v>0.5</v>
      </c>
      <c r="Z7" t="n">
        <v>10</v>
      </c>
      <c r="AA7" t="n">
        <v>353.3689376007117</v>
      </c>
      <c r="AB7" t="n">
        <v>483.4949699625673</v>
      </c>
      <c r="AC7" t="n">
        <v>437.3508886187914</v>
      </c>
      <c r="AD7" t="n">
        <v>353368.9376007117</v>
      </c>
      <c r="AE7" t="n">
        <v>483494.9699625673</v>
      </c>
      <c r="AF7" t="n">
        <v>1.142253699000479e-06</v>
      </c>
      <c r="AG7" t="n">
        <v>0.2884722222222222</v>
      </c>
      <c r="AH7" t="n">
        <v>437350.8886187914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4.8691</v>
      </c>
      <c r="E8" t="n">
        <v>20.54</v>
      </c>
      <c r="F8" t="n">
        <v>17.23</v>
      </c>
      <c r="G8" t="n">
        <v>41.35</v>
      </c>
      <c r="H8" t="n">
        <v>0.67</v>
      </c>
      <c r="I8" t="n">
        <v>25</v>
      </c>
      <c r="J8" t="n">
        <v>185.7</v>
      </c>
      <c r="K8" t="n">
        <v>52.44</v>
      </c>
      <c r="L8" t="n">
        <v>7</v>
      </c>
      <c r="M8" t="n">
        <v>23</v>
      </c>
      <c r="N8" t="n">
        <v>36.26</v>
      </c>
      <c r="O8" t="n">
        <v>23137.49</v>
      </c>
      <c r="P8" t="n">
        <v>225.95</v>
      </c>
      <c r="Q8" t="n">
        <v>183.27</v>
      </c>
      <c r="R8" t="n">
        <v>42.81</v>
      </c>
      <c r="S8" t="n">
        <v>26.24</v>
      </c>
      <c r="T8" t="n">
        <v>7336.19</v>
      </c>
      <c r="U8" t="n">
        <v>0.61</v>
      </c>
      <c r="V8" t="n">
        <v>0.88</v>
      </c>
      <c r="W8" t="n">
        <v>2.98</v>
      </c>
      <c r="X8" t="n">
        <v>0.47</v>
      </c>
      <c r="Y8" t="n">
        <v>0.5</v>
      </c>
      <c r="Z8" t="n">
        <v>10</v>
      </c>
      <c r="AA8" t="n">
        <v>347.2996556206081</v>
      </c>
      <c r="AB8" t="n">
        <v>475.1907105995662</v>
      </c>
      <c r="AC8" t="n">
        <v>429.8391761142939</v>
      </c>
      <c r="AD8" t="n">
        <v>347299.6556206081</v>
      </c>
      <c r="AE8" t="n">
        <v>475190.7105995662</v>
      </c>
      <c r="AF8" t="n">
        <v>1.155135724392131e-06</v>
      </c>
      <c r="AG8" t="n">
        <v>0.2852777777777777</v>
      </c>
      <c r="AH8" t="n">
        <v>429839.1761142939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4.909</v>
      </c>
      <c r="E9" t="n">
        <v>20.37</v>
      </c>
      <c r="F9" t="n">
        <v>17.17</v>
      </c>
      <c r="G9" t="n">
        <v>46.82</v>
      </c>
      <c r="H9" t="n">
        <v>0.76</v>
      </c>
      <c r="I9" t="n">
        <v>22</v>
      </c>
      <c r="J9" t="n">
        <v>187.22</v>
      </c>
      <c r="K9" t="n">
        <v>52.44</v>
      </c>
      <c r="L9" t="n">
        <v>8</v>
      </c>
      <c r="M9" t="n">
        <v>20</v>
      </c>
      <c r="N9" t="n">
        <v>36.78</v>
      </c>
      <c r="O9" t="n">
        <v>23324.24</v>
      </c>
      <c r="P9" t="n">
        <v>224.98</v>
      </c>
      <c r="Q9" t="n">
        <v>183.27</v>
      </c>
      <c r="R9" t="n">
        <v>41.18</v>
      </c>
      <c r="S9" t="n">
        <v>26.24</v>
      </c>
      <c r="T9" t="n">
        <v>6536.93</v>
      </c>
      <c r="U9" t="n">
        <v>0.64</v>
      </c>
      <c r="V9" t="n">
        <v>0.89</v>
      </c>
      <c r="W9" t="n">
        <v>2.97</v>
      </c>
      <c r="X9" t="n">
        <v>0.41</v>
      </c>
      <c r="Y9" t="n">
        <v>0.5</v>
      </c>
      <c r="Z9" t="n">
        <v>10</v>
      </c>
      <c r="AA9" t="n">
        <v>343.0962511648443</v>
      </c>
      <c r="AB9" t="n">
        <v>469.4394271820731</v>
      </c>
      <c r="AC9" t="n">
        <v>424.6367871141895</v>
      </c>
      <c r="AD9" t="n">
        <v>343096.2511648443</v>
      </c>
      <c r="AE9" t="n">
        <v>469439.4271820731</v>
      </c>
      <c r="AF9" t="n">
        <v>1.164601522055611e-06</v>
      </c>
      <c r="AG9" t="n">
        <v>0.2829166666666667</v>
      </c>
      <c r="AH9" t="n">
        <v>424636.7871141895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4.9484</v>
      </c>
      <c r="E10" t="n">
        <v>20.21</v>
      </c>
      <c r="F10" t="n">
        <v>17.11</v>
      </c>
      <c r="G10" t="n">
        <v>54.04</v>
      </c>
      <c r="H10" t="n">
        <v>0.85</v>
      </c>
      <c r="I10" t="n">
        <v>19</v>
      </c>
      <c r="J10" t="n">
        <v>188.74</v>
      </c>
      <c r="K10" t="n">
        <v>52.44</v>
      </c>
      <c r="L10" t="n">
        <v>9</v>
      </c>
      <c r="M10" t="n">
        <v>17</v>
      </c>
      <c r="N10" t="n">
        <v>37.3</v>
      </c>
      <c r="O10" t="n">
        <v>23511.69</v>
      </c>
      <c r="P10" t="n">
        <v>224.11</v>
      </c>
      <c r="Q10" t="n">
        <v>183.27</v>
      </c>
      <c r="R10" t="n">
        <v>39.36</v>
      </c>
      <c r="S10" t="n">
        <v>26.24</v>
      </c>
      <c r="T10" t="n">
        <v>5643.28</v>
      </c>
      <c r="U10" t="n">
        <v>0.67</v>
      </c>
      <c r="V10" t="n">
        <v>0.89</v>
      </c>
      <c r="W10" t="n">
        <v>2.97</v>
      </c>
      <c r="X10" t="n">
        <v>0.36</v>
      </c>
      <c r="Y10" t="n">
        <v>0.5</v>
      </c>
      <c r="Z10" t="n">
        <v>10</v>
      </c>
      <c r="AA10" t="n">
        <v>339.1049259777495</v>
      </c>
      <c r="AB10" t="n">
        <v>463.9783199762503</v>
      </c>
      <c r="AC10" t="n">
        <v>419.6968803153782</v>
      </c>
      <c r="AD10" t="n">
        <v>339104.9259777495</v>
      </c>
      <c r="AE10" t="n">
        <v>463978.3199762503</v>
      </c>
      <c r="AF10" t="n">
        <v>1.17394870070075e-06</v>
      </c>
      <c r="AG10" t="n">
        <v>0.2806944444444445</v>
      </c>
      <c r="AH10" t="n">
        <v>419696.8803153783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4.9771</v>
      </c>
      <c r="E11" t="n">
        <v>20.09</v>
      </c>
      <c r="F11" t="n">
        <v>17.07</v>
      </c>
      <c r="G11" t="n">
        <v>60.24</v>
      </c>
      <c r="H11" t="n">
        <v>0.93</v>
      </c>
      <c r="I11" t="n">
        <v>17</v>
      </c>
      <c r="J11" t="n">
        <v>190.26</v>
      </c>
      <c r="K11" t="n">
        <v>52.44</v>
      </c>
      <c r="L11" t="n">
        <v>10</v>
      </c>
      <c r="M11" t="n">
        <v>15</v>
      </c>
      <c r="N11" t="n">
        <v>37.82</v>
      </c>
      <c r="O11" t="n">
        <v>23699.85</v>
      </c>
      <c r="P11" t="n">
        <v>222.83</v>
      </c>
      <c r="Q11" t="n">
        <v>183.28</v>
      </c>
      <c r="R11" t="n">
        <v>37.84</v>
      </c>
      <c r="S11" t="n">
        <v>26.24</v>
      </c>
      <c r="T11" t="n">
        <v>4890.93</v>
      </c>
      <c r="U11" t="n">
        <v>0.6899999999999999</v>
      </c>
      <c r="V11" t="n">
        <v>0.89</v>
      </c>
      <c r="W11" t="n">
        <v>2.97</v>
      </c>
      <c r="X11" t="n">
        <v>0.31</v>
      </c>
      <c r="Y11" t="n">
        <v>0.5</v>
      </c>
      <c r="Z11" t="n">
        <v>10</v>
      </c>
      <c r="AA11" t="n">
        <v>335.5498513181128</v>
      </c>
      <c r="AB11" t="n">
        <v>459.1141099881107</v>
      </c>
      <c r="AC11" t="n">
        <v>415.296903701545</v>
      </c>
      <c r="AD11" t="n">
        <v>335549.8513181128</v>
      </c>
      <c r="AE11" t="n">
        <v>459114.1099881107</v>
      </c>
      <c r="AF11" t="n">
        <v>1.180757432353428e-06</v>
      </c>
      <c r="AG11" t="n">
        <v>0.2790277777777778</v>
      </c>
      <c r="AH11" t="n">
        <v>415296.903701545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4.9889</v>
      </c>
      <c r="E12" t="n">
        <v>20.04</v>
      </c>
      <c r="F12" t="n">
        <v>17.05</v>
      </c>
      <c r="G12" t="n">
        <v>63.96</v>
      </c>
      <c r="H12" t="n">
        <v>1.02</v>
      </c>
      <c r="I12" t="n">
        <v>16</v>
      </c>
      <c r="J12" t="n">
        <v>191.79</v>
      </c>
      <c r="K12" t="n">
        <v>52.44</v>
      </c>
      <c r="L12" t="n">
        <v>11</v>
      </c>
      <c r="M12" t="n">
        <v>14</v>
      </c>
      <c r="N12" t="n">
        <v>38.35</v>
      </c>
      <c r="O12" t="n">
        <v>23888.73</v>
      </c>
      <c r="P12" t="n">
        <v>223.06</v>
      </c>
      <c r="Q12" t="n">
        <v>183.29</v>
      </c>
      <c r="R12" t="n">
        <v>37.48</v>
      </c>
      <c r="S12" t="n">
        <v>26.24</v>
      </c>
      <c r="T12" t="n">
        <v>4716.81</v>
      </c>
      <c r="U12" t="n">
        <v>0.7</v>
      </c>
      <c r="V12" t="n">
        <v>0.89</v>
      </c>
      <c r="W12" t="n">
        <v>2.97</v>
      </c>
      <c r="X12" t="n">
        <v>0.3</v>
      </c>
      <c r="Y12" t="n">
        <v>0.5</v>
      </c>
      <c r="Z12" t="n">
        <v>10</v>
      </c>
      <c r="AA12" t="n">
        <v>334.9063932592133</v>
      </c>
      <c r="AB12" t="n">
        <v>458.2337022845581</v>
      </c>
      <c r="AC12" t="n">
        <v>414.5005208735596</v>
      </c>
      <c r="AD12" t="n">
        <v>334906.3932592133</v>
      </c>
      <c r="AE12" t="n">
        <v>458233.7022845582</v>
      </c>
      <c r="AF12" t="n">
        <v>1.183556841186237e-06</v>
      </c>
      <c r="AG12" t="n">
        <v>0.2783333333333333</v>
      </c>
      <c r="AH12" t="n">
        <v>414500.5208735596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5.0013</v>
      </c>
      <c r="E13" t="n">
        <v>20</v>
      </c>
      <c r="F13" t="n">
        <v>17.04</v>
      </c>
      <c r="G13" t="n">
        <v>68.16</v>
      </c>
      <c r="H13" t="n">
        <v>1.1</v>
      </c>
      <c r="I13" t="n">
        <v>15</v>
      </c>
      <c r="J13" t="n">
        <v>193.33</v>
      </c>
      <c r="K13" t="n">
        <v>52.44</v>
      </c>
      <c r="L13" t="n">
        <v>12</v>
      </c>
      <c r="M13" t="n">
        <v>13</v>
      </c>
      <c r="N13" t="n">
        <v>38.89</v>
      </c>
      <c r="O13" t="n">
        <v>24078.33</v>
      </c>
      <c r="P13" t="n">
        <v>222.52</v>
      </c>
      <c r="Q13" t="n">
        <v>183.26</v>
      </c>
      <c r="R13" t="n">
        <v>36.9</v>
      </c>
      <c r="S13" t="n">
        <v>26.24</v>
      </c>
      <c r="T13" t="n">
        <v>4430.14</v>
      </c>
      <c r="U13" t="n">
        <v>0.71</v>
      </c>
      <c r="V13" t="n">
        <v>0.89</v>
      </c>
      <c r="W13" t="n">
        <v>2.97</v>
      </c>
      <c r="X13" t="n">
        <v>0.29</v>
      </c>
      <c r="Y13" t="n">
        <v>0.5</v>
      </c>
      <c r="Z13" t="n">
        <v>10</v>
      </c>
      <c r="AA13" t="n">
        <v>333.4408725345584</v>
      </c>
      <c r="AB13" t="n">
        <v>456.228512174874</v>
      </c>
      <c r="AC13" t="n">
        <v>412.6867032936417</v>
      </c>
      <c r="AD13" t="n">
        <v>333440.8725345584</v>
      </c>
      <c r="AE13" t="n">
        <v>456228.512174874</v>
      </c>
      <c r="AF13" t="n">
        <v>1.186498592841052e-06</v>
      </c>
      <c r="AG13" t="n">
        <v>0.2777777777777778</v>
      </c>
      <c r="AH13" t="n">
        <v>412686.7032936417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5.0167</v>
      </c>
      <c r="E14" t="n">
        <v>19.93</v>
      </c>
      <c r="F14" t="n">
        <v>17.02</v>
      </c>
      <c r="G14" t="n">
        <v>72.92</v>
      </c>
      <c r="H14" t="n">
        <v>1.18</v>
      </c>
      <c r="I14" t="n">
        <v>14</v>
      </c>
      <c r="J14" t="n">
        <v>194.88</v>
      </c>
      <c r="K14" t="n">
        <v>52.44</v>
      </c>
      <c r="L14" t="n">
        <v>13</v>
      </c>
      <c r="M14" t="n">
        <v>12</v>
      </c>
      <c r="N14" t="n">
        <v>39.43</v>
      </c>
      <c r="O14" t="n">
        <v>24268.67</v>
      </c>
      <c r="P14" t="n">
        <v>221.95</v>
      </c>
      <c r="Q14" t="n">
        <v>183.28</v>
      </c>
      <c r="R14" t="n">
        <v>36.23</v>
      </c>
      <c r="S14" t="n">
        <v>26.24</v>
      </c>
      <c r="T14" t="n">
        <v>4101.93</v>
      </c>
      <c r="U14" t="n">
        <v>0.72</v>
      </c>
      <c r="V14" t="n">
        <v>0.89</v>
      </c>
      <c r="W14" t="n">
        <v>2.96</v>
      </c>
      <c r="X14" t="n">
        <v>0.26</v>
      </c>
      <c r="Y14" t="n">
        <v>0.5</v>
      </c>
      <c r="Z14" t="n">
        <v>10</v>
      </c>
      <c r="AA14" t="n">
        <v>331.6997352567474</v>
      </c>
      <c r="AB14" t="n">
        <v>453.8462113378176</v>
      </c>
      <c r="AC14" t="n">
        <v>410.5317659048937</v>
      </c>
      <c r="AD14" t="n">
        <v>331699.7352567475</v>
      </c>
      <c r="AE14" t="n">
        <v>453846.2113378176</v>
      </c>
      <c r="AF14" t="n">
        <v>1.190152058605904e-06</v>
      </c>
      <c r="AG14" t="n">
        <v>0.2768055555555555</v>
      </c>
      <c r="AH14" t="n">
        <v>410531.7659048937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5.0325</v>
      </c>
      <c r="E15" t="n">
        <v>19.87</v>
      </c>
      <c r="F15" t="n">
        <v>16.99</v>
      </c>
      <c r="G15" t="n">
        <v>78.41</v>
      </c>
      <c r="H15" t="n">
        <v>1.27</v>
      </c>
      <c r="I15" t="n">
        <v>13</v>
      </c>
      <c r="J15" t="n">
        <v>196.42</v>
      </c>
      <c r="K15" t="n">
        <v>52.44</v>
      </c>
      <c r="L15" t="n">
        <v>14</v>
      </c>
      <c r="M15" t="n">
        <v>11</v>
      </c>
      <c r="N15" t="n">
        <v>39.98</v>
      </c>
      <c r="O15" t="n">
        <v>24459.75</v>
      </c>
      <c r="P15" t="n">
        <v>221.71</v>
      </c>
      <c r="Q15" t="n">
        <v>183.27</v>
      </c>
      <c r="R15" t="n">
        <v>35.43</v>
      </c>
      <c r="S15" t="n">
        <v>26.24</v>
      </c>
      <c r="T15" t="n">
        <v>3707.69</v>
      </c>
      <c r="U15" t="n">
        <v>0.74</v>
      </c>
      <c r="V15" t="n">
        <v>0.9</v>
      </c>
      <c r="W15" t="n">
        <v>2.96</v>
      </c>
      <c r="X15" t="n">
        <v>0.23</v>
      </c>
      <c r="Y15" t="n">
        <v>0.5</v>
      </c>
      <c r="Z15" t="n">
        <v>10</v>
      </c>
      <c r="AA15" t="n">
        <v>330.2487598068269</v>
      </c>
      <c r="AB15" t="n">
        <v>451.8609227147172</v>
      </c>
      <c r="AC15" t="n">
        <v>408.7359504416119</v>
      </c>
      <c r="AD15" t="n">
        <v>330248.7598068269</v>
      </c>
      <c r="AE15" t="n">
        <v>451860.9227147172</v>
      </c>
      <c r="AF15" t="n">
        <v>1.193900419585427e-06</v>
      </c>
      <c r="AG15" t="n">
        <v>0.2759722222222222</v>
      </c>
      <c r="AH15" t="n">
        <v>408735.9504416119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5.0434</v>
      </c>
      <c r="E16" t="n">
        <v>19.83</v>
      </c>
      <c r="F16" t="n">
        <v>16.98</v>
      </c>
      <c r="G16" t="n">
        <v>84.90000000000001</v>
      </c>
      <c r="H16" t="n">
        <v>1.35</v>
      </c>
      <c r="I16" t="n">
        <v>12</v>
      </c>
      <c r="J16" t="n">
        <v>197.98</v>
      </c>
      <c r="K16" t="n">
        <v>52.44</v>
      </c>
      <c r="L16" t="n">
        <v>15</v>
      </c>
      <c r="M16" t="n">
        <v>10</v>
      </c>
      <c r="N16" t="n">
        <v>40.54</v>
      </c>
      <c r="O16" t="n">
        <v>24651.58</v>
      </c>
      <c r="P16" t="n">
        <v>221.44</v>
      </c>
      <c r="Q16" t="n">
        <v>183.27</v>
      </c>
      <c r="R16" t="n">
        <v>35.09</v>
      </c>
      <c r="S16" t="n">
        <v>26.24</v>
      </c>
      <c r="T16" t="n">
        <v>3539.03</v>
      </c>
      <c r="U16" t="n">
        <v>0.75</v>
      </c>
      <c r="V16" t="n">
        <v>0.9</v>
      </c>
      <c r="W16" t="n">
        <v>2.96</v>
      </c>
      <c r="X16" t="n">
        <v>0.22</v>
      </c>
      <c r="Y16" t="n">
        <v>0.5</v>
      </c>
      <c r="Z16" t="n">
        <v>10</v>
      </c>
      <c r="AA16" t="n">
        <v>329.1956890373158</v>
      </c>
      <c r="AB16" t="n">
        <v>450.4200648296688</v>
      </c>
      <c r="AC16" t="n">
        <v>407.4326060108559</v>
      </c>
      <c r="AD16" t="n">
        <v>329195.6890373158</v>
      </c>
      <c r="AE16" t="n">
        <v>450420.0648296688</v>
      </c>
      <c r="AF16" t="n">
        <v>1.196486314185224e-06</v>
      </c>
      <c r="AG16" t="n">
        <v>0.2754166666666666</v>
      </c>
      <c r="AH16" t="n">
        <v>407432.6060108559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5.0617</v>
      </c>
      <c r="E17" t="n">
        <v>19.76</v>
      </c>
      <c r="F17" t="n">
        <v>16.94</v>
      </c>
      <c r="G17" t="n">
        <v>92.43000000000001</v>
      </c>
      <c r="H17" t="n">
        <v>1.42</v>
      </c>
      <c r="I17" t="n">
        <v>11</v>
      </c>
      <c r="J17" t="n">
        <v>199.54</v>
      </c>
      <c r="K17" t="n">
        <v>52.44</v>
      </c>
      <c r="L17" t="n">
        <v>16</v>
      </c>
      <c r="M17" t="n">
        <v>9</v>
      </c>
      <c r="N17" t="n">
        <v>41.1</v>
      </c>
      <c r="O17" t="n">
        <v>24844.17</v>
      </c>
      <c r="P17" t="n">
        <v>220.35</v>
      </c>
      <c r="Q17" t="n">
        <v>183.26</v>
      </c>
      <c r="R17" t="n">
        <v>34.04</v>
      </c>
      <c r="S17" t="n">
        <v>26.24</v>
      </c>
      <c r="T17" t="n">
        <v>3018.91</v>
      </c>
      <c r="U17" t="n">
        <v>0.77</v>
      </c>
      <c r="V17" t="n">
        <v>0.9</v>
      </c>
      <c r="W17" t="n">
        <v>2.96</v>
      </c>
      <c r="X17" t="n">
        <v>0.19</v>
      </c>
      <c r="Y17" t="n">
        <v>0.5</v>
      </c>
      <c r="Z17" t="n">
        <v>10</v>
      </c>
      <c r="AA17" t="n">
        <v>326.6337540171343</v>
      </c>
      <c r="AB17" t="n">
        <v>446.9147123104601</v>
      </c>
      <c r="AC17" t="n">
        <v>404.2617994162873</v>
      </c>
      <c r="AD17" t="n">
        <v>326633.7540171343</v>
      </c>
      <c r="AE17" t="n">
        <v>446914.7123104601</v>
      </c>
      <c r="AF17" t="n">
        <v>1.200827770256444e-06</v>
      </c>
      <c r="AG17" t="n">
        <v>0.2744444444444445</v>
      </c>
      <c r="AH17" t="n">
        <v>404261.7994162873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5.058</v>
      </c>
      <c r="E18" t="n">
        <v>19.77</v>
      </c>
      <c r="F18" t="n">
        <v>16.96</v>
      </c>
      <c r="G18" t="n">
        <v>92.5</v>
      </c>
      <c r="H18" t="n">
        <v>1.5</v>
      </c>
      <c r="I18" t="n">
        <v>11</v>
      </c>
      <c r="J18" t="n">
        <v>201.11</v>
      </c>
      <c r="K18" t="n">
        <v>52.44</v>
      </c>
      <c r="L18" t="n">
        <v>17</v>
      </c>
      <c r="M18" t="n">
        <v>9</v>
      </c>
      <c r="N18" t="n">
        <v>41.67</v>
      </c>
      <c r="O18" t="n">
        <v>25037.53</v>
      </c>
      <c r="P18" t="n">
        <v>220.92</v>
      </c>
      <c r="Q18" t="n">
        <v>183.26</v>
      </c>
      <c r="R18" t="n">
        <v>34.46</v>
      </c>
      <c r="S18" t="n">
        <v>26.24</v>
      </c>
      <c r="T18" t="n">
        <v>3229.38</v>
      </c>
      <c r="U18" t="n">
        <v>0.76</v>
      </c>
      <c r="V18" t="n">
        <v>0.9</v>
      </c>
      <c r="W18" t="n">
        <v>2.96</v>
      </c>
      <c r="X18" t="n">
        <v>0.2</v>
      </c>
      <c r="Y18" t="n">
        <v>0.5</v>
      </c>
      <c r="Z18" t="n">
        <v>10</v>
      </c>
      <c r="AA18" t="n">
        <v>327.5875658869988</v>
      </c>
      <c r="AB18" t="n">
        <v>448.2197597900186</v>
      </c>
      <c r="AC18" t="n">
        <v>405.4422949960423</v>
      </c>
      <c r="AD18" t="n">
        <v>327587.5658869988</v>
      </c>
      <c r="AE18" t="n">
        <v>448219.7597900186</v>
      </c>
      <c r="AF18" t="n">
        <v>1.199949989520733e-06</v>
      </c>
      <c r="AG18" t="n">
        <v>0.2745833333333333</v>
      </c>
      <c r="AH18" t="n">
        <v>405442.2949960423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5.0751</v>
      </c>
      <c r="E19" t="n">
        <v>19.7</v>
      </c>
      <c r="F19" t="n">
        <v>16.93</v>
      </c>
      <c r="G19" t="n">
        <v>101.57</v>
      </c>
      <c r="H19" t="n">
        <v>1.58</v>
      </c>
      <c r="I19" t="n">
        <v>10</v>
      </c>
      <c r="J19" t="n">
        <v>202.68</v>
      </c>
      <c r="K19" t="n">
        <v>52.44</v>
      </c>
      <c r="L19" t="n">
        <v>18</v>
      </c>
      <c r="M19" t="n">
        <v>8</v>
      </c>
      <c r="N19" t="n">
        <v>42.24</v>
      </c>
      <c r="O19" t="n">
        <v>25231.66</v>
      </c>
      <c r="P19" t="n">
        <v>220.51</v>
      </c>
      <c r="Q19" t="n">
        <v>183.27</v>
      </c>
      <c r="R19" t="n">
        <v>33.65</v>
      </c>
      <c r="S19" t="n">
        <v>26.24</v>
      </c>
      <c r="T19" t="n">
        <v>2831.22</v>
      </c>
      <c r="U19" t="n">
        <v>0.78</v>
      </c>
      <c r="V19" t="n">
        <v>0.9</v>
      </c>
      <c r="W19" t="n">
        <v>2.95</v>
      </c>
      <c r="X19" t="n">
        <v>0.17</v>
      </c>
      <c r="Y19" t="n">
        <v>0.5</v>
      </c>
      <c r="Z19" t="n">
        <v>10</v>
      </c>
      <c r="AA19" t="n">
        <v>325.8955142685489</v>
      </c>
      <c r="AB19" t="n">
        <v>445.9046201176064</v>
      </c>
      <c r="AC19" t="n">
        <v>403.3481090046462</v>
      </c>
      <c r="AD19" t="n">
        <v>325895.5142685489</v>
      </c>
      <c r="AE19" t="n">
        <v>445904.6201176064</v>
      </c>
      <c r="AF19" t="n">
        <v>1.204006759947938e-06</v>
      </c>
      <c r="AG19" t="n">
        <v>0.2736111111111111</v>
      </c>
      <c r="AH19" t="n">
        <v>403348.1090046462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5.0726</v>
      </c>
      <c r="E20" t="n">
        <v>19.71</v>
      </c>
      <c r="F20" t="n">
        <v>16.94</v>
      </c>
      <c r="G20" t="n">
        <v>101.63</v>
      </c>
      <c r="H20" t="n">
        <v>1.65</v>
      </c>
      <c r="I20" t="n">
        <v>10</v>
      </c>
      <c r="J20" t="n">
        <v>204.26</v>
      </c>
      <c r="K20" t="n">
        <v>52.44</v>
      </c>
      <c r="L20" t="n">
        <v>19</v>
      </c>
      <c r="M20" t="n">
        <v>8</v>
      </c>
      <c r="N20" t="n">
        <v>42.82</v>
      </c>
      <c r="O20" t="n">
        <v>25426.72</v>
      </c>
      <c r="P20" t="n">
        <v>220.4</v>
      </c>
      <c r="Q20" t="n">
        <v>183.27</v>
      </c>
      <c r="R20" t="n">
        <v>33.84</v>
      </c>
      <c r="S20" t="n">
        <v>26.24</v>
      </c>
      <c r="T20" t="n">
        <v>2928.24</v>
      </c>
      <c r="U20" t="n">
        <v>0.78</v>
      </c>
      <c r="V20" t="n">
        <v>0.9</v>
      </c>
      <c r="W20" t="n">
        <v>2.96</v>
      </c>
      <c r="X20" t="n">
        <v>0.18</v>
      </c>
      <c r="Y20" t="n">
        <v>0.5</v>
      </c>
      <c r="Z20" t="n">
        <v>10</v>
      </c>
      <c r="AA20" t="n">
        <v>325.9886837707853</v>
      </c>
      <c r="AB20" t="n">
        <v>446.0320987409146</v>
      </c>
      <c r="AC20" t="n">
        <v>403.4634212470634</v>
      </c>
      <c r="AD20" t="n">
        <v>325988.6837707853</v>
      </c>
      <c r="AE20" t="n">
        <v>446032.0987409147</v>
      </c>
      <c r="AF20" t="n">
        <v>1.203413664856242e-06</v>
      </c>
      <c r="AG20" t="n">
        <v>0.27375</v>
      </c>
      <c r="AH20" t="n">
        <v>403463.4212470634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5.0855</v>
      </c>
      <c r="E21" t="n">
        <v>19.66</v>
      </c>
      <c r="F21" t="n">
        <v>16.92</v>
      </c>
      <c r="G21" t="n">
        <v>112.82</v>
      </c>
      <c r="H21" t="n">
        <v>1.73</v>
      </c>
      <c r="I21" t="n">
        <v>9</v>
      </c>
      <c r="J21" t="n">
        <v>205.85</v>
      </c>
      <c r="K21" t="n">
        <v>52.44</v>
      </c>
      <c r="L21" t="n">
        <v>20</v>
      </c>
      <c r="M21" t="n">
        <v>7</v>
      </c>
      <c r="N21" t="n">
        <v>43.41</v>
      </c>
      <c r="O21" t="n">
        <v>25622.45</v>
      </c>
      <c r="P21" t="n">
        <v>219.53</v>
      </c>
      <c r="Q21" t="n">
        <v>183.26</v>
      </c>
      <c r="R21" t="n">
        <v>33.55</v>
      </c>
      <c r="S21" t="n">
        <v>26.24</v>
      </c>
      <c r="T21" t="n">
        <v>2785.96</v>
      </c>
      <c r="U21" t="n">
        <v>0.78</v>
      </c>
      <c r="V21" t="n">
        <v>0.9</v>
      </c>
      <c r="W21" t="n">
        <v>2.95</v>
      </c>
      <c r="X21" t="n">
        <v>0.17</v>
      </c>
      <c r="Y21" t="n">
        <v>0.5</v>
      </c>
      <c r="Z21" t="n">
        <v>10</v>
      </c>
      <c r="AA21" t="n">
        <v>324.1324848990043</v>
      </c>
      <c r="AB21" t="n">
        <v>443.4923655548291</v>
      </c>
      <c r="AC21" t="n">
        <v>401.1660766317199</v>
      </c>
      <c r="AD21" t="n">
        <v>324132.4848990043</v>
      </c>
      <c r="AE21" t="n">
        <v>443492.3655548291</v>
      </c>
      <c r="AF21" t="n">
        <v>1.206474035529396e-06</v>
      </c>
      <c r="AG21" t="n">
        <v>0.2730555555555556</v>
      </c>
      <c r="AH21" t="n">
        <v>401166.0766317199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5.087</v>
      </c>
      <c r="E22" t="n">
        <v>19.66</v>
      </c>
      <c r="F22" t="n">
        <v>16.92</v>
      </c>
      <c r="G22" t="n">
        <v>112.78</v>
      </c>
      <c r="H22" t="n">
        <v>1.8</v>
      </c>
      <c r="I22" t="n">
        <v>9</v>
      </c>
      <c r="J22" t="n">
        <v>207.45</v>
      </c>
      <c r="K22" t="n">
        <v>52.44</v>
      </c>
      <c r="L22" t="n">
        <v>21</v>
      </c>
      <c r="M22" t="n">
        <v>7</v>
      </c>
      <c r="N22" t="n">
        <v>44</v>
      </c>
      <c r="O22" t="n">
        <v>25818.99</v>
      </c>
      <c r="P22" t="n">
        <v>219.89</v>
      </c>
      <c r="Q22" t="n">
        <v>183.27</v>
      </c>
      <c r="R22" t="n">
        <v>33.31</v>
      </c>
      <c r="S22" t="n">
        <v>26.24</v>
      </c>
      <c r="T22" t="n">
        <v>2666.09</v>
      </c>
      <c r="U22" t="n">
        <v>0.79</v>
      </c>
      <c r="V22" t="n">
        <v>0.9</v>
      </c>
      <c r="W22" t="n">
        <v>2.95</v>
      </c>
      <c r="X22" t="n">
        <v>0.16</v>
      </c>
      <c r="Y22" t="n">
        <v>0.5</v>
      </c>
      <c r="Z22" t="n">
        <v>10</v>
      </c>
      <c r="AA22" t="n">
        <v>324.4227780203678</v>
      </c>
      <c r="AB22" t="n">
        <v>443.8895574103072</v>
      </c>
      <c r="AC22" t="n">
        <v>401.5253610539735</v>
      </c>
      <c r="AD22" t="n">
        <v>324422.7780203678</v>
      </c>
      <c r="AE22" t="n">
        <v>443889.5574103072</v>
      </c>
      <c r="AF22" t="n">
        <v>1.206829892584414e-06</v>
      </c>
      <c r="AG22" t="n">
        <v>0.2730555555555556</v>
      </c>
      <c r="AH22" t="n">
        <v>401525.3610539735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5.0868</v>
      </c>
      <c r="E23" t="n">
        <v>19.66</v>
      </c>
      <c r="F23" t="n">
        <v>16.92</v>
      </c>
      <c r="G23" t="n">
        <v>112.79</v>
      </c>
      <c r="H23" t="n">
        <v>1.87</v>
      </c>
      <c r="I23" t="n">
        <v>9</v>
      </c>
      <c r="J23" t="n">
        <v>209.05</v>
      </c>
      <c r="K23" t="n">
        <v>52.44</v>
      </c>
      <c r="L23" t="n">
        <v>22</v>
      </c>
      <c r="M23" t="n">
        <v>7</v>
      </c>
      <c r="N23" t="n">
        <v>44.6</v>
      </c>
      <c r="O23" t="n">
        <v>26016.35</v>
      </c>
      <c r="P23" t="n">
        <v>219.47</v>
      </c>
      <c r="Q23" t="n">
        <v>183.28</v>
      </c>
      <c r="R23" t="n">
        <v>33.27</v>
      </c>
      <c r="S23" t="n">
        <v>26.24</v>
      </c>
      <c r="T23" t="n">
        <v>2646.95</v>
      </c>
      <c r="U23" t="n">
        <v>0.79</v>
      </c>
      <c r="V23" t="n">
        <v>0.9</v>
      </c>
      <c r="W23" t="n">
        <v>2.95</v>
      </c>
      <c r="X23" t="n">
        <v>0.16</v>
      </c>
      <c r="Y23" t="n">
        <v>0.5</v>
      </c>
      <c r="Z23" t="n">
        <v>10</v>
      </c>
      <c r="AA23" t="n">
        <v>323.9861092549224</v>
      </c>
      <c r="AB23" t="n">
        <v>443.2920879409585</v>
      </c>
      <c r="AC23" t="n">
        <v>400.9849132322257</v>
      </c>
      <c r="AD23" t="n">
        <v>323986.1092549224</v>
      </c>
      <c r="AE23" t="n">
        <v>443292.0879409585</v>
      </c>
      <c r="AF23" t="n">
        <v>1.206782444977079e-06</v>
      </c>
      <c r="AG23" t="n">
        <v>0.2730555555555556</v>
      </c>
      <c r="AH23" t="n">
        <v>400984.9132322257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5.1045</v>
      </c>
      <c r="E24" t="n">
        <v>19.59</v>
      </c>
      <c r="F24" t="n">
        <v>16.89</v>
      </c>
      <c r="G24" t="n">
        <v>126.64</v>
      </c>
      <c r="H24" t="n">
        <v>1.94</v>
      </c>
      <c r="I24" t="n">
        <v>8</v>
      </c>
      <c r="J24" t="n">
        <v>210.65</v>
      </c>
      <c r="K24" t="n">
        <v>52.44</v>
      </c>
      <c r="L24" t="n">
        <v>23</v>
      </c>
      <c r="M24" t="n">
        <v>6</v>
      </c>
      <c r="N24" t="n">
        <v>45.21</v>
      </c>
      <c r="O24" t="n">
        <v>26214.54</v>
      </c>
      <c r="P24" t="n">
        <v>219.01</v>
      </c>
      <c r="Q24" t="n">
        <v>183.26</v>
      </c>
      <c r="R24" t="n">
        <v>32.37</v>
      </c>
      <c r="S24" t="n">
        <v>26.24</v>
      </c>
      <c r="T24" t="n">
        <v>2199.18</v>
      </c>
      <c r="U24" t="n">
        <v>0.8100000000000001</v>
      </c>
      <c r="V24" t="n">
        <v>0.9</v>
      </c>
      <c r="W24" t="n">
        <v>2.95</v>
      </c>
      <c r="X24" t="n">
        <v>0.13</v>
      </c>
      <c r="Y24" t="n">
        <v>0.5</v>
      </c>
      <c r="Z24" t="n">
        <v>10</v>
      </c>
      <c r="AA24" t="n">
        <v>322.224743332871</v>
      </c>
      <c r="AB24" t="n">
        <v>440.8821093804276</v>
      </c>
      <c r="AC24" t="n">
        <v>398.8049396430856</v>
      </c>
      <c r="AD24" t="n">
        <v>322224.7433328709</v>
      </c>
      <c r="AE24" t="n">
        <v>440882.1093804276</v>
      </c>
      <c r="AF24" t="n">
        <v>1.210981558226291e-06</v>
      </c>
      <c r="AG24" t="n">
        <v>0.2720833333333333</v>
      </c>
      <c r="AH24" t="n">
        <v>398804.9396430856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5.1036</v>
      </c>
      <c r="E25" t="n">
        <v>19.59</v>
      </c>
      <c r="F25" t="n">
        <v>16.89</v>
      </c>
      <c r="G25" t="n">
        <v>126.67</v>
      </c>
      <c r="H25" t="n">
        <v>2.01</v>
      </c>
      <c r="I25" t="n">
        <v>8</v>
      </c>
      <c r="J25" t="n">
        <v>212.27</v>
      </c>
      <c r="K25" t="n">
        <v>52.44</v>
      </c>
      <c r="L25" t="n">
        <v>24</v>
      </c>
      <c r="M25" t="n">
        <v>6</v>
      </c>
      <c r="N25" t="n">
        <v>45.82</v>
      </c>
      <c r="O25" t="n">
        <v>26413.56</v>
      </c>
      <c r="P25" t="n">
        <v>219.48</v>
      </c>
      <c r="Q25" t="n">
        <v>183.26</v>
      </c>
      <c r="R25" t="n">
        <v>32.48</v>
      </c>
      <c r="S25" t="n">
        <v>26.24</v>
      </c>
      <c r="T25" t="n">
        <v>2258.42</v>
      </c>
      <c r="U25" t="n">
        <v>0.8100000000000001</v>
      </c>
      <c r="V25" t="n">
        <v>0.9</v>
      </c>
      <c r="W25" t="n">
        <v>2.95</v>
      </c>
      <c r="X25" t="n">
        <v>0.13</v>
      </c>
      <c r="Y25" t="n">
        <v>0.5</v>
      </c>
      <c r="Z25" t="n">
        <v>10</v>
      </c>
      <c r="AA25" t="n">
        <v>322.782278574997</v>
      </c>
      <c r="AB25" t="n">
        <v>441.6449536954234</v>
      </c>
      <c r="AC25" t="n">
        <v>399.4949791673169</v>
      </c>
      <c r="AD25" t="n">
        <v>322782.278574997</v>
      </c>
      <c r="AE25" t="n">
        <v>441644.9536954234</v>
      </c>
      <c r="AF25" t="n">
        <v>1.210768043993281e-06</v>
      </c>
      <c r="AG25" t="n">
        <v>0.2720833333333333</v>
      </c>
      <c r="AH25" t="n">
        <v>399494.9791673169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5.1027</v>
      </c>
      <c r="E26" t="n">
        <v>19.6</v>
      </c>
      <c r="F26" t="n">
        <v>16.89</v>
      </c>
      <c r="G26" t="n">
        <v>126.69</v>
      </c>
      <c r="H26" t="n">
        <v>2.08</v>
      </c>
      <c r="I26" t="n">
        <v>8</v>
      </c>
      <c r="J26" t="n">
        <v>213.89</v>
      </c>
      <c r="K26" t="n">
        <v>52.44</v>
      </c>
      <c r="L26" t="n">
        <v>25</v>
      </c>
      <c r="M26" t="n">
        <v>6</v>
      </c>
      <c r="N26" t="n">
        <v>46.44</v>
      </c>
      <c r="O26" t="n">
        <v>26613.43</v>
      </c>
      <c r="P26" t="n">
        <v>219.29</v>
      </c>
      <c r="Q26" t="n">
        <v>183.26</v>
      </c>
      <c r="R26" t="n">
        <v>32.55</v>
      </c>
      <c r="S26" t="n">
        <v>26.24</v>
      </c>
      <c r="T26" t="n">
        <v>2289.99</v>
      </c>
      <c r="U26" t="n">
        <v>0.8100000000000001</v>
      </c>
      <c r="V26" t="n">
        <v>0.9</v>
      </c>
      <c r="W26" t="n">
        <v>2.95</v>
      </c>
      <c r="X26" t="n">
        <v>0.14</v>
      </c>
      <c r="Y26" t="n">
        <v>0.5</v>
      </c>
      <c r="Z26" t="n">
        <v>10</v>
      </c>
      <c r="AA26" t="n">
        <v>322.6365927215214</v>
      </c>
      <c r="AB26" t="n">
        <v>441.4456198834918</v>
      </c>
      <c r="AC26" t="n">
        <v>399.3146694946294</v>
      </c>
      <c r="AD26" t="n">
        <v>322636.5927215214</v>
      </c>
      <c r="AE26" t="n">
        <v>441445.6198834918</v>
      </c>
      <c r="AF26" t="n">
        <v>1.210554529760269e-06</v>
      </c>
      <c r="AG26" t="n">
        <v>0.2722222222222223</v>
      </c>
      <c r="AH26" t="n">
        <v>399314.6694946294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5.116</v>
      </c>
      <c r="E27" t="n">
        <v>19.55</v>
      </c>
      <c r="F27" t="n">
        <v>16.88</v>
      </c>
      <c r="G27" t="n">
        <v>144.66</v>
      </c>
      <c r="H27" t="n">
        <v>2.14</v>
      </c>
      <c r="I27" t="n">
        <v>7</v>
      </c>
      <c r="J27" t="n">
        <v>215.51</v>
      </c>
      <c r="K27" t="n">
        <v>52.44</v>
      </c>
      <c r="L27" t="n">
        <v>26</v>
      </c>
      <c r="M27" t="n">
        <v>5</v>
      </c>
      <c r="N27" t="n">
        <v>47.07</v>
      </c>
      <c r="O27" t="n">
        <v>26814.17</v>
      </c>
      <c r="P27" t="n">
        <v>217.78</v>
      </c>
      <c r="Q27" t="n">
        <v>183.26</v>
      </c>
      <c r="R27" t="n">
        <v>32.03</v>
      </c>
      <c r="S27" t="n">
        <v>26.24</v>
      </c>
      <c r="T27" t="n">
        <v>2038.41</v>
      </c>
      <c r="U27" t="n">
        <v>0.82</v>
      </c>
      <c r="V27" t="n">
        <v>0.9</v>
      </c>
      <c r="W27" t="n">
        <v>2.95</v>
      </c>
      <c r="X27" t="n">
        <v>0.12</v>
      </c>
      <c r="Y27" t="n">
        <v>0.5</v>
      </c>
      <c r="Z27" t="n">
        <v>10</v>
      </c>
      <c r="AA27" t="n">
        <v>320.1450009078268</v>
      </c>
      <c r="AB27" t="n">
        <v>438.0365140427219</v>
      </c>
      <c r="AC27" t="n">
        <v>396.2309239305924</v>
      </c>
      <c r="AD27" t="n">
        <v>320145.0009078268</v>
      </c>
      <c r="AE27" t="n">
        <v>438036.5140427219</v>
      </c>
      <c r="AF27" t="n">
        <v>1.213709795648096e-06</v>
      </c>
      <c r="AG27" t="n">
        <v>0.2715277777777778</v>
      </c>
      <c r="AH27" t="n">
        <v>396230.9239305924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5.1166</v>
      </c>
      <c r="E28" t="n">
        <v>19.54</v>
      </c>
      <c r="F28" t="n">
        <v>16.87</v>
      </c>
      <c r="G28" t="n">
        <v>144.64</v>
      </c>
      <c r="H28" t="n">
        <v>2.21</v>
      </c>
      <c r="I28" t="n">
        <v>7</v>
      </c>
      <c r="J28" t="n">
        <v>217.15</v>
      </c>
      <c r="K28" t="n">
        <v>52.44</v>
      </c>
      <c r="L28" t="n">
        <v>27</v>
      </c>
      <c r="M28" t="n">
        <v>5</v>
      </c>
      <c r="N28" t="n">
        <v>47.71</v>
      </c>
      <c r="O28" t="n">
        <v>27015.77</v>
      </c>
      <c r="P28" t="n">
        <v>219.11</v>
      </c>
      <c r="Q28" t="n">
        <v>183.27</v>
      </c>
      <c r="R28" t="n">
        <v>31.93</v>
      </c>
      <c r="S28" t="n">
        <v>26.24</v>
      </c>
      <c r="T28" t="n">
        <v>1984.55</v>
      </c>
      <c r="U28" t="n">
        <v>0.82</v>
      </c>
      <c r="V28" t="n">
        <v>0.9</v>
      </c>
      <c r="W28" t="n">
        <v>2.95</v>
      </c>
      <c r="X28" t="n">
        <v>0.12</v>
      </c>
      <c r="Y28" t="n">
        <v>0.5</v>
      </c>
      <c r="Z28" t="n">
        <v>10</v>
      </c>
      <c r="AA28" t="n">
        <v>321.4709535991084</v>
      </c>
      <c r="AB28" t="n">
        <v>439.8507410118377</v>
      </c>
      <c r="AC28" t="n">
        <v>397.8720036240593</v>
      </c>
      <c r="AD28" t="n">
        <v>321470.9535991084</v>
      </c>
      <c r="AE28" t="n">
        <v>439850.7410118377</v>
      </c>
      <c r="AF28" t="n">
        <v>1.213852138470103e-06</v>
      </c>
      <c r="AG28" t="n">
        <v>0.2713888888888889</v>
      </c>
      <c r="AH28" t="n">
        <v>397872.0036240593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5.1163</v>
      </c>
      <c r="E29" t="n">
        <v>19.55</v>
      </c>
      <c r="F29" t="n">
        <v>16.88</v>
      </c>
      <c r="G29" t="n">
        <v>144.65</v>
      </c>
      <c r="H29" t="n">
        <v>2.27</v>
      </c>
      <c r="I29" t="n">
        <v>7</v>
      </c>
      <c r="J29" t="n">
        <v>218.79</v>
      </c>
      <c r="K29" t="n">
        <v>52.44</v>
      </c>
      <c r="L29" t="n">
        <v>28</v>
      </c>
      <c r="M29" t="n">
        <v>5</v>
      </c>
      <c r="N29" t="n">
        <v>48.35</v>
      </c>
      <c r="O29" t="n">
        <v>27218.26</v>
      </c>
      <c r="P29" t="n">
        <v>219.35</v>
      </c>
      <c r="Q29" t="n">
        <v>183.27</v>
      </c>
      <c r="R29" t="n">
        <v>32.12</v>
      </c>
      <c r="S29" t="n">
        <v>26.24</v>
      </c>
      <c r="T29" t="n">
        <v>2078.91</v>
      </c>
      <c r="U29" t="n">
        <v>0.82</v>
      </c>
      <c r="V29" t="n">
        <v>0.9</v>
      </c>
      <c r="W29" t="n">
        <v>2.95</v>
      </c>
      <c r="X29" t="n">
        <v>0.12</v>
      </c>
      <c r="Y29" t="n">
        <v>0.5</v>
      </c>
      <c r="Z29" t="n">
        <v>10</v>
      </c>
      <c r="AA29" t="n">
        <v>321.7963100320203</v>
      </c>
      <c r="AB29" t="n">
        <v>440.2959080370605</v>
      </c>
      <c r="AC29" t="n">
        <v>398.2746845331907</v>
      </c>
      <c r="AD29" t="n">
        <v>321796.3100320203</v>
      </c>
      <c r="AE29" t="n">
        <v>440295.9080370605</v>
      </c>
      <c r="AF29" t="n">
        <v>1.213780967059099e-06</v>
      </c>
      <c r="AG29" t="n">
        <v>0.2715277777777778</v>
      </c>
      <c r="AH29" t="n">
        <v>398274.6845331907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5.1171</v>
      </c>
      <c r="E30" t="n">
        <v>19.54</v>
      </c>
      <c r="F30" t="n">
        <v>16.87</v>
      </c>
      <c r="G30" t="n">
        <v>144.63</v>
      </c>
      <c r="H30" t="n">
        <v>2.34</v>
      </c>
      <c r="I30" t="n">
        <v>7</v>
      </c>
      <c r="J30" t="n">
        <v>220.44</v>
      </c>
      <c r="K30" t="n">
        <v>52.44</v>
      </c>
      <c r="L30" t="n">
        <v>29</v>
      </c>
      <c r="M30" t="n">
        <v>5</v>
      </c>
      <c r="N30" t="n">
        <v>49</v>
      </c>
      <c r="O30" t="n">
        <v>27421.64</v>
      </c>
      <c r="P30" t="n">
        <v>219.04</v>
      </c>
      <c r="Q30" t="n">
        <v>183.26</v>
      </c>
      <c r="R30" t="n">
        <v>31.85</v>
      </c>
      <c r="S30" t="n">
        <v>26.24</v>
      </c>
      <c r="T30" t="n">
        <v>1948.31</v>
      </c>
      <c r="U30" t="n">
        <v>0.82</v>
      </c>
      <c r="V30" t="n">
        <v>0.9</v>
      </c>
      <c r="W30" t="n">
        <v>2.95</v>
      </c>
      <c r="X30" t="n">
        <v>0.12</v>
      </c>
      <c r="Y30" t="n">
        <v>0.5</v>
      </c>
      <c r="Z30" t="n">
        <v>10</v>
      </c>
      <c r="AA30" t="n">
        <v>321.3653461708943</v>
      </c>
      <c r="AB30" t="n">
        <v>439.7062442694841</v>
      </c>
      <c r="AC30" t="n">
        <v>397.7412974479935</v>
      </c>
      <c r="AD30" t="n">
        <v>321365.3461708943</v>
      </c>
      <c r="AE30" t="n">
        <v>439706.2442694841</v>
      </c>
      <c r="AF30" t="n">
        <v>1.213970757488442e-06</v>
      </c>
      <c r="AG30" t="n">
        <v>0.2713888888888889</v>
      </c>
      <c r="AH30" t="n">
        <v>397741.2974479935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5.1154</v>
      </c>
      <c r="E31" t="n">
        <v>19.55</v>
      </c>
      <c r="F31" t="n">
        <v>16.88</v>
      </c>
      <c r="G31" t="n">
        <v>144.68</v>
      </c>
      <c r="H31" t="n">
        <v>2.4</v>
      </c>
      <c r="I31" t="n">
        <v>7</v>
      </c>
      <c r="J31" t="n">
        <v>222.1</v>
      </c>
      <c r="K31" t="n">
        <v>52.44</v>
      </c>
      <c r="L31" t="n">
        <v>30</v>
      </c>
      <c r="M31" t="n">
        <v>5</v>
      </c>
      <c r="N31" t="n">
        <v>49.65</v>
      </c>
      <c r="O31" t="n">
        <v>27625.93</v>
      </c>
      <c r="P31" t="n">
        <v>218.45</v>
      </c>
      <c r="Q31" t="n">
        <v>183.26</v>
      </c>
      <c r="R31" t="n">
        <v>32.19</v>
      </c>
      <c r="S31" t="n">
        <v>26.24</v>
      </c>
      <c r="T31" t="n">
        <v>2114.64</v>
      </c>
      <c r="U31" t="n">
        <v>0.82</v>
      </c>
      <c r="V31" t="n">
        <v>0.9</v>
      </c>
      <c r="W31" t="n">
        <v>2.95</v>
      </c>
      <c r="X31" t="n">
        <v>0.12</v>
      </c>
      <c r="Y31" t="n">
        <v>0.5</v>
      </c>
      <c r="Z31" t="n">
        <v>10</v>
      </c>
      <c r="AA31" t="n">
        <v>320.8950256167236</v>
      </c>
      <c r="AB31" t="n">
        <v>439.0627309381894</v>
      </c>
      <c r="AC31" t="n">
        <v>397.1592001258609</v>
      </c>
      <c r="AD31" t="n">
        <v>320895.0256167236</v>
      </c>
      <c r="AE31" t="n">
        <v>439062.7309381894</v>
      </c>
      <c r="AF31" t="n">
        <v>1.213567452826089e-06</v>
      </c>
      <c r="AG31" t="n">
        <v>0.2715277777777778</v>
      </c>
      <c r="AH31" t="n">
        <v>397159.2001258609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5.1157</v>
      </c>
      <c r="E32" t="n">
        <v>19.55</v>
      </c>
      <c r="F32" t="n">
        <v>16.88</v>
      </c>
      <c r="G32" t="n">
        <v>144.67</v>
      </c>
      <c r="H32" t="n">
        <v>2.46</v>
      </c>
      <c r="I32" t="n">
        <v>7</v>
      </c>
      <c r="J32" t="n">
        <v>223.76</v>
      </c>
      <c r="K32" t="n">
        <v>52.44</v>
      </c>
      <c r="L32" t="n">
        <v>31</v>
      </c>
      <c r="M32" t="n">
        <v>5</v>
      </c>
      <c r="N32" t="n">
        <v>50.32</v>
      </c>
      <c r="O32" t="n">
        <v>27831.27</v>
      </c>
      <c r="P32" t="n">
        <v>217.46</v>
      </c>
      <c r="Q32" t="n">
        <v>183.26</v>
      </c>
      <c r="R32" t="n">
        <v>32.04</v>
      </c>
      <c r="S32" t="n">
        <v>26.24</v>
      </c>
      <c r="T32" t="n">
        <v>2041.99</v>
      </c>
      <c r="U32" t="n">
        <v>0.82</v>
      </c>
      <c r="V32" t="n">
        <v>0.9</v>
      </c>
      <c r="W32" t="n">
        <v>2.95</v>
      </c>
      <c r="X32" t="n">
        <v>0.12</v>
      </c>
      <c r="Y32" t="n">
        <v>0.5</v>
      </c>
      <c r="Z32" t="n">
        <v>10</v>
      </c>
      <c r="AA32" t="n">
        <v>319.8232180309161</v>
      </c>
      <c r="AB32" t="n">
        <v>437.5962365144739</v>
      </c>
      <c r="AC32" t="n">
        <v>395.832665871707</v>
      </c>
      <c r="AD32" t="n">
        <v>319823.2180309161</v>
      </c>
      <c r="AE32" t="n">
        <v>437596.2365144739</v>
      </c>
      <c r="AF32" t="n">
        <v>1.213638624237092e-06</v>
      </c>
      <c r="AG32" t="n">
        <v>0.2715277777777778</v>
      </c>
      <c r="AH32" t="n">
        <v>395832.665871707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5.1337</v>
      </c>
      <c r="E33" t="n">
        <v>19.48</v>
      </c>
      <c r="F33" t="n">
        <v>16.85</v>
      </c>
      <c r="G33" t="n">
        <v>168.45</v>
      </c>
      <c r="H33" t="n">
        <v>2.52</v>
      </c>
      <c r="I33" t="n">
        <v>6</v>
      </c>
      <c r="J33" t="n">
        <v>225.43</v>
      </c>
      <c r="K33" t="n">
        <v>52.44</v>
      </c>
      <c r="L33" t="n">
        <v>32</v>
      </c>
      <c r="M33" t="n">
        <v>4</v>
      </c>
      <c r="N33" t="n">
        <v>50.99</v>
      </c>
      <c r="O33" t="n">
        <v>28037.42</v>
      </c>
      <c r="P33" t="n">
        <v>217.63</v>
      </c>
      <c r="Q33" t="n">
        <v>183.27</v>
      </c>
      <c r="R33" t="n">
        <v>31.05</v>
      </c>
      <c r="S33" t="n">
        <v>26.24</v>
      </c>
      <c r="T33" t="n">
        <v>1551.29</v>
      </c>
      <c r="U33" t="n">
        <v>0.85</v>
      </c>
      <c r="V33" t="n">
        <v>0.9</v>
      </c>
      <c r="W33" t="n">
        <v>2.95</v>
      </c>
      <c r="X33" t="n">
        <v>0.09</v>
      </c>
      <c r="Y33" t="n">
        <v>0.5</v>
      </c>
      <c r="Z33" t="n">
        <v>10</v>
      </c>
      <c r="AA33" t="n">
        <v>318.7354751507816</v>
      </c>
      <c r="AB33" t="n">
        <v>436.1079387180449</v>
      </c>
      <c r="AC33" t="n">
        <v>394.4864091281301</v>
      </c>
      <c r="AD33" t="n">
        <v>318735.4751507816</v>
      </c>
      <c r="AE33" t="n">
        <v>436107.9387180448</v>
      </c>
      <c r="AF33" t="n">
        <v>1.217908908897309e-06</v>
      </c>
      <c r="AG33" t="n">
        <v>0.2705555555555555</v>
      </c>
      <c r="AH33" t="n">
        <v>394486.4091281301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5.1312</v>
      </c>
      <c r="E34" t="n">
        <v>19.49</v>
      </c>
      <c r="F34" t="n">
        <v>16.85</v>
      </c>
      <c r="G34" t="n">
        <v>168.55</v>
      </c>
      <c r="H34" t="n">
        <v>2.58</v>
      </c>
      <c r="I34" t="n">
        <v>6</v>
      </c>
      <c r="J34" t="n">
        <v>227.11</v>
      </c>
      <c r="K34" t="n">
        <v>52.44</v>
      </c>
      <c r="L34" t="n">
        <v>33</v>
      </c>
      <c r="M34" t="n">
        <v>4</v>
      </c>
      <c r="N34" t="n">
        <v>51.67</v>
      </c>
      <c r="O34" t="n">
        <v>28244.51</v>
      </c>
      <c r="P34" t="n">
        <v>218.76</v>
      </c>
      <c r="Q34" t="n">
        <v>183.26</v>
      </c>
      <c r="R34" t="n">
        <v>31.35</v>
      </c>
      <c r="S34" t="n">
        <v>26.24</v>
      </c>
      <c r="T34" t="n">
        <v>1703.14</v>
      </c>
      <c r="U34" t="n">
        <v>0.84</v>
      </c>
      <c r="V34" t="n">
        <v>0.9</v>
      </c>
      <c r="W34" t="n">
        <v>2.95</v>
      </c>
      <c r="X34" t="n">
        <v>0.1</v>
      </c>
      <c r="Y34" t="n">
        <v>0.5</v>
      </c>
      <c r="Z34" t="n">
        <v>10</v>
      </c>
      <c r="AA34" t="n">
        <v>320.0884317281112</v>
      </c>
      <c r="AB34" t="n">
        <v>437.9591135953789</v>
      </c>
      <c r="AC34" t="n">
        <v>396.1609104733116</v>
      </c>
      <c r="AD34" t="n">
        <v>320088.4317281112</v>
      </c>
      <c r="AE34" t="n">
        <v>437959.1135953789</v>
      </c>
      <c r="AF34" t="n">
        <v>1.217315813805612e-06</v>
      </c>
      <c r="AG34" t="n">
        <v>0.2706944444444444</v>
      </c>
      <c r="AH34" t="n">
        <v>396160.9104733116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5.1335</v>
      </c>
      <c r="E35" t="n">
        <v>19.48</v>
      </c>
      <c r="F35" t="n">
        <v>16.85</v>
      </c>
      <c r="G35" t="n">
        <v>168.46</v>
      </c>
      <c r="H35" t="n">
        <v>2.64</v>
      </c>
      <c r="I35" t="n">
        <v>6</v>
      </c>
      <c r="J35" t="n">
        <v>228.8</v>
      </c>
      <c r="K35" t="n">
        <v>52.44</v>
      </c>
      <c r="L35" t="n">
        <v>34</v>
      </c>
      <c r="M35" t="n">
        <v>4</v>
      </c>
      <c r="N35" t="n">
        <v>52.36</v>
      </c>
      <c r="O35" t="n">
        <v>28452.56</v>
      </c>
      <c r="P35" t="n">
        <v>218.89</v>
      </c>
      <c r="Q35" t="n">
        <v>183.26</v>
      </c>
      <c r="R35" t="n">
        <v>30.99</v>
      </c>
      <c r="S35" t="n">
        <v>26.24</v>
      </c>
      <c r="T35" t="n">
        <v>1521.29</v>
      </c>
      <c r="U35" t="n">
        <v>0.85</v>
      </c>
      <c r="V35" t="n">
        <v>0.9</v>
      </c>
      <c r="W35" t="n">
        <v>2.95</v>
      </c>
      <c r="X35" t="n">
        <v>0.09</v>
      </c>
      <c r="Y35" t="n">
        <v>0.5</v>
      </c>
      <c r="Z35" t="n">
        <v>10</v>
      </c>
      <c r="AA35" t="n">
        <v>320.0835043555794</v>
      </c>
      <c r="AB35" t="n">
        <v>437.9523717469005</v>
      </c>
      <c r="AC35" t="n">
        <v>396.1548120573897</v>
      </c>
      <c r="AD35" t="n">
        <v>320083.5043555793</v>
      </c>
      <c r="AE35" t="n">
        <v>437952.3717469005</v>
      </c>
      <c r="AF35" t="n">
        <v>1.217861461289973e-06</v>
      </c>
      <c r="AG35" t="n">
        <v>0.2705555555555555</v>
      </c>
      <c r="AH35" t="n">
        <v>396154.8120573898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5.1331</v>
      </c>
      <c r="E36" t="n">
        <v>19.48</v>
      </c>
      <c r="F36" t="n">
        <v>16.85</v>
      </c>
      <c r="G36" t="n">
        <v>168.47</v>
      </c>
      <c r="H36" t="n">
        <v>2.7</v>
      </c>
      <c r="I36" t="n">
        <v>6</v>
      </c>
      <c r="J36" t="n">
        <v>230.49</v>
      </c>
      <c r="K36" t="n">
        <v>52.44</v>
      </c>
      <c r="L36" t="n">
        <v>35</v>
      </c>
      <c r="M36" t="n">
        <v>4</v>
      </c>
      <c r="N36" t="n">
        <v>53.05</v>
      </c>
      <c r="O36" t="n">
        <v>28661.58</v>
      </c>
      <c r="P36" t="n">
        <v>219.27</v>
      </c>
      <c r="Q36" t="n">
        <v>183.26</v>
      </c>
      <c r="R36" t="n">
        <v>31.13</v>
      </c>
      <c r="S36" t="n">
        <v>26.24</v>
      </c>
      <c r="T36" t="n">
        <v>1592.61</v>
      </c>
      <c r="U36" t="n">
        <v>0.84</v>
      </c>
      <c r="V36" t="n">
        <v>0.9</v>
      </c>
      <c r="W36" t="n">
        <v>2.95</v>
      </c>
      <c r="X36" t="n">
        <v>0.09</v>
      </c>
      <c r="Y36" t="n">
        <v>0.5</v>
      </c>
      <c r="Z36" t="n">
        <v>10</v>
      </c>
      <c r="AA36" t="n">
        <v>320.511114128241</v>
      </c>
      <c r="AB36" t="n">
        <v>438.5374463026679</v>
      </c>
      <c r="AC36" t="n">
        <v>396.6840479187121</v>
      </c>
      <c r="AD36" t="n">
        <v>320511.114128241</v>
      </c>
      <c r="AE36" t="n">
        <v>438537.4463026679</v>
      </c>
      <c r="AF36" t="n">
        <v>1.217766566075301e-06</v>
      </c>
      <c r="AG36" t="n">
        <v>0.2705555555555555</v>
      </c>
      <c r="AH36" t="n">
        <v>396684.0479187121</v>
      </c>
    </row>
    <row r="37">
      <c r="A37" t="n">
        <v>35</v>
      </c>
      <c r="B37" t="n">
        <v>90</v>
      </c>
      <c r="C37" t="inlineStr">
        <is>
          <t xml:space="preserve">CONCLUIDO	</t>
        </is>
      </c>
      <c r="D37" t="n">
        <v>5.1324</v>
      </c>
      <c r="E37" t="n">
        <v>19.48</v>
      </c>
      <c r="F37" t="n">
        <v>16.85</v>
      </c>
      <c r="G37" t="n">
        <v>168.5</v>
      </c>
      <c r="H37" t="n">
        <v>2.76</v>
      </c>
      <c r="I37" t="n">
        <v>6</v>
      </c>
      <c r="J37" t="n">
        <v>232.2</v>
      </c>
      <c r="K37" t="n">
        <v>52.44</v>
      </c>
      <c r="L37" t="n">
        <v>36</v>
      </c>
      <c r="M37" t="n">
        <v>4</v>
      </c>
      <c r="N37" t="n">
        <v>53.75</v>
      </c>
      <c r="O37" t="n">
        <v>28871.58</v>
      </c>
      <c r="P37" t="n">
        <v>219.05</v>
      </c>
      <c r="Q37" t="n">
        <v>183.26</v>
      </c>
      <c r="R37" t="n">
        <v>31.24</v>
      </c>
      <c r="S37" t="n">
        <v>26.24</v>
      </c>
      <c r="T37" t="n">
        <v>1644.82</v>
      </c>
      <c r="U37" t="n">
        <v>0.84</v>
      </c>
      <c r="V37" t="n">
        <v>0.9</v>
      </c>
      <c r="W37" t="n">
        <v>2.95</v>
      </c>
      <c r="X37" t="n">
        <v>0.09</v>
      </c>
      <c r="Y37" t="n">
        <v>0.5</v>
      </c>
      <c r="Z37" t="n">
        <v>10</v>
      </c>
      <c r="AA37" t="n">
        <v>320.3212132070675</v>
      </c>
      <c r="AB37" t="n">
        <v>438.277615484481</v>
      </c>
      <c r="AC37" t="n">
        <v>396.449014989138</v>
      </c>
      <c r="AD37" t="n">
        <v>320321.2132070675</v>
      </c>
      <c r="AE37" t="n">
        <v>438277.615484481</v>
      </c>
      <c r="AF37" t="n">
        <v>1.217600499449626e-06</v>
      </c>
      <c r="AG37" t="n">
        <v>0.2705555555555555</v>
      </c>
      <c r="AH37" t="n">
        <v>396449.014989138</v>
      </c>
    </row>
    <row r="38">
      <c r="A38" t="n">
        <v>36</v>
      </c>
      <c r="B38" t="n">
        <v>90</v>
      </c>
      <c r="C38" t="inlineStr">
        <is>
          <t xml:space="preserve">CONCLUIDO	</t>
        </is>
      </c>
      <c r="D38" t="n">
        <v>5.1327</v>
      </c>
      <c r="E38" t="n">
        <v>19.48</v>
      </c>
      <c r="F38" t="n">
        <v>16.85</v>
      </c>
      <c r="G38" t="n">
        <v>168.49</v>
      </c>
      <c r="H38" t="n">
        <v>2.81</v>
      </c>
      <c r="I38" t="n">
        <v>6</v>
      </c>
      <c r="J38" t="n">
        <v>233.91</v>
      </c>
      <c r="K38" t="n">
        <v>52.44</v>
      </c>
      <c r="L38" t="n">
        <v>37</v>
      </c>
      <c r="M38" t="n">
        <v>4</v>
      </c>
      <c r="N38" t="n">
        <v>54.46</v>
      </c>
      <c r="O38" t="n">
        <v>29082.59</v>
      </c>
      <c r="P38" t="n">
        <v>218.43</v>
      </c>
      <c r="Q38" t="n">
        <v>183.29</v>
      </c>
      <c r="R38" t="n">
        <v>31.22</v>
      </c>
      <c r="S38" t="n">
        <v>26.24</v>
      </c>
      <c r="T38" t="n">
        <v>1638.11</v>
      </c>
      <c r="U38" t="n">
        <v>0.84</v>
      </c>
      <c r="V38" t="n">
        <v>0.9</v>
      </c>
      <c r="W38" t="n">
        <v>2.95</v>
      </c>
      <c r="X38" t="n">
        <v>0.09</v>
      </c>
      <c r="Y38" t="n">
        <v>0.5</v>
      </c>
      <c r="Z38" t="n">
        <v>10</v>
      </c>
      <c r="AA38" t="n">
        <v>319.6452823664528</v>
      </c>
      <c r="AB38" t="n">
        <v>437.3527770883878</v>
      </c>
      <c r="AC38" t="n">
        <v>395.6124418715492</v>
      </c>
      <c r="AD38" t="n">
        <v>319645.2823664527</v>
      </c>
      <c r="AE38" t="n">
        <v>437352.7770883878</v>
      </c>
      <c r="AF38" t="n">
        <v>1.21767167086063e-06</v>
      </c>
      <c r="AG38" t="n">
        <v>0.2705555555555555</v>
      </c>
      <c r="AH38" t="n">
        <v>395612.4418715492</v>
      </c>
    </row>
    <row r="39">
      <c r="A39" t="n">
        <v>37</v>
      </c>
      <c r="B39" t="n">
        <v>90</v>
      </c>
      <c r="C39" t="inlineStr">
        <is>
          <t xml:space="preserve">CONCLUIDO	</t>
        </is>
      </c>
      <c r="D39" t="n">
        <v>5.1326</v>
      </c>
      <c r="E39" t="n">
        <v>19.48</v>
      </c>
      <c r="F39" t="n">
        <v>16.85</v>
      </c>
      <c r="G39" t="n">
        <v>168.49</v>
      </c>
      <c r="H39" t="n">
        <v>2.87</v>
      </c>
      <c r="I39" t="n">
        <v>6</v>
      </c>
      <c r="J39" t="n">
        <v>235.63</v>
      </c>
      <c r="K39" t="n">
        <v>52.44</v>
      </c>
      <c r="L39" t="n">
        <v>38</v>
      </c>
      <c r="M39" t="n">
        <v>4</v>
      </c>
      <c r="N39" t="n">
        <v>55.18</v>
      </c>
      <c r="O39" t="n">
        <v>29294.6</v>
      </c>
      <c r="P39" t="n">
        <v>217.72</v>
      </c>
      <c r="Q39" t="n">
        <v>183.26</v>
      </c>
      <c r="R39" t="n">
        <v>31.2</v>
      </c>
      <c r="S39" t="n">
        <v>26.24</v>
      </c>
      <c r="T39" t="n">
        <v>1625.5</v>
      </c>
      <c r="U39" t="n">
        <v>0.84</v>
      </c>
      <c r="V39" t="n">
        <v>0.9</v>
      </c>
      <c r="W39" t="n">
        <v>2.95</v>
      </c>
      <c r="X39" t="n">
        <v>0.09</v>
      </c>
      <c r="Y39" t="n">
        <v>0.5</v>
      </c>
      <c r="Z39" t="n">
        <v>10</v>
      </c>
      <c r="AA39" t="n">
        <v>318.8986667062438</v>
      </c>
      <c r="AB39" t="n">
        <v>436.3312246037316</v>
      </c>
      <c r="AC39" t="n">
        <v>394.6883849222707</v>
      </c>
      <c r="AD39" t="n">
        <v>318898.6667062438</v>
      </c>
      <c r="AE39" t="n">
        <v>436331.2246037317</v>
      </c>
      <c r="AF39" t="n">
        <v>1.217647947056962e-06</v>
      </c>
      <c r="AG39" t="n">
        <v>0.2705555555555555</v>
      </c>
      <c r="AH39" t="n">
        <v>394688.3849222707</v>
      </c>
    </row>
    <row r="40">
      <c r="A40" t="n">
        <v>38</v>
      </c>
      <c r="B40" t="n">
        <v>90</v>
      </c>
      <c r="C40" t="inlineStr">
        <is>
          <t xml:space="preserve">CONCLUIDO	</t>
        </is>
      </c>
      <c r="D40" t="n">
        <v>5.1447</v>
      </c>
      <c r="E40" t="n">
        <v>19.44</v>
      </c>
      <c r="F40" t="n">
        <v>16.84</v>
      </c>
      <c r="G40" t="n">
        <v>202.07</v>
      </c>
      <c r="H40" t="n">
        <v>2.92</v>
      </c>
      <c r="I40" t="n">
        <v>5</v>
      </c>
      <c r="J40" t="n">
        <v>237.35</v>
      </c>
      <c r="K40" t="n">
        <v>52.44</v>
      </c>
      <c r="L40" t="n">
        <v>39</v>
      </c>
      <c r="M40" t="n">
        <v>3</v>
      </c>
      <c r="N40" t="n">
        <v>55.91</v>
      </c>
      <c r="O40" t="n">
        <v>29507.65</v>
      </c>
      <c r="P40" t="n">
        <v>216.68</v>
      </c>
      <c r="Q40" t="n">
        <v>183.26</v>
      </c>
      <c r="R40" t="n">
        <v>30.92</v>
      </c>
      <c r="S40" t="n">
        <v>26.24</v>
      </c>
      <c r="T40" t="n">
        <v>1493.25</v>
      </c>
      <c r="U40" t="n">
        <v>0.85</v>
      </c>
      <c r="V40" t="n">
        <v>0.9</v>
      </c>
      <c r="W40" t="n">
        <v>2.95</v>
      </c>
      <c r="X40" t="n">
        <v>0.08</v>
      </c>
      <c r="Y40" t="n">
        <v>0.5</v>
      </c>
      <c r="Z40" t="n">
        <v>10</v>
      </c>
      <c r="AA40" t="n">
        <v>317.0020215623234</v>
      </c>
      <c r="AB40" t="n">
        <v>433.7361510437414</v>
      </c>
      <c r="AC40" t="n">
        <v>392.3409815406373</v>
      </c>
      <c r="AD40" t="n">
        <v>317002.0215623234</v>
      </c>
      <c r="AE40" t="n">
        <v>433736.1510437414</v>
      </c>
      <c r="AF40" t="n">
        <v>1.220518527300774e-06</v>
      </c>
      <c r="AG40" t="n">
        <v>0.27</v>
      </c>
      <c r="AH40" t="n">
        <v>392340.9815406373</v>
      </c>
    </row>
    <row r="41">
      <c r="A41" t="n">
        <v>39</v>
      </c>
      <c r="B41" t="n">
        <v>90</v>
      </c>
      <c r="C41" t="inlineStr">
        <is>
          <t xml:space="preserve">CONCLUIDO	</t>
        </is>
      </c>
      <c r="D41" t="n">
        <v>5.1445</v>
      </c>
      <c r="E41" t="n">
        <v>19.44</v>
      </c>
      <c r="F41" t="n">
        <v>16.84</v>
      </c>
      <c r="G41" t="n">
        <v>202.08</v>
      </c>
      <c r="H41" t="n">
        <v>2.98</v>
      </c>
      <c r="I41" t="n">
        <v>5</v>
      </c>
      <c r="J41" t="n">
        <v>239.09</v>
      </c>
      <c r="K41" t="n">
        <v>52.44</v>
      </c>
      <c r="L41" t="n">
        <v>40</v>
      </c>
      <c r="M41" t="n">
        <v>3</v>
      </c>
      <c r="N41" t="n">
        <v>56.65</v>
      </c>
      <c r="O41" t="n">
        <v>29721.73</v>
      </c>
      <c r="P41" t="n">
        <v>218</v>
      </c>
      <c r="Q41" t="n">
        <v>183.26</v>
      </c>
      <c r="R41" t="n">
        <v>31.01</v>
      </c>
      <c r="S41" t="n">
        <v>26.24</v>
      </c>
      <c r="T41" t="n">
        <v>1536.83</v>
      </c>
      <c r="U41" t="n">
        <v>0.85</v>
      </c>
      <c r="V41" t="n">
        <v>0.9</v>
      </c>
      <c r="W41" t="n">
        <v>2.94</v>
      </c>
      <c r="X41" t="n">
        <v>0.08</v>
      </c>
      <c r="Y41" t="n">
        <v>0.5</v>
      </c>
      <c r="Z41" t="n">
        <v>10</v>
      </c>
      <c r="AA41" t="n">
        <v>318.4105703263567</v>
      </c>
      <c r="AB41" t="n">
        <v>435.6633896034775</v>
      </c>
      <c r="AC41" t="n">
        <v>394.0842871571286</v>
      </c>
      <c r="AD41" t="n">
        <v>318410.5703263567</v>
      </c>
      <c r="AE41" t="n">
        <v>435663.3896034776</v>
      </c>
      <c r="AF41" t="n">
        <v>1.220471079693438e-06</v>
      </c>
      <c r="AG41" t="n">
        <v>0.27</v>
      </c>
      <c r="AH41" t="n">
        <v>394084.2871571286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5.079</v>
      </c>
      <c r="E2" t="n">
        <v>19.69</v>
      </c>
      <c r="F2" t="n">
        <v>17.57</v>
      </c>
      <c r="G2" t="n">
        <v>25.11</v>
      </c>
      <c r="H2" t="n">
        <v>0.64</v>
      </c>
      <c r="I2" t="n">
        <v>42</v>
      </c>
      <c r="J2" t="n">
        <v>26.11</v>
      </c>
      <c r="K2" t="n">
        <v>12.1</v>
      </c>
      <c r="L2" t="n">
        <v>1</v>
      </c>
      <c r="M2" t="n">
        <v>40</v>
      </c>
      <c r="N2" t="n">
        <v>3.01</v>
      </c>
      <c r="O2" t="n">
        <v>3454.41</v>
      </c>
      <c r="P2" t="n">
        <v>56.95</v>
      </c>
      <c r="Q2" t="n">
        <v>183.28</v>
      </c>
      <c r="R2" t="n">
        <v>53.92</v>
      </c>
      <c r="S2" t="n">
        <v>26.24</v>
      </c>
      <c r="T2" t="n">
        <v>12805.87</v>
      </c>
      <c r="U2" t="n">
        <v>0.49</v>
      </c>
      <c r="V2" t="n">
        <v>0.87</v>
      </c>
      <c r="W2" t="n">
        <v>3</v>
      </c>
      <c r="X2" t="n">
        <v>0.82</v>
      </c>
      <c r="Y2" t="n">
        <v>0.5</v>
      </c>
      <c r="Z2" t="n">
        <v>10</v>
      </c>
      <c r="AA2" t="n">
        <v>100.5155249279336</v>
      </c>
      <c r="AB2" t="n">
        <v>137.5297756383343</v>
      </c>
      <c r="AC2" t="n">
        <v>124.404126875701</v>
      </c>
      <c r="AD2" t="n">
        <v>100515.5249279336</v>
      </c>
      <c r="AE2" t="n">
        <v>137529.7756383343</v>
      </c>
      <c r="AF2" t="n">
        <v>1.548267017976983e-06</v>
      </c>
      <c r="AG2" t="n">
        <v>0.2734722222222222</v>
      </c>
      <c r="AH2" t="n">
        <v>124404.126875701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5.2549</v>
      </c>
      <c r="E3" t="n">
        <v>19.03</v>
      </c>
      <c r="F3" t="n">
        <v>17.16</v>
      </c>
      <c r="G3" t="n">
        <v>51.48</v>
      </c>
      <c r="H3" t="n">
        <v>1.23</v>
      </c>
      <c r="I3" t="n">
        <v>20</v>
      </c>
      <c r="J3" t="n">
        <v>27.2</v>
      </c>
      <c r="K3" t="n">
        <v>12.1</v>
      </c>
      <c r="L3" t="n">
        <v>2</v>
      </c>
      <c r="M3" t="n">
        <v>5</v>
      </c>
      <c r="N3" t="n">
        <v>3.1</v>
      </c>
      <c r="O3" t="n">
        <v>3588.35</v>
      </c>
      <c r="P3" t="n">
        <v>50.49</v>
      </c>
      <c r="Q3" t="n">
        <v>183.31</v>
      </c>
      <c r="R3" t="n">
        <v>40.23</v>
      </c>
      <c r="S3" t="n">
        <v>26.24</v>
      </c>
      <c r="T3" t="n">
        <v>6070.8</v>
      </c>
      <c r="U3" t="n">
        <v>0.65</v>
      </c>
      <c r="V3" t="n">
        <v>0.89</v>
      </c>
      <c r="W3" t="n">
        <v>2.99</v>
      </c>
      <c r="X3" t="n">
        <v>0.4</v>
      </c>
      <c r="Y3" t="n">
        <v>0.5</v>
      </c>
      <c r="Z3" t="n">
        <v>10</v>
      </c>
      <c r="AA3" t="n">
        <v>89.6778231315255</v>
      </c>
      <c r="AB3" t="n">
        <v>122.7011539148373</v>
      </c>
      <c r="AC3" t="n">
        <v>110.9907279973885</v>
      </c>
      <c r="AD3" t="n">
        <v>89677.8231315255</v>
      </c>
      <c r="AE3" t="n">
        <v>122701.1539148373</v>
      </c>
      <c r="AF3" t="n">
        <v>1.601887842639742e-06</v>
      </c>
      <c r="AG3" t="n">
        <v>0.2643055555555556</v>
      </c>
      <c r="AH3" t="n">
        <v>110990.7279973885</v>
      </c>
    </row>
    <row r="4">
      <c r="A4" t="n">
        <v>2</v>
      </c>
      <c r="B4" t="n">
        <v>10</v>
      </c>
      <c r="C4" t="inlineStr">
        <is>
          <t xml:space="preserve">CONCLUIDO	</t>
        </is>
      </c>
      <c r="D4" t="n">
        <v>5.2531</v>
      </c>
      <c r="E4" t="n">
        <v>19.04</v>
      </c>
      <c r="F4" t="n">
        <v>17.17</v>
      </c>
      <c r="G4" t="n">
        <v>51.5</v>
      </c>
      <c r="H4" t="n">
        <v>1.78</v>
      </c>
      <c r="I4" t="n">
        <v>20</v>
      </c>
      <c r="J4" t="n">
        <v>28.29</v>
      </c>
      <c r="K4" t="n">
        <v>12.1</v>
      </c>
      <c r="L4" t="n">
        <v>3</v>
      </c>
      <c r="M4" t="n">
        <v>0</v>
      </c>
      <c r="N4" t="n">
        <v>3.19</v>
      </c>
      <c r="O4" t="n">
        <v>3722.55</v>
      </c>
      <c r="P4" t="n">
        <v>52.45</v>
      </c>
      <c r="Q4" t="n">
        <v>183.32</v>
      </c>
      <c r="R4" t="n">
        <v>40.17</v>
      </c>
      <c r="S4" t="n">
        <v>26.24</v>
      </c>
      <c r="T4" t="n">
        <v>6041.75</v>
      </c>
      <c r="U4" t="n">
        <v>0.65</v>
      </c>
      <c r="V4" t="n">
        <v>0.89</v>
      </c>
      <c r="W4" t="n">
        <v>3</v>
      </c>
      <c r="X4" t="n">
        <v>0.41</v>
      </c>
      <c r="Y4" t="n">
        <v>0.5</v>
      </c>
      <c r="Z4" t="n">
        <v>10</v>
      </c>
      <c r="AA4" t="n">
        <v>91.75902489462943</v>
      </c>
      <c r="AB4" t="n">
        <v>125.5487459832565</v>
      </c>
      <c r="AC4" t="n">
        <v>113.5665498754192</v>
      </c>
      <c r="AD4" t="n">
        <v>91759.02489462943</v>
      </c>
      <c r="AE4" t="n">
        <v>125548.7459832564</v>
      </c>
      <c r="AF4" t="n">
        <v>1.601339136076962e-06</v>
      </c>
      <c r="AG4" t="n">
        <v>0.2644444444444444</v>
      </c>
      <c r="AH4" t="n">
        <v>113566.5498754192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4.1914</v>
      </c>
      <c r="E2" t="n">
        <v>23.86</v>
      </c>
      <c r="F2" t="n">
        <v>19.28</v>
      </c>
      <c r="G2" t="n">
        <v>9.18</v>
      </c>
      <c r="H2" t="n">
        <v>0.18</v>
      </c>
      <c r="I2" t="n">
        <v>126</v>
      </c>
      <c r="J2" t="n">
        <v>98.70999999999999</v>
      </c>
      <c r="K2" t="n">
        <v>39.72</v>
      </c>
      <c r="L2" t="n">
        <v>1</v>
      </c>
      <c r="M2" t="n">
        <v>124</v>
      </c>
      <c r="N2" t="n">
        <v>12.99</v>
      </c>
      <c r="O2" t="n">
        <v>12407.75</v>
      </c>
      <c r="P2" t="n">
        <v>173.73</v>
      </c>
      <c r="Q2" t="n">
        <v>183.33</v>
      </c>
      <c r="R2" t="n">
        <v>107.15</v>
      </c>
      <c r="S2" t="n">
        <v>26.24</v>
      </c>
      <c r="T2" t="n">
        <v>39001.28</v>
      </c>
      <c r="U2" t="n">
        <v>0.24</v>
      </c>
      <c r="V2" t="n">
        <v>0.79</v>
      </c>
      <c r="W2" t="n">
        <v>3.13</v>
      </c>
      <c r="X2" t="n">
        <v>2.52</v>
      </c>
      <c r="Y2" t="n">
        <v>0.5</v>
      </c>
      <c r="Z2" t="n">
        <v>10</v>
      </c>
      <c r="AA2" t="n">
        <v>318.8060876649314</v>
      </c>
      <c r="AB2" t="n">
        <v>436.2045538751089</v>
      </c>
      <c r="AC2" t="n">
        <v>394.5738034702042</v>
      </c>
      <c r="AD2" t="n">
        <v>318806.0876649314</v>
      </c>
      <c r="AE2" t="n">
        <v>436204.5538751089</v>
      </c>
      <c r="AF2" t="n">
        <v>1.095127279633732e-06</v>
      </c>
      <c r="AG2" t="n">
        <v>0.3313888888888889</v>
      </c>
      <c r="AH2" t="n">
        <v>394573.8034702042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4.7342</v>
      </c>
      <c r="E3" t="n">
        <v>21.12</v>
      </c>
      <c r="F3" t="n">
        <v>17.92</v>
      </c>
      <c r="G3" t="n">
        <v>18.23</v>
      </c>
      <c r="H3" t="n">
        <v>0.35</v>
      </c>
      <c r="I3" t="n">
        <v>59</v>
      </c>
      <c r="J3" t="n">
        <v>99.95</v>
      </c>
      <c r="K3" t="n">
        <v>39.72</v>
      </c>
      <c r="L3" t="n">
        <v>2</v>
      </c>
      <c r="M3" t="n">
        <v>57</v>
      </c>
      <c r="N3" t="n">
        <v>13.24</v>
      </c>
      <c r="O3" t="n">
        <v>12561.45</v>
      </c>
      <c r="P3" t="n">
        <v>160.54</v>
      </c>
      <c r="Q3" t="n">
        <v>183.33</v>
      </c>
      <c r="R3" t="n">
        <v>64.67</v>
      </c>
      <c r="S3" t="n">
        <v>26.24</v>
      </c>
      <c r="T3" t="n">
        <v>18098.81</v>
      </c>
      <c r="U3" t="n">
        <v>0.41</v>
      </c>
      <c r="V3" t="n">
        <v>0.85</v>
      </c>
      <c r="W3" t="n">
        <v>3.03</v>
      </c>
      <c r="X3" t="n">
        <v>1.16</v>
      </c>
      <c r="Y3" t="n">
        <v>0.5</v>
      </c>
      <c r="Z3" t="n">
        <v>10</v>
      </c>
      <c r="AA3" t="n">
        <v>261.6203011405435</v>
      </c>
      <c r="AB3" t="n">
        <v>357.9604378935944</v>
      </c>
      <c r="AC3" t="n">
        <v>323.797196101659</v>
      </c>
      <c r="AD3" t="n">
        <v>261620.3011405435</v>
      </c>
      <c r="AE3" t="n">
        <v>357960.4378935944</v>
      </c>
      <c r="AF3" t="n">
        <v>1.236949841876703e-06</v>
      </c>
      <c r="AG3" t="n">
        <v>0.2933333333333333</v>
      </c>
      <c r="AH3" t="n">
        <v>323797.196101659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4.9223</v>
      </c>
      <c r="E4" t="n">
        <v>20.32</v>
      </c>
      <c r="F4" t="n">
        <v>17.53</v>
      </c>
      <c r="G4" t="n">
        <v>26.96</v>
      </c>
      <c r="H4" t="n">
        <v>0.52</v>
      </c>
      <c r="I4" t="n">
        <v>39</v>
      </c>
      <c r="J4" t="n">
        <v>101.2</v>
      </c>
      <c r="K4" t="n">
        <v>39.72</v>
      </c>
      <c r="L4" t="n">
        <v>3</v>
      </c>
      <c r="M4" t="n">
        <v>37</v>
      </c>
      <c r="N4" t="n">
        <v>13.49</v>
      </c>
      <c r="O4" t="n">
        <v>12715.54</v>
      </c>
      <c r="P4" t="n">
        <v>156.19</v>
      </c>
      <c r="Q4" t="n">
        <v>183.29</v>
      </c>
      <c r="R4" t="n">
        <v>52.24</v>
      </c>
      <c r="S4" t="n">
        <v>26.24</v>
      </c>
      <c r="T4" t="n">
        <v>11983.67</v>
      </c>
      <c r="U4" t="n">
        <v>0.5</v>
      </c>
      <c r="V4" t="n">
        <v>0.87</v>
      </c>
      <c r="W4" t="n">
        <v>3</v>
      </c>
      <c r="X4" t="n">
        <v>0.77</v>
      </c>
      <c r="Y4" t="n">
        <v>0.5</v>
      </c>
      <c r="Z4" t="n">
        <v>10</v>
      </c>
      <c r="AA4" t="n">
        <v>245.3156750806803</v>
      </c>
      <c r="AB4" t="n">
        <v>335.651729208996</v>
      </c>
      <c r="AC4" t="n">
        <v>303.61759926355</v>
      </c>
      <c r="AD4" t="n">
        <v>245315.6750806803</v>
      </c>
      <c r="AE4" t="n">
        <v>335651.729208996</v>
      </c>
      <c r="AF4" t="n">
        <v>1.286096533029804e-06</v>
      </c>
      <c r="AG4" t="n">
        <v>0.2822222222222222</v>
      </c>
      <c r="AH4" t="n">
        <v>303617.59926355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5.0234</v>
      </c>
      <c r="E5" t="n">
        <v>19.91</v>
      </c>
      <c r="F5" t="n">
        <v>17.32</v>
      </c>
      <c r="G5" t="n">
        <v>35.84</v>
      </c>
      <c r="H5" t="n">
        <v>0.6899999999999999</v>
      </c>
      <c r="I5" t="n">
        <v>29</v>
      </c>
      <c r="J5" t="n">
        <v>102.45</v>
      </c>
      <c r="K5" t="n">
        <v>39.72</v>
      </c>
      <c r="L5" t="n">
        <v>4</v>
      </c>
      <c r="M5" t="n">
        <v>27</v>
      </c>
      <c r="N5" t="n">
        <v>13.74</v>
      </c>
      <c r="O5" t="n">
        <v>12870.03</v>
      </c>
      <c r="P5" t="n">
        <v>153.35</v>
      </c>
      <c r="Q5" t="n">
        <v>183.27</v>
      </c>
      <c r="R5" t="n">
        <v>45.86</v>
      </c>
      <c r="S5" t="n">
        <v>26.24</v>
      </c>
      <c r="T5" t="n">
        <v>8841.690000000001</v>
      </c>
      <c r="U5" t="n">
        <v>0.57</v>
      </c>
      <c r="V5" t="n">
        <v>0.88</v>
      </c>
      <c r="W5" t="n">
        <v>2.99</v>
      </c>
      <c r="X5" t="n">
        <v>0.57</v>
      </c>
      <c r="Y5" t="n">
        <v>0.5</v>
      </c>
      <c r="Z5" t="n">
        <v>10</v>
      </c>
      <c r="AA5" t="n">
        <v>236.5112898623059</v>
      </c>
      <c r="AB5" t="n">
        <v>323.6051809311598</v>
      </c>
      <c r="AC5" t="n">
        <v>292.72075664591</v>
      </c>
      <c r="AD5" t="n">
        <v>236511.2898623059</v>
      </c>
      <c r="AE5" t="n">
        <v>323605.1809311598</v>
      </c>
      <c r="AF5" t="n">
        <v>1.312511899726127e-06</v>
      </c>
      <c r="AG5" t="n">
        <v>0.2765277777777778</v>
      </c>
      <c r="AH5" t="n">
        <v>292720.75664591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5.0871</v>
      </c>
      <c r="E6" t="n">
        <v>19.66</v>
      </c>
      <c r="F6" t="n">
        <v>17.2</v>
      </c>
      <c r="G6" t="n">
        <v>44.86</v>
      </c>
      <c r="H6" t="n">
        <v>0.85</v>
      </c>
      <c r="I6" t="n">
        <v>23</v>
      </c>
      <c r="J6" t="n">
        <v>103.71</v>
      </c>
      <c r="K6" t="n">
        <v>39.72</v>
      </c>
      <c r="L6" t="n">
        <v>5</v>
      </c>
      <c r="M6" t="n">
        <v>21</v>
      </c>
      <c r="N6" t="n">
        <v>14</v>
      </c>
      <c r="O6" t="n">
        <v>13024.91</v>
      </c>
      <c r="P6" t="n">
        <v>151.37</v>
      </c>
      <c r="Q6" t="n">
        <v>183.27</v>
      </c>
      <c r="R6" t="n">
        <v>41.96</v>
      </c>
      <c r="S6" t="n">
        <v>26.24</v>
      </c>
      <c r="T6" t="n">
        <v>6923.39</v>
      </c>
      <c r="U6" t="n">
        <v>0.63</v>
      </c>
      <c r="V6" t="n">
        <v>0.88</v>
      </c>
      <c r="W6" t="n">
        <v>2.98</v>
      </c>
      <c r="X6" t="n">
        <v>0.44</v>
      </c>
      <c r="Y6" t="n">
        <v>0.5</v>
      </c>
      <c r="Z6" t="n">
        <v>10</v>
      </c>
      <c r="AA6" t="n">
        <v>230.987407148904</v>
      </c>
      <c r="AB6" t="n">
        <v>316.047160906181</v>
      </c>
      <c r="AC6" t="n">
        <v>285.884063444365</v>
      </c>
      <c r="AD6" t="n">
        <v>230987.407148904</v>
      </c>
      <c r="AE6" t="n">
        <v>316047.160906181</v>
      </c>
      <c r="AF6" t="n">
        <v>1.329155409701951e-06</v>
      </c>
      <c r="AG6" t="n">
        <v>0.2730555555555556</v>
      </c>
      <c r="AH6" t="n">
        <v>285884.063444365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5.131</v>
      </c>
      <c r="E7" t="n">
        <v>19.49</v>
      </c>
      <c r="F7" t="n">
        <v>17.11</v>
      </c>
      <c r="G7" t="n">
        <v>54.03</v>
      </c>
      <c r="H7" t="n">
        <v>1.01</v>
      </c>
      <c r="I7" t="n">
        <v>19</v>
      </c>
      <c r="J7" t="n">
        <v>104.97</v>
      </c>
      <c r="K7" t="n">
        <v>39.72</v>
      </c>
      <c r="L7" t="n">
        <v>6</v>
      </c>
      <c r="M7" t="n">
        <v>17</v>
      </c>
      <c r="N7" t="n">
        <v>14.25</v>
      </c>
      <c r="O7" t="n">
        <v>13180.19</v>
      </c>
      <c r="P7" t="n">
        <v>149.61</v>
      </c>
      <c r="Q7" t="n">
        <v>183.26</v>
      </c>
      <c r="R7" t="n">
        <v>39.34</v>
      </c>
      <c r="S7" t="n">
        <v>26.24</v>
      </c>
      <c r="T7" t="n">
        <v>5631.22</v>
      </c>
      <c r="U7" t="n">
        <v>0.67</v>
      </c>
      <c r="V7" t="n">
        <v>0.89</v>
      </c>
      <c r="W7" t="n">
        <v>2.97</v>
      </c>
      <c r="X7" t="n">
        <v>0.35</v>
      </c>
      <c r="Y7" t="n">
        <v>0.5</v>
      </c>
      <c r="Z7" t="n">
        <v>10</v>
      </c>
      <c r="AA7" t="n">
        <v>226.8128659056059</v>
      </c>
      <c r="AB7" t="n">
        <v>310.3353694093417</v>
      </c>
      <c r="AC7" t="n">
        <v>280.7173973114325</v>
      </c>
      <c r="AD7" t="n">
        <v>226812.8659056059</v>
      </c>
      <c r="AE7" t="n">
        <v>310335.3694093417</v>
      </c>
      <c r="AF7" t="n">
        <v>1.340625583766922e-06</v>
      </c>
      <c r="AG7" t="n">
        <v>0.2706944444444444</v>
      </c>
      <c r="AH7" t="n">
        <v>280717.3973114325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5.1475</v>
      </c>
      <c r="E8" t="n">
        <v>19.43</v>
      </c>
      <c r="F8" t="n">
        <v>17.09</v>
      </c>
      <c r="G8" t="n">
        <v>60.32</v>
      </c>
      <c r="H8" t="n">
        <v>1.16</v>
      </c>
      <c r="I8" t="n">
        <v>17</v>
      </c>
      <c r="J8" t="n">
        <v>106.23</v>
      </c>
      <c r="K8" t="n">
        <v>39.72</v>
      </c>
      <c r="L8" t="n">
        <v>7</v>
      </c>
      <c r="M8" t="n">
        <v>15</v>
      </c>
      <c r="N8" t="n">
        <v>14.52</v>
      </c>
      <c r="O8" t="n">
        <v>13335.87</v>
      </c>
      <c r="P8" t="n">
        <v>148.48</v>
      </c>
      <c r="Q8" t="n">
        <v>183.31</v>
      </c>
      <c r="R8" t="n">
        <v>38.67</v>
      </c>
      <c r="S8" t="n">
        <v>26.24</v>
      </c>
      <c r="T8" t="n">
        <v>5304.58</v>
      </c>
      <c r="U8" t="n">
        <v>0.68</v>
      </c>
      <c r="V8" t="n">
        <v>0.89</v>
      </c>
      <c r="W8" t="n">
        <v>2.97</v>
      </c>
      <c r="X8" t="n">
        <v>0.33</v>
      </c>
      <c r="Y8" t="n">
        <v>0.5</v>
      </c>
      <c r="Z8" t="n">
        <v>10</v>
      </c>
      <c r="AA8" t="n">
        <v>224.8200008881152</v>
      </c>
      <c r="AB8" t="n">
        <v>307.6086435734128</v>
      </c>
      <c r="AC8" t="n">
        <v>278.2509063623001</v>
      </c>
      <c r="AD8" t="n">
        <v>224820.0008881152</v>
      </c>
      <c r="AE8" t="n">
        <v>307608.6435734128</v>
      </c>
      <c r="AF8" t="n">
        <v>1.344936697025966e-06</v>
      </c>
      <c r="AG8" t="n">
        <v>0.2698611111111111</v>
      </c>
      <c r="AH8" t="n">
        <v>278250.9063623001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5.1745</v>
      </c>
      <c r="E9" t="n">
        <v>19.33</v>
      </c>
      <c r="F9" t="n">
        <v>17.03</v>
      </c>
      <c r="G9" t="n">
        <v>68.12</v>
      </c>
      <c r="H9" t="n">
        <v>1.31</v>
      </c>
      <c r="I9" t="n">
        <v>15</v>
      </c>
      <c r="J9" t="n">
        <v>107.5</v>
      </c>
      <c r="K9" t="n">
        <v>39.72</v>
      </c>
      <c r="L9" t="n">
        <v>8</v>
      </c>
      <c r="M9" t="n">
        <v>13</v>
      </c>
      <c r="N9" t="n">
        <v>14.78</v>
      </c>
      <c r="O9" t="n">
        <v>13491.96</v>
      </c>
      <c r="P9" t="n">
        <v>146.94</v>
      </c>
      <c r="Q9" t="n">
        <v>183.27</v>
      </c>
      <c r="R9" t="n">
        <v>36.67</v>
      </c>
      <c r="S9" t="n">
        <v>26.24</v>
      </c>
      <c r="T9" t="n">
        <v>4318.47</v>
      </c>
      <c r="U9" t="n">
        <v>0.72</v>
      </c>
      <c r="V9" t="n">
        <v>0.89</v>
      </c>
      <c r="W9" t="n">
        <v>2.97</v>
      </c>
      <c r="X9" t="n">
        <v>0.27</v>
      </c>
      <c r="Y9" t="n">
        <v>0.5</v>
      </c>
      <c r="Z9" t="n">
        <v>10</v>
      </c>
      <c r="AA9" t="n">
        <v>221.8075074679864</v>
      </c>
      <c r="AB9" t="n">
        <v>303.4868171741646</v>
      </c>
      <c r="AC9" t="n">
        <v>274.5224612895752</v>
      </c>
      <c r="AD9" t="n">
        <v>221807.5074679864</v>
      </c>
      <c r="AE9" t="n">
        <v>303486.8171741646</v>
      </c>
      <c r="AF9" t="n">
        <v>1.351991245995311e-06</v>
      </c>
      <c r="AG9" t="n">
        <v>0.2684722222222222</v>
      </c>
      <c r="AH9" t="n">
        <v>274522.4612895752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5.1906</v>
      </c>
      <c r="E10" t="n">
        <v>19.27</v>
      </c>
      <c r="F10" t="n">
        <v>17.01</v>
      </c>
      <c r="G10" t="n">
        <v>78.51000000000001</v>
      </c>
      <c r="H10" t="n">
        <v>1.46</v>
      </c>
      <c r="I10" t="n">
        <v>13</v>
      </c>
      <c r="J10" t="n">
        <v>108.77</v>
      </c>
      <c r="K10" t="n">
        <v>39.72</v>
      </c>
      <c r="L10" t="n">
        <v>9</v>
      </c>
      <c r="M10" t="n">
        <v>11</v>
      </c>
      <c r="N10" t="n">
        <v>15.05</v>
      </c>
      <c r="O10" t="n">
        <v>13648.58</v>
      </c>
      <c r="P10" t="n">
        <v>146.33</v>
      </c>
      <c r="Q10" t="n">
        <v>183.27</v>
      </c>
      <c r="R10" t="n">
        <v>36.18</v>
      </c>
      <c r="S10" t="n">
        <v>26.24</v>
      </c>
      <c r="T10" t="n">
        <v>4082.87</v>
      </c>
      <c r="U10" t="n">
        <v>0.73</v>
      </c>
      <c r="V10" t="n">
        <v>0.89</v>
      </c>
      <c r="W10" t="n">
        <v>2.96</v>
      </c>
      <c r="X10" t="n">
        <v>0.25</v>
      </c>
      <c r="Y10" t="n">
        <v>0.5</v>
      </c>
      <c r="Z10" t="n">
        <v>10</v>
      </c>
      <c r="AA10" t="n">
        <v>220.4091444311985</v>
      </c>
      <c r="AB10" t="n">
        <v>301.5735151758091</v>
      </c>
      <c r="AC10" t="n">
        <v>272.7917621486059</v>
      </c>
      <c r="AD10" t="n">
        <v>220409.1444311985</v>
      </c>
      <c r="AE10" t="n">
        <v>301573.5151758091</v>
      </c>
      <c r="AF10" t="n">
        <v>1.356197847417772e-06</v>
      </c>
      <c r="AG10" t="n">
        <v>0.2676388888888889</v>
      </c>
      <c r="AH10" t="n">
        <v>272791.7621486059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5.2061</v>
      </c>
      <c r="E11" t="n">
        <v>19.21</v>
      </c>
      <c r="F11" t="n">
        <v>16.97</v>
      </c>
      <c r="G11" t="n">
        <v>84.87</v>
      </c>
      <c r="H11" t="n">
        <v>1.6</v>
      </c>
      <c r="I11" t="n">
        <v>12</v>
      </c>
      <c r="J11" t="n">
        <v>110.04</v>
      </c>
      <c r="K11" t="n">
        <v>39.72</v>
      </c>
      <c r="L11" t="n">
        <v>10</v>
      </c>
      <c r="M11" t="n">
        <v>10</v>
      </c>
      <c r="N11" t="n">
        <v>15.32</v>
      </c>
      <c r="O11" t="n">
        <v>13805.5</v>
      </c>
      <c r="P11" t="n">
        <v>144.51</v>
      </c>
      <c r="Q11" t="n">
        <v>183.26</v>
      </c>
      <c r="R11" t="n">
        <v>34.98</v>
      </c>
      <c r="S11" t="n">
        <v>26.24</v>
      </c>
      <c r="T11" t="n">
        <v>3483.92</v>
      </c>
      <c r="U11" t="n">
        <v>0.75</v>
      </c>
      <c r="V11" t="n">
        <v>0.9</v>
      </c>
      <c r="W11" t="n">
        <v>2.96</v>
      </c>
      <c r="X11" t="n">
        <v>0.22</v>
      </c>
      <c r="Y11" t="n">
        <v>0.5</v>
      </c>
      <c r="Z11" t="n">
        <v>10</v>
      </c>
      <c r="AA11" t="n">
        <v>217.7038893673569</v>
      </c>
      <c r="AB11" t="n">
        <v>297.8720658500325</v>
      </c>
      <c r="AC11" t="n">
        <v>269.4435739514635</v>
      </c>
      <c r="AD11" t="n">
        <v>217703.8893673569</v>
      </c>
      <c r="AE11" t="n">
        <v>297872.0658500326</v>
      </c>
      <c r="AF11" t="n">
        <v>1.360247681085358e-06</v>
      </c>
      <c r="AG11" t="n">
        <v>0.2668055555555556</v>
      </c>
      <c r="AH11" t="n">
        <v>269443.5739514634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5.2152</v>
      </c>
      <c r="E12" t="n">
        <v>19.17</v>
      </c>
      <c r="F12" t="n">
        <v>16.96</v>
      </c>
      <c r="G12" t="n">
        <v>92.51000000000001</v>
      </c>
      <c r="H12" t="n">
        <v>1.74</v>
      </c>
      <c r="I12" t="n">
        <v>11</v>
      </c>
      <c r="J12" t="n">
        <v>111.32</v>
      </c>
      <c r="K12" t="n">
        <v>39.72</v>
      </c>
      <c r="L12" t="n">
        <v>11</v>
      </c>
      <c r="M12" t="n">
        <v>9</v>
      </c>
      <c r="N12" t="n">
        <v>15.6</v>
      </c>
      <c r="O12" t="n">
        <v>13962.83</v>
      </c>
      <c r="P12" t="n">
        <v>143.92</v>
      </c>
      <c r="Q12" t="n">
        <v>183.3</v>
      </c>
      <c r="R12" t="n">
        <v>34.63</v>
      </c>
      <c r="S12" t="n">
        <v>26.24</v>
      </c>
      <c r="T12" t="n">
        <v>3318.38</v>
      </c>
      <c r="U12" t="n">
        <v>0.76</v>
      </c>
      <c r="V12" t="n">
        <v>0.9</v>
      </c>
      <c r="W12" t="n">
        <v>2.96</v>
      </c>
      <c r="X12" t="n">
        <v>0.2</v>
      </c>
      <c r="Y12" t="n">
        <v>0.5</v>
      </c>
      <c r="Z12" t="n">
        <v>10</v>
      </c>
      <c r="AA12" t="n">
        <v>216.6731728252171</v>
      </c>
      <c r="AB12" t="n">
        <v>296.4617940050731</v>
      </c>
      <c r="AC12" t="n">
        <v>268.1678964720575</v>
      </c>
      <c r="AD12" t="n">
        <v>216673.1728252171</v>
      </c>
      <c r="AE12" t="n">
        <v>296461.7940050731</v>
      </c>
      <c r="AF12" t="n">
        <v>1.362625325367619e-06</v>
      </c>
      <c r="AG12" t="n">
        <v>0.26625</v>
      </c>
      <c r="AH12" t="n">
        <v>268167.8964720575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5.2299</v>
      </c>
      <c r="E13" t="n">
        <v>19.12</v>
      </c>
      <c r="F13" t="n">
        <v>16.93</v>
      </c>
      <c r="G13" t="n">
        <v>101.56</v>
      </c>
      <c r="H13" t="n">
        <v>1.88</v>
      </c>
      <c r="I13" t="n">
        <v>10</v>
      </c>
      <c r="J13" t="n">
        <v>112.59</v>
      </c>
      <c r="K13" t="n">
        <v>39.72</v>
      </c>
      <c r="L13" t="n">
        <v>12</v>
      </c>
      <c r="M13" t="n">
        <v>8</v>
      </c>
      <c r="N13" t="n">
        <v>15.88</v>
      </c>
      <c r="O13" t="n">
        <v>14120.58</v>
      </c>
      <c r="P13" t="n">
        <v>142.55</v>
      </c>
      <c r="Q13" t="n">
        <v>183.27</v>
      </c>
      <c r="R13" t="n">
        <v>33.56</v>
      </c>
      <c r="S13" t="n">
        <v>26.24</v>
      </c>
      <c r="T13" t="n">
        <v>2784.97</v>
      </c>
      <c r="U13" t="n">
        <v>0.78</v>
      </c>
      <c r="V13" t="n">
        <v>0.9</v>
      </c>
      <c r="W13" t="n">
        <v>2.96</v>
      </c>
      <c r="X13" t="n">
        <v>0.17</v>
      </c>
      <c r="Y13" t="n">
        <v>0.5</v>
      </c>
      <c r="Z13" t="n">
        <v>10</v>
      </c>
      <c r="AA13" t="n">
        <v>214.5303768443704</v>
      </c>
      <c r="AB13" t="n">
        <v>293.5299260105933</v>
      </c>
      <c r="AC13" t="n">
        <v>265.5158418440674</v>
      </c>
      <c r="AD13" t="n">
        <v>214530.3768443704</v>
      </c>
      <c r="AE13" t="n">
        <v>293529.9260105932</v>
      </c>
      <c r="AF13" t="n">
        <v>1.36646613536204e-06</v>
      </c>
      <c r="AG13" t="n">
        <v>0.2655555555555555</v>
      </c>
      <c r="AH13" t="n">
        <v>265515.8418440674</v>
      </c>
    </row>
    <row r="14">
      <c r="A14" t="n">
        <v>12</v>
      </c>
      <c r="B14" t="n">
        <v>45</v>
      </c>
      <c r="C14" t="inlineStr">
        <is>
          <t xml:space="preserve">CONCLUIDO	</t>
        </is>
      </c>
      <c r="D14" t="n">
        <v>5.2374</v>
      </c>
      <c r="E14" t="n">
        <v>19.09</v>
      </c>
      <c r="F14" t="n">
        <v>16.92</v>
      </c>
      <c r="G14" t="n">
        <v>112.8</v>
      </c>
      <c r="H14" t="n">
        <v>2.01</v>
      </c>
      <c r="I14" t="n">
        <v>9</v>
      </c>
      <c r="J14" t="n">
        <v>113.88</v>
      </c>
      <c r="K14" t="n">
        <v>39.72</v>
      </c>
      <c r="L14" t="n">
        <v>13</v>
      </c>
      <c r="M14" t="n">
        <v>7</v>
      </c>
      <c r="N14" t="n">
        <v>16.16</v>
      </c>
      <c r="O14" t="n">
        <v>14278.75</v>
      </c>
      <c r="P14" t="n">
        <v>141.1</v>
      </c>
      <c r="Q14" t="n">
        <v>183.26</v>
      </c>
      <c r="R14" t="n">
        <v>33.45</v>
      </c>
      <c r="S14" t="n">
        <v>26.24</v>
      </c>
      <c r="T14" t="n">
        <v>2738.04</v>
      </c>
      <c r="U14" t="n">
        <v>0.78</v>
      </c>
      <c r="V14" t="n">
        <v>0.9</v>
      </c>
      <c r="W14" t="n">
        <v>2.95</v>
      </c>
      <c r="X14" t="n">
        <v>0.16</v>
      </c>
      <c r="Y14" t="n">
        <v>0.5</v>
      </c>
      <c r="Z14" t="n">
        <v>10</v>
      </c>
      <c r="AA14" t="n">
        <v>212.6811550183931</v>
      </c>
      <c r="AB14" t="n">
        <v>290.9997391263831</v>
      </c>
      <c r="AC14" t="n">
        <v>263.2271324449459</v>
      </c>
      <c r="AD14" t="n">
        <v>212681.1550183931</v>
      </c>
      <c r="AE14" t="n">
        <v>290999.7391263832</v>
      </c>
      <c r="AF14" t="n">
        <v>1.368425732297969e-06</v>
      </c>
      <c r="AG14" t="n">
        <v>0.2651388888888889</v>
      </c>
      <c r="AH14" t="n">
        <v>263227.1324449459</v>
      </c>
    </row>
    <row r="15">
      <c r="A15" t="n">
        <v>13</v>
      </c>
      <c r="B15" t="n">
        <v>45</v>
      </c>
      <c r="C15" t="inlineStr">
        <is>
          <t xml:space="preserve">CONCLUIDO	</t>
        </is>
      </c>
      <c r="D15" t="n">
        <v>5.2385</v>
      </c>
      <c r="E15" t="n">
        <v>19.09</v>
      </c>
      <c r="F15" t="n">
        <v>16.92</v>
      </c>
      <c r="G15" t="n">
        <v>112.78</v>
      </c>
      <c r="H15" t="n">
        <v>2.14</v>
      </c>
      <c r="I15" t="n">
        <v>9</v>
      </c>
      <c r="J15" t="n">
        <v>115.16</v>
      </c>
      <c r="K15" t="n">
        <v>39.72</v>
      </c>
      <c r="L15" t="n">
        <v>14</v>
      </c>
      <c r="M15" t="n">
        <v>7</v>
      </c>
      <c r="N15" t="n">
        <v>16.45</v>
      </c>
      <c r="O15" t="n">
        <v>14437.35</v>
      </c>
      <c r="P15" t="n">
        <v>140.27</v>
      </c>
      <c r="Q15" t="n">
        <v>183.26</v>
      </c>
      <c r="R15" t="n">
        <v>33.27</v>
      </c>
      <c r="S15" t="n">
        <v>26.24</v>
      </c>
      <c r="T15" t="n">
        <v>2648.64</v>
      </c>
      <c r="U15" t="n">
        <v>0.79</v>
      </c>
      <c r="V15" t="n">
        <v>0.9</v>
      </c>
      <c r="W15" t="n">
        <v>2.95</v>
      </c>
      <c r="X15" t="n">
        <v>0.16</v>
      </c>
      <c r="Y15" t="n">
        <v>0.5</v>
      </c>
      <c r="Z15" t="n">
        <v>10</v>
      </c>
      <c r="AA15" t="n">
        <v>211.7747711397023</v>
      </c>
      <c r="AB15" t="n">
        <v>289.7595847167245</v>
      </c>
      <c r="AC15" t="n">
        <v>262.105336631577</v>
      </c>
      <c r="AD15" t="n">
        <v>211774.7711397023</v>
      </c>
      <c r="AE15" t="n">
        <v>289759.5847167245</v>
      </c>
      <c r="AF15" t="n">
        <v>1.368713139848572e-06</v>
      </c>
      <c r="AG15" t="n">
        <v>0.2651388888888889</v>
      </c>
      <c r="AH15" t="n">
        <v>262105.3366315769</v>
      </c>
    </row>
    <row r="16">
      <c r="A16" t="n">
        <v>14</v>
      </c>
      <c r="B16" t="n">
        <v>45</v>
      </c>
      <c r="C16" t="inlineStr">
        <is>
          <t xml:space="preserve">CONCLUIDO	</t>
        </is>
      </c>
      <c r="D16" t="n">
        <v>5.2504</v>
      </c>
      <c r="E16" t="n">
        <v>19.05</v>
      </c>
      <c r="F16" t="n">
        <v>16.89</v>
      </c>
      <c r="G16" t="n">
        <v>126.7</v>
      </c>
      <c r="H16" t="n">
        <v>2.27</v>
      </c>
      <c r="I16" t="n">
        <v>8</v>
      </c>
      <c r="J16" t="n">
        <v>116.45</v>
      </c>
      <c r="K16" t="n">
        <v>39.72</v>
      </c>
      <c r="L16" t="n">
        <v>15</v>
      </c>
      <c r="M16" t="n">
        <v>6</v>
      </c>
      <c r="N16" t="n">
        <v>16.74</v>
      </c>
      <c r="O16" t="n">
        <v>14596.38</v>
      </c>
      <c r="P16" t="n">
        <v>139.48</v>
      </c>
      <c r="Q16" t="n">
        <v>183.27</v>
      </c>
      <c r="R16" t="n">
        <v>32.41</v>
      </c>
      <c r="S16" t="n">
        <v>26.24</v>
      </c>
      <c r="T16" t="n">
        <v>2223.24</v>
      </c>
      <c r="U16" t="n">
        <v>0.8100000000000001</v>
      </c>
      <c r="V16" t="n">
        <v>0.9</v>
      </c>
      <c r="W16" t="n">
        <v>2.95</v>
      </c>
      <c r="X16" t="n">
        <v>0.14</v>
      </c>
      <c r="Y16" t="n">
        <v>0.5</v>
      </c>
      <c r="Z16" t="n">
        <v>10</v>
      </c>
      <c r="AA16" t="n">
        <v>210.3672590018528</v>
      </c>
      <c r="AB16" t="n">
        <v>287.8337645146667</v>
      </c>
      <c r="AC16" t="n">
        <v>260.3633140066974</v>
      </c>
      <c r="AD16" t="n">
        <v>210367.2590018528</v>
      </c>
      <c r="AE16" t="n">
        <v>287833.7645146666</v>
      </c>
      <c r="AF16" t="n">
        <v>1.371822366986913e-06</v>
      </c>
      <c r="AG16" t="n">
        <v>0.2645833333333333</v>
      </c>
      <c r="AH16" t="n">
        <v>260363.3140066973</v>
      </c>
    </row>
    <row r="17">
      <c r="A17" t="n">
        <v>15</v>
      </c>
      <c r="B17" t="n">
        <v>45</v>
      </c>
      <c r="C17" t="inlineStr">
        <is>
          <t xml:space="preserve">CONCLUIDO	</t>
        </is>
      </c>
      <c r="D17" t="n">
        <v>5.2516</v>
      </c>
      <c r="E17" t="n">
        <v>19.04</v>
      </c>
      <c r="F17" t="n">
        <v>16.89</v>
      </c>
      <c r="G17" t="n">
        <v>126.67</v>
      </c>
      <c r="H17" t="n">
        <v>2.4</v>
      </c>
      <c r="I17" t="n">
        <v>8</v>
      </c>
      <c r="J17" t="n">
        <v>117.75</v>
      </c>
      <c r="K17" t="n">
        <v>39.72</v>
      </c>
      <c r="L17" t="n">
        <v>16</v>
      </c>
      <c r="M17" t="n">
        <v>6</v>
      </c>
      <c r="N17" t="n">
        <v>17.03</v>
      </c>
      <c r="O17" t="n">
        <v>14755.84</v>
      </c>
      <c r="P17" t="n">
        <v>137.81</v>
      </c>
      <c r="Q17" t="n">
        <v>183.26</v>
      </c>
      <c r="R17" t="n">
        <v>32.29</v>
      </c>
      <c r="S17" t="n">
        <v>26.24</v>
      </c>
      <c r="T17" t="n">
        <v>2162.68</v>
      </c>
      <c r="U17" t="n">
        <v>0.8100000000000001</v>
      </c>
      <c r="V17" t="n">
        <v>0.9</v>
      </c>
      <c r="W17" t="n">
        <v>2.95</v>
      </c>
      <c r="X17" t="n">
        <v>0.13</v>
      </c>
      <c r="Y17" t="n">
        <v>0.5</v>
      </c>
      <c r="Z17" t="n">
        <v>10</v>
      </c>
      <c r="AA17" t="n">
        <v>208.5887906128741</v>
      </c>
      <c r="AB17" t="n">
        <v>285.4003856043793</v>
      </c>
      <c r="AC17" t="n">
        <v>258.1621733643382</v>
      </c>
      <c r="AD17" t="n">
        <v>208588.7906128741</v>
      </c>
      <c r="AE17" t="n">
        <v>285400.3856043793</v>
      </c>
      <c r="AF17" t="n">
        <v>1.372135902496661e-06</v>
      </c>
      <c r="AG17" t="n">
        <v>0.2644444444444444</v>
      </c>
      <c r="AH17" t="n">
        <v>258162.1733643382</v>
      </c>
    </row>
    <row r="18">
      <c r="A18" t="n">
        <v>16</v>
      </c>
      <c r="B18" t="n">
        <v>45</v>
      </c>
      <c r="C18" t="inlineStr">
        <is>
          <t xml:space="preserve">CONCLUIDO	</t>
        </is>
      </c>
      <c r="D18" t="n">
        <v>5.2625</v>
      </c>
      <c r="E18" t="n">
        <v>19</v>
      </c>
      <c r="F18" t="n">
        <v>16.87</v>
      </c>
      <c r="G18" t="n">
        <v>144.6</v>
      </c>
      <c r="H18" t="n">
        <v>2.52</v>
      </c>
      <c r="I18" t="n">
        <v>7</v>
      </c>
      <c r="J18" t="n">
        <v>119.04</v>
      </c>
      <c r="K18" t="n">
        <v>39.72</v>
      </c>
      <c r="L18" t="n">
        <v>17</v>
      </c>
      <c r="M18" t="n">
        <v>5</v>
      </c>
      <c r="N18" t="n">
        <v>17.33</v>
      </c>
      <c r="O18" t="n">
        <v>14915.73</v>
      </c>
      <c r="P18" t="n">
        <v>137.66</v>
      </c>
      <c r="Q18" t="n">
        <v>183.28</v>
      </c>
      <c r="R18" t="n">
        <v>31.9</v>
      </c>
      <c r="S18" t="n">
        <v>26.24</v>
      </c>
      <c r="T18" t="n">
        <v>1971.34</v>
      </c>
      <c r="U18" t="n">
        <v>0.82</v>
      </c>
      <c r="V18" t="n">
        <v>0.9</v>
      </c>
      <c r="W18" t="n">
        <v>2.95</v>
      </c>
      <c r="X18" t="n">
        <v>0.11</v>
      </c>
      <c r="Y18" t="n">
        <v>0.5</v>
      </c>
      <c r="Z18" t="n">
        <v>10</v>
      </c>
      <c r="AA18" t="n">
        <v>207.930136824328</v>
      </c>
      <c r="AB18" t="n">
        <v>284.4991864331366</v>
      </c>
      <c r="AC18" t="n">
        <v>257.3469833771577</v>
      </c>
      <c r="AD18" t="n">
        <v>207930.136824328</v>
      </c>
      <c r="AE18" t="n">
        <v>284499.1864331366</v>
      </c>
      <c r="AF18" t="n">
        <v>1.374983850043545e-06</v>
      </c>
      <c r="AG18" t="n">
        <v>0.2638888888888889</v>
      </c>
      <c r="AH18" t="n">
        <v>257346.9833771577</v>
      </c>
    </row>
    <row r="19">
      <c r="A19" t="n">
        <v>17</v>
      </c>
      <c r="B19" t="n">
        <v>45</v>
      </c>
      <c r="C19" t="inlineStr">
        <is>
          <t xml:space="preserve">CONCLUIDO	</t>
        </is>
      </c>
      <c r="D19" t="n">
        <v>5.2624</v>
      </c>
      <c r="E19" t="n">
        <v>19</v>
      </c>
      <c r="F19" t="n">
        <v>16.87</v>
      </c>
      <c r="G19" t="n">
        <v>144.61</v>
      </c>
      <c r="H19" t="n">
        <v>2.64</v>
      </c>
      <c r="I19" t="n">
        <v>7</v>
      </c>
      <c r="J19" t="n">
        <v>120.34</v>
      </c>
      <c r="K19" t="n">
        <v>39.72</v>
      </c>
      <c r="L19" t="n">
        <v>18</v>
      </c>
      <c r="M19" t="n">
        <v>5</v>
      </c>
      <c r="N19" t="n">
        <v>17.63</v>
      </c>
      <c r="O19" t="n">
        <v>15076.07</v>
      </c>
      <c r="P19" t="n">
        <v>136.28</v>
      </c>
      <c r="Q19" t="n">
        <v>183.26</v>
      </c>
      <c r="R19" t="n">
        <v>31.95</v>
      </c>
      <c r="S19" t="n">
        <v>26.24</v>
      </c>
      <c r="T19" t="n">
        <v>1997.49</v>
      </c>
      <c r="U19" t="n">
        <v>0.82</v>
      </c>
      <c r="V19" t="n">
        <v>0.9</v>
      </c>
      <c r="W19" t="n">
        <v>2.95</v>
      </c>
      <c r="X19" t="n">
        <v>0.12</v>
      </c>
      <c r="Y19" t="n">
        <v>0.5</v>
      </c>
      <c r="Z19" t="n">
        <v>10</v>
      </c>
      <c r="AA19" t="n">
        <v>206.5069547531078</v>
      </c>
      <c r="AB19" t="n">
        <v>282.5519259369324</v>
      </c>
      <c r="AC19" t="n">
        <v>255.5855666897134</v>
      </c>
      <c r="AD19" t="n">
        <v>206506.9547531078</v>
      </c>
      <c r="AE19" t="n">
        <v>282551.9259369324</v>
      </c>
      <c r="AF19" t="n">
        <v>1.374957722084399e-06</v>
      </c>
      <c r="AG19" t="n">
        <v>0.2638888888888889</v>
      </c>
      <c r="AH19" t="n">
        <v>255585.5666897134</v>
      </c>
    </row>
    <row r="20">
      <c r="A20" t="n">
        <v>18</v>
      </c>
      <c r="B20" t="n">
        <v>45</v>
      </c>
      <c r="C20" t="inlineStr">
        <is>
          <t xml:space="preserve">CONCLUIDO	</t>
        </is>
      </c>
      <c r="D20" t="n">
        <v>5.2612</v>
      </c>
      <c r="E20" t="n">
        <v>19.01</v>
      </c>
      <c r="F20" t="n">
        <v>16.88</v>
      </c>
      <c r="G20" t="n">
        <v>144.65</v>
      </c>
      <c r="H20" t="n">
        <v>2.76</v>
      </c>
      <c r="I20" t="n">
        <v>7</v>
      </c>
      <c r="J20" t="n">
        <v>121.65</v>
      </c>
      <c r="K20" t="n">
        <v>39.72</v>
      </c>
      <c r="L20" t="n">
        <v>19</v>
      </c>
      <c r="M20" t="n">
        <v>5</v>
      </c>
      <c r="N20" t="n">
        <v>17.93</v>
      </c>
      <c r="O20" t="n">
        <v>15236.84</v>
      </c>
      <c r="P20" t="n">
        <v>134.21</v>
      </c>
      <c r="Q20" t="n">
        <v>183.27</v>
      </c>
      <c r="R20" t="n">
        <v>31.97</v>
      </c>
      <c r="S20" t="n">
        <v>26.24</v>
      </c>
      <c r="T20" t="n">
        <v>2005.8</v>
      </c>
      <c r="U20" t="n">
        <v>0.82</v>
      </c>
      <c r="V20" t="n">
        <v>0.9</v>
      </c>
      <c r="W20" t="n">
        <v>2.95</v>
      </c>
      <c r="X20" t="n">
        <v>0.12</v>
      </c>
      <c r="Y20" t="n">
        <v>0.5</v>
      </c>
      <c r="Z20" t="n">
        <v>10</v>
      </c>
      <c r="AA20" t="n">
        <v>204.4502408828456</v>
      </c>
      <c r="AB20" t="n">
        <v>279.737839283829</v>
      </c>
      <c r="AC20" t="n">
        <v>253.0400525171858</v>
      </c>
      <c r="AD20" t="n">
        <v>204450.2408828456</v>
      </c>
      <c r="AE20" t="n">
        <v>279737.839283829</v>
      </c>
      <c r="AF20" t="n">
        <v>1.37464418657465e-06</v>
      </c>
      <c r="AG20" t="n">
        <v>0.2640277777777778</v>
      </c>
      <c r="AH20" t="n">
        <v>253040.0525171858</v>
      </c>
    </row>
    <row r="21">
      <c r="A21" t="n">
        <v>19</v>
      </c>
      <c r="B21" t="n">
        <v>45</v>
      </c>
      <c r="C21" t="inlineStr">
        <is>
          <t xml:space="preserve">CONCLUIDO	</t>
        </is>
      </c>
      <c r="D21" t="n">
        <v>5.2743</v>
      </c>
      <c r="E21" t="n">
        <v>18.96</v>
      </c>
      <c r="F21" t="n">
        <v>16.85</v>
      </c>
      <c r="G21" t="n">
        <v>168.49</v>
      </c>
      <c r="H21" t="n">
        <v>2.87</v>
      </c>
      <c r="I21" t="n">
        <v>6</v>
      </c>
      <c r="J21" t="n">
        <v>122.95</v>
      </c>
      <c r="K21" t="n">
        <v>39.72</v>
      </c>
      <c r="L21" t="n">
        <v>20</v>
      </c>
      <c r="M21" t="n">
        <v>4</v>
      </c>
      <c r="N21" t="n">
        <v>18.24</v>
      </c>
      <c r="O21" t="n">
        <v>15398.07</v>
      </c>
      <c r="P21" t="n">
        <v>134.07</v>
      </c>
      <c r="Q21" t="n">
        <v>183.27</v>
      </c>
      <c r="R21" t="n">
        <v>31.18</v>
      </c>
      <c r="S21" t="n">
        <v>26.24</v>
      </c>
      <c r="T21" t="n">
        <v>1617.43</v>
      </c>
      <c r="U21" t="n">
        <v>0.84</v>
      </c>
      <c r="V21" t="n">
        <v>0.9</v>
      </c>
      <c r="W21" t="n">
        <v>2.95</v>
      </c>
      <c r="X21" t="n">
        <v>0.09</v>
      </c>
      <c r="Y21" t="n">
        <v>0.5</v>
      </c>
      <c r="Z21" t="n">
        <v>10</v>
      </c>
      <c r="AA21" t="n">
        <v>203.6898949968428</v>
      </c>
      <c r="AB21" t="n">
        <v>278.6975004985073</v>
      </c>
      <c r="AC21" t="n">
        <v>252.0990022054103</v>
      </c>
      <c r="AD21" t="n">
        <v>203689.8949968428</v>
      </c>
      <c r="AE21" t="n">
        <v>278697.5004985073</v>
      </c>
      <c r="AF21" t="n">
        <v>1.37806694922274e-06</v>
      </c>
      <c r="AG21" t="n">
        <v>0.2633333333333334</v>
      </c>
      <c r="AH21" t="n">
        <v>252099.0022054103</v>
      </c>
    </row>
    <row r="22">
      <c r="A22" t="n">
        <v>20</v>
      </c>
      <c r="B22" t="n">
        <v>45</v>
      </c>
      <c r="C22" t="inlineStr">
        <is>
          <t xml:space="preserve">CONCLUIDO	</t>
        </is>
      </c>
      <c r="D22" t="n">
        <v>5.2736</v>
      </c>
      <c r="E22" t="n">
        <v>18.96</v>
      </c>
      <c r="F22" t="n">
        <v>16.85</v>
      </c>
      <c r="G22" t="n">
        <v>168.51</v>
      </c>
      <c r="H22" t="n">
        <v>2.98</v>
      </c>
      <c r="I22" t="n">
        <v>6</v>
      </c>
      <c r="J22" t="n">
        <v>124.26</v>
      </c>
      <c r="K22" t="n">
        <v>39.72</v>
      </c>
      <c r="L22" t="n">
        <v>21</v>
      </c>
      <c r="M22" t="n">
        <v>3</v>
      </c>
      <c r="N22" t="n">
        <v>18.55</v>
      </c>
      <c r="O22" t="n">
        <v>15559.74</v>
      </c>
      <c r="P22" t="n">
        <v>133.94</v>
      </c>
      <c r="Q22" t="n">
        <v>183.26</v>
      </c>
      <c r="R22" t="n">
        <v>31.23</v>
      </c>
      <c r="S22" t="n">
        <v>26.24</v>
      </c>
      <c r="T22" t="n">
        <v>1643.51</v>
      </c>
      <c r="U22" t="n">
        <v>0.84</v>
      </c>
      <c r="V22" t="n">
        <v>0.9</v>
      </c>
      <c r="W22" t="n">
        <v>2.95</v>
      </c>
      <c r="X22" t="n">
        <v>0.1</v>
      </c>
      <c r="Y22" t="n">
        <v>0.5</v>
      </c>
      <c r="Z22" t="n">
        <v>10</v>
      </c>
      <c r="AA22" t="n">
        <v>203.5824588688131</v>
      </c>
      <c r="AB22" t="n">
        <v>278.5505016483898</v>
      </c>
      <c r="AC22" t="n">
        <v>251.9660327192337</v>
      </c>
      <c r="AD22" t="n">
        <v>203582.4588688131</v>
      </c>
      <c r="AE22" t="n">
        <v>278550.5016483898</v>
      </c>
      <c r="AF22" t="n">
        <v>1.37788405350872e-06</v>
      </c>
      <c r="AG22" t="n">
        <v>0.2633333333333334</v>
      </c>
      <c r="AH22" t="n">
        <v>251966.0327192337</v>
      </c>
    </row>
    <row r="23">
      <c r="A23" t="n">
        <v>21</v>
      </c>
      <c r="B23" t="n">
        <v>45</v>
      </c>
      <c r="C23" t="inlineStr">
        <is>
          <t xml:space="preserve">CONCLUIDO	</t>
        </is>
      </c>
      <c r="D23" t="n">
        <v>5.2732</v>
      </c>
      <c r="E23" t="n">
        <v>18.96</v>
      </c>
      <c r="F23" t="n">
        <v>16.85</v>
      </c>
      <c r="G23" t="n">
        <v>168.53</v>
      </c>
      <c r="H23" t="n">
        <v>3.09</v>
      </c>
      <c r="I23" t="n">
        <v>6</v>
      </c>
      <c r="J23" t="n">
        <v>125.58</v>
      </c>
      <c r="K23" t="n">
        <v>39.72</v>
      </c>
      <c r="L23" t="n">
        <v>22</v>
      </c>
      <c r="M23" t="n">
        <v>3</v>
      </c>
      <c r="N23" t="n">
        <v>18.86</v>
      </c>
      <c r="O23" t="n">
        <v>15721.87</v>
      </c>
      <c r="P23" t="n">
        <v>133.25</v>
      </c>
      <c r="Q23" t="n">
        <v>183.28</v>
      </c>
      <c r="R23" t="n">
        <v>31.21</v>
      </c>
      <c r="S23" t="n">
        <v>26.24</v>
      </c>
      <c r="T23" t="n">
        <v>1631.84</v>
      </c>
      <c r="U23" t="n">
        <v>0.84</v>
      </c>
      <c r="V23" t="n">
        <v>0.9</v>
      </c>
      <c r="W23" t="n">
        <v>2.95</v>
      </c>
      <c r="X23" t="n">
        <v>0.1</v>
      </c>
      <c r="Y23" t="n">
        <v>0.5</v>
      </c>
      <c r="Z23" t="n">
        <v>10</v>
      </c>
      <c r="AA23" t="n">
        <v>202.8856349585862</v>
      </c>
      <c r="AB23" t="n">
        <v>277.5970764327166</v>
      </c>
      <c r="AC23" t="n">
        <v>251.1036010680033</v>
      </c>
      <c r="AD23" t="n">
        <v>202885.6349585862</v>
      </c>
      <c r="AE23" t="n">
        <v>277597.0764327166</v>
      </c>
      <c r="AF23" t="n">
        <v>1.377779541672137e-06</v>
      </c>
      <c r="AG23" t="n">
        <v>0.2633333333333334</v>
      </c>
      <c r="AH23" t="n">
        <v>251103.6010680033</v>
      </c>
    </row>
    <row r="24">
      <c r="A24" t="n">
        <v>22</v>
      </c>
      <c r="B24" t="n">
        <v>45</v>
      </c>
      <c r="C24" t="inlineStr">
        <is>
          <t xml:space="preserve">CONCLUIDO	</t>
        </is>
      </c>
      <c r="D24" t="n">
        <v>5.2724</v>
      </c>
      <c r="E24" t="n">
        <v>18.97</v>
      </c>
      <c r="F24" t="n">
        <v>16.86</v>
      </c>
      <c r="G24" t="n">
        <v>168.55</v>
      </c>
      <c r="H24" t="n">
        <v>3.2</v>
      </c>
      <c r="I24" t="n">
        <v>6</v>
      </c>
      <c r="J24" t="n">
        <v>126.9</v>
      </c>
      <c r="K24" t="n">
        <v>39.72</v>
      </c>
      <c r="L24" t="n">
        <v>23</v>
      </c>
      <c r="M24" t="n">
        <v>2</v>
      </c>
      <c r="N24" t="n">
        <v>19.18</v>
      </c>
      <c r="O24" t="n">
        <v>15884.46</v>
      </c>
      <c r="P24" t="n">
        <v>132.95</v>
      </c>
      <c r="Q24" t="n">
        <v>183.26</v>
      </c>
      <c r="R24" t="n">
        <v>31.33</v>
      </c>
      <c r="S24" t="n">
        <v>26.24</v>
      </c>
      <c r="T24" t="n">
        <v>1689.27</v>
      </c>
      <c r="U24" t="n">
        <v>0.84</v>
      </c>
      <c r="V24" t="n">
        <v>0.9</v>
      </c>
      <c r="W24" t="n">
        <v>2.95</v>
      </c>
      <c r="X24" t="n">
        <v>0.1</v>
      </c>
      <c r="Y24" t="n">
        <v>0.5</v>
      </c>
      <c r="Z24" t="n">
        <v>10</v>
      </c>
      <c r="AA24" t="n">
        <v>202.644182106851</v>
      </c>
      <c r="AB24" t="n">
        <v>277.2667099888247</v>
      </c>
      <c r="AC24" t="n">
        <v>250.8047643338441</v>
      </c>
      <c r="AD24" t="n">
        <v>202644.182106851</v>
      </c>
      <c r="AE24" t="n">
        <v>277266.7099888247</v>
      </c>
      <c r="AF24" t="n">
        <v>1.377570517998971e-06</v>
      </c>
      <c r="AG24" t="n">
        <v>0.2634722222222222</v>
      </c>
      <c r="AH24" t="n">
        <v>250804.7643338441</v>
      </c>
    </row>
    <row r="25">
      <c r="A25" t="n">
        <v>23</v>
      </c>
      <c r="B25" t="n">
        <v>45</v>
      </c>
      <c r="C25" t="inlineStr">
        <is>
          <t xml:space="preserve">CONCLUIDO	</t>
        </is>
      </c>
      <c r="D25" t="n">
        <v>5.2724</v>
      </c>
      <c r="E25" t="n">
        <v>18.97</v>
      </c>
      <c r="F25" t="n">
        <v>16.86</v>
      </c>
      <c r="G25" t="n">
        <v>168.55</v>
      </c>
      <c r="H25" t="n">
        <v>3.31</v>
      </c>
      <c r="I25" t="n">
        <v>6</v>
      </c>
      <c r="J25" t="n">
        <v>128.22</v>
      </c>
      <c r="K25" t="n">
        <v>39.72</v>
      </c>
      <c r="L25" t="n">
        <v>24</v>
      </c>
      <c r="M25" t="n">
        <v>1</v>
      </c>
      <c r="N25" t="n">
        <v>19.5</v>
      </c>
      <c r="O25" t="n">
        <v>16047.51</v>
      </c>
      <c r="P25" t="n">
        <v>132.61</v>
      </c>
      <c r="Q25" t="n">
        <v>183.27</v>
      </c>
      <c r="R25" t="n">
        <v>31.24</v>
      </c>
      <c r="S25" t="n">
        <v>26.24</v>
      </c>
      <c r="T25" t="n">
        <v>1648.58</v>
      </c>
      <c r="U25" t="n">
        <v>0.84</v>
      </c>
      <c r="V25" t="n">
        <v>0.9</v>
      </c>
      <c r="W25" t="n">
        <v>2.95</v>
      </c>
      <c r="X25" t="n">
        <v>0.1</v>
      </c>
      <c r="Y25" t="n">
        <v>0.5</v>
      </c>
      <c r="Z25" t="n">
        <v>10</v>
      </c>
      <c r="AA25" t="n">
        <v>202.2932478240262</v>
      </c>
      <c r="AB25" t="n">
        <v>276.786546220936</v>
      </c>
      <c r="AC25" t="n">
        <v>250.3704267220485</v>
      </c>
      <c r="AD25" t="n">
        <v>202293.2478240262</v>
      </c>
      <c r="AE25" t="n">
        <v>276786.5462209361</v>
      </c>
      <c r="AF25" t="n">
        <v>1.377570517998971e-06</v>
      </c>
      <c r="AG25" t="n">
        <v>0.2634722222222222</v>
      </c>
      <c r="AH25" t="n">
        <v>250370.4267220485</v>
      </c>
    </row>
    <row r="26">
      <c r="A26" t="n">
        <v>24</v>
      </c>
      <c r="B26" t="n">
        <v>45</v>
      </c>
      <c r="C26" t="inlineStr">
        <is>
          <t xml:space="preserve">CONCLUIDO	</t>
        </is>
      </c>
      <c r="D26" t="n">
        <v>5.2719</v>
      </c>
      <c r="E26" t="n">
        <v>18.97</v>
      </c>
      <c r="F26" t="n">
        <v>16.86</v>
      </c>
      <c r="G26" t="n">
        <v>168.57</v>
      </c>
      <c r="H26" t="n">
        <v>3.41</v>
      </c>
      <c r="I26" t="n">
        <v>6</v>
      </c>
      <c r="J26" t="n">
        <v>129.54</v>
      </c>
      <c r="K26" t="n">
        <v>39.72</v>
      </c>
      <c r="L26" t="n">
        <v>25</v>
      </c>
      <c r="M26" t="n">
        <v>0</v>
      </c>
      <c r="N26" t="n">
        <v>19.83</v>
      </c>
      <c r="O26" t="n">
        <v>16211.02</v>
      </c>
      <c r="P26" t="n">
        <v>133.52</v>
      </c>
      <c r="Q26" t="n">
        <v>183.27</v>
      </c>
      <c r="R26" t="n">
        <v>31.22</v>
      </c>
      <c r="S26" t="n">
        <v>26.24</v>
      </c>
      <c r="T26" t="n">
        <v>1636.62</v>
      </c>
      <c r="U26" t="n">
        <v>0.84</v>
      </c>
      <c r="V26" t="n">
        <v>0.9</v>
      </c>
      <c r="W26" t="n">
        <v>2.95</v>
      </c>
      <c r="X26" t="n">
        <v>0.1</v>
      </c>
      <c r="Y26" t="n">
        <v>0.5</v>
      </c>
      <c r="Z26" t="n">
        <v>10</v>
      </c>
      <c r="AA26" t="n">
        <v>203.2515573403274</v>
      </c>
      <c r="AB26" t="n">
        <v>278.0977475787707</v>
      </c>
      <c r="AC26" t="n">
        <v>251.5564888625746</v>
      </c>
      <c r="AD26" t="n">
        <v>203251.5573403274</v>
      </c>
      <c r="AE26" t="n">
        <v>278097.7475787707</v>
      </c>
      <c r="AF26" t="n">
        <v>1.377439878203242e-06</v>
      </c>
      <c r="AG26" t="n">
        <v>0.2634722222222222</v>
      </c>
      <c r="AH26" t="n">
        <v>251556.4888625746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3.8738</v>
      </c>
      <c r="E2" t="n">
        <v>25.81</v>
      </c>
      <c r="F2" t="n">
        <v>19.82</v>
      </c>
      <c r="G2" t="n">
        <v>7.88</v>
      </c>
      <c r="H2" t="n">
        <v>0.14</v>
      </c>
      <c r="I2" t="n">
        <v>151</v>
      </c>
      <c r="J2" t="n">
        <v>124.63</v>
      </c>
      <c r="K2" t="n">
        <v>45</v>
      </c>
      <c r="L2" t="n">
        <v>1</v>
      </c>
      <c r="M2" t="n">
        <v>149</v>
      </c>
      <c r="N2" t="n">
        <v>18.64</v>
      </c>
      <c r="O2" t="n">
        <v>15605.44</v>
      </c>
      <c r="P2" t="n">
        <v>208.7</v>
      </c>
      <c r="Q2" t="n">
        <v>183.38</v>
      </c>
      <c r="R2" t="n">
        <v>123.72</v>
      </c>
      <c r="S2" t="n">
        <v>26.24</v>
      </c>
      <c r="T2" t="n">
        <v>47159.04</v>
      </c>
      <c r="U2" t="n">
        <v>0.21</v>
      </c>
      <c r="V2" t="n">
        <v>0.77</v>
      </c>
      <c r="W2" t="n">
        <v>3.18</v>
      </c>
      <c r="X2" t="n">
        <v>3.06</v>
      </c>
      <c r="Y2" t="n">
        <v>0.5</v>
      </c>
      <c r="Z2" t="n">
        <v>10</v>
      </c>
      <c r="AA2" t="n">
        <v>409.1213833811586</v>
      </c>
      <c r="AB2" t="n">
        <v>559.7779259036912</v>
      </c>
      <c r="AC2" t="n">
        <v>506.3535063086955</v>
      </c>
      <c r="AD2" t="n">
        <v>409121.3833811586</v>
      </c>
      <c r="AE2" t="n">
        <v>559777.9259036912</v>
      </c>
      <c r="AF2" t="n">
        <v>9.744785732151415e-07</v>
      </c>
      <c r="AG2" t="n">
        <v>0.3584722222222222</v>
      </c>
      <c r="AH2" t="n">
        <v>506353.5063086955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4.5281</v>
      </c>
      <c r="E3" t="n">
        <v>22.08</v>
      </c>
      <c r="F3" t="n">
        <v>18.16</v>
      </c>
      <c r="G3" t="n">
        <v>15.57</v>
      </c>
      <c r="H3" t="n">
        <v>0.28</v>
      </c>
      <c r="I3" t="n">
        <v>70</v>
      </c>
      <c r="J3" t="n">
        <v>125.95</v>
      </c>
      <c r="K3" t="n">
        <v>45</v>
      </c>
      <c r="L3" t="n">
        <v>2</v>
      </c>
      <c r="M3" t="n">
        <v>68</v>
      </c>
      <c r="N3" t="n">
        <v>18.95</v>
      </c>
      <c r="O3" t="n">
        <v>15767.7</v>
      </c>
      <c r="P3" t="n">
        <v>190.55</v>
      </c>
      <c r="Q3" t="n">
        <v>183.32</v>
      </c>
      <c r="R3" t="n">
        <v>72.06</v>
      </c>
      <c r="S3" t="n">
        <v>26.24</v>
      </c>
      <c r="T3" t="n">
        <v>21738.75</v>
      </c>
      <c r="U3" t="n">
        <v>0.36</v>
      </c>
      <c r="V3" t="n">
        <v>0.84</v>
      </c>
      <c r="W3" t="n">
        <v>3.05</v>
      </c>
      <c r="X3" t="n">
        <v>1.41</v>
      </c>
      <c r="Y3" t="n">
        <v>0.5</v>
      </c>
      <c r="Z3" t="n">
        <v>10</v>
      </c>
      <c r="AA3" t="n">
        <v>320.3180644005146</v>
      </c>
      <c r="AB3" t="n">
        <v>438.2733071484399</v>
      </c>
      <c r="AC3" t="n">
        <v>396.4451178346418</v>
      </c>
      <c r="AD3" t="n">
        <v>320318.0644005146</v>
      </c>
      <c r="AE3" t="n">
        <v>438273.3071484399</v>
      </c>
      <c r="AF3" t="n">
        <v>1.139071822854944e-06</v>
      </c>
      <c r="AG3" t="n">
        <v>0.3066666666666666</v>
      </c>
      <c r="AH3" t="n">
        <v>396445.1178346418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4.7837</v>
      </c>
      <c r="E4" t="n">
        <v>20.9</v>
      </c>
      <c r="F4" t="n">
        <v>17.62</v>
      </c>
      <c r="G4" t="n">
        <v>23.5</v>
      </c>
      <c r="H4" t="n">
        <v>0.42</v>
      </c>
      <c r="I4" t="n">
        <v>45</v>
      </c>
      <c r="J4" t="n">
        <v>127.27</v>
      </c>
      <c r="K4" t="n">
        <v>45</v>
      </c>
      <c r="L4" t="n">
        <v>3</v>
      </c>
      <c r="M4" t="n">
        <v>43</v>
      </c>
      <c r="N4" t="n">
        <v>19.27</v>
      </c>
      <c r="O4" t="n">
        <v>15930.42</v>
      </c>
      <c r="P4" t="n">
        <v>184.28</v>
      </c>
      <c r="Q4" t="n">
        <v>183.29</v>
      </c>
      <c r="R4" t="n">
        <v>55.16</v>
      </c>
      <c r="S4" t="n">
        <v>26.24</v>
      </c>
      <c r="T4" t="n">
        <v>13412.89</v>
      </c>
      <c r="U4" t="n">
        <v>0.48</v>
      </c>
      <c r="V4" t="n">
        <v>0.86</v>
      </c>
      <c r="W4" t="n">
        <v>3.01</v>
      </c>
      <c r="X4" t="n">
        <v>0.87</v>
      </c>
      <c r="Y4" t="n">
        <v>0.5</v>
      </c>
      <c r="Z4" t="n">
        <v>10</v>
      </c>
      <c r="AA4" t="n">
        <v>293.6605027411464</v>
      </c>
      <c r="AB4" t="n">
        <v>401.7992552374731</v>
      </c>
      <c r="AC4" t="n">
        <v>363.4520982464045</v>
      </c>
      <c r="AD4" t="n">
        <v>293660.5027411464</v>
      </c>
      <c r="AE4" t="n">
        <v>401799.2552374731</v>
      </c>
      <c r="AF4" t="n">
        <v>1.203369598505156e-06</v>
      </c>
      <c r="AG4" t="n">
        <v>0.2902777777777777</v>
      </c>
      <c r="AH4" t="n">
        <v>363452.0982464045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4.8947</v>
      </c>
      <c r="E5" t="n">
        <v>20.43</v>
      </c>
      <c r="F5" t="n">
        <v>17.43</v>
      </c>
      <c r="G5" t="n">
        <v>30.76</v>
      </c>
      <c r="H5" t="n">
        <v>0.55</v>
      </c>
      <c r="I5" t="n">
        <v>34</v>
      </c>
      <c r="J5" t="n">
        <v>128.59</v>
      </c>
      <c r="K5" t="n">
        <v>45</v>
      </c>
      <c r="L5" t="n">
        <v>4</v>
      </c>
      <c r="M5" t="n">
        <v>32</v>
      </c>
      <c r="N5" t="n">
        <v>19.59</v>
      </c>
      <c r="O5" t="n">
        <v>16093.6</v>
      </c>
      <c r="P5" t="n">
        <v>181.61</v>
      </c>
      <c r="Q5" t="n">
        <v>183.32</v>
      </c>
      <c r="R5" t="n">
        <v>48.95</v>
      </c>
      <c r="S5" t="n">
        <v>26.24</v>
      </c>
      <c r="T5" t="n">
        <v>10361.48</v>
      </c>
      <c r="U5" t="n">
        <v>0.54</v>
      </c>
      <c r="V5" t="n">
        <v>0.87</v>
      </c>
      <c r="W5" t="n">
        <v>3</v>
      </c>
      <c r="X5" t="n">
        <v>0.67</v>
      </c>
      <c r="Y5" t="n">
        <v>0.5</v>
      </c>
      <c r="Z5" t="n">
        <v>10</v>
      </c>
      <c r="AA5" t="n">
        <v>283.2110332872795</v>
      </c>
      <c r="AB5" t="n">
        <v>387.5018301326359</v>
      </c>
      <c r="AC5" t="n">
        <v>350.5191993270107</v>
      </c>
      <c r="AD5" t="n">
        <v>283211.0332872795</v>
      </c>
      <c r="AE5" t="n">
        <v>387501.8301326358</v>
      </c>
      <c r="AF5" t="n">
        <v>1.231292341451844e-06</v>
      </c>
      <c r="AG5" t="n">
        <v>0.28375</v>
      </c>
      <c r="AH5" t="n">
        <v>350519.1993270107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4.9749</v>
      </c>
      <c r="E6" t="n">
        <v>20.1</v>
      </c>
      <c r="F6" t="n">
        <v>17.28</v>
      </c>
      <c r="G6" t="n">
        <v>38.4</v>
      </c>
      <c r="H6" t="n">
        <v>0.68</v>
      </c>
      <c r="I6" t="n">
        <v>27</v>
      </c>
      <c r="J6" t="n">
        <v>129.92</v>
      </c>
      <c r="K6" t="n">
        <v>45</v>
      </c>
      <c r="L6" t="n">
        <v>5</v>
      </c>
      <c r="M6" t="n">
        <v>25</v>
      </c>
      <c r="N6" t="n">
        <v>19.92</v>
      </c>
      <c r="O6" t="n">
        <v>16257.24</v>
      </c>
      <c r="P6" t="n">
        <v>179.55</v>
      </c>
      <c r="Q6" t="n">
        <v>183.28</v>
      </c>
      <c r="R6" t="n">
        <v>44.58</v>
      </c>
      <c r="S6" t="n">
        <v>26.24</v>
      </c>
      <c r="T6" t="n">
        <v>8211.129999999999</v>
      </c>
      <c r="U6" t="n">
        <v>0.59</v>
      </c>
      <c r="V6" t="n">
        <v>0.88</v>
      </c>
      <c r="W6" t="n">
        <v>2.98</v>
      </c>
      <c r="X6" t="n">
        <v>0.52</v>
      </c>
      <c r="Y6" t="n">
        <v>0.5</v>
      </c>
      <c r="Z6" t="n">
        <v>10</v>
      </c>
      <c r="AA6" t="n">
        <v>275.7513615048201</v>
      </c>
      <c r="AB6" t="n">
        <v>377.2951781023824</v>
      </c>
      <c r="AC6" t="n">
        <v>341.2866558413985</v>
      </c>
      <c r="AD6" t="n">
        <v>275751.3615048201</v>
      </c>
      <c r="AE6" t="n">
        <v>377295.1781023824</v>
      </c>
      <c r="AF6" t="n">
        <v>1.251467152121433e-06</v>
      </c>
      <c r="AG6" t="n">
        <v>0.2791666666666667</v>
      </c>
      <c r="AH6" t="n">
        <v>341286.6558413985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5.0186</v>
      </c>
      <c r="E7" t="n">
        <v>19.93</v>
      </c>
      <c r="F7" t="n">
        <v>17.21</v>
      </c>
      <c r="G7" t="n">
        <v>44.88</v>
      </c>
      <c r="H7" t="n">
        <v>0.8100000000000001</v>
      </c>
      <c r="I7" t="n">
        <v>23</v>
      </c>
      <c r="J7" t="n">
        <v>131.25</v>
      </c>
      <c r="K7" t="n">
        <v>45</v>
      </c>
      <c r="L7" t="n">
        <v>6</v>
      </c>
      <c r="M7" t="n">
        <v>21</v>
      </c>
      <c r="N7" t="n">
        <v>20.25</v>
      </c>
      <c r="O7" t="n">
        <v>16421.36</v>
      </c>
      <c r="P7" t="n">
        <v>178.08</v>
      </c>
      <c r="Q7" t="n">
        <v>183.27</v>
      </c>
      <c r="R7" t="n">
        <v>42.09</v>
      </c>
      <c r="S7" t="n">
        <v>26.24</v>
      </c>
      <c r="T7" t="n">
        <v>6985.18</v>
      </c>
      <c r="U7" t="n">
        <v>0.62</v>
      </c>
      <c r="V7" t="n">
        <v>0.88</v>
      </c>
      <c r="W7" t="n">
        <v>2.98</v>
      </c>
      <c r="X7" t="n">
        <v>0.45</v>
      </c>
      <c r="Y7" t="n">
        <v>0.5</v>
      </c>
      <c r="Z7" t="n">
        <v>10</v>
      </c>
      <c r="AA7" t="n">
        <v>271.4621289011577</v>
      </c>
      <c r="AB7" t="n">
        <v>371.4264608264639</v>
      </c>
      <c r="AC7" t="n">
        <v>335.9780407054973</v>
      </c>
      <c r="AD7" t="n">
        <v>271462.1289011576</v>
      </c>
      <c r="AE7" t="n">
        <v>371426.4608264639</v>
      </c>
      <c r="AF7" t="n">
        <v>1.262460159930174e-06</v>
      </c>
      <c r="AG7" t="n">
        <v>0.2768055555555555</v>
      </c>
      <c r="AH7" t="n">
        <v>335978.0407054973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5.0566</v>
      </c>
      <c r="E8" t="n">
        <v>19.78</v>
      </c>
      <c r="F8" t="n">
        <v>17.13</v>
      </c>
      <c r="G8" t="n">
        <v>51.4</v>
      </c>
      <c r="H8" t="n">
        <v>0.93</v>
      </c>
      <c r="I8" t="n">
        <v>20</v>
      </c>
      <c r="J8" t="n">
        <v>132.58</v>
      </c>
      <c r="K8" t="n">
        <v>45</v>
      </c>
      <c r="L8" t="n">
        <v>7</v>
      </c>
      <c r="M8" t="n">
        <v>18</v>
      </c>
      <c r="N8" t="n">
        <v>20.59</v>
      </c>
      <c r="O8" t="n">
        <v>16585.95</v>
      </c>
      <c r="P8" t="n">
        <v>176.54</v>
      </c>
      <c r="Q8" t="n">
        <v>183.26</v>
      </c>
      <c r="R8" t="n">
        <v>40.04</v>
      </c>
      <c r="S8" t="n">
        <v>26.24</v>
      </c>
      <c r="T8" t="n">
        <v>5975.07</v>
      </c>
      <c r="U8" t="n">
        <v>0.66</v>
      </c>
      <c r="V8" t="n">
        <v>0.89</v>
      </c>
      <c r="W8" t="n">
        <v>2.97</v>
      </c>
      <c r="X8" t="n">
        <v>0.38</v>
      </c>
      <c r="Y8" t="n">
        <v>0.5</v>
      </c>
      <c r="Z8" t="n">
        <v>10</v>
      </c>
      <c r="AA8" t="n">
        <v>267.4270528654064</v>
      </c>
      <c r="AB8" t="n">
        <v>365.9054917793579</v>
      </c>
      <c r="AC8" t="n">
        <v>330.9839851955185</v>
      </c>
      <c r="AD8" t="n">
        <v>267427.0528654064</v>
      </c>
      <c r="AE8" t="n">
        <v>365905.491779358</v>
      </c>
      <c r="AF8" t="n">
        <v>1.272019297155167e-06</v>
      </c>
      <c r="AG8" t="n">
        <v>0.2747222222222223</v>
      </c>
      <c r="AH8" t="n">
        <v>330983.9851955185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5.0893</v>
      </c>
      <c r="E9" t="n">
        <v>19.65</v>
      </c>
      <c r="F9" t="n">
        <v>17.08</v>
      </c>
      <c r="G9" t="n">
        <v>60.29</v>
      </c>
      <c r="H9" t="n">
        <v>1.06</v>
      </c>
      <c r="I9" t="n">
        <v>17</v>
      </c>
      <c r="J9" t="n">
        <v>133.92</v>
      </c>
      <c r="K9" t="n">
        <v>45</v>
      </c>
      <c r="L9" t="n">
        <v>8</v>
      </c>
      <c r="M9" t="n">
        <v>15</v>
      </c>
      <c r="N9" t="n">
        <v>20.93</v>
      </c>
      <c r="O9" t="n">
        <v>16751.02</v>
      </c>
      <c r="P9" t="n">
        <v>175.36</v>
      </c>
      <c r="Q9" t="n">
        <v>183.26</v>
      </c>
      <c r="R9" t="n">
        <v>38.67</v>
      </c>
      <c r="S9" t="n">
        <v>26.24</v>
      </c>
      <c r="T9" t="n">
        <v>5307.45</v>
      </c>
      <c r="U9" t="n">
        <v>0.68</v>
      </c>
      <c r="V9" t="n">
        <v>0.89</v>
      </c>
      <c r="W9" t="n">
        <v>2.96</v>
      </c>
      <c r="X9" t="n">
        <v>0.33</v>
      </c>
      <c r="Y9" t="n">
        <v>0.5</v>
      </c>
      <c r="Z9" t="n">
        <v>10</v>
      </c>
      <c r="AA9" t="n">
        <v>264.2400484613003</v>
      </c>
      <c r="AB9" t="n">
        <v>361.5448917529487</v>
      </c>
      <c r="AC9" t="n">
        <v>327.039554715489</v>
      </c>
      <c r="AD9" t="n">
        <v>264240.0484613003</v>
      </c>
      <c r="AE9" t="n">
        <v>361544.8917529488</v>
      </c>
      <c r="AF9" t="n">
        <v>1.280245186293515e-06</v>
      </c>
      <c r="AG9" t="n">
        <v>0.2729166666666666</v>
      </c>
      <c r="AH9" t="n">
        <v>327039.554715489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5.1157</v>
      </c>
      <c r="E10" t="n">
        <v>19.55</v>
      </c>
      <c r="F10" t="n">
        <v>17.03</v>
      </c>
      <c r="G10" t="n">
        <v>68.13</v>
      </c>
      <c r="H10" t="n">
        <v>1.18</v>
      </c>
      <c r="I10" t="n">
        <v>15</v>
      </c>
      <c r="J10" t="n">
        <v>135.27</v>
      </c>
      <c r="K10" t="n">
        <v>45</v>
      </c>
      <c r="L10" t="n">
        <v>9</v>
      </c>
      <c r="M10" t="n">
        <v>13</v>
      </c>
      <c r="N10" t="n">
        <v>21.27</v>
      </c>
      <c r="O10" t="n">
        <v>16916.71</v>
      </c>
      <c r="P10" t="n">
        <v>174.68</v>
      </c>
      <c r="Q10" t="n">
        <v>183.28</v>
      </c>
      <c r="R10" t="n">
        <v>36.93</v>
      </c>
      <c r="S10" t="n">
        <v>26.24</v>
      </c>
      <c r="T10" t="n">
        <v>4444.93</v>
      </c>
      <c r="U10" t="n">
        <v>0.71</v>
      </c>
      <c r="V10" t="n">
        <v>0.89</v>
      </c>
      <c r="W10" t="n">
        <v>2.96</v>
      </c>
      <c r="X10" t="n">
        <v>0.28</v>
      </c>
      <c r="Y10" t="n">
        <v>0.5</v>
      </c>
      <c r="Z10" t="n">
        <v>10</v>
      </c>
      <c r="AA10" t="n">
        <v>261.945340286718</v>
      </c>
      <c r="AB10" t="n">
        <v>358.4051707931056</v>
      </c>
      <c r="AC10" t="n">
        <v>324.1994843174273</v>
      </c>
      <c r="AD10" t="n">
        <v>261945.340286718</v>
      </c>
      <c r="AE10" t="n">
        <v>358405.1707931056</v>
      </c>
      <c r="AF10" t="n">
        <v>1.286886271102458e-06</v>
      </c>
      <c r="AG10" t="n">
        <v>0.2715277777777778</v>
      </c>
      <c r="AH10" t="n">
        <v>324199.4843174273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5.1242</v>
      </c>
      <c r="E11" t="n">
        <v>19.52</v>
      </c>
      <c r="F11" t="n">
        <v>17.03</v>
      </c>
      <c r="G11" t="n">
        <v>72.97</v>
      </c>
      <c r="H11" t="n">
        <v>1.29</v>
      </c>
      <c r="I11" t="n">
        <v>14</v>
      </c>
      <c r="J11" t="n">
        <v>136.61</v>
      </c>
      <c r="K11" t="n">
        <v>45</v>
      </c>
      <c r="L11" t="n">
        <v>10</v>
      </c>
      <c r="M11" t="n">
        <v>12</v>
      </c>
      <c r="N11" t="n">
        <v>21.61</v>
      </c>
      <c r="O11" t="n">
        <v>17082.76</v>
      </c>
      <c r="P11" t="n">
        <v>173.91</v>
      </c>
      <c r="Q11" t="n">
        <v>183.28</v>
      </c>
      <c r="R11" t="n">
        <v>36.53</v>
      </c>
      <c r="S11" t="n">
        <v>26.24</v>
      </c>
      <c r="T11" t="n">
        <v>4249.9</v>
      </c>
      <c r="U11" t="n">
        <v>0.72</v>
      </c>
      <c r="V11" t="n">
        <v>0.89</v>
      </c>
      <c r="W11" t="n">
        <v>2.97</v>
      </c>
      <c r="X11" t="n">
        <v>0.27</v>
      </c>
      <c r="Y11" t="n">
        <v>0.5</v>
      </c>
      <c r="Z11" t="n">
        <v>10</v>
      </c>
      <c r="AA11" t="n">
        <v>260.6958926646453</v>
      </c>
      <c r="AB11" t="n">
        <v>356.6956214348469</v>
      </c>
      <c r="AC11" t="n">
        <v>322.6530919505532</v>
      </c>
      <c r="AD11" t="n">
        <v>260695.8926646453</v>
      </c>
      <c r="AE11" t="n">
        <v>356695.6214348469</v>
      </c>
      <c r="AF11" t="n">
        <v>1.289024499165943e-06</v>
      </c>
      <c r="AG11" t="n">
        <v>0.2711111111111111</v>
      </c>
      <c r="AH11" t="n">
        <v>322653.0919505532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5.1379</v>
      </c>
      <c r="E12" t="n">
        <v>19.46</v>
      </c>
      <c r="F12" t="n">
        <v>17</v>
      </c>
      <c r="G12" t="n">
        <v>78.45999999999999</v>
      </c>
      <c r="H12" t="n">
        <v>1.41</v>
      </c>
      <c r="I12" t="n">
        <v>13</v>
      </c>
      <c r="J12" t="n">
        <v>137.96</v>
      </c>
      <c r="K12" t="n">
        <v>45</v>
      </c>
      <c r="L12" t="n">
        <v>11</v>
      </c>
      <c r="M12" t="n">
        <v>11</v>
      </c>
      <c r="N12" t="n">
        <v>21.96</v>
      </c>
      <c r="O12" t="n">
        <v>17249.3</v>
      </c>
      <c r="P12" t="n">
        <v>173.02</v>
      </c>
      <c r="Q12" t="n">
        <v>183.27</v>
      </c>
      <c r="R12" t="n">
        <v>35.77</v>
      </c>
      <c r="S12" t="n">
        <v>26.24</v>
      </c>
      <c r="T12" t="n">
        <v>3878.2</v>
      </c>
      <c r="U12" t="n">
        <v>0.73</v>
      </c>
      <c r="V12" t="n">
        <v>0.89</v>
      </c>
      <c r="W12" t="n">
        <v>2.96</v>
      </c>
      <c r="X12" t="n">
        <v>0.24</v>
      </c>
      <c r="Y12" t="n">
        <v>0.5</v>
      </c>
      <c r="Z12" t="n">
        <v>10</v>
      </c>
      <c r="AA12" t="n">
        <v>258.9329369209016</v>
      </c>
      <c r="AB12" t="n">
        <v>354.2834676101385</v>
      </c>
      <c r="AC12" t="n">
        <v>320.4711507013958</v>
      </c>
      <c r="AD12" t="n">
        <v>258932.9369209016</v>
      </c>
      <c r="AE12" t="n">
        <v>354283.4676101385</v>
      </c>
      <c r="AF12" t="n">
        <v>1.292470819691795e-06</v>
      </c>
      <c r="AG12" t="n">
        <v>0.2702777777777778</v>
      </c>
      <c r="AH12" t="n">
        <v>320471.1507013958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5.1516</v>
      </c>
      <c r="E13" t="n">
        <v>19.41</v>
      </c>
      <c r="F13" t="n">
        <v>16.97</v>
      </c>
      <c r="G13" t="n">
        <v>84.86</v>
      </c>
      <c r="H13" t="n">
        <v>1.52</v>
      </c>
      <c r="I13" t="n">
        <v>12</v>
      </c>
      <c r="J13" t="n">
        <v>139.32</v>
      </c>
      <c r="K13" t="n">
        <v>45</v>
      </c>
      <c r="L13" t="n">
        <v>12</v>
      </c>
      <c r="M13" t="n">
        <v>10</v>
      </c>
      <c r="N13" t="n">
        <v>22.32</v>
      </c>
      <c r="O13" t="n">
        <v>17416.34</v>
      </c>
      <c r="P13" t="n">
        <v>171.89</v>
      </c>
      <c r="Q13" t="n">
        <v>183.26</v>
      </c>
      <c r="R13" t="n">
        <v>35.09</v>
      </c>
      <c r="S13" t="n">
        <v>26.24</v>
      </c>
      <c r="T13" t="n">
        <v>3541</v>
      </c>
      <c r="U13" t="n">
        <v>0.75</v>
      </c>
      <c r="V13" t="n">
        <v>0.9</v>
      </c>
      <c r="W13" t="n">
        <v>2.96</v>
      </c>
      <c r="X13" t="n">
        <v>0.22</v>
      </c>
      <c r="Y13" t="n">
        <v>0.5</v>
      </c>
      <c r="Z13" t="n">
        <v>10</v>
      </c>
      <c r="AA13" t="n">
        <v>256.9262546880592</v>
      </c>
      <c r="AB13" t="n">
        <v>351.5378364504252</v>
      </c>
      <c r="AC13" t="n">
        <v>317.9875587261538</v>
      </c>
      <c r="AD13" t="n">
        <v>256926.2546880592</v>
      </c>
      <c r="AE13" t="n">
        <v>351537.8364504252</v>
      </c>
      <c r="AF13" t="n">
        <v>1.295917140217648e-06</v>
      </c>
      <c r="AG13" t="n">
        <v>0.2695833333333333</v>
      </c>
      <c r="AH13" t="n">
        <v>317987.5587261539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5.1625</v>
      </c>
      <c r="E14" t="n">
        <v>19.37</v>
      </c>
      <c r="F14" t="n">
        <v>16.96</v>
      </c>
      <c r="G14" t="n">
        <v>92.48999999999999</v>
      </c>
      <c r="H14" t="n">
        <v>1.63</v>
      </c>
      <c r="I14" t="n">
        <v>11</v>
      </c>
      <c r="J14" t="n">
        <v>140.67</v>
      </c>
      <c r="K14" t="n">
        <v>45</v>
      </c>
      <c r="L14" t="n">
        <v>13</v>
      </c>
      <c r="M14" t="n">
        <v>9</v>
      </c>
      <c r="N14" t="n">
        <v>22.68</v>
      </c>
      <c r="O14" t="n">
        <v>17583.88</v>
      </c>
      <c r="P14" t="n">
        <v>171.33</v>
      </c>
      <c r="Q14" t="n">
        <v>183.26</v>
      </c>
      <c r="R14" t="n">
        <v>34.5</v>
      </c>
      <c r="S14" t="n">
        <v>26.24</v>
      </c>
      <c r="T14" t="n">
        <v>3248.96</v>
      </c>
      <c r="U14" t="n">
        <v>0.76</v>
      </c>
      <c r="V14" t="n">
        <v>0.9</v>
      </c>
      <c r="W14" t="n">
        <v>2.96</v>
      </c>
      <c r="X14" t="n">
        <v>0.2</v>
      </c>
      <c r="Y14" t="n">
        <v>0.5</v>
      </c>
      <c r="Z14" t="n">
        <v>10</v>
      </c>
      <c r="AA14" t="n">
        <v>255.7541149321669</v>
      </c>
      <c r="AB14" t="n">
        <v>349.9340631252578</v>
      </c>
      <c r="AC14" t="n">
        <v>316.5368472762299</v>
      </c>
      <c r="AD14" t="n">
        <v>255754.1149321669</v>
      </c>
      <c r="AE14" t="n">
        <v>349934.0631252578</v>
      </c>
      <c r="AF14" t="n">
        <v>1.298659103263764e-06</v>
      </c>
      <c r="AG14" t="n">
        <v>0.2690277777777778</v>
      </c>
      <c r="AH14" t="n">
        <v>316536.8472762299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5.1774</v>
      </c>
      <c r="E15" t="n">
        <v>19.31</v>
      </c>
      <c r="F15" t="n">
        <v>16.93</v>
      </c>
      <c r="G15" t="n">
        <v>101.56</v>
      </c>
      <c r="H15" t="n">
        <v>1.74</v>
      </c>
      <c r="I15" t="n">
        <v>10</v>
      </c>
      <c r="J15" t="n">
        <v>142.04</v>
      </c>
      <c r="K15" t="n">
        <v>45</v>
      </c>
      <c r="L15" t="n">
        <v>14</v>
      </c>
      <c r="M15" t="n">
        <v>8</v>
      </c>
      <c r="N15" t="n">
        <v>23.04</v>
      </c>
      <c r="O15" t="n">
        <v>17751.93</v>
      </c>
      <c r="P15" t="n">
        <v>170.79</v>
      </c>
      <c r="Q15" t="n">
        <v>183.26</v>
      </c>
      <c r="R15" t="n">
        <v>33.6</v>
      </c>
      <c r="S15" t="n">
        <v>26.24</v>
      </c>
      <c r="T15" t="n">
        <v>2807.4</v>
      </c>
      <c r="U15" t="n">
        <v>0.78</v>
      </c>
      <c r="V15" t="n">
        <v>0.9</v>
      </c>
      <c r="W15" t="n">
        <v>2.95</v>
      </c>
      <c r="X15" t="n">
        <v>0.17</v>
      </c>
      <c r="Y15" t="n">
        <v>0.5</v>
      </c>
      <c r="Z15" t="n">
        <v>10</v>
      </c>
      <c r="AA15" t="n">
        <v>254.3268301905379</v>
      </c>
      <c r="AB15" t="n">
        <v>347.9811891744031</v>
      </c>
      <c r="AC15" t="n">
        <v>314.7703528743684</v>
      </c>
      <c r="AD15" t="n">
        <v>254326.8301905379</v>
      </c>
      <c r="AE15" t="n">
        <v>347981.1891744031</v>
      </c>
      <c r="AF15" t="n">
        <v>1.302407291280932e-06</v>
      </c>
      <c r="AG15" t="n">
        <v>0.2681944444444444</v>
      </c>
      <c r="AH15" t="n">
        <v>314770.3528743684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5.1764</v>
      </c>
      <c r="E16" t="n">
        <v>19.32</v>
      </c>
      <c r="F16" t="n">
        <v>16.93</v>
      </c>
      <c r="G16" t="n">
        <v>101.58</v>
      </c>
      <c r="H16" t="n">
        <v>1.85</v>
      </c>
      <c r="I16" t="n">
        <v>10</v>
      </c>
      <c r="J16" t="n">
        <v>143.4</v>
      </c>
      <c r="K16" t="n">
        <v>45</v>
      </c>
      <c r="L16" t="n">
        <v>15</v>
      </c>
      <c r="M16" t="n">
        <v>8</v>
      </c>
      <c r="N16" t="n">
        <v>23.41</v>
      </c>
      <c r="O16" t="n">
        <v>17920.49</v>
      </c>
      <c r="P16" t="n">
        <v>169.12</v>
      </c>
      <c r="Q16" t="n">
        <v>183.27</v>
      </c>
      <c r="R16" t="n">
        <v>33.8</v>
      </c>
      <c r="S16" t="n">
        <v>26.24</v>
      </c>
      <c r="T16" t="n">
        <v>2906.65</v>
      </c>
      <c r="U16" t="n">
        <v>0.78</v>
      </c>
      <c r="V16" t="n">
        <v>0.9</v>
      </c>
      <c r="W16" t="n">
        <v>2.95</v>
      </c>
      <c r="X16" t="n">
        <v>0.17</v>
      </c>
      <c r="Y16" t="n">
        <v>0.5</v>
      </c>
      <c r="Z16" t="n">
        <v>10</v>
      </c>
      <c r="AA16" t="n">
        <v>252.6202472831108</v>
      </c>
      <c r="AB16" t="n">
        <v>345.6461671513383</v>
      </c>
      <c r="AC16" t="n">
        <v>312.65818207596</v>
      </c>
      <c r="AD16" t="n">
        <v>252620.2472831107</v>
      </c>
      <c r="AE16" t="n">
        <v>345646.1671513383</v>
      </c>
      <c r="AF16" t="n">
        <v>1.302155735038169e-06</v>
      </c>
      <c r="AG16" t="n">
        <v>0.2683333333333333</v>
      </c>
      <c r="AH16" t="n">
        <v>312658.18207596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5.1859</v>
      </c>
      <c r="E17" t="n">
        <v>19.28</v>
      </c>
      <c r="F17" t="n">
        <v>16.92</v>
      </c>
      <c r="G17" t="n">
        <v>112.81</v>
      </c>
      <c r="H17" t="n">
        <v>1.96</v>
      </c>
      <c r="I17" t="n">
        <v>9</v>
      </c>
      <c r="J17" t="n">
        <v>144.77</v>
      </c>
      <c r="K17" t="n">
        <v>45</v>
      </c>
      <c r="L17" t="n">
        <v>16</v>
      </c>
      <c r="M17" t="n">
        <v>7</v>
      </c>
      <c r="N17" t="n">
        <v>23.78</v>
      </c>
      <c r="O17" t="n">
        <v>18089.56</v>
      </c>
      <c r="P17" t="n">
        <v>169.46</v>
      </c>
      <c r="Q17" t="n">
        <v>183.27</v>
      </c>
      <c r="R17" t="n">
        <v>33.39</v>
      </c>
      <c r="S17" t="n">
        <v>26.24</v>
      </c>
      <c r="T17" t="n">
        <v>2706.25</v>
      </c>
      <c r="U17" t="n">
        <v>0.79</v>
      </c>
      <c r="V17" t="n">
        <v>0.9</v>
      </c>
      <c r="W17" t="n">
        <v>2.95</v>
      </c>
      <c r="X17" t="n">
        <v>0.16</v>
      </c>
      <c r="Y17" t="n">
        <v>0.5</v>
      </c>
      <c r="Z17" t="n">
        <v>10</v>
      </c>
      <c r="AA17" t="n">
        <v>252.4743981257809</v>
      </c>
      <c r="AB17" t="n">
        <v>345.4466098998689</v>
      </c>
      <c r="AC17" t="n">
        <v>312.4776702884905</v>
      </c>
      <c r="AD17" t="n">
        <v>252474.3981257809</v>
      </c>
      <c r="AE17" t="n">
        <v>345446.6098998689</v>
      </c>
      <c r="AF17" t="n">
        <v>1.304545519344417e-06</v>
      </c>
      <c r="AG17" t="n">
        <v>0.2677777777777778</v>
      </c>
      <c r="AH17" t="n">
        <v>312477.6702884905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5.1878</v>
      </c>
      <c r="E18" t="n">
        <v>19.28</v>
      </c>
      <c r="F18" t="n">
        <v>16.91</v>
      </c>
      <c r="G18" t="n">
        <v>112.76</v>
      </c>
      <c r="H18" t="n">
        <v>2.06</v>
      </c>
      <c r="I18" t="n">
        <v>9</v>
      </c>
      <c r="J18" t="n">
        <v>146.15</v>
      </c>
      <c r="K18" t="n">
        <v>45</v>
      </c>
      <c r="L18" t="n">
        <v>17</v>
      </c>
      <c r="M18" t="n">
        <v>7</v>
      </c>
      <c r="N18" t="n">
        <v>24.15</v>
      </c>
      <c r="O18" t="n">
        <v>18259.16</v>
      </c>
      <c r="P18" t="n">
        <v>168.35</v>
      </c>
      <c r="Q18" t="n">
        <v>183.26</v>
      </c>
      <c r="R18" t="n">
        <v>33.2</v>
      </c>
      <c r="S18" t="n">
        <v>26.24</v>
      </c>
      <c r="T18" t="n">
        <v>2611.37</v>
      </c>
      <c r="U18" t="n">
        <v>0.79</v>
      </c>
      <c r="V18" t="n">
        <v>0.9</v>
      </c>
      <c r="W18" t="n">
        <v>2.95</v>
      </c>
      <c r="X18" t="n">
        <v>0.16</v>
      </c>
      <c r="Y18" t="n">
        <v>0.5</v>
      </c>
      <c r="Z18" t="n">
        <v>10</v>
      </c>
      <c r="AA18" t="n">
        <v>251.1758193122137</v>
      </c>
      <c r="AB18" t="n">
        <v>343.6698370778932</v>
      </c>
      <c r="AC18" t="n">
        <v>310.8704701709274</v>
      </c>
      <c r="AD18" t="n">
        <v>251175.8193122137</v>
      </c>
      <c r="AE18" t="n">
        <v>343669.8370778932</v>
      </c>
      <c r="AF18" t="n">
        <v>1.305023476205667e-06</v>
      </c>
      <c r="AG18" t="n">
        <v>0.2677777777777778</v>
      </c>
      <c r="AH18" t="n">
        <v>310870.4701709274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5.1999</v>
      </c>
      <c r="E19" t="n">
        <v>19.23</v>
      </c>
      <c r="F19" t="n">
        <v>16.89</v>
      </c>
      <c r="G19" t="n">
        <v>126.71</v>
      </c>
      <c r="H19" t="n">
        <v>2.16</v>
      </c>
      <c r="I19" t="n">
        <v>8</v>
      </c>
      <c r="J19" t="n">
        <v>147.53</v>
      </c>
      <c r="K19" t="n">
        <v>45</v>
      </c>
      <c r="L19" t="n">
        <v>18</v>
      </c>
      <c r="M19" t="n">
        <v>6</v>
      </c>
      <c r="N19" t="n">
        <v>24.53</v>
      </c>
      <c r="O19" t="n">
        <v>18429.27</v>
      </c>
      <c r="P19" t="n">
        <v>168.03</v>
      </c>
      <c r="Q19" t="n">
        <v>183.26</v>
      </c>
      <c r="R19" t="n">
        <v>32.61</v>
      </c>
      <c r="S19" t="n">
        <v>26.24</v>
      </c>
      <c r="T19" t="n">
        <v>2322.69</v>
      </c>
      <c r="U19" t="n">
        <v>0.8</v>
      </c>
      <c r="V19" t="n">
        <v>0.9</v>
      </c>
      <c r="W19" t="n">
        <v>2.95</v>
      </c>
      <c r="X19" t="n">
        <v>0.14</v>
      </c>
      <c r="Y19" t="n">
        <v>0.5</v>
      </c>
      <c r="Z19" t="n">
        <v>10</v>
      </c>
      <c r="AA19" t="n">
        <v>250.1749418445461</v>
      </c>
      <c r="AB19" t="n">
        <v>342.3003923710335</v>
      </c>
      <c r="AC19" t="n">
        <v>309.6317233448622</v>
      </c>
      <c r="AD19" t="n">
        <v>250174.9418445461</v>
      </c>
      <c r="AE19" t="n">
        <v>342300.3923710336</v>
      </c>
      <c r="AF19" t="n">
        <v>1.308067306743098e-06</v>
      </c>
      <c r="AG19" t="n">
        <v>0.2670833333333333</v>
      </c>
      <c r="AH19" t="n">
        <v>309631.7233448622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5.2003</v>
      </c>
      <c r="E20" t="n">
        <v>19.23</v>
      </c>
      <c r="F20" t="n">
        <v>16.89</v>
      </c>
      <c r="G20" t="n">
        <v>126.7</v>
      </c>
      <c r="H20" t="n">
        <v>2.26</v>
      </c>
      <c r="I20" t="n">
        <v>8</v>
      </c>
      <c r="J20" t="n">
        <v>148.91</v>
      </c>
      <c r="K20" t="n">
        <v>45</v>
      </c>
      <c r="L20" t="n">
        <v>19</v>
      </c>
      <c r="M20" t="n">
        <v>6</v>
      </c>
      <c r="N20" t="n">
        <v>24.92</v>
      </c>
      <c r="O20" t="n">
        <v>18599.92</v>
      </c>
      <c r="P20" t="n">
        <v>167.5</v>
      </c>
      <c r="Q20" t="n">
        <v>183.29</v>
      </c>
      <c r="R20" t="n">
        <v>32.6</v>
      </c>
      <c r="S20" t="n">
        <v>26.24</v>
      </c>
      <c r="T20" t="n">
        <v>2316.22</v>
      </c>
      <c r="U20" t="n">
        <v>0.8100000000000001</v>
      </c>
      <c r="V20" t="n">
        <v>0.9</v>
      </c>
      <c r="W20" t="n">
        <v>2.95</v>
      </c>
      <c r="X20" t="n">
        <v>0.14</v>
      </c>
      <c r="Y20" t="n">
        <v>0.5</v>
      </c>
      <c r="Z20" t="n">
        <v>10</v>
      </c>
      <c r="AA20" t="n">
        <v>249.6012599238664</v>
      </c>
      <c r="AB20" t="n">
        <v>341.5154554580998</v>
      </c>
      <c r="AC20" t="n">
        <v>308.9216997092328</v>
      </c>
      <c r="AD20" t="n">
        <v>249601.2599238664</v>
      </c>
      <c r="AE20" t="n">
        <v>341515.4554580998</v>
      </c>
      <c r="AF20" t="n">
        <v>1.308167929240204e-06</v>
      </c>
      <c r="AG20" t="n">
        <v>0.2670833333333333</v>
      </c>
      <c r="AH20" t="n">
        <v>308921.6997092328</v>
      </c>
    </row>
    <row r="21">
      <c r="A21" t="n">
        <v>19</v>
      </c>
      <c r="B21" t="n">
        <v>60</v>
      </c>
      <c r="C21" t="inlineStr">
        <is>
          <t xml:space="preserve">CONCLUIDO	</t>
        </is>
      </c>
      <c r="D21" t="n">
        <v>5.2132</v>
      </c>
      <c r="E21" t="n">
        <v>19.18</v>
      </c>
      <c r="F21" t="n">
        <v>16.87</v>
      </c>
      <c r="G21" t="n">
        <v>144.61</v>
      </c>
      <c r="H21" t="n">
        <v>2.36</v>
      </c>
      <c r="I21" t="n">
        <v>7</v>
      </c>
      <c r="J21" t="n">
        <v>150.3</v>
      </c>
      <c r="K21" t="n">
        <v>45</v>
      </c>
      <c r="L21" t="n">
        <v>20</v>
      </c>
      <c r="M21" t="n">
        <v>5</v>
      </c>
      <c r="N21" t="n">
        <v>25.3</v>
      </c>
      <c r="O21" t="n">
        <v>18771.1</v>
      </c>
      <c r="P21" t="n">
        <v>166.15</v>
      </c>
      <c r="Q21" t="n">
        <v>183.26</v>
      </c>
      <c r="R21" t="n">
        <v>31.83</v>
      </c>
      <c r="S21" t="n">
        <v>26.24</v>
      </c>
      <c r="T21" t="n">
        <v>1935.13</v>
      </c>
      <c r="U21" t="n">
        <v>0.82</v>
      </c>
      <c r="V21" t="n">
        <v>0.9</v>
      </c>
      <c r="W21" t="n">
        <v>2.95</v>
      </c>
      <c r="X21" t="n">
        <v>0.12</v>
      </c>
      <c r="Y21" t="n">
        <v>0.5</v>
      </c>
      <c r="Z21" t="n">
        <v>10</v>
      </c>
      <c r="AA21" t="n">
        <v>247.4934595967696</v>
      </c>
      <c r="AB21" t="n">
        <v>338.6314700609799</v>
      </c>
      <c r="AC21" t="n">
        <v>306.3129578307141</v>
      </c>
      <c r="AD21" t="n">
        <v>247493.4595967696</v>
      </c>
      <c r="AE21" t="n">
        <v>338631.4700609799</v>
      </c>
      <c r="AF21" t="n">
        <v>1.311413004771846e-06</v>
      </c>
      <c r="AG21" t="n">
        <v>0.2663888888888889</v>
      </c>
      <c r="AH21" t="n">
        <v>306312.9578307141</v>
      </c>
    </row>
    <row r="22">
      <c r="A22" t="n">
        <v>20</v>
      </c>
      <c r="B22" t="n">
        <v>60</v>
      </c>
      <c r="C22" t="inlineStr">
        <is>
          <t xml:space="preserve">CONCLUIDO	</t>
        </is>
      </c>
      <c r="D22" t="n">
        <v>5.2138</v>
      </c>
      <c r="E22" t="n">
        <v>19.18</v>
      </c>
      <c r="F22" t="n">
        <v>16.87</v>
      </c>
      <c r="G22" t="n">
        <v>144.59</v>
      </c>
      <c r="H22" t="n">
        <v>2.45</v>
      </c>
      <c r="I22" t="n">
        <v>7</v>
      </c>
      <c r="J22" t="n">
        <v>151.69</v>
      </c>
      <c r="K22" t="n">
        <v>45</v>
      </c>
      <c r="L22" t="n">
        <v>21</v>
      </c>
      <c r="M22" t="n">
        <v>5</v>
      </c>
      <c r="N22" t="n">
        <v>25.7</v>
      </c>
      <c r="O22" t="n">
        <v>18942.82</v>
      </c>
      <c r="P22" t="n">
        <v>166.41</v>
      </c>
      <c r="Q22" t="n">
        <v>183.26</v>
      </c>
      <c r="R22" t="n">
        <v>31.9</v>
      </c>
      <c r="S22" t="n">
        <v>26.24</v>
      </c>
      <c r="T22" t="n">
        <v>1972.67</v>
      </c>
      <c r="U22" t="n">
        <v>0.82</v>
      </c>
      <c r="V22" t="n">
        <v>0.9</v>
      </c>
      <c r="W22" t="n">
        <v>2.95</v>
      </c>
      <c r="X22" t="n">
        <v>0.11</v>
      </c>
      <c r="Y22" t="n">
        <v>0.5</v>
      </c>
      <c r="Z22" t="n">
        <v>10</v>
      </c>
      <c r="AA22" t="n">
        <v>247.7366405254105</v>
      </c>
      <c r="AB22" t="n">
        <v>338.9642009359317</v>
      </c>
      <c r="AC22" t="n">
        <v>306.6139333379513</v>
      </c>
      <c r="AD22" t="n">
        <v>247736.6405254105</v>
      </c>
      <c r="AE22" t="n">
        <v>338964.2009359316</v>
      </c>
      <c r="AF22" t="n">
        <v>1.311563938517504e-06</v>
      </c>
      <c r="AG22" t="n">
        <v>0.2663888888888889</v>
      </c>
      <c r="AH22" t="n">
        <v>306613.9333379513</v>
      </c>
    </row>
    <row r="23">
      <c r="A23" t="n">
        <v>21</v>
      </c>
      <c r="B23" t="n">
        <v>60</v>
      </c>
      <c r="C23" t="inlineStr">
        <is>
          <t xml:space="preserve">CONCLUIDO	</t>
        </is>
      </c>
      <c r="D23" t="n">
        <v>5.2115</v>
      </c>
      <c r="E23" t="n">
        <v>19.19</v>
      </c>
      <c r="F23" t="n">
        <v>16.88</v>
      </c>
      <c r="G23" t="n">
        <v>144.66</v>
      </c>
      <c r="H23" t="n">
        <v>2.54</v>
      </c>
      <c r="I23" t="n">
        <v>7</v>
      </c>
      <c r="J23" t="n">
        <v>153.09</v>
      </c>
      <c r="K23" t="n">
        <v>45</v>
      </c>
      <c r="L23" t="n">
        <v>22</v>
      </c>
      <c r="M23" t="n">
        <v>5</v>
      </c>
      <c r="N23" t="n">
        <v>26.09</v>
      </c>
      <c r="O23" t="n">
        <v>19115.09</v>
      </c>
      <c r="P23" t="n">
        <v>165.65</v>
      </c>
      <c r="Q23" t="n">
        <v>183.28</v>
      </c>
      <c r="R23" t="n">
        <v>32.06</v>
      </c>
      <c r="S23" t="n">
        <v>26.24</v>
      </c>
      <c r="T23" t="n">
        <v>2051.65</v>
      </c>
      <c r="U23" t="n">
        <v>0.82</v>
      </c>
      <c r="V23" t="n">
        <v>0.9</v>
      </c>
      <c r="W23" t="n">
        <v>2.95</v>
      </c>
      <c r="X23" t="n">
        <v>0.12</v>
      </c>
      <c r="Y23" t="n">
        <v>0.5</v>
      </c>
      <c r="Z23" t="n">
        <v>10</v>
      </c>
      <c r="AA23" t="n">
        <v>247.0941573122475</v>
      </c>
      <c r="AB23" t="n">
        <v>338.0851270593237</v>
      </c>
      <c r="AC23" t="n">
        <v>305.8187570383384</v>
      </c>
      <c r="AD23" t="n">
        <v>247094.1573122476</v>
      </c>
      <c r="AE23" t="n">
        <v>338085.1270593237</v>
      </c>
      <c r="AF23" t="n">
        <v>1.310985359159149e-06</v>
      </c>
      <c r="AG23" t="n">
        <v>0.2665277777777778</v>
      </c>
      <c r="AH23" t="n">
        <v>305818.7570383385</v>
      </c>
    </row>
    <row r="24">
      <c r="A24" t="n">
        <v>22</v>
      </c>
      <c r="B24" t="n">
        <v>60</v>
      </c>
      <c r="C24" t="inlineStr">
        <is>
          <t xml:space="preserve">CONCLUIDO	</t>
        </is>
      </c>
      <c r="D24" t="n">
        <v>5.212</v>
      </c>
      <c r="E24" t="n">
        <v>19.19</v>
      </c>
      <c r="F24" t="n">
        <v>16.88</v>
      </c>
      <c r="G24" t="n">
        <v>144.65</v>
      </c>
      <c r="H24" t="n">
        <v>2.64</v>
      </c>
      <c r="I24" t="n">
        <v>7</v>
      </c>
      <c r="J24" t="n">
        <v>154.49</v>
      </c>
      <c r="K24" t="n">
        <v>45</v>
      </c>
      <c r="L24" t="n">
        <v>23</v>
      </c>
      <c r="M24" t="n">
        <v>5</v>
      </c>
      <c r="N24" t="n">
        <v>26.49</v>
      </c>
      <c r="O24" t="n">
        <v>19287.9</v>
      </c>
      <c r="P24" t="n">
        <v>164.17</v>
      </c>
      <c r="Q24" t="n">
        <v>183.26</v>
      </c>
      <c r="R24" t="n">
        <v>32.1</v>
      </c>
      <c r="S24" t="n">
        <v>26.24</v>
      </c>
      <c r="T24" t="n">
        <v>2071.92</v>
      </c>
      <c r="U24" t="n">
        <v>0.82</v>
      </c>
      <c r="V24" t="n">
        <v>0.9</v>
      </c>
      <c r="W24" t="n">
        <v>2.95</v>
      </c>
      <c r="X24" t="n">
        <v>0.12</v>
      </c>
      <c r="Y24" t="n">
        <v>0.5</v>
      </c>
      <c r="Z24" t="n">
        <v>10</v>
      </c>
      <c r="AA24" t="n">
        <v>245.5253911520254</v>
      </c>
      <c r="AB24" t="n">
        <v>335.9386719898303</v>
      </c>
      <c r="AC24" t="n">
        <v>303.8771566281083</v>
      </c>
      <c r="AD24" t="n">
        <v>245525.3911520254</v>
      </c>
      <c r="AE24" t="n">
        <v>335938.6719898303</v>
      </c>
      <c r="AF24" t="n">
        <v>1.31111113728053e-06</v>
      </c>
      <c r="AG24" t="n">
        <v>0.2665277777777778</v>
      </c>
      <c r="AH24" t="n">
        <v>303877.1566281083</v>
      </c>
    </row>
    <row r="25">
      <c r="A25" t="n">
        <v>23</v>
      </c>
      <c r="B25" t="n">
        <v>60</v>
      </c>
      <c r="C25" t="inlineStr">
        <is>
          <t xml:space="preserve">CONCLUIDO	</t>
        </is>
      </c>
      <c r="D25" t="n">
        <v>5.2259</v>
      </c>
      <c r="E25" t="n">
        <v>19.14</v>
      </c>
      <c r="F25" t="n">
        <v>16.85</v>
      </c>
      <c r="G25" t="n">
        <v>168.5</v>
      </c>
      <c r="H25" t="n">
        <v>2.73</v>
      </c>
      <c r="I25" t="n">
        <v>6</v>
      </c>
      <c r="J25" t="n">
        <v>155.9</v>
      </c>
      <c r="K25" t="n">
        <v>45</v>
      </c>
      <c r="L25" t="n">
        <v>24</v>
      </c>
      <c r="M25" t="n">
        <v>4</v>
      </c>
      <c r="N25" t="n">
        <v>26.9</v>
      </c>
      <c r="O25" t="n">
        <v>19461.27</v>
      </c>
      <c r="P25" t="n">
        <v>163.45</v>
      </c>
      <c r="Q25" t="n">
        <v>183.26</v>
      </c>
      <c r="R25" t="n">
        <v>31.11</v>
      </c>
      <c r="S25" t="n">
        <v>26.24</v>
      </c>
      <c r="T25" t="n">
        <v>1582.58</v>
      </c>
      <c r="U25" t="n">
        <v>0.84</v>
      </c>
      <c r="V25" t="n">
        <v>0.9</v>
      </c>
      <c r="W25" t="n">
        <v>2.95</v>
      </c>
      <c r="X25" t="n">
        <v>0.09</v>
      </c>
      <c r="Y25" t="n">
        <v>0.5</v>
      </c>
      <c r="Z25" t="n">
        <v>10</v>
      </c>
      <c r="AA25" t="n">
        <v>243.9999748801118</v>
      </c>
      <c r="AB25" t="n">
        <v>333.8515301499828</v>
      </c>
      <c r="AC25" t="n">
        <v>301.9892086761333</v>
      </c>
      <c r="AD25" t="n">
        <v>243999.9748801118</v>
      </c>
      <c r="AE25" t="n">
        <v>333851.5301499828</v>
      </c>
      <c r="AF25" t="n">
        <v>1.314607769054935e-06</v>
      </c>
      <c r="AG25" t="n">
        <v>0.2658333333333334</v>
      </c>
      <c r="AH25" t="n">
        <v>301989.2086761333</v>
      </c>
    </row>
    <row r="26">
      <c r="A26" t="n">
        <v>24</v>
      </c>
      <c r="B26" t="n">
        <v>60</v>
      </c>
      <c r="C26" t="inlineStr">
        <is>
          <t xml:space="preserve">CONCLUIDO	</t>
        </is>
      </c>
      <c r="D26" t="n">
        <v>5.225</v>
      </c>
      <c r="E26" t="n">
        <v>19.14</v>
      </c>
      <c r="F26" t="n">
        <v>16.85</v>
      </c>
      <c r="G26" t="n">
        <v>168.53</v>
      </c>
      <c r="H26" t="n">
        <v>2.81</v>
      </c>
      <c r="I26" t="n">
        <v>6</v>
      </c>
      <c r="J26" t="n">
        <v>157.31</v>
      </c>
      <c r="K26" t="n">
        <v>45</v>
      </c>
      <c r="L26" t="n">
        <v>25</v>
      </c>
      <c r="M26" t="n">
        <v>4</v>
      </c>
      <c r="N26" t="n">
        <v>27.31</v>
      </c>
      <c r="O26" t="n">
        <v>19635.2</v>
      </c>
      <c r="P26" t="n">
        <v>164.51</v>
      </c>
      <c r="Q26" t="n">
        <v>183.26</v>
      </c>
      <c r="R26" t="n">
        <v>31.28</v>
      </c>
      <c r="S26" t="n">
        <v>26.24</v>
      </c>
      <c r="T26" t="n">
        <v>1666.89</v>
      </c>
      <c r="U26" t="n">
        <v>0.84</v>
      </c>
      <c r="V26" t="n">
        <v>0.9</v>
      </c>
      <c r="W26" t="n">
        <v>2.95</v>
      </c>
      <c r="X26" t="n">
        <v>0.1</v>
      </c>
      <c r="Y26" t="n">
        <v>0.5</v>
      </c>
      <c r="Z26" t="n">
        <v>10</v>
      </c>
      <c r="AA26" t="n">
        <v>245.1455925401143</v>
      </c>
      <c r="AB26" t="n">
        <v>335.4190147734816</v>
      </c>
      <c r="AC26" t="n">
        <v>303.4070947671443</v>
      </c>
      <c r="AD26" t="n">
        <v>245145.5925401143</v>
      </c>
      <c r="AE26" t="n">
        <v>335419.0147734816</v>
      </c>
      <c r="AF26" t="n">
        <v>1.314381368436448e-06</v>
      </c>
      <c r="AG26" t="n">
        <v>0.2658333333333334</v>
      </c>
      <c r="AH26" t="n">
        <v>303407.0947671442</v>
      </c>
    </row>
    <row r="27">
      <c r="A27" t="n">
        <v>25</v>
      </c>
      <c r="B27" t="n">
        <v>60</v>
      </c>
      <c r="C27" t="inlineStr">
        <is>
          <t xml:space="preserve">CONCLUIDO	</t>
        </is>
      </c>
      <c r="D27" t="n">
        <v>5.2258</v>
      </c>
      <c r="E27" t="n">
        <v>19.14</v>
      </c>
      <c r="F27" t="n">
        <v>16.85</v>
      </c>
      <c r="G27" t="n">
        <v>168.5</v>
      </c>
      <c r="H27" t="n">
        <v>2.9</v>
      </c>
      <c r="I27" t="n">
        <v>6</v>
      </c>
      <c r="J27" t="n">
        <v>158.72</v>
      </c>
      <c r="K27" t="n">
        <v>45</v>
      </c>
      <c r="L27" t="n">
        <v>26</v>
      </c>
      <c r="M27" t="n">
        <v>4</v>
      </c>
      <c r="N27" t="n">
        <v>27.72</v>
      </c>
      <c r="O27" t="n">
        <v>19809.69</v>
      </c>
      <c r="P27" t="n">
        <v>164.08</v>
      </c>
      <c r="Q27" t="n">
        <v>183.26</v>
      </c>
      <c r="R27" t="n">
        <v>31.19</v>
      </c>
      <c r="S27" t="n">
        <v>26.24</v>
      </c>
      <c r="T27" t="n">
        <v>1620.14</v>
      </c>
      <c r="U27" t="n">
        <v>0.84</v>
      </c>
      <c r="V27" t="n">
        <v>0.9</v>
      </c>
      <c r="W27" t="n">
        <v>2.95</v>
      </c>
      <c r="X27" t="n">
        <v>0.09</v>
      </c>
      <c r="Y27" t="n">
        <v>0.5</v>
      </c>
      <c r="Z27" t="n">
        <v>10</v>
      </c>
      <c r="AA27" t="n">
        <v>244.6606558873195</v>
      </c>
      <c r="AB27" t="n">
        <v>334.7555030512328</v>
      </c>
      <c r="AC27" t="n">
        <v>302.8069076724222</v>
      </c>
      <c r="AD27" t="n">
        <v>244660.6558873195</v>
      </c>
      <c r="AE27" t="n">
        <v>334755.5030512328</v>
      </c>
      <c r="AF27" t="n">
        <v>1.314582613430659e-06</v>
      </c>
      <c r="AG27" t="n">
        <v>0.2658333333333334</v>
      </c>
      <c r="AH27" t="n">
        <v>302806.9076724222</v>
      </c>
    </row>
    <row r="28">
      <c r="A28" t="n">
        <v>26</v>
      </c>
      <c r="B28" t="n">
        <v>60</v>
      </c>
      <c r="C28" t="inlineStr">
        <is>
          <t xml:space="preserve">CONCLUIDO	</t>
        </is>
      </c>
      <c r="D28" t="n">
        <v>5.2244</v>
      </c>
      <c r="E28" t="n">
        <v>19.14</v>
      </c>
      <c r="F28" t="n">
        <v>16.86</v>
      </c>
      <c r="G28" t="n">
        <v>168.55</v>
      </c>
      <c r="H28" t="n">
        <v>2.99</v>
      </c>
      <c r="I28" t="n">
        <v>6</v>
      </c>
      <c r="J28" t="n">
        <v>160.14</v>
      </c>
      <c r="K28" t="n">
        <v>45</v>
      </c>
      <c r="L28" t="n">
        <v>27</v>
      </c>
      <c r="M28" t="n">
        <v>4</v>
      </c>
      <c r="N28" t="n">
        <v>28.14</v>
      </c>
      <c r="O28" t="n">
        <v>19984.89</v>
      </c>
      <c r="P28" t="n">
        <v>163.17</v>
      </c>
      <c r="Q28" t="n">
        <v>183.26</v>
      </c>
      <c r="R28" t="n">
        <v>31.35</v>
      </c>
      <c r="S28" t="n">
        <v>26.24</v>
      </c>
      <c r="T28" t="n">
        <v>1703.78</v>
      </c>
      <c r="U28" t="n">
        <v>0.84</v>
      </c>
      <c r="V28" t="n">
        <v>0.9</v>
      </c>
      <c r="W28" t="n">
        <v>2.95</v>
      </c>
      <c r="X28" t="n">
        <v>0.1</v>
      </c>
      <c r="Y28" t="n">
        <v>0.5</v>
      </c>
      <c r="Z28" t="n">
        <v>10</v>
      </c>
      <c r="AA28" t="n">
        <v>243.8200007898222</v>
      </c>
      <c r="AB28" t="n">
        <v>333.6052816597522</v>
      </c>
      <c r="AC28" t="n">
        <v>301.7664617961982</v>
      </c>
      <c r="AD28" t="n">
        <v>243820.0007898222</v>
      </c>
      <c r="AE28" t="n">
        <v>333605.2816597522</v>
      </c>
      <c r="AF28" t="n">
        <v>1.314230434690791e-06</v>
      </c>
      <c r="AG28" t="n">
        <v>0.2658333333333334</v>
      </c>
      <c r="AH28" t="n">
        <v>301766.4617961982</v>
      </c>
    </row>
    <row r="29">
      <c r="A29" t="n">
        <v>27</v>
      </c>
      <c r="B29" t="n">
        <v>60</v>
      </c>
      <c r="C29" t="inlineStr">
        <is>
          <t xml:space="preserve">CONCLUIDO	</t>
        </is>
      </c>
      <c r="D29" t="n">
        <v>5.2252</v>
      </c>
      <c r="E29" t="n">
        <v>19.14</v>
      </c>
      <c r="F29" t="n">
        <v>16.85</v>
      </c>
      <c r="G29" t="n">
        <v>168.53</v>
      </c>
      <c r="H29" t="n">
        <v>3.07</v>
      </c>
      <c r="I29" t="n">
        <v>6</v>
      </c>
      <c r="J29" t="n">
        <v>161.57</v>
      </c>
      <c r="K29" t="n">
        <v>45</v>
      </c>
      <c r="L29" t="n">
        <v>28</v>
      </c>
      <c r="M29" t="n">
        <v>4</v>
      </c>
      <c r="N29" t="n">
        <v>28.57</v>
      </c>
      <c r="O29" t="n">
        <v>20160.55</v>
      </c>
      <c r="P29" t="n">
        <v>161.49</v>
      </c>
      <c r="Q29" t="n">
        <v>183.26</v>
      </c>
      <c r="R29" t="n">
        <v>31.21</v>
      </c>
      <c r="S29" t="n">
        <v>26.24</v>
      </c>
      <c r="T29" t="n">
        <v>1629.66</v>
      </c>
      <c r="U29" t="n">
        <v>0.84</v>
      </c>
      <c r="V29" t="n">
        <v>0.9</v>
      </c>
      <c r="W29" t="n">
        <v>2.95</v>
      </c>
      <c r="X29" t="n">
        <v>0.1</v>
      </c>
      <c r="Y29" t="n">
        <v>0.5</v>
      </c>
      <c r="Z29" t="n">
        <v>10</v>
      </c>
      <c r="AA29" t="n">
        <v>241.9910243290773</v>
      </c>
      <c r="AB29" t="n">
        <v>331.1027953774156</v>
      </c>
      <c r="AC29" t="n">
        <v>299.5028092923855</v>
      </c>
      <c r="AD29" t="n">
        <v>241991.0243290773</v>
      </c>
      <c r="AE29" t="n">
        <v>331102.7953774156</v>
      </c>
      <c r="AF29" t="n">
        <v>1.314431679685001e-06</v>
      </c>
      <c r="AG29" t="n">
        <v>0.2658333333333334</v>
      </c>
      <c r="AH29" t="n">
        <v>299502.8092923855</v>
      </c>
    </row>
    <row r="30">
      <c r="A30" t="n">
        <v>28</v>
      </c>
      <c r="B30" t="n">
        <v>60</v>
      </c>
      <c r="C30" t="inlineStr">
        <is>
          <t xml:space="preserve">CONCLUIDO	</t>
        </is>
      </c>
      <c r="D30" t="n">
        <v>5.2348</v>
      </c>
      <c r="E30" t="n">
        <v>19.1</v>
      </c>
      <c r="F30" t="n">
        <v>16.84</v>
      </c>
      <c r="G30" t="n">
        <v>202.12</v>
      </c>
      <c r="H30" t="n">
        <v>3.15</v>
      </c>
      <c r="I30" t="n">
        <v>5</v>
      </c>
      <c r="J30" t="n">
        <v>163</v>
      </c>
      <c r="K30" t="n">
        <v>45</v>
      </c>
      <c r="L30" t="n">
        <v>29</v>
      </c>
      <c r="M30" t="n">
        <v>3</v>
      </c>
      <c r="N30" t="n">
        <v>29</v>
      </c>
      <c r="O30" t="n">
        <v>20336.78</v>
      </c>
      <c r="P30" t="n">
        <v>160.36</v>
      </c>
      <c r="Q30" t="n">
        <v>183.26</v>
      </c>
      <c r="R30" t="n">
        <v>30.99</v>
      </c>
      <c r="S30" t="n">
        <v>26.24</v>
      </c>
      <c r="T30" t="n">
        <v>1528.54</v>
      </c>
      <c r="U30" t="n">
        <v>0.85</v>
      </c>
      <c r="V30" t="n">
        <v>0.9</v>
      </c>
      <c r="W30" t="n">
        <v>2.95</v>
      </c>
      <c r="X30" t="n">
        <v>0.09</v>
      </c>
      <c r="Y30" t="n">
        <v>0.5</v>
      </c>
      <c r="Z30" t="n">
        <v>10</v>
      </c>
      <c r="AA30" t="n">
        <v>240.3330482546366</v>
      </c>
      <c r="AB30" t="n">
        <v>328.8342793676247</v>
      </c>
      <c r="AC30" t="n">
        <v>297.4507972666861</v>
      </c>
      <c r="AD30" t="n">
        <v>240333.0482546366</v>
      </c>
      <c r="AE30" t="n">
        <v>328834.2793676247</v>
      </c>
      <c r="AF30" t="n">
        <v>1.316846619615526e-06</v>
      </c>
      <c r="AG30" t="n">
        <v>0.2652777777777778</v>
      </c>
      <c r="AH30" t="n">
        <v>297450.7972666861</v>
      </c>
    </row>
    <row r="31">
      <c r="A31" t="n">
        <v>29</v>
      </c>
      <c r="B31" t="n">
        <v>60</v>
      </c>
      <c r="C31" t="inlineStr">
        <is>
          <t xml:space="preserve">CONCLUIDO	</t>
        </is>
      </c>
      <c r="D31" t="n">
        <v>5.2365</v>
      </c>
      <c r="E31" t="n">
        <v>19.1</v>
      </c>
      <c r="F31" t="n">
        <v>16.84</v>
      </c>
      <c r="G31" t="n">
        <v>202.04</v>
      </c>
      <c r="H31" t="n">
        <v>3.23</v>
      </c>
      <c r="I31" t="n">
        <v>5</v>
      </c>
      <c r="J31" t="n">
        <v>164.43</v>
      </c>
      <c r="K31" t="n">
        <v>45</v>
      </c>
      <c r="L31" t="n">
        <v>30</v>
      </c>
      <c r="M31" t="n">
        <v>3</v>
      </c>
      <c r="N31" t="n">
        <v>29.43</v>
      </c>
      <c r="O31" t="n">
        <v>20513.61</v>
      </c>
      <c r="P31" t="n">
        <v>160.88</v>
      </c>
      <c r="Q31" t="n">
        <v>183.27</v>
      </c>
      <c r="R31" t="n">
        <v>30.8</v>
      </c>
      <c r="S31" t="n">
        <v>26.24</v>
      </c>
      <c r="T31" t="n">
        <v>1432.04</v>
      </c>
      <c r="U31" t="n">
        <v>0.85</v>
      </c>
      <c r="V31" t="n">
        <v>0.9</v>
      </c>
      <c r="W31" t="n">
        <v>2.95</v>
      </c>
      <c r="X31" t="n">
        <v>0.08</v>
      </c>
      <c r="Y31" t="n">
        <v>0.5</v>
      </c>
      <c r="Z31" t="n">
        <v>10</v>
      </c>
      <c r="AA31" t="n">
        <v>240.7962297265839</v>
      </c>
      <c r="AB31" t="n">
        <v>329.4680246916671</v>
      </c>
      <c r="AC31" t="n">
        <v>298.0240588264693</v>
      </c>
      <c r="AD31" t="n">
        <v>240796.2297265839</v>
      </c>
      <c r="AE31" t="n">
        <v>329468.0246916671</v>
      </c>
      <c r="AF31" t="n">
        <v>1.317274265228223e-06</v>
      </c>
      <c r="AG31" t="n">
        <v>0.2652777777777778</v>
      </c>
      <c r="AH31" t="n">
        <v>298024.0588264693</v>
      </c>
    </row>
    <row r="32">
      <c r="A32" t="n">
        <v>30</v>
      </c>
      <c r="B32" t="n">
        <v>60</v>
      </c>
      <c r="C32" t="inlineStr">
        <is>
          <t xml:space="preserve">CONCLUIDO	</t>
        </is>
      </c>
      <c r="D32" t="n">
        <v>5.237</v>
      </c>
      <c r="E32" t="n">
        <v>19.1</v>
      </c>
      <c r="F32" t="n">
        <v>16.84</v>
      </c>
      <c r="G32" t="n">
        <v>202.02</v>
      </c>
      <c r="H32" t="n">
        <v>3.31</v>
      </c>
      <c r="I32" t="n">
        <v>5</v>
      </c>
      <c r="J32" t="n">
        <v>165.87</v>
      </c>
      <c r="K32" t="n">
        <v>45</v>
      </c>
      <c r="L32" t="n">
        <v>31</v>
      </c>
      <c r="M32" t="n">
        <v>3</v>
      </c>
      <c r="N32" t="n">
        <v>29.87</v>
      </c>
      <c r="O32" t="n">
        <v>20691.03</v>
      </c>
      <c r="P32" t="n">
        <v>161.17</v>
      </c>
      <c r="Q32" t="n">
        <v>183.26</v>
      </c>
      <c r="R32" t="n">
        <v>30.73</v>
      </c>
      <c r="S32" t="n">
        <v>26.24</v>
      </c>
      <c r="T32" t="n">
        <v>1398.4</v>
      </c>
      <c r="U32" t="n">
        <v>0.85</v>
      </c>
      <c r="V32" t="n">
        <v>0.9</v>
      </c>
      <c r="W32" t="n">
        <v>2.95</v>
      </c>
      <c r="X32" t="n">
        <v>0.08</v>
      </c>
      <c r="Y32" t="n">
        <v>0.5</v>
      </c>
      <c r="Z32" t="n">
        <v>10</v>
      </c>
      <c r="AA32" t="n">
        <v>241.0748251877007</v>
      </c>
      <c r="AB32" t="n">
        <v>329.8492112923313</v>
      </c>
      <c r="AC32" t="n">
        <v>298.3688655129649</v>
      </c>
      <c r="AD32" t="n">
        <v>241074.8251877007</v>
      </c>
      <c r="AE32" t="n">
        <v>329849.2112923313</v>
      </c>
      <c r="AF32" t="n">
        <v>1.317400043349604e-06</v>
      </c>
      <c r="AG32" t="n">
        <v>0.2652777777777778</v>
      </c>
      <c r="AH32" t="n">
        <v>298368.8655129649</v>
      </c>
    </row>
    <row r="33">
      <c r="A33" t="n">
        <v>31</v>
      </c>
      <c r="B33" t="n">
        <v>60</v>
      </c>
      <c r="C33" t="inlineStr">
        <is>
          <t xml:space="preserve">CONCLUIDO	</t>
        </is>
      </c>
      <c r="D33" t="n">
        <v>5.2364</v>
      </c>
      <c r="E33" t="n">
        <v>19.1</v>
      </c>
      <c r="F33" t="n">
        <v>16.84</v>
      </c>
      <c r="G33" t="n">
        <v>202.04</v>
      </c>
      <c r="H33" t="n">
        <v>3.39</v>
      </c>
      <c r="I33" t="n">
        <v>5</v>
      </c>
      <c r="J33" t="n">
        <v>167.31</v>
      </c>
      <c r="K33" t="n">
        <v>45</v>
      </c>
      <c r="L33" t="n">
        <v>32</v>
      </c>
      <c r="M33" t="n">
        <v>3</v>
      </c>
      <c r="N33" t="n">
        <v>30.31</v>
      </c>
      <c r="O33" t="n">
        <v>20869.05</v>
      </c>
      <c r="P33" t="n">
        <v>161.08</v>
      </c>
      <c r="Q33" t="n">
        <v>183.26</v>
      </c>
      <c r="R33" t="n">
        <v>30.75</v>
      </c>
      <c r="S33" t="n">
        <v>26.24</v>
      </c>
      <c r="T33" t="n">
        <v>1408.01</v>
      </c>
      <c r="U33" t="n">
        <v>0.85</v>
      </c>
      <c r="V33" t="n">
        <v>0.9</v>
      </c>
      <c r="W33" t="n">
        <v>2.95</v>
      </c>
      <c r="X33" t="n">
        <v>0.08</v>
      </c>
      <c r="Y33" t="n">
        <v>0.5</v>
      </c>
      <c r="Z33" t="n">
        <v>10</v>
      </c>
      <c r="AA33" t="n">
        <v>241.0086322214854</v>
      </c>
      <c r="AB33" t="n">
        <v>329.7586431557279</v>
      </c>
      <c r="AC33" t="n">
        <v>298.2869410722057</v>
      </c>
      <c r="AD33" t="n">
        <v>241008.6322214853</v>
      </c>
      <c r="AE33" t="n">
        <v>329758.6431557279</v>
      </c>
      <c r="AF33" t="n">
        <v>1.317249109603946e-06</v>
      </c>
      <c r="AG33" t="n">
        <v>0.2652777777777778</v>
      </c>
      <c r="AH33" t="n">
        <v>298286.9410722057</v>
      </c>
    </row>
    <row r="34">
      <c r="A34" t="n">
        <v>32</v>
      </c>
      <c r="B34" t="n">
        <v>60</v>
      </c>
      <c r="C34" t="inlineStr">
        <is>
          <t xml:space="preserve">CONCLUIDO	</t>
        </is>
      </c>
      <c r="D34" t="n">
        <v>5.2383</v>
      </c>
      <c r="E34" t="n">
        <v>19.09</v>
      </c>
      <c r="F34" t="n">
        <v>16.83</v>
      </c>
      <c r="G34" t="n">
        <v>201.96</v>
      </c>
      <c r="H34" t="n">
        <v>3.47</v>
      </c>
      <c r="I34" t="n">
        <v>5</v>
      </c>
      <c r="J34" t="n">
        <v>168.76</v>
      </c>
      <c r="K34" t="n">
        <v>45</v>
      </c>
      <c r="L34" t="n">
        <v>33</v>
      </c>
      <c r="M34" t="n">
        <v>3</v>
      </c>
      <c r="N34" t="n">
        <v>30.76</v>
      </c>
      <c r="O34" t="n">
        <v>21047.68</v>
      </c>
      <c r="P34" t="n">
        <v>160.26</v>
      </c>
      <c r="Q34" t="n">
        <v>183.26</v>
      </c>
      <c r="R34" t="n">
        <v>30.56</v>
      </c>
      <c r="S34" t="n">
        <v>26.24</v>
      </c>
      <c r="T34" t="n">
        <v>1312.8</v>
      </c>
      <c r="U34" t="n">
        <v>0.86</v>
      </c>
      <c r="V34" t="n">
        <v>0.9</v>
      </c>
      <c r="W34" t="n">
        <v>2.95</v>
      </c>
      <c r="X34" t="n">
        <v>0.07000000000000001</v>
      </c>
      <c r="Y34" t="n">
        <v>0.5</v>
      </c>
      <c r="Z34" t="n">
        <v>10</v>
      </c>
      <c r="AA34" t="n">
        <v>240.0275653032372</v>
      </c>
      <c r="AB34" t="n">
        <v>328.4163041165637</v>
      </c>
      <c r="AC34" t="n">
        <v>297.0727129869542</v>
      </c>
      <c r="AD34" t="n">
        <v>240027.5653032372</v>
      </c>
      <c r="AE34" t="n">
        <v>328416.3041165636</v>
      </c>
      <c r="AF34" t="n">
        <v>1.317727066465196e-06</v>
      </c>
      <c r="AG34" t="n">
        <v>0.2651388888888889</v>
      </c>
      <c r="AH34" t="n">
        <v>297072.7129869543</v>
      </c>
    </row>
    <row r="35">
      <c r="A35" t="n">
        <v>33</v>
      </c>
      <c r="B35" t="n">
        <v>60</v>
      </c>
      <c r="C35" t="inlineStr">
        <is>
          <t xml:space="preserve">CONCLUIDO	</t>
        </is>
      </c>
      <c r="D35" t="n">
        <v>5.239</v>
      </c>
      <c r="E35" t="n">
        <v>19.09</v>
      </c>
      <c r="F35" t="n">
        <v>16.83</v>
      </c>
      <c r="G35" t="n">
        <v>201.93</v>
      </c>
      <c r="H35" t="n">
        <v>3.54</v>
      </c>
      <c r="I35" t="n">
        <v>5</v>
      </c>
      <c r="J35" t="n">
        <v>170.21</v>
      </c>
      <c r="K35" t="n">
        <v>45</v>
      </c>
      <c r="L35" t="n">
        <v>34</v>
      </c>
      <c r="M35" t="n">
        <v>3</v>
      </c>
      <c r="N35" t="n">
        <v>31.22</v>
      </c>
      <c r="O35" t="n">
        <v>21226.92</v>
      </c>
      <c r="P35" t="n">
        <v>159.04</v>
      </c>
      <c r="Q35" t="n">
        <v>183.27</v>
      </c>
      <c r="R35" t="n">
        <v>30.41</v>
      </c>
      <c r="S35" t="n">
        <v>26.24</v>
      </c>
      <c r="T35" t="n">
        <v>1238.32</v>
      </c>
      <c r="U35" t="n">
        <v>0.86</v>
      </c>
      <c r="V35" t="n">
        <v>0.9</v>
      </c>
      <c r="W35" t="n">
        <v>2.95</v>
      </c>
      <c r="X35" t="n">
        <v>0.07000000000000001</v>
      </c>
      <c r="Y35" t="n">
        <v>0.5</v>
      </c>
      <c r="Z35" t="n">
        <v>10</v>
      </c>
      <c r="AA35" t="n">
        <v>238.7285615488063</v>
      </c>
      <c r="AB35" t="n">
        <v>326.6389498717513</v>
      </c>
      <c r="AC35" t="n">
        <v>295.4649869367339</v>
      </c>
      <c r="AD35" t="n">
        <v>238728.5615488063</v>
      </c>
      <c r="AE35" t="n">
        <v>326638.9498717512</v>
      </c>
      <c r="AF35" t="n">
        <v>1.31790315583513e-06</v>
      </c>
      <c r="AG35" t="n">
        <v>0.2651388888888889</v>
      </c>
      <c r="AH35" t="n">
        <v>295464.9869367338</v>
      </c>
    </row>
    <row r="36">
      <c r="A36" t="n">
        <v>34</v>
      </c>
      <c r="B36" t="n">
        <v>60</v>
      </c>
      <c r="C36" t="inlineStr">
        <is>
          <t xml:space="preserve">CONCLUIDO	</t>
        </is>
      </c>
      <c r="D36" t="n">
        <v>5.2393</v>
      </c>
      <c r="E36" t="n">
        <v>19.09</v>
      </c>
      <c r="F36" t="n">
        <v>16.83</v>
      </c>
      <c r="G36" t="n">
        <v>201.92</v>
      </c>
      <c r="H36" t="n">
        <v>3.61</v>
      </c>
      <c r="I36" t="n">
        <v>5</v>
      </c>
      <c r="J36" t="n">
        <v>171.67</v>
      </c>
      <c r="K36" t="n">
        <v>45</v>
      </c>
      <c r="L36" t="n">
        <v>35</v>
      </c>
      <c r="M36" t="n">
        <v>2</v>
      </c>
      <c r="N36" t="n">
        <v>31.67</v>
      </c>
      <c r="O36" t="n">
        <v>21406.78</v>
      </c>
      <c r="P36" t="n">
        <v>157.87</v>
      </c>
      <c r="Q36" t="n">
        <v>183.26</v>
      </c>
      <c r="R36" t="n">
        <v>30.4</v>
      </c>
      <c r="S36" t="n">
        <v>26.24</v>
      </c>
      <c r="T36" t="n">
        <v>1232.96</v>
      </c>
      <c r="U36" t="n">
        <v>0.86</v>
      </c>
      <c r="V36" t="n">
        <v>0.9</v>
      </c>
      <c r="W36" t="n">
        <v>2.95</v>
      </c>
      <c r="X36" t="n">
        <v>0.07000000000000001</v>
      </c>
      <c r="Y36" t="n">
        <v>0.5</v>
      </c>
      <c r="Z36" t="n">
        <v>10</v>
      </c>
      <c r="AA36" t="n">
        <v>237.4997772671322</v>
      </c>
      <c r="AB36" t="n">
        <v>324.957673007429</v>
      </c>
      <c r="AC36" t="n">
        <v>293.944168776655</v>
      </c>
      <c r="AD36" t="n">
        <v>237499.7772671322</v>
      </c>
      <c r="AE36" t="n">
        <v>324957.673007429</v>
      </c>
      <c r="AF36" t="n">
        <v>1.317978622707959e-06</v>
      </c>
      <c r="AG36" t="n">
        <v>0.2651388888888889</v>
      </c>
      <c r="AH36" t="n">
        <v>293944.168776655</v>
      </c>
    </row>
    <row r="37">
      <c r="A37" t="n">
        <v>35</v>
      </c>
      <c r="B37" t="n">
        <v>60</v>
      </c>
      <c r="C37" t="inlineStr">
        <is>
          <t xml:space="preserve">CONCLUIDO	</t>
        </is>
      </c>
      <c r="D37" t="n">
        <v>5.2374</v>
      </c>
      <c r="E37" t="n">
        <v>19.09</v>
      </c>
      <c r="F37" t="n">
        <v>16.83</v>
      </c>
      <c r="G37" t="n">
        <v>202</v>
      </c>
      <c r="H37" t="n">
        <v>3.69</v>
      </c>
      <c r="I37" t="n">
        <v>5</v>
      </c>
      <c r="J37" t="n">
        <v>173.13</v>
      </c>
      <c r="K37" t="n">
        <v>45</v>
      </c>
      <c r="L37" t="n">
        <v>36</v>
      </c>
      <c r="M37" t="n">
        <v>2</v>
      </c>
      <c r="N37" t="n">
        <v>32.14</v>
      </c>
      <c r="O37" t="n">
        <v>21587.26</v>
      </c>
      <c r="P37" t="n">
        <v>157.25</v>
      </c>
      <c r="Q37" t="n">
        <v>183.26</v>
      </c>
      <c r="R37" t="n">
        <v>30.6</v>
      </c>
      <c r="S37" t="n">
        <v>26.24</v>
      </c>
      <c r="T37" t="n">
        <v>1332.29</v>
      </c>
      <c r="U37" t="n">
        <v>0.86</v>
      </c>
      <c r="V37" t="n">
        <v>0.9</v>
      </c>
      <c r="W37" t="n">
        <v>2.95</v>
      </c>
      <c r="X37" t="n">
        <v>0.08</v>
      </c>
      <c r="Y37" t="n">
        <v>0.5</v>
      </c>
      <c r="Z37" t="n">
        <v>10</v>
      </c>
      <c r="AA37" t="n">
        <v>236.9408252619448</v>
      </c>
      <c r="AB37" t="n">
        <v>324.1928902147098</v>
      </c>
      <c r="AC37" t="n">
        <v>293.2523757802934</v>
      </c>
      <c r="AD37" t="n">
        <v>236940.8252619448</v>
      </c>
      <c r="AE37" t="n">
        <v>324192.8902147099</v>
      </c>
      <c r="AF37" t="n">
        <v>1.317500665846709e-06</v>
      </c>
      <c r="AG37" t="n">
        <v>0.2651388888888889</v>
      </c>
      <c r="AH37" t="n">
        <v>293252.3757802934</v>
      </c>
    </row>
    <row r="38">
      <c r="A38" t="n">
        <v>36</v>
      </c>
      <c r="B38" t="n">
        <v>60</v>
      </c>
      <c r="C38" t="inlineStr">
        <is>
          <t xml:space="preserve">CONCLUIDO	</t>
        </is>
      </c>
      <c r="D38" t="n">
        <v>5.2369</v>
      </c>
      <c r="E38" t="n">
        <v>19.1</v>
      </c>
      <c r="F38" t="n">
        <v>16.84</v>
      </c>
      <c r="G38" t="n">
        <v>202.02</v>
      </c>
      <c r="H38" t="n">
        <v>3.76</v>
      </c>
      <c r="I38" t="n">
        <v>5</v>
      </c>
      <c r="J38" t="n">
        <v>174.6</v>
      </c>
      <c r="K38" t="n">
        <v>45</v>
      </c>
      <c r="L38" t="n">
        <v>37</v>
      </c>
      <c r="M38" t="n">
        <v>1</v>
      </c>
      <c r="N38" t="n">
        <v>32.61</v>
      </c>
      <c r="O38" t="n">
        <v>21768.38</v>
      </c>
      <c r="P38" t="n">
        <v>157.2</v>
      </c>
      <c r="Q38" t="n">
        <v>183.26</v>
      </c>
      <c r="R38" t="n">
        <v>30.6</v>
      </c>
      <c r="S38" t="n">
        <v>26.24</v>
      </c>
      <c r="T38" t="n">
        <v>1332.07</v>
      </c>
      <c r="U38" t="n">
        <v>0.86</v>
      </c>
      <c r="V38" t="n">
        <v>0.9</v>
      </c>
      <c r="W38" t="n">
        <v>2.95</v>
      </c>
      <c r="X38" t="n">
        <v>0.08</v>
      </c>
      <c r="Y38" t="n">
        <v>0.5</v>
      </c>
      <c r="Z38" t="n">
        <v>10</v>
      </c>
      <c r="AA38" t="n">
        <v>236.9539302039566</v>
      </c>
      <c r="AB38" t="n">
        <v>324.2108209745197</v>
      </c>
      <c r="AC38" t="n">
        <v>293.2685952535529</v>
      </c>
      <c r="AD38" t="n">
        <v>236953.9302039566</v>
      </c>
      <c r="AE38" t="n">
        <v>324210.8209745197</v>
      </c>
      <c r="AF38" t="n">
        <v>1.317374887725328e-06</v>
      </c>
      <c r="AG38" t="n">
        <v>0.2652777777777778</v>
      </c>
      <c r="AH38" t="n">
        <v>293268.5952535528</v>
      </c>
    </row>
    <row r="39">
      <c r="A39" t="n">
        <v>37</v>
      </c>
      <c r="B39" t="n">
        <v>60</v>
      </c>
      <c r="C39" t="inlineStr">
        <is>
          <t xml:space="preserve">CONCLUIDO	</t>
        </is>
      </c>
      <c r="D39" t="n">
        <v>5.2365</v>
      </c>
      <c r="E39" t="n">
        <v>19.1</v>
      </c>
      <c r="F39" t="n">
        <v>16.84</v>
      </c>
      <c r="G39" t="n">
        <v>202.04</v>
      </c>
      <c r="H39" t="n">
        <v>3.83</v>
      </c>
      <c r="I39" t="n">
        <v>5</v>
      </c>
      <c r="J39" t="n">
        <v>176.08</v>
      </c>
      <c r="K39" t="n">
        <v>45</v>
      </c>
      <c r="L39" t="n">
        <v>38</v>
      </c>
      <c r="M39" t="n">
        <v>0</v>
      </c>
      <c r="N39" t="n">
        <v>33.08</v>
      </c>
      <c r="O39" t="n">
        <v>21950.14</v>
      </c>
      <c r="P39" t="n">
        <v>157.83</v>
      </c>
      <c r="Q39" t="n">
        <v>183.26</v>
      </c>
      <c r="R39" t="n">
        <v>30.57</v>
      </c>
      <c r="S39" t="n">
        <v>26.24</v>
      </c>
      <c r="T39" t="n">
        <v>1316.32</v>
      </c>
      <c r="U39" t="n">
        <v>0.86</v>
      </c>
      <c r="V39" t="n">
        <v>0.9</v>
      </c>
      <c r="W39" t="n">
        <v>2.95</v>
      </c>
      <c r="X39" t="n">
        <v>0.08</v>
      </c>
      <c r="Y39" t="n">
        <v>0.5</v>
      </c>
      <c r="Z39" t="n">
        <v>10</v>
      </c>
      <c r="AA39" t="n">
        <v>237.6265603616984</v>
      </c>
      <c r="AB39" t="n">
        <v>325.1311432306896</v>
      </c>
      <c r="AC39" t="n">
        <v>294.1010832452747</v>
      </c>
      <c r="AD39" t="n">
        <v>237626.5603616984</v>
      </c>
      <c r="AE39" t="n">
        <v>325131.1432306896</v>
      </c>
      <c r="AF39" t="n">
        <v>1.317274265228223e-06</v>
      </c>
      <c r="AG39" t="n">
        <v>0.2652777777777778</v>
      </c>
      <c r="AH39" t="n">
        <v>294101.0832452747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2024-09-25T21:19:08Z</dcterms:created>
  <dcterms:modified xmlns:dcterms="http://purl.org/dc/terms/" xmlns:xsi="http://www.w3.org/2001/XMLSchema-instance" xsi:type="dcterms:W3CDTF">2024-09-25T21:19:08Z</dcterms:modified>
</cp:coreProperties>
</file>