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gráficos!$A$7:$A$444</f>
              <numCache>
                <formatCode>General</formatCode>
                <ptCount val="43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</numCache>
            </numRef>
          </xVal>
          <yVal>
            <numRef>
              <f>gráficos!$B$7:$B$444</f>
              <numCache>
                <formatCode>General</formatCode>
                <ptCount val="43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0.6314</v>
      </c>
      <c r="E2" t="n">
        <v>158.37</v>
      </c>
      <c r="F2" t="n">
        <v>111.64</v>
      </c>
      <c r="G2" t="n">
        <v>5.89</v>
      </c>
      <c r="H2" t="n">
        <v>0.09</v>
      </c>
      <c r="I2" t="n">
        <v>1137</v>
      </c>
      <c r="J2" t="n">
        <v>194.77</v>
      </c>
      <c r="K2" t="n">
        <v>54.38</v>
      </c>
      <c r="L2" t="n">
        <v>1</v>
      </c>
      <c r="M2" t="n">
        <v>1135</v>
      </c>
      <c r="N2" t="n">
        <v>39.4</v>
      </c>
      <c r="O2" t="n">
        <v>24256.19</v>
      </c>
      <c r="P2" t="n">
        <v>1572.23</v>
      </c>
      <c r="Q2" t="n">
        <v>1263.44</v>
      </c>
      <c r="R2" t="n">
        <v>1222.07</v>
      </c>
      <c r="S2" t="n">
        <v>108.84</v>
      </c>
      <c r="T2" t="n">
        <v>550098.27</v>
      </c>
      <c r="U2" t="n">
        <v>0.09</v>
      </c>
      <c r="V2" t="n">
        <v>0.65</v>
      </c>
      <c r="W2" t="n">
        <v>22.52</v>
      </c>
      <c r="X2" t="n">
        <v>34</v>
      </c>
      <c r="Y2" t="n">
        <v>0.5</v>
      </c>
      <c r="Z2" t="n">
        <v>10</v>
      </c>
      <c r="AA2" t="n">
        <v>8167.852154416762</v>
      </c>
      <c r="AB2" t="n">
        <v>11175.61565787917</v>
      </c>
      <c r="AC2" t="n">
        <v>10109.03058456585</v>
      </c>
      <c r="AD2" t="n">
        <v>8167852.154416761</v>
      </c>
      <c r="AE2" t="n">
        <v>11175615.65787917</v>
      </c>
      <c r="AF2" t="n">
        <v>3.316011390968602e-07</v>
      </c>
      <c r="AG2" t="n">
        <v>2.199583333333333</v>
      </c>
      <c r="AH2" t="n">
        <v>10109030.58456585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0.8974</v>
      </c>
      <c r="E3" t="n">
        <v>111.43</v>
      </c>
      <c r="F3" t="n">
        <v>90.98</v>
      </c>
      <c r="G3" t="n">
        <v>11.84</v>
      </c>
      <c r="H3" t="n">
        <v>0.18</v>
      </c>
      <c r="I3" t="n">
        <v>461</v>
      </c>
      <c r="J3" t="n">
        <v>196.32</v>
      </c>
      <c r="K3" t="n">
        <v>54.38</v>
      </c>
      <c r="L3" t="n">
        <v>2</v>
      </c>
      <c r="M3" t="n">
        <v>459</v>
      </c>
      <c r="N3" t="n">
        <v>39.95</v>
      </c>
      <c r="O3" t="n">
        <v>24447.22</v>
      </c>
      <c r="P3" t="n">
        <v>1280.25</v>
      </c>
      <c r="Q3" t="n">
        <v>1262.59</v>
      </c>
      <c r="R3" t="n">
        <v>547.51</v>
      </c>
      <c r="S3" t="n">
        <v>108.84</v>
      </c>
      <c r="T3" t="n">
        <v>216198.48</v>
      </c>
      <c r="U3" t="n">
        <v>0.2</v>
      </c>
      <c r="V3" t="n">
        <v>0.8</v>
      </c>
      <c r="W3" t="n">
        <v>21.39</v>
      </c>
      <c r="X3" t="n">
        <v>13.38</v>
      </c>
      <c r="Y3" t="n">
        <v>0.5</v>
      </c>
      <c r="Z3" t="n">
        <v>10</v>
      </c>
      <c r="AA3" t="n">
        <v>4682.283531652277</v>
      </c>
      <c r="AB3" t="n">
        <v>6406.506895777607</v>
      </c>
      <c r="AC3" t="n">
        <v>5795.07886923325</v>
      </c>
      <c r="AD3" t="n">
        <v>4682283.531652277</v>
      </c>
      <c r="AE3" t="n">
        <v>6406506.895777606</v>
      </c>
      <c r="AF3" t="n">
        <v>4.713000668760252e-07</v>
      </c>
      <c r="AG3" t="n">
        <v>1.547638888888889</v>
      </c>
      <c r="AH3" t="n">
        <v>5795078.86923325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1.0024</v>
      </c>
      <c r="E4" t="n">
        <v>99.76000000000001</v>
      </c>
      <c r="F4" t="n">
        <v>85.97</v>
      </c>
      <c r="G4" t="n">
        <v>17.79</v>
      </c>
      <c r="H4" t="n">
        <v>0.27</v>
      </c>
      <c r="I4" t="n">
        <v>290</v>
      </c>
      <c r="J4" t="n">
        <v>197.88</v>
      </c>
      <c r="K4" t="n">
        <v>54.38</v>
      </c>
      <c r="L4" t="n">
        <v>3</v>
      </c>
      <c r="M4" t="n">
        <v>288</v>
      </c>
      <c r="N4" t="n">
        <v>40.5</v>
      </c>
      <c r="O4" t="n">
        <v>24639</v>
      </c>
      <c r="P4" t="n">
        <v>1207.72</v>
      </c>
      <c r="Q4" t="n">
        <v>1262.2</v>
      </c>
      <c r="R4" t="n">
        <v>383.34</v>
      </c>
      <c r="S4" t="n">
        <v>108.84</v>
      </c>
      <c r="T4" t="n">
        <v>134970.02</v>
      </c>
      <c r="U4" t="n">
        <v>0.28</v>
      </c>
      <c r="V4" t="n">
        <v>0.84</v>
      </c>
      <c r="W4" t="n">
        <v>21.14</v>
      </c>
      <c r="X4" t="n">
        <v>8.369999999999999</v>
      </c>
      <c r="Y4" t="n">
        <v>0.5</v>
      </c>
      <c r="Z4" t="n">
        <v>10</v>
      </c>
      <c r="AA4" t="n">
        <v>3956.456247049331</v>
      </c>
      <c r="AB4" t="n">
        <v>5413.397983743946</v>
      </c>
      <c r="AC4" t="n">
        <v>4896.750877927009</v>
      </c>
      <c r="AD4" t="n">
        <v>3956456.247049331</v>
      </c>
      <c r="AE4" t="n">
        <v>5413397.983743946</v>
      </c>
      <c r="AF4" t="n">
        <v>5.26444380473064e-07</v>
      </c>
      <c r="AG4" t="n">
        <v>1.385555555555556</v>
      </c>
      <c r="AH4" t="n">
        <v>4896750.877927009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1.0591</v>
      </c>
      <c r="E5" t="n">
        <v>94.42</v>
      </c>
      <c r="F5" t="n">
        <v>83.66</v>
      </c>
      <c r="G5" t="n">
        <v>23.68</v>
      </c>
      <c r="H5" t="n">
        <v>0.36</v>
      </c>
      <c r="I5" t="n">
        <v>212</v>
      </c>
      <c r="J5" t="n">
        <v>199.44</v>
      </c>
      <c r="K5" t="n">
        <v>54.38</v>
      </c>
      <c r="L5" t="n">
        <v>4</v>
      </c>
      <c r="M5" t="n">
        <v>210</v>
      </c>
      <c r="N5" t="n">
        <v>41.06</v>
      </c>
      <c r="O5" t="n">
        <v>24831.54</v>
      </c>
      <c r="P5" t="n">
        <v>1173.18</v>
      </c>
      <c r="Q5" t="n">
        <v>1262.08</v>
      </c>
      <c r="R5" t="n">
        <v>308.99</v>
      </c>
      <c r="S5" t="n">
        <v>108.84</v>
      </c>
      <c r="T5" t="n">
        <v>98183.91</v>
      </c>
      <c r="U5" t="n">
        <v>0.35</v>
      </c>
      <c r="V5" t="n">
        <v>0.87</v>
      </c>
      <c r="W5" t="n">
        <v>20.98</v>
      </c>
      <c r="X5" t="n">
        <v>6.07</v>
      </c>
      <c r="Y5" t="n">
        <v>0.5</v>
      </c>
      <c r="Z5" t="n">
        <v>10</v>
      </c>
      <c r="AA5" t="n">
        <v>3639.503589324265</v>
      </c>
      <c r="AB5" t="n">
        <v>4979.729374480097</v>
      </c>
      <c r="AC5" t="n">
        <v>4504.470992073601</v>
      </c>
      <c r="AD5" t="n">
        <v>3639503.589324265</v>
      </c>
      <c r="AE5" t="n">
        <v>4979729.374480098</v>
      </c>
      <c r="AF5" t="n">
        <v>5.56222309815465e-07</v>
      </c>
      <c r="AG5" t="n">
        <v>1.311388888888889</v>
      </c>
      <c r="AH5" t="n">
        <v>4504470.992073601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1.0944</v>
      </c>
      <c r="E6" t="n">
        <v>91.37</v>
      </c>
      <c r="F6" t="n">
        <v>82.36</v>
      </c>
      <c r="G6" t="n">
        <v>29.59</v>
      </c>
      <c r="H6" t="n">
        <v>0.44</v>
      </c>
      <c r="I6" t="n">
        <v>167</v>
      </c>
      <c r="J6" t="n">
        <v>201.01</v>
      </c>
      <c r="K6" t="n">
        <v>54.38</v>
      </c>
      <c r="L6" t="n">
        <v>5</v>
      </c>
      <c r="M6" t="n">
        <v>165</v>
      </c>
      <c r="N6" t="n">
        <v>41.63</v>
      </c>
      <c r="O6" t="n">
        <v>25024.84</v>
      </c>
      <c r="P6" t="n">
        <v>1152.57</v>
      </c>
      <c r="Q6" t="n">
        <v>1262.1</v>
      </c>
      <c r="R6" t="n">
        <v>265.96</v>
      </c>
      <c r="S6" t="n">
        <v>108.84</v>
      </c>
      <c r="T6" t="n">
        <v>76894.52</v>
      </c>
      <c r="U6" t="n">
        <v>0.41</v>
      </c>
      <c r="V6" t="n">
        <v>0.88</v>
      </c>
      <c r="W6" t="n">
        <v>20.93</v>
      </c>
      <c r="X6" t="n">
        <v>4.77</v>
      </c>
      <c r="Y6" t="n">
        <v>0.5</v>
      </c>
      <c r="Z6" t="n">
        <v>10</v>
      </c>
      <c r="AA6" t="n">
        <v>3462.264843670532</v>
      </c>
      <c r="AB6" t="n">
        <v>4737.223503455041</v>
      </c>
      <c r="AC6" t="n">
        <v>4285.109541020058</v>
      </c>
      <c r="AD6" t="n">
        <v>3462264.843670532</v>
      </c>
      <c r="AE6" t="n">
        <v>4737223.503455041</v>
      </c>
      <c r="AF6" t="n">
        <v>5.747613028628504e-07</v>
      </c>
      <c r="AG6" t="n">
        <v>1.269027777777778</v>
      </c>
      <c r="AH6" t="n">
        <v>4285109.541020058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1.1194</v>
      </c>
      <c r="E7" t="n">
        <v>89.33</v>
      </c>
      <c r="F7" t="n">
        <v>81.48999999999999</v>
      </c>
      <c r="G7" t="n">
        <v>35.69</v>
      </c>
      <c r="H7" t="n">
        <v>0.53</v>
      </c>
      <c r="I7" t="n">
        <v>137</v>
      </c>
      <c r="J7" t="n">
        <v>202.58</v>
      </c>
      <c r="K7" t="n">
        <v>54.38</v>
      </c>
      <c r="L7" t="n">
        <v>6</v>
      </c>
      <c r="M7" t="n">
        <v>135</v>
      </c>
      <c r="N7" t="n">
        <v>42.2</v>
      </c>
      <c r="O7" t="n">
        <v>25218.93</v>
      </c>
      <c r="P7" t="n">
        <v>1138.16</v>
      </c>
      <c r="Q7" t="n">
        <v>1262.04</v>
      </c>
      <c r="R7" t="n">
        <v>238.1</v>
      </c>
      <c r="S7" t="n">
        <v>108.84</v>
      </c>
      <c r="T7" t="n">
        <v>63111.83</v>
      </c>
      <c r="U7" t="n">
        <v>0.46</v>
      </c>
      <c r="V7" t="n">
        <v>0.89</v>
      </c>
      <c r="W7" t="n">
        <v>20.86</v>
      </c>
      <c r="X7" t="n">
        <v>3.9</v>
      </c>
      <c r="Y7" t="n">
        <v>0.5</v>
      </c>
      <c r="Z7" t="n">
        <v>10</v>
      </c>
      <c r="AA7" t="n">
        <v>3344.453032362084</v>
      </c>
      <c r="AB7" t="n">
        <v>4576.028185732518</v>
      </c>
      <c r="AC7" t="n">
        <v>4139.29847818193</v>
      </c>
      <c r="AD7" t="n">
        <v>3344453.032362084</v>
      </c>
      <c r="AE7" t="n">
        <v>4576028.185732518</v>
      </c>
      <c r="AF7" t="n">
        <v>5.878909013383358e-07</v>
      </c>
      <c r="AG7" t="n">
        <v>1.240694444444444</v>
      </c>
      <c r="AH7" t="n">
        <v>4139298.47818193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1.1366</v>
      </c>
      <c r="E8" t="n">
        <v>87.98</v>
      </c>
      <c r="F8" t="n">
        <v>80.92</v>
      </c>
      <c r="G8" t="n">
        <v>41.5</v>
      </c>
      <c r="H8" t="n">
        <v>0.61</v>
      </c>
      <c r="I8" t="n">
        <v>117</v>
      </c>
      <c r="J8" t="n">
        <v>204.16</v>
      </c>
      <c r="K8" t="n">
        <v>54.38</v>
      </c>
      <c r="L8" t="n">
        <v>7</v>
      </c>
      <c r="M8" t="n">
        <v>115</v>
      </c>
      <c r="N8" t="n">
        <v>42.78</v>
      </c>
      <c r="O8" t="n">
        <v>25413.94</v>
      </c>
      <c r="P8" t="n">
        <v>1128.17</v>
      </c>
      <c r="Q8" t="n">
        <v>1262.06</v>
      </c>
      <c r="R8" t="n">
        <v>218.84</v>
      </c>
      <c r="S8" t="n">
        <v>108.84</v>
      </c>
      <c r="T8" t="n">
        <v>53581.34</v>
      </c>
      <c r="U8" t="n">
        <v>0.5</v>
      </c>
      <c r="V8" t="n">
        <v>0.9</v>
      </c>
      <c r="W8" t="n">
        <v>20.85</v>
      </c>
      <c r="X8" t="n">
        <v>3.33</v>
      </c>
      <c r="Y8" t="n">
        <v>0.5</v>
      </c>
      <c r="Z8" t="n">
        <v>10</v>
      </c>
      <c r="AA8" t="n">
        <v>3266.549986205773</v>
      </c>
      <c r="AB8" t="n">
        <v>4469.43780114161</v>
      </c>
      <c r="AC8" t="n">
        <v>4042.880930295838</v>
      </c>
      <c r="AD8" t="n">
        <v>3266549.986205773</v>
      </c>
      <c r="AE8" t="n">
        <v>4469437.80114161</v>
      </c>
      <c r="AF8" t="n">
        <v>5.969240650894699e-07</v>
      </c>
      <c r="AG8" t="n">
        <v>1.221944444444444</v>
      </c>
      <c r="AH8" t="n">
        <v>4042880.930295839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1.1496</v>
      </c>
      <c r="E9" t="n">
        <v>86.98</v>
      </c>
      <c r="F9" t="n">
        <v>80.5</v>
      </c>
      <c r="G9" t="n">
        <v>47.35</v>
      </c>
      <c r="H9" t="n">
        <v>0.6899999999999999</v>
      </c>
      <c r="I9" t="n">
        <v>102</v>
      </c>
      <c r="J9" t="n">
        <v>205.75</v>
      </c>
      <c r="K9" t="n">
        <v>54.38</v>
      </c>
      <c r="L9" t="n">
        <v>8</v>
      </c>
      <c r="M9" t="n">
        <v>100</v>
      </c>
      <c r="N9" t="n">
        <v>43.37</v>
      </c>
      <c r="O9" t="n">
        <v>25609.61</v>
      </c>
      <c r="P9" t="n">
        <v>1119.83</v>
      </c>
      <c r="Q9" t="n">
        <v>1262.02</v>
      </c>
      <c r="R9" t="n">
        <v>205.99</v>
      </c>
      <c r="S9" t="n">
        <v>108.84</v>
      </c>
      <c r="T9" t="n">
        <v>47232.5</v>
      </c>
      <c r="U9" t="n">
        <v>0.53</v>
      </c>
      <c r="V9" t="n">
        <v>0.9</v>
      </c>
      <c r="W9" t="n">
        <v>20.81</v>
      </c>
      <c r="X9" t="n">
        <v>2.91</v>
      </c>
      <c r="Y9" t="n">
        <v>0.5</v>
      </c>
      <c r="Z9" t="n">
        <v>10</v>
      </c>
      <c r="AA9" t="n">
        <v>3207.669033621809</v>
      </c>
      <c r="AB9" t="n">
        <v>4388.874284171931</v>
      </c>
      <c r="AC9" t="n">
        <v>3970.006282314142</v>
      </c>
      <c r="AD9" t="n">
        <v>3207669.033621809</v>
      </c>
      <c r="AE9" t="n">
        <v>4388874.284171931</v>
      </c>
      <c r="AF9" t="n">
        <v>6.037514562967222e-07</v>
      </c>
      <c r="AG9" t="n">
        <v>1.208055555555556</v>
      </c>
      <c r="AH9" t="n">
        <v>3970006.282314142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1.1608</v>
      </c>
      <c r="E10" t="n">
        <v>86.15000000000001</v>
      </c>
      <c r="F10" t="n">
        <v>80.13</v>
      </c>
      <c r="G10" t="n">
        <v>53.42</v>
      </c>
      <c r="H10" t="n">
        <v>0.77</v>
      </c>
      <c r="I10" t="n">
        <v>90</v>
      </c>
      <c r="J10" t="n">
        <v>207.34</v>
      </c>
      <c r="K10" t="n">
        <v>54.38</v>
      </c>
      <c r="L10" t="n">
        <v>9</v>
      </c>
      <c r="M10" t="n">
        <v>88</v>
      </c>
      <c r="N10" t="n">
        <v>43.96</v>
      </c>
      <c r="O10" t="n">
        <v>25806.1</v>
      </c>
      <c r="P10" t="n">
        <v>1112.93</v>
      </c>
      <c r="Q10" t="n">
        <v>1262.02</v>
      </c>
      <c r="R10" t="n">
        <v>193.87</v>
      </c>
      <c r="S10" t="n">
        <v>108.84</v>
      </c>
      <c r="T10" t="n">
        <v>41231.2</v>
      </c>
      <c r="U10" t="n">
        <v>0.5600000000000001</v>
      </c>
      <c r="V10" t="n">
        <v>0.9</v>
      </c>
      <c r="W10" t="n">
        <v>20.79</v>
      </c>
      <c r="X10" t="n">
        <v>2.55</v>
      </c>
      <c r="Y10" t="n">
        <v>0.5</v>
      </c>
      <c r="Z10" t="n">
        <v>10</v>
      </c>
      <c r="AA10" t="n">
        <v>3158.508483384449</v>
      </c>
      <c r="AB10" t="n">
        <v>4321.610650526763</v>
      </c>
      <c r="AC10" t="n">
        <v>3909.162195458968</v>
      </c>
      <c r="AD10" t="n">
        <v>3158508.48338445</v>
      </c>
      <c r="AE10" t="n">
        <v>4321610.650526763</v>
      </c>
      <c r="AF10" t="n">
        <v>6.096335164137398e-07</v>
      </c>
      <c r="AG10" t="n">
        <v>1.196527777777778</v>
      </c>
      <c r="AH10" t="n">
        <v>3909162.195458968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1.169</v>
      </c>
      <c r="E11" t="n">
        <v>85.55</v>
      </c>
      <c r="F11" t="n">
        <v>79.88</v>
      </c>
      <c r="G11" t="n">
        <v>59.17</v>
      </c>
      <c r="H11" t="n">
        <v>0.85</v>
      </c>
      <c r="I11" t="n">
        <v>81</v>
      </c>
      <c r="J11" t="n">
        <v>208.94</v>
      </c>
      <c r="K11" t="n">
        <v>54.38</v>
      </c>
      <c r="L11" t="n">
        <v>10</v>
      </c>
      <c r="M11" t="n">
        <v>79</v>
      </c>
      <c r="N11" t="n">
        <v>44.56</v>
      </c>
      <c r="O11" t="n">
        <v>26003.41</v>
      </c>
      <c r="P11" t="n">
        <v>1106.74</v>
      </c>
      <c r="Q11" t="n">
        <v>1261.97</v>
      </c>
      <c r="R11" t="n">
        <v>185.43</v>
      </c>
      <c r="S11" t="n">
        <v>108.84</v>
      </c>
      <c r="T11" t="n">
        <v>37059.73</v>
      </c>
      <c r="U11" t="n">
        <v>0.59</v>
      </c>
      <c r="V11" t="n">
        <v>0.91</v>
      </c>
      <c r="W11" t="n">
        <v>20.79</v>
      </c>
      <c r="X11" t="n">
        <v>2.29</v>
      </c>
      <c r="Y11" t="n">
        <v>0.5</v>
      </c>
      <c r="Z11" t="n">
        <v>10</v>
      </c>
      <c r="AA11" t="n">
        <v>3120.974089651937</v>
      </c>
      <c r="AB11" t="n">
        <v>4270.254437121354</v>
      </c>
      <c r="AC11" t="n">
        <v>3862.707346982075</v>
      </c>
      <c r="AD11" t="n">
        <v>3120974.089651938</v>
      </c>
      <c r="AE11" t="n">
        <v>4270254.437121354</v>
      </c>
      <c r="AF11" t="n">
        <v>6.13940024713699e-07</v>
      </c>
      <c r="AG11" t="n">
        <v>1.188194444444444</v>
      </c>
      <c r="AH11" t="n">
        <v>3862707.346982075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1.1768</v>
      </c>
      <c r="E12" t="n">
        <v>84.98</v>
      </c>
      <c r="F12" t="n">
        <v>79.62</v>
      </c>
      <c r="G12" t="n">
        <v>65.44</v>
      </c>
      <c r="H12" t="n">
        <v>0.93</v>
      </c>
      <c r="I12" t="n">
        <v>73</v>
      </c>
      <c r="J12" t="n">
        <v>210.55</v>
      </c>
      <c r="K12" t="n">
        <v>54.38</v>
      </c>
      <c r="L12" t="n">
        <v>11</v>
      </c>
      <c r="M12" t="n">
        <v>71</v>
      </c>
      <c r="N12" t="n">
        <v>45.17</v>
      </c>
      <c r="O12" t="n">
        <v>26201.54</v>
      </c>
      <c r="P12" t="n">
        <v>1101.46</v>
      </c>
      <c r="Q12" t="n">
        <v>1261.97</v>
      </c>
      <c r="R12" t="n">
        <v>177.68</v>
      </c>
      <c r="S12" t="n">
        <v>108.84</v>
      </c>
      <c r="T12" t="n">
        <v>33222.73</v>
      </c>
      <c r="U12" t="n">
        <v>0.61</v>
      </c>
      <c r="V12" t="n">
        <v>0.91</v>
      </c>
      <c r="W12" t="n">
        <v>20.75</v>
      </c>
      <c r="X12" t="n">
        <v>2.04</v>
      </c>
      <c r="Y12" t="n">
        <v>0.5</v>
      </c>
      <c r="Z12" t="n">
        <v>10</v>
      </c>
      <c r="AA12" t="n">
        <v>3086.777604678827</v>
      </c>
      <c r="AB12" t="n">
        <v>4223.4652977387</v>
      </c>
      <c r="AC12" t="n">
        <v>3820.383697393132</v>
      </c>
      <c r="AD12" t="n">
        <v>3086777.604678827</v>
      </c>
      <c r="AE12" t="n">
        <v>4223465.297738699</v>
      </c>
      <c r="AF12" t="n">
        <v>6.180364594380506e-07</v>
      </c>
      <c r="AG12" t="n">
        <v>1.180277777777778</v>
      </c>
      <c r="AH12" t="n">
        <v>3820383.697393132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1.1821</v>
      </c>
      <c r="E13" t="n">
        <v>84.59999999999999</v>
      </c>
      <c r="F13" t="n">
        <v>79.48</v>
      </c>
      <c r="G13" t="n">
        <v>71.17</v>
      </c>
      <c r="H13" t="n">
        <v>1</v>
      </c>
      <c r="I13" t="n">
        <v>67</v>
      </c>
      <c r="J13" t="n">
        <v>212.16</v>
      </c>
      <c r="K13" t="n">
        <v>54.38</v>
      </c>
      <c r="L13" t="n">
        <v>12</v>
      </c>
      <c r="M13" t="n">
        <v>65</v>
      </c>
      <c r="N13" t="n">
        <v>45.78</v>
      </c>
      <c r="O13" t="n">
        <v>26400.51</v>
      </c>
      <c r="P13" t="n">
        <v>1097.45</v>
      </c>
      <c r="Q13" t="n">
        <v>1261.95</v>
      </c>
      <c r="R13" t="n">
        <v>172.21</v>
      </c>
      <c r="S13" t="n">
        <v>108.84</v>
      </c>
      <c r="T13" t="n">
        <v>30515.31</v>
      </c>
      <c r="U13" t="n">
        <v>0.63</v>
      </c>
      <c r="V13" t="n">
        <v>0.91</v>
      </c>
      <c r="W13" t="n">
        <v>20.76</v>
      </c>
      <c r="X13" t="n">
        <v>1.89</v>
      </c>
      <c r="Y13" t="n">
        <v>0.5</v>
      </c>
      <c r="Z13" t="n">
        <v>10</v>
      </c>
      <c r="AA13" t="n">
        <v>3063.309824247579</v>
      </c>
      <c r="AB13" t="n">
        <v>4191.355645227261</v>
      </c>
      <c r="AC13" t="n">
        <v>3791.338545051207</v>
      </c>
      <c r="AD13" t="n">
        <v>3063309.82424758</v>
      </c>
      <c r="AE13" t="n">
        <v>4191355.645227261</v>
      </c>
      <c r="AF13" t="n">
        <v>6.208199343148533e-07</v>
      </c>
      <c r="AG13" t="n">
        <v>1.175</v>
      </c>
      <c r="AH13" t="n">
        <v>3791338.545051207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1.1866</v>
      </c>
      <c r="E14" t="n">
        <v>84.27</v>
      </c>
      <c r="F14" t="n">
        <v>79.34999999999999</v>
      </c>
      <c r="G14" t="n">
        <v>76.79000000000001</v>
      </c>
      <c r="H14" t="n">
        <v>1.08</v>
      </c>
      <c r="I14" t="n">
        <v>62</v>
      </c>
      <c r="J14" t="n">
        <v>213.78</v>
      </c>
      <c r="K14" t="n">
        <v>54.38</v>
      </c>
      <c r="L14" t="n">
        <v>13</v>
      </c>
      <c r="M14" t="n">
        <v>60</v>
      </c>
      <c r="N14" t="n">
        <v>46.4</v>
      </c>
      <c r="O14" t="n">
        <v>26600.32</v>
      </c>
      <c r="P14" t="n">
        <v>1093.46</v>
      </c>
      <c r="Q14" t="n">
        <v>1261.99</v>
      </c>
      <c r="R14" t="n">
        <v>168.36</v>
      </c>
      <c r="S14" t="n">
        <v>108.84</v>
      </c>
      <c r="T14" t="n">
        <v>28617.02</v>
      </c>
      <c r="U14" t="n">
        <v>0.65</v>
      </c>
      <c r="V14" t="n">
        <v>0.91</v>
      </c>
      <c r="W14" t="n">
        <v>20.75</v>
      </c>
      <c r="X14" t="n">
        <v>1.76</v>
      </c>
      <c r="Y14" t="n">
        <v>0.5</v>
      </c>
      <c r="Z14" t="n">
        <v>10</v>
      </c>
      <c r="AA14" t="n">
        <v>3042.242124863237</v>
      </c>
      <c r="AB14" t="n">
        <v>4162.529889488301</v>
      </c>
      <c r="AC14" t="n">
        <v>3765.263878982772</v>
      </c>
      <c r="AD14" t="n">
        <v>3042242.124863237</v>
      </c>
      <c r="AE14" t="n">
        <v>4162529.889488301</v>
      </c>
      <c r="AF14" t="n">
        <v>6.231832620404408e-07</v>
      </c>
      <c r="AG14" t="n">
        <v>1.170416666666667</v>
      </c>
      <c r="AH14" t="n">
        <v>3765263.878982772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1.1918</v>
      </c>
      <c r="E15" t="n">
        <v>83.91</v>
      </c>
      <c r="F15" t="n">
        <v>79.17</v>
      </c>
      <c r="G15" t="n">
        <v>83.34</v>
      </c>
      <c r="H15" t="n">
        <v>1.15</v>
      </c>
      <c r="I15" t="n">
        <v>57</v>
      </c>
      <c r="J15" t="n">
        <v>215.41</v>
      </c>
      <c r="K15" t="n">
        <v>54.38</v>
      </c>
      <c r="L15" t="n">
        <v>14</v>
      </c>
      <c r="M15" t="n">
        <v>55</v>
      </c>
      <c r="N15" t="n">
        <v>47.03</v>
      </c>
      <c r="O15" t="n">
        <v>26801</v>
      </c>
      <c r="P15" t="n">
        <v>1089.96</v>
      </c>
      <c r="Q15" t="n">
        <v>1261.91</v>
      </c>
      <c r="R15" t="n">
        <v>162.82</v>
      </c>
      <c r="S15" t="n">
        <v>108.84</v>
      </c>
      <c r="T15" t="n">
        <v>25874.08</v>
      </c>
      <c r="U15" t="n">
        <v>0.67</v>
      </c>
      <c r="V15" t="n">
        <v>0.91</v>
      </c>
      <c r="W15" t="n">
        <v>20.74</v>
      </c>
      <c r="X15" t="n">
        <v>1.59</v>
      </c>
      <c r="Y15" t="n">
        <v>0.5</v>
      </c>
      <c r="Z15" t="n">
        <v>10</v>
      </c>
      <c r="AA15" t="n">
        <v>3020.048384261375</v>
      </c>
      <c r="AB15" t="n">
        <v>4132.1634344781</v>
      </c>
      <c r="AC15" t="n">
        <v>3737.795555819159</v>
      </c>
      <c r="AD15" t="n">
        <v>3020048.384261375</v>
      </c>
      <c r="AE15" t="n">
        <v>4132163.4344781</v>
      </c>
      <c r="AF15" t="n">
        <v>6.259142185233418e-07</v>
      </c>
      <c r="AG15" t="n">
        <v>1.165416666666667</v>
      </c>
      <c r="AH15" t="n">
        <v>3737795.555819159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1.1953</v>
      </c>
      <c r="E16" t="n">
        <v>83.66</v>
      </c>
      <c r="F16" t="n">
        <v>79.08</v>
      </c>
      <c r="G16" t="n">
        <v>89.53</v>
      </c>
      <c r="H16" t="n">
        <v>1.23</v>
      </c>
      <c r="I16" t="n">
        <v>53</v>
      </c>
      <c r="J16" t="n">
        <v>217.04</v>
      </c>
      <c r="K16" t="n">
        <v>54.38</v>
      </c>
      <c r="L16" t="n">
        <v>15</v>
      </c>
      <c r="M16" t="n">
        <v>51</v>
      </c>
      <c r="N16" t="n">
        <v>47.66</v>
      </c>
      <c r="O16" t="n">
        <v>27002.55</v>
      </c>
      <c r="P16" t="n">
        <v>1085.8</v>
      </c>
      <c r="Q16" t="n">
        <v>1261.94</v>
      </c>
      <c r="R16" t="n">
        <v>159.84</v>
      </c>
      <c r="S16" t="n">
        <v>108.84</v>
      </c>
      <c r="T16" t="n">
        <v>24400.12</v>
      </c>
      <c r="U16" t="n">
        <v>0.68</v>
      </c>
      <c r="V16" t="n">
        <v>0.92</v>
      </c>
      <c r="W16" t="n">
        <v>20.73</v>
      </c>
      <c r="X16" t="n">
        <v>1.5</v>
      </c>
      <c r="Y16" t="n">
        <v>0.5</v>
      </c>
      <c r="Z16" t="n">
        <v>10</v>
      </c>
      <c r="AA16" t="n">
        <v>3001.882635379127</v>
      </c>
      <c r="AB16" t="n">
        <v>4107.308255441127</v>
      </c>
      <c r="AC16" t="n">
        <v>3715.312520185012</v>
      </c>
      <c r="AD16" t="n">
        <v>3001882.635379127</v>
      </c>
      <c r="AE16" t="n">
        <v>4107308.255441126</v>
      </c>
      <c r="AF16" t="n">
        <v>6.277523623099097e-07</v>
      </c>
      <c r="AG16" t="n">
        <v>1.161944444444444</v>
      </c>
      <c r="AH16" t="n">
        <v>3715312.520185012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1.1982</v>
      </c>
      <c r="E17" t="n">
        <v>83.45999999999999</v>
      </c>
      <c r="F17" t="n">
        <v>79</v>
      </c>
      <c r="G17" t="n">
        <v>94.79000000000001</v>
      </c>
      <c r="H17" t="n">
        <v>1.3</v>
      </c>
      <c r="I17" t="n">
        <v>50</v>
      </c>
      <c r="J17" t="n">
        <v>218.68</v>
      </c>
      <c r="K17" t="n">
        <v>54.38</v>
      </c>
      <c r="L17" t="n">
        <v>16</v>
      </c>
      <c r="M17" t="n">
        <v>48</v>
      </c>
      <c r="N17" t="n">
        <v>48.31</v>
      </c>
      <c r="O17" t="n">
        <v>27204.98</v>
      </c>
      <c r="P17" t="n">
        <v>1082.94</v>
      </c>
      <c r="Q17" t="n">
        <v>1261.9</v>
      </c>
      <c r="R17" t="n">
        <v>156.96</v>
      </c>
      <c r="S17" t="n">
        <v>108.84</v>
      </c>
      <c r="T17" t="n">
        <v>22978.21</v>
      </c>
      <c r="U17" t="n">
        <v>0.6899999999999999</v>
      </c>
      <c r="V17" t="n">
        <v>0.92</v>
      </c>
      <c r="W17" t="n">
        <v>20.73</v>
      </c>
      <c r="X17" t="n">
        <v>1.41</v>
      </c>
      <c r="Y17" t="n">
        <v>0.5</v>
      </c>
      <c r="Z17" t="n">
        <v>10</v>
      </c>
      <c r="AA17" t="n">
        <v>2988.041573695493</v>
      </c>
      <c r="AB17" t="n">
        <v>4088.370304221033</v>
      </c>
      <c r="AC17" t="n">
        <v>3698.181980449783</v>
      </c>
      <c r="AD17" t="n">
        <v>2988041.573695493</v>
      </c>
      <c r="AE17" t="n">
        <v>4088370.304221033</v>
      </c>
      <c r="AF17" t="n">
        <v>6.29275395733066e-07</v>
      </c>
      <c r="AG17" t="n">
        <v>1.159166666666667</v>
      </c>
      <c r="AH17" t="n">
        <v>3698181.980449783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1.2013</v>
      </c>
      <c r="E18" t="n">
        <v>83.23999999999999</v>
      </c>
      <c r="F18" t="n">
        <v>78.90000000000001</v>
      </c>
      <c r="G18" t="n">
        <v>100.72</v>
      </c>
      <c r="H18" t="n">
        <v>1.37</v>
      </c>
      <c r="I18" t="n">
        <v>47</v>
      </c>
      <c r="J18" t="n">
        <v>220.33</v>
      </c>
      <c r="K18" t="n">
        <v>54.38</v>
      </c>
      <c r="L18" t="n">
        <v>17</v>
      </c>
      <c r="M18" t="n">
        <v>45</v>
      </c>
      <c r="N18" t="n">
        <v>48.95</v>
      </c>
      <c r="O18" t="n">
        <v>27408.3</v>
      </c>
      <c r="P18" t="n">
        <v>1079.35</v>
      </c>
      <c r="Q18" t="n">
        <v>1261.91</v>
      </c>
      <c r="R18" t="n">
        <v>153.85</v>
      </c>
      <c r="S18" t="n">
        <v>108.84</v>
      </c>
      <c r="T18" t="n">
        <v>21437.11</v>
      </c>
      <c r="U18" t="n">
        <v>0.71</v>
      </c>
      <c r="V18" t="n">
        <v>0.92</v>
      </c>
      <c r="W18" t="n">
        <v>20.72</v>
      </c>
      <c r="X18" t="n">
        <v>1.32</v>
      </c>
      <c r="Y18" t="n">
        <v>0.5</v>
      </c>
      <c r="Z18" t="n">
        <v>10</v>
      </c>
      <c r="AA18" t="n">
        <v>2972.101235951805</v>
      </c>
      <c r="AB18" t="n">
        <v>4066.560030882049</v>
      </c>
      <c r="AC18" t="n">
        <v>3678.453248987361</v>
      </c>
      <c r="AD18" t="n">
        <v>2972101.235951805</v>
      </c>
      <c r="AE18" t="n">
        <v>4066560.030882048</v>
      </c>
      <c r="AF18" t="n">
        <v>6.309034659440262e-07</v>
      </c>
      <c r="AG18" t="n">
        <v>1.156111111111111</v>
      </c>
      <c r="AH18" t="n">
        <v>3678453.248987361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1.2044</v>
      </c>
      <c r="E19" t="n">
        <v>83.03</v>
      </c>
      <c r="F19" t="n">
        <v>78.8</v>
      </c>
      <c r="G19" t="n">
        <v>107.46</v>
      </c>
      <c r="H19" t="n">
        <v>1.44</v>
      </c>
      <c r="I19" t="n">
        <v>44</v>
      </c>
      <c r="J19" t="n">
        <v>221.99</v>
      </c>
      <c r="K19" t="n">
        <v>54.38</v>
      </c>
      <c r="L19" t="n">
        <v>18</v>
      </c>
      <c r="M19" t="n">
        <v>42</v>
      </c>
      <c r="N19" t="n">
        <v>49.61</v>
      </c>
      <c r="O19" t="n">
        <v>27612.53</v>
      </c>
      <c r="P19" t="n">
        <v>1076.08</v>
      </c>
      <c r="Q19" t="n">
        <v>1261.96</v>
      </c>
      <c r="R19" t="n">
        <v>150.55</v>
      </c>
      <c r="S19" t="n">
        <v>108.84</v>
      </c>
      <c r="T19" t="n">
        <v>19802.48</v>
      </c>
      <c r="U19" t="n">
        <v>0.72</v>
      </c>
      <c r="V19" t="n">
        <v>0.92</v>
      </c>
      <c r="W19" t="n">
        <v>20.72</v>
      </c>
      <c r="X19" t="n">
        <v>1.22</v>
      </c>
      <c r="Y19" t="n">
        <v>0.5</v>
      </c>
      <c r="Z19" t="n">
        <v>10</v>
      </c>
      <c r="AA19" t="n">
        <v>2956.885989385581</v>
      </c>
      <c r="AB19" t="n">
        <v>4045.741859280834</v>
      </c>
      <c r="AC19" t="n">
        <v>3659.621934465281</v>
      </c>
      <c r="AD19" t="n">
        <v>2956885.989385581</v>
      </c>
      <c r="AE19" t="n">
        <v>4045741.859280834</v>
      </c>
      <c r="AF19" t="n">
        <v>6.325315361549864e-07</v>
      </c>
      <c r="AG19" t="n">
        <v>1.153194444444444</v>
      </c>
      <c r="AH19" t="n">
        <v>3659621.934465281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1.2063</v>
      </c>
      <c r="E20" t="n">
        <v>82.90000000000001</v>
      </c>
      <c r="F20" t="n">
        <v>78.75</v>
      </c>
      <c r="G20" t="n">
        <v>112.5</v>
      </c>
      <c r="H20" t="n">
        <v>1.51</v>
      </c>
      <c r="I20" t="n">
        <v>42</v>
      </c>
      <c r="J20" t="n">
        <v>223.65</v>
      </c>
      <c r="K20" t="n">
        <v>54.38</v>
      </c>
      <c r="L20" t="n">
        <v>19</v>
      </c>
      <c r="M20" t="n">
        <v>40</v>
      </c>
      <c r="N20" t="n">
        <v>50.27</v>
      </c>
      <c r="O20" t="n">
        <v>27817.81</v>
      </c>
      <c r="P20" t="n">
        <v>1074.17</v>
      </c>
      <c r="Q20" t="n">
        <v>1261.92</v>
      </c>
      <c r="R20" t="n">
        <v>149.12</v>
      </c>
      <c r="S20" t="n">
        <v>108.84</v>
      </c>
      <c r="T20" t="n">
        <v>19095.34</v>
      </c>
      <c r="U20" t="n">
        <v>0.73</v>
      </c>
      <c r="V20" t="n">
        <v>0.92</v>
      </c>
      <c r="W20" t="n">
        <v>20.71</v>
      </c>
      <c r="X20" t="n">
        <v>1.16</v>
      </c>
      <c r="Y20" t="n">
        <v>0.5</v>
      </c>
      <c r="Z20" t="n">
        <v>10</v>
      </c>
      <c r="AA20" t="n">
        <v>2947.901009683821</v>
      </c>
      <c r="AB20" t="n">
        <v>4033.448213663557</v>
      </c>
      <c r="AC20" t="n">
        <v>3648.501577131477</v>
      </c>
      <c r="AD20" t="n">
        <v>2947901.009683821</v>
      </c>
      <c r="AE20" t="n">
        <v>4033448.213663558</v>
      </c>
      <c r="AF20" t="n">
        <v>6.335293856391232e-07</v>
      </c>
      <c r="AG20" t="n">
        <v>1.151388888888889</v>
      </c>
      <c r="AH20" t="n">
        <v>3648501.577131478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1.2082</v>
      </c>
      <c r="E21" t="n">
        <v>82.77</v>
      </c>
      <c r="F21" t="n">
        <v>78.7</v>
      </c>
      <c r="G21" t="n">
        <v>118.05</v>
      </c>
      <c r="H21" t="n">
        <v>1.58</v>
      </c>
      <c r="I21" t="n">
        <v>40</v>
      </c>
      <c r="J21" t="n">
        <v>225.32</v>
      </c>
      <c r="K21" t="n">
        <v>54.38</v>
      </c>
      <c r="L21" t="n">
        <v>20</v>
      </c>
      <c r="M21" t="n">
        <v>38</v>
      </c>
      <c r="N21" t="n">
        <v>50.95</v>
      </c>
      <c r="O21" t="n">
        <v>28023.89</v>
      </c>
      <c r="P21" t="n">
        <v>1071.99</v>
      </c>
      <c r="Q21" t="n">
        <v>1261.91</v>
      </c>
      <c r="R21" t="n">
        <v>147.6</v>
      </c>
      <c r="S21" t="n">
        <v>108.84</v>
      </c>
      <c r="T21" t="n">
        <v>18349.98</v>
      </c>
      <c r="U21" t="n">
        <v>0.74</v>
      </c>
      <c r="V21" t="n">
        <v>0.92</v>
      </c>
      <c r="W21" t="n">
        <v>20.7</v>
      </c>
      <c r="X21" t="n">
        <v>1.11</v>
      </c>
      <c r="Y21" t="n">
        <v>0.5</v>
      </c>
      <c r="Z21" t="n">
        <v>10</v>
      </c>
      <c r="AA21" t="n">
        <v>2938.403767659642</v>
      </c>
      <c r="AB21" t="n">
        <v>4020.453668137328</v>
      </c>
      <c r="AC21" t="n">
        <v>3636.747212792313</v>
      </c>
      <c r="AD21" t="n">
        <v>2938403.767659642</v>
      </c>
      <c r="AE21" t="n">
        <v>4020453.668137328</v>
      </c>
      <c r="AF21" t="n">
        <v>6.345272351232602e-07</v>
      </c>
      <c r="AG21" t="n">
        <v>1.149583333333333</v>
      </c>
      <c r="AH21" t="n">
        <v>3636747.212792313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1.2105</v>
      </c>
      <c r="E22" t="n">
        <v>82.61</v>
      </c>
      <c r="F22" t="n">
        <v>78.61</v>
      </c>
      <c r="G22" t="n">
        <v>124.13</v>
      </c>
      <c r="H22" t="n">
        <v>1.64</v>
      </c>
      <c r="I22" t="n">
        <v>38</v>
      </c>
      <c r="J22" t="n">
        <v>227</v>
      </c>
      <c r="K22" t="n">
        <v>54.38</v>
      </c>
      <c r="L22" t="n">
        <v>21</v>
      </c>
      <c r="M22" t="n">
        <v>36</v>
      </c>
      <c r="N22" t="n">
        <v>51.62</v>
      </c>
      <c r="O22" t="n">
        <v>28230.92</v>
      </c>
      <c r="P22" t="n">
        <v>1068.89</v>
      </c>
      <c r="Q22" t="n">
        <v>1261.89</v>
      </c>
      <c r="R22" t="n">
        <v>144.82</v>
      </c>
      <c r="S22" t="n">
        <v>108.84</v>
      </c>
      <c r="T22" t="n">
        <v>16965.66</v>
      </c>
      <c r="U22" t="n">
        <v>0.75</v>
      </c>
      <c r="V22" t="n">
        <v>0.92</v>
      </c>
      <c r="W22" t="n">
        <v>20.7</v>
      </c>
      <c r="X22" t="n">
        <v>1.03</v>
      </c>
      <c r="Y22" t="n">
        <v>0.5</v>
      </c>
      <c r="Z22" t="n">
        <v>10</v>
      </c>
      <c r="AA22" t="n">
        <v>2925.731495809948</v>
      </c>
      <c r="AB22" t="n">
        <v>4003.114906731396</v>
      </c>
      <c r="AC22" t="n">
        <v>3621.06323843986</v>
      </c>
      <c r="AD22" t="n">
        <v>2925731.495809948</v>
      </c>
      <c r="AE22" t="n">
        <v>4003114.906731396</v>
      </c>
      <c r="AF22" t="n">
        <v>6.357351581830048e-07</v>
      </c>
      <c r="AG22" t="n">
        <v>1.147361111111111</v>
      </c>
      <c r="AH22" t="n">
        <v>3621063.238439859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1.2121</v>
      </c>
      <c r="E23" t="n">
        <v>82.5</v>
      </c>
      <c r="F23" t="n">
        <v>78.58</v>
      </c>
      <c r="G23" t="n">
        <v>130.97</v>
      </c>
      <c r="H23" t="n">
        <v>1.71</v>
      </c>
      <c r="I23" t="n">
        <v>36</v>
      </c>
      <c r="J23" t="n">
        <v>228.69</v>
      </c>
      <c r="K23" t="n">
        <v>54.38</v>
      </c>
      <c r="L23" t="n">
        <v>22</v>
      </c>
      <c r="M23" t="n">
        <v>34</v>
      </c>
      <c r="N23" t="n">
        <v>52.31</v>
      </c>
      <c r="O23" t="n">
        <v>28438.91</v>
      </c>
      <c r="P23" t="n">
        <v>1066.23</v>
      </c>
      <c r="Q23" t="n">
        <v>1261.91</v>
      </c>
      <c r="R23" t="n">
        <v>143.8</v>
      </c>
      <c r="S23" t="n">
        <v>108.84</v>
      </c>
      <c r="T23" t="n">
        <v>16467.51</v>
      </c>
      <c r="U23" t="n">
        <v>0.76</v>
      </c>
      <c r="V23" t="n">
        <v>0.92</v>
      </c>
      <c r="W23" t="n">
        <v>20.7</v>
      </c>
      <c r="X23" t="n">
        <v>1</v>
      </c>
      <c r="Y23" t="n">
        <v>0.5</v>
      </c>
      <c r="Z23" t="n">
        <v>10</v>
      </c>
      <c r="AA23" t="n">
        <v>2916.26475864112</v>
      </c>
      <c r="AB23" t="n">
        <v>3990.162099294038</v>
      </c>
      <c r="AC23" t="n">
        <v>3609.346628764944</v>
      </c>
      <c r="AD23" t="n">
        <v>2916264.75864112</v>
      </c>
      <c r="AE23" t="n">
        <v>3990162.099294038</v>
      </c>
      <c r="AF23" t="n">
        <v>6.365754524854359e-07</v>
      </c>
      <c r="AG23" t="n">
        <v>1.145833333333333</v>
      </c>
      <c r="AH23" t="n">
        <v>3609346.628764944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1.2126</v>
      </c>
      <c r="E24" t="n">
        <v>82.45999999999999</v>
      </c>
      <c r="F24" t="n">
        <v>78.59</v>
      </c>
      <c r="G24" t="n">
        <v>134.72</v>
      </c>
      <c r="H24" t="n">
        <v>1.77</v>
      </c>
      <c r="I24" t="n">
        <v>35</v>
      </c>
      <c r="J24" t="n">
        <v>230.38</v>
      </c>
      <c r="K24" t="n">
        <v>54.38</v>
      </c>
      <c r="L24" t="n">
        <v>23</v>
      </c>
      <c r="M24" t="n">
        <v>33</v>
      </c>
      <c r="N24" t="n">
        <v>53</v>
      </c>
      <c r="O24" t="n">
        <v>28647.87</v>
      </c>
      <c r="P24" t="n">
        <v>1063.62</v>
      </c>
      <c r="Q24" t="n">
        <v>1261.91</v>
      </c>
      <c r="R24" t="n">
        <v>143.81</v>
      </c>
      <c r="S24" t="n">
        <v>108.84</v>
      </c>
      <c r="T24" t="n">
        <v>16475.16</v>
      </c>
      <c r="U24" t="n">
        <v>0.76</v>
      </c>
      <c r="V24" t="n">
        <v>0.92</v>
      </c>
      <c r="W24" t="n">
        <v>20.7</v>
      </c>
      <c r="X24" t="n">
        <v>1</v>
      </c>
      <c r="Y24" t="n">
        <v>0.5</v>
      </c>
      <c r="Z24" t="n">
        <v>10</v>
      </c>
      <c r="AA24" t="n">
        <v>2909.95639324377</v>
      </c>
      <c r="AB24" t="n">
        <v>3981.530715451946</v>
      </c>
      <c r="AC24" t="n">
        <v>3601.539012082517</v>
      </c>
      <c r="AD24" t="n">
        <v>2909956.393243771</v>
      </c>
      <c r="AE24" t="n">
        <v>3981530.715451946</v>
      </c>
      <c r="AF24" t="n">
        <v>6.368380444549456e-07</v>
      </c>
      <c r="AG24" t="n">
        <v>1.145277777777778</v>
      </c>
      <c r="AH24" t="n">
        <v>3601539.012082517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1.2151</v>
      </c>
      <c r="E25" t="n">
        <v>82.3</v>
      </c>
      <c r="F25" t="n">
        <v>78.5</v>
      </c>
      <c r="G25" t="n">
        <v>142.73</v>
      </c>
      <c r="H25" t="n">
        <v>1.84</v>
      </c>
      <c r="I25" t="n">
        <v>33</v>
      </c>
      <c r="J25" t="n">
        <v>232.08</v>
      </c>
      <c r="K25" t="n">
        <v>54.38</v>
      </c>
      <c r="L25" t="n">
        <v>24</v>
      </c>
      <c r="M25" t="n">
        <v>31</v>
      </c>
      <c r="N25" t="n">
        <v>53.71</v>
      </c>
      <c r="O25" t="n">
        <v>28857.81</v>
      </c>
      <c r="P25" t="n">
        <v>1061.83</v>
      </c>
      <c r="Q25" t="n">
        <v>1261.93</v>
      </c>
      <c r="R25" t="n">
        <v>141.02</v>
      </c>
      <c r="S25" t="n">
        <v>108.84</v>
      </c>
      <c r="T25" t="n">
        <v>15093.69</v>
      </c>
      <c r="U25" t="n">
        <v>0.77</v>
      </c>
      <c r="V25" t="n">
        <v>0.92</v>
      </c>
      <c r="W25" t="n">
        <v>20.7</v>
      </c>
      <c r="X25" t="n">
        <v>0.92</v>
      </c>
      <c r="Y25" t="n">
        <v>0.5</v>
      </c>
      <c r="Z25" t="n">
        <v>10</v>
      </c>
      <c r="AA25" t="n">
        <v>2899.515372629642</v>
      </c>
      <c r="AB25" t="n">
        <v>3967.244850422372</v>
      </c>
      <c r="AC25" t="n">
        <v>3588.61656996103</v>
      </c>
      <c r="AD25" t="n">
        <v>2899515.372629642</v>
      </c>
      <c r="AE25" t="n">
        <v>3967244.850422372</v>
      </c>
      <c r="AF25" t="n">
        <v>6.381510043024941e-07</v>
      </c>
      <c r="AG25" t="n">
        <v>1.143055555555555</v>
      </c>
      <c r="AH25" t="n">
        <v>3588616.56996103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1.2161</v>
      </c>
      <c r="E26" t="n">
        <v>82.23</v>
      </c>
      <c r="F26" t="n">
        <v>78.47</v>
      </c>
      <c r="G26" t="n">
        <v>147.12</v>
      </c>
      <c r="H26" t="n">
        <v>1.9</v>
      </c>
      <c r="I26" t="n">
        <v>32</v>
      </c>
      <c r="J26" t="n">
        <v>233.79</v>
      </c>
      <c r="K26" t="n">
        <v>54.38</v>
      </c>
      <c r="L26" t="n">
        <v>25</v>
      </c>
      <c r="M26" t="n">
        <v>30</v>
      </c>
      <c r="N26" t="n">
        <v>54.42</v>
      </c>
      <c r="O26" t="n">
        <v>29068.74</v>
      </c>
      <c r="P26" t="n">
        <v>1058.83</v>
      </c>
      <c r="Q26" t="n">
        <v>1261.88</v>
      </c>
      <c r="R26" t="n">
        <v>139.95</v>
      </c>
      <c r="S26" t="n">
        <v>108.84</v>
      </c>
      <c r="T26" t="n">
        <v>14564.75</v>
      </c>
      <c r="U26" t="n">
        <v>0.78</v>
      </c>
      <c r="V26" t="n">
        <v>0.92</v>
      </c>
      <c r="W26" t="n">
        <v>20.69</v>
      </c>
      <c r="X26" t="n">
        <v>0.88</v>
      </c>
      <c r="Y26" t="n">
        <v>0.5</v>
      </c>
      <c r="Z26" t="n">
        <v>10</v>
      </c>
      <c r="AA26" t="n">
        <v>2890.867748398085</v>
      </c>
      <c r="AB26" t="n">
        <v>3955.412789442499</v>
      </c>
      <c r="AC26" t="n">
        <v>3577.913744274675</v>
      </c>
      <c r="AD26" t="n">
        <v>2890867.748398085</v>
      </c>
      <c r="AE26" t="n">
        <v>3955412.789442499</v>
      </c>
      <c r="AF26" t="n">
        <v>6.386761882415136e-07</v>
      </c>
      <c r="AG26" t="n">
        <v>1.142083333333333</v>
      </c>
      <c r="AH26" t="n">
        <v>3577913.744274674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1.2171</v>
      </c>
      <c r="E27" t="n">
        <v>82.16</v>
      </c>
      <c r="F27" t="n">
        <v>78.44</v>
      </c>
      <c r="G27" t="n">
        <v>151.81</v>
      </c>
      <c r="H27" t="n">
        <v>1.96</v>
      </c>
      <c r="I27" t="n">
        <v>31</v>
      </c>
      <c r="J27" t="n">
        <v>235.51</v>
      </c>
      <c r="K27" t="n">
        <v>54.38</v>
      </c>
      <c r="L27" t="n">
        <v>26</v>
      </c>
      <c r="M27" t="n">
        <v>29</v>
      </c>
      <c r="N27" t="n">
        <v>55.14</v>
      </c>
      <c r="O27" t="n">
        <v>29280.69</v>
      </c>
      <c r="P27" t="n">
        <v>1057.01</v>
      </c>
      <c r="Q27" t="n">
        <v>1261.92</v>
      </c>
      <c r="R27" t="n">
        <v>138.95</v>
      </c>
      <c r="S27" t="n">
        <v>108.84</v>
      </c>
      <c r="T27" t="n">
        <v>14066.48</v>
      </c>
      <c r="U27" t="n">
        <v>0.78</v>
      </c>
      <c r="V27" t="n">
        <v>0.92</v>
      </c>
      <c r="W27" t="n">
        <v>20.69</v>
      </c>
      <c r="X27" t="n">
        <v>0.85</v>
      </c>
      <c r="Y27" t="n">
        <v>0.5</v>
      </c>
      <c r="Z27" t="n">
        <v>10</v>
      </c>
      <c r="AA27" t="n">
        <v>2884.579251273266</v>
      </c>
      <c r="AB27" t="n">
        <v>3946.808590247408</v>
      </c>
      <c r="AC27" t="n">
        <v>3570.130717774693</v>
      </c>
      <c r="AD27" t="n">
        <v>2884579.251273266</v>
      </c>
      <c r="AE27" t="n">
        <v>3946808.590247408</v>
      </c>
      <c r="AF27" t="n">
        <v>6.39201372180533e-07</v>
      </c>
      <c r="AG27" t="n">
        <v>1.141111111111111</v>
      </c>
      <c r="AH27" t="n">
        <v>3570130.717774693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1.2194</v>
      </c>
      <c r="E28" t="n">
        <v>82.01000000000001</v>
      </c>
      <c r="F28" t="n">
        <v>78.36</v>
      </c>
      <c r="G28" t="n">
        <v>162.13</v>
      </c>
      <c r="H28" t="n">
        <v>2.02</v>
      </c>
      <c r="I28" t="n">
        <v>29</v>
      </c>
      <c r="J28" t="n">
        <v>237.24</v>
      </c>
      <c r="K28" t="n">
        <v>54.38</v>
      </c>
      <c r="L28" t="n">
        <v>27</v>
      </c>
      <c r="M28" t="n">
        <v>27</v>
      </c>
      <c r="N28" t="n">
        <v>55.86</v>
      </c>
      <c r="O28" t="n">
        <v>29493.67</v>
      </c>
      <c r="P28" t="n">
        <v>1054.53</v>
      </c>
      <c r="Q28" t="n">
        <v>1261.9</v>
      </c>
      <c r="R28" t="n">
        <v>136.5</v>
      </c>
      <c r="S28" t="n">
        <v>108.84</v>
      </c>
      <c r="T28" t="n">
        <v>12854.14</v>
      </c>
      <c r="U28" t="n">
        <v>0.8</v>
      </c>
      <c r="V28" t="n">
        <v>0.92</v>
      </c>
      <c r="W28" t="n">
        <v>20.69</v>
      </c>
      <c r="X28" t="n">
        <v>0.78</v>
      </c>
      <c r="Y28" t="n">
        <v>0.5</v>
      </c>
      <c r="Z28" t="n">
        <v>10</v>
      </c>
      <c r="AA28" t="n">
        <v>2873.430177093107</v>
      </c>
      <c r="AB28" t="n">
        <v>3931.553935091676</v>
      </c>
      <c r="AC28" t="n">
        <v>3556.331945496982</v>
      </c>
      <c r="AD28" t="n">
        <v>2873430.177093107</v>
      </c>
      <c r="AE28" t="n">
        <v>3931553.935091676</v>
      </c>
      <c r="AF28" t="n">
        <v>6.404092952402776e-07</v>
      </c>
      <c r="AG28" t="n">
        <v>1.139027777777778</v>
      </c>
      <c r="AH28" t="n">
        <v>3556331.945496982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1.2198</v>
      </c>
      <c r="E29" t="n">
        <v>81.98</v>
      </c>
      <c r="F29" t="n">
        <v>78.38</v>
      </c>
      <c r="G29" t="n">
        <v>167.95</v>
      </c>
      <c r="H29" t="n">
        <v>2.08</v>
      </c>
      <c r="I29" t="n">
        <v>28</v>
      </c>
      <c r="J29" t="n">
        <v>238.97</v>
      </c>
      <c r="K29" t="n">
        <v>54.38</v>
      </c>
      <c r="L29" t="n">
        <v>28</v>
      </c>
      <c r="M29" t="n">
        <v>26</v>
      </c>
      <c r="N29" t="n">
        <v>56.6</v>
      </c>
      <c r="O29" t="n">
        <v>29707.68</v>
      </c>
      <c r="P29" t="n">
        <v>1053.39</v>
      </c>
      <c r="Q29" t="n">
        <v>1261.91</v>
      </c>
      <c r="R29" t="n">
        <v>136.82</v>
      </c>
      <c r="S29" t="n">
        <v>108.84</v>
      </c>
      <c r="T29" t="n">
        <v>13016.38</v>
      </c>
      <c r="U29" t="n">
        <v>0.8</v>
      </c>
      <c r="V29" t="n">
        <v>0.92</v>
      </c>
      <c r="W29" t="n">
        <v>20.69</v>
      </c>
      <c r="X29" t="n">
        <v>0.79</v>
      </c>
      <c r="Y29" t="n">
        <v>0.5</v>
      </c>
      <c r="Z29" t="n">
        <v>10</v>
      </c>
      <c r="AA29" t="n">
        <v>2870.42595851156</v>
      </c>
      <c r="AB29" t="n">
        <v>3927.443430691633</v>
      </c>
      <c r="AC29" t="n">
        <v>3552.61374186775</v>
      </c>
      <c r="AD29" t="n">
        <v>2870425.95851156</v>
      </c>
      <c r="AE29" t="n">
        <v>3927443.430691633</v>
      </c>
      <c r="AF29" t="n">
        <v>6.406193688158853e-07</v>
      </c>
      <c r="AG29" t="n">
        <v>1.138611111111111</v>
      </c>
      <c r="AH29" t="n">
        <v>3552613.74186775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1.2212</v>
      </c>
      <c r="E30" t="n">
        <v>81.88</v>
      </c>
      <c r="F30" t="n">
        <v>78.31999999999999</v>
      </c>
      <c r="G30" t="n">
        <v>174.04</v>
      </c>
      <c r="H30" t="n">
        <v>2.14</v>
      </c>
      <c r="I30" t="n">
        <v>27</v>
      </c>
      <c r="J30" t="n">
        <v>240.72</v>
      </c>
      <c r="K30" t="n">
        <v>54.38</v>
      </c>
      <c r="L30" t="n">
        <v>29</v>
      </c>
      <c r="M30" t="n">
        <v>25</v>
      </c>
      <c r="N30" t="n">
        <v>57.34</v>
      </c>
      <c r="O30" t="n">
        <v>29922.88</v>
      </c>
      <c r="P30" t="n">
        <v>1051.48</v>
      </c>
      <c r="Q30" t="n">
        <v>1261.9</v>
      </c>
      <c r="R30" t="n">
        <v>135.05</v>
      </c>
      <c r="S30" t="n">
        <v>108.84</v>
      </c>
      <c r="T30" t="n">
        <v>12135.9</v>
      </c>
      <c r="U30" t="n">
        <v>0.8100000000000001</v>
      </c>
      <c r="V30" t="n">
        <v>0.92</v>
      </c>
      <c r="W30" t="n">
        <v>20.69</v>
      </c>
      <c r="X30" t="n">
        <v>0.73</v>
      </c>
      <c r="Y30" t="n">
        <v>0.5</v>
      </c>
      <c r="Z30" t="n">
        <v>10</v>
      </c>
      <c r="AA30" t="n">
        <v>2862.760461248734</v>
      </c>
      <c r="AB30" t="n">
        <v>3916.955159158762</v>
      </c>
      <c r="AC30" t="n">
        <v>3543.126456249595</v>
      </c>
      <c r="AD30" t="n">
        <v>2862760.461248735</v>
      </c>
      <c r="AE30" t="n">
        <v>3916955.159158763</v>
      </c>
      <c r="AF30" t="n">
        <v>6.413546263305126e-07</v>
      </c>
      <c r="AG30" t="n">
        <v>1.137222222222222</v>
      </c>
      <c r="AH30" t="n">
        <v>3543126.456249595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1.2221</v>
      </c>
      <c r="E31" t="n">
        <v>81.83</v>
      </c>
      <c r="F31" t="n">
        <v>78.3</v>
      </c>
      <c r="G31" t="n">
        <v>180.69</v>
      </c>
      <c r="H31" t="n">
        <v>2.2</v>
      </c>
      <c r="I31" t="n">
        <v>26</v>
      </c>
      <c r="J31" t="n">
        <v>242.47</v>
      </c>
      <c r="K31" t="n">
        <v>54.38</v>
      </c>
      <c r="L31" t="n">
        <v>30</v>
      </c>
      <c r="M31" t="n">
        <v>24</v>
      </c>
      <c r="N31" t="n">
        <v>58.1</v>
      </c>
      <c r="O31" t="n">
        <v>30139.04</v>
      </c>
      <c r="P31" t="n">
        <v>1046.76</v>
      </c>
      <c r="Q31" t="n">
        <v>1261.88</v>
      </c>
      <c r="R31" t="n">
        <v>134.41</v>
      </c>
      <c r="S31" t="n">
        <v>108.84</v>
      </c>
      <c r="T31" t="n">
        <v>11822.19</v>
      </c>
      <c r="U31" t="n">
        <v>0.8100000000000001</v>
      </c>
      <c r="V31" t="n">
        <v>0.93</v>
      </c>
      <c r="W31" t="n">
        <v>20.68</v>
      </c>
      <c r="X31" t="n">
        <v>0.71</v>
      </c>
      <c r="Y31" t="n">
        <v>0.5</v>
      </c>
      <c r="Z31" t="n">
        <v>10</v>
      </c>
      <c r="AA31" t="n">
        <v>2851.114889658637</v>
      </c>
      <c r="AB31" t="n">
        <v>3901.021174342832</v>
      </c>
      <c r="AC31" t="n">
        <v>3528.71318858101</v>
      </c>
      <c r="AD31" t="n">
        <v>2851114.889658637</v>
      </c>
      <c r="AE31" t="n">
        <v>3901021.174342832</v>
      </c>
      <c r="AF31" t="n">
        <v>6.4182729187563e-07</v>
      </c>
      <c r="AG31" t="n">
        <v>1.136527777777778</v>
      </c>
      <c r="AH31" t="n">
        <v>3528713.18858101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1.2219</v>
      </c>
      <c r="E32" t="n">
        <v>81.84</v>
      </c>
      <c r="F32" t="n">
        <v>78.31</v>
      </c>
      <c r="G32" t="n">
        <v>180.72</v>
      </c>
      <c r="H32" t="n">
        <v>2.26</v>
      </c>
      <c r="I32" t="n">
        <v>26</v>
      </c>
      <c r="J32" t="n">
        <v>244.23</v>
      </c>
      <c r="K32" t="n">
        <v>54.38</v>
      </c>
      <c r="L32" t="n">
        <v>31</v>
      </c>
      <c r="M32" t="n">
        <v>24</v>
      </c>
      <c r="N32" t="n">
        <v>58.86</v>
      </c>
      <c r="O32" t="n">
        <v>30356.28</v>
      </c>
      <c r="P32" t="n">
        <v>1047.16</v>
      </c>
      <c r="Q32" t="n">
        <v>1261.9</v>
      </c>
      <c r="R32" t="n">
        <v>134.87</v>
      </c>
      <c r="S32" t="n">
        <v>108.84</v>
      </c>
      <c r="T32" t="n">
        <v>12050.19</v>
      </c>
      <c r="U32" t="n">
        <v>0.8100000000000001</v>
      </c>
      <c r="V32" t="n">
        <v>0.92</v>
      </c>
      <c r="W32" t="n">
        <v>20.69</v>
      </c>
      <c r="X32" t="n">
        <v>0.73</v>
      </c>
      <c r="Y32" t="n">
        <v>0.5</v>
      </c>
      <c r="Z32" t="n">
        <v>10</v>
      </c>
      <c r="AA32" t="n">
        <v>2852.471764909553</v>
      </c>
      <c r="AB32" t="n">
        <v>3902.877710922246</v>
      </c>
      <c r="AC32" t="n">
        <v>3530.39253991495</v>
      </c>
      <c r="AD32" t="n">
        <v>2852471.764909553</v>
      </c>
      <c r="AE32" t="n">
        <v>3902877.710922246</v>
      </c>
      <c r="AF32" t="n">
        <v>6.417222550878262e-07</v>
      </c>
      <c r="AG32" t="n">
        <v>1.136666666666667</v>
      </c>
      <c r="AH32" t="n">
        <v>3530392.53991495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1.223</v>
      </c>
      <c r="E33" t="n">
        <v>81.76000000000001</v>
      </c>
      <c r="F33" t="n">
        <v>78.27</v>
      </c>
      <c r="G33" t="n">
        <v>187.86</v>
      </c>
      <c r="H33" t="n">
        <v>2.31</v>
      </c>
      <c r="I33" t="n">
        <v>25</v>
      </c>
      <c r="J33" t="n">
        <v>246</v>
      </c>
      <c r="K33" t="n">
        <v>54.38</v>
      </c>
      <c r="L33" t="n">
        <v>32</v>
      </c>
      <c r="M33" t="n">
        <v>23</v>
      </c>
      <c r="N33" t="n">
        <v>59.63</v>
      </c>
      <c r="O33" t="n">
        <v>30574.64</v>
      </c>
      <c r="P33" t="n">
        <v>1047.38</v>
      </c>
      <c r="Q33" t="n">
        <v>1261.89</v>
      </c>
      <c r="R33" t="n">
        <v>133.59</v>
      </c>
      <c r="S33" t="n">
        <v>108.84</v>
      </c>
      <c r="T33" t="n">
        <v>11418.07</v>
      </c>
      <c r="U33" t="n">
        <v>0.8100000000000001</v>
      </c>
      <c r="V33" t="n">
        <v>0.93</v>
      </c>
      <c r="W33" t="n">
        <v>20.68</v>
      </c>
      <c r="X33" t="n">
        <v>0.6899999999999999</v>
      </c>
      <c r="Y33" t="n">
        <v>0.5</v>
      </c>
      <c r="Z33" t="n">
        <v>10</v>
      </c>
      <c r="AA33" t="n">
        <v>2849.947309830102</v>
      </c>
      <c r="AB33" t="n">
        <v>3899.423640111444</v>
      </c>
      <c r="AC33" t="n">
        <v>3527.268120774512</v>
      </c>
      <c r="AD33" t="n">
        <v>2849947.309830102</v>
      </c>
      <c r="AE33" t="n">
        <v>3899423.640111444</v>
      </c>
      <c r="AF33" t="n">
        <v>6.422999574207476e-07</v>
      </c>
      <c r="AG33" t="n">
        <v>1.135555555555556</v>
      </c>
      <c r="AH33" t="n">
        <v>3527268.120774512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1.2241</v>
      </c>
      <c r="E34" t="n">
        <v>81.69</v>
      </c>
      <c r="F34" t="n">
        <v>78.23999999999999</v>
      </c>
      <c r="G34" t="n">
        <v>195.6</v>
      </c>
      <c r="H34" t="n">
        <v>2.37</v>
      </c>
      <c r="I34" t="n">
        <v>24</v>
      </c>
      <c r="J34" t="n">
        <v>247.78</v>
      </c>
      <c r="K34" t="n">
        <v>54.38</v>
      </c>
      <c r="L34" t="n">
        <v>33</v>
      </c>
      <c r="M34" t="n">
        <v>22</v>
      </c>
      <c r="N34" t="n">
        <v>60.41</v>
      </c>
      <c r="O34" t="n">
        <v>30794.11</v>
      </c>
      <c r="P34" t="n">
        <v>1044.68</v>
      </c>
      <c r="Q34" t="n">
        <v>1261.91</v>
      </c>
      <c r="R34" t="n">
        <v>132.3</v>
      </c>
      <c r="S34" t="n">
        <v>108.84</v>
      </c>
      <c r="T34" t="n">
        <v>10779.81</v>
      </c>
      <c r="U34" t="n">
        <v>0.82</v>
      </c>
      <c r="V34" t="n">
        <v>0.93</v>
      </c>
      <c r="W34" t="n">
        <v>20.69</v>
      </c>
      <c r="X34" t="n">
        <v>0.66</v>
      </c>
      <c r="Y34" t="n">
        <v>0.5</v>
      </c>
      <c r="Z34" t="n">
        <v>10</v>
      </c>
      <c r="AA34" t="n">
        <v>2841.75703782961</v>
      </c>
      <c r="AB34" t="n">
        <v>3888.21734863107</v>
      </c>
      <c r="AC34" t="n">
        <v>3517.131342024897</v>
      </c>
      <c r="AD34" t="n">
        <v>2841757.03782961</v>
      </c>
      <c r="AE34" t="n">
        <v>3888217.34863107</v>
      </c>
      <c r="AF34" t="n">
        <v>6.428776597536688e-07</v>
      </c>
      <c r="AG34" t="n">
        <v>1.134583333333333</v>
      </c>
      <c r="AH34" t="n">
        <v>3517131.342024897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1.225</v>
      </c>
      <c r="E35" t="n">
        <v>81.63</v>
      </c>
      <c r="F35" t="n">
        <v>78.22</v>
      </c>
      <c r="G35" t="n">
        <v>204.05</v>
      </c>
      <c r="H35" t="n">
        <v>2.42</v>
      </c>
      <c r="I35" t="n">
        <v>23</v>
      </c>
      <c r="J35" t="n">
        <v>249.57</v>
      </c>
      <c r="K35" t="n">
        <v>54.38</v>
      </c>
      <c r="L35" t="n">
        <v>34</v>
      </c>
      <c r="M35" t="n">
        <v>21</v>
      </c>
      <c r="N35" t="n">
        <v>61.2</v>
      </c>
      <c r="O35" t="n">
        <v>31014.73</v>
      </c>
      <c r="P35" t="n">
        <v>1043.06</v>
      </c>
      <c r="Q35" t="n">
        <v>1261.89</v>
      </c>
      <c r="R35" t="n">
        <v>131.71</v>
      </c>
      <c r="S35" t="n">
        <v>108.84</v>
      </c>
      <c r="T35" t="n">
        <v>10487.71</v>
      </c>
      <c r="U35" t="n">
        <v>0.83</v>
      </c>
      <c r="V35" t="n">
        <v>0.93</v>
      </c>
      <c r="W35" t="n">
        <v>20.69</v>
      </c>
      <c r="X35" t="n">
        <v>0.64</v>
      </c>
      <c r="Y35" t="n">
        <v>0.5</v>
      </c>
      <c r="Z35" t="n">
        <v>10</v>
      </c>
      <c r="AA35" t="n">
        <v>2836.274644885977</v>
      </c>
      <c r="AB35" t="n">
        <v>3880.716096739485</v>
      </c>
      <c r="AC35" t="n">
        <v>3510.345999085772</v>
      </c>
      <c r="AD35" t="n">
        <v>2836274.644885977</v>
      </c>
      <c r="AE35" t="n">
        <v>3880716.096739485</v>
      </c>
      <c r="AF35" t="n">
        <v>6.433503252987864e-07</v>
      </c>
      <c r="AG35" t="n">
        <v>1.13375</v>
      </c>
      <c r="AH35" t="n">
        <v>3510345.999085772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1.2249</v>
      </c>
      <c r="E36" t="n">
        <v>81.64</v>
      </c>
      <c r="F36" t="n">
        <v>78.23</v>
      </c>
      <c r="G36" t="n">
        <v>204.08</v>
      </c>
      <c r="H36" t="n">
        <v>2.48</v>
      </c>
      <c r="I36" t="n">
        <v>23</v>
      </c>
      <c r="J36" t="n">
        <v>251.37</v>
      </c>
      <c r="K36" t="n">
        <v>54.38</v>
      </c>
      <c r="L36" t="n">
        <v>35</v>
      </c>
      <c r="M36" t="n">
        <v>21</v>
      </c>
      <c r="N36" t="n">
        <v>61.99</v>
      </c>
      <c r="O36" t="n">
        <v>31236.5</v>
      </c>
      <c r="P36" t="n">
        <v>1042.84</v>
      </c>
      <c r="Q36" t="n">
        <v>1261.93</v>
      </c>
      <c r="R36" t="n">
        <v>132.26</v>
      </c>
      <c r="S36" t="n">
        <v>108.84</v>
      </c>
      <c r="T36" t="n">
        <v>10762.26</v>
      </c>
      <c r="U36" t="n">
        <v>0.82</v>
      </c>
      <c r="V36" t="n">
        <v>0.93</v>
      </c>
      <c r="W36" t="n">
        <v>20.68</v>
      </c>
      <c r="X36" t="n">
        <v>0.65</v>
      </c>
      <c r="Y36" t="n">
        <v>0.5</v>
      </c>
      <c r="Z36" t="n">
        <v>10</v>
      </c>
      <c r="AA36" t="n">
        <v>2836.17043957764</v>
      </c>
      <c r="AB36" t="n">
        <v>3880.573518439405</v>
      </c>
      <c r="AC36" t="n">
        <v>3510.217028258541</v>
      </c>
      <c r="AD36" t="n">
        <v>2836170.43957764</v>
      </c>
      <c r="AE36" t="n">
        <v>3880573.518439405</v>
      </c>
      <c r="AF36" t="n">
        <v>6.432978069048845e-07</v>
      </c>
      <c r="AG36" t="n">
        <v>1.133888888888889</v>
      </c>
      <c r="AH36" t="n">
        <v>3510217.028258541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1.2265</v>
      </c>
      <c r="E37" t="n">
        <v>81.54000000000001</v>
      </c>
      <c r="F37" t="n">
        <v>78.16</v>
      </c>
      <c r="G37" t="n">
        <v>213.17</v>
      </c>
      <c r="H37" t="n">
        <v>2.53</v>
      </c>
      <c r="I37" t="n">
        <v>22</v>
      </c>
      <c r="J37" t="n">
        <v>253.18</v>
      </c>
      <c r="K37" t="n">
        <v>54.38</v>
      </c>
      <c r="L37" t="n">
        <v>36</v>
      </c>
      <c r="M37" t="n">
        <v>20</v>
      </c>
      <c r="N37" t="n">
        <v>62.8</v>
      </c>
      <c r="O37" t="n">
        <v>31459.45</v>
      </c>
      <c r="P37" t="n">
        <v>1040.94</v>
      </c>
      <c r="Q37" t="n">
        <v>1261.88</v>
      </c>
      <c r="R37" t="n">
        <v>130.01</v>
      </c>
      <c r="S37" t="n">
        <v>108.84</v>
      </c>
      <c r="T37" t="n">
        <v>9644.76</v>
      </c>
      <c r="U37" t="n">
        <v>0.84</v>
      </c>
      <c r="V37" t="n">
        <v>0.93</v>
      </c>
      <c r="W37" t="n">
        <v>20.68</v>
      </c>
      <c r="X37" t="n">
        <v>0.58</v>
      </c>
      <c r="Y37" t="n">
        <v>0.5</v>
      </c>
      <c r="Z37" t="n">
        <v>10</v>
      </c>
      <c r="AA37" t="n">
        <v>2828.036763941831</v>
      </c>
      <c r="AB37" t="n">
        <v>3869.444664602047</v>
      </c>
      <c r="AC37" t="n">
        <v>3500.150296611977</v>
      </c>
      <c r="AD37" t="n">
        <v>2828036.763941831</v>
      </c>
      <c r="AE37" t="n">
        <v>3869444.664602047</v>
      </c>
      <c r="AF37" t="n">
        <v>6.441381012073155e-07</v>
      </c>
      <c r="AG37" t="n">
        <v>1.1325</v>
      </c>
      <c r="AH37" t="n">
        <v>3500150.296611977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1.226</v>
      </c>
      <c r="E38" t="n">
        <v>81.56</v>
      </c>
      <c r="F38" t="n">
        <v>78.19</v>
      </c>
      <c r="G38" t="n">
        <v>213.25</v>
      </c>
      <c r="H38" t="n">
        <v>2.58</v>
      </c>
      <c r="I38" t="n">
        <v>22</v>
      </c>
      <c r="J38" t="n">
        <v>255</v>
      </c>
      <c r="K38" t="n">
        <v>54.38</v>
      </c>
      <c r="L38" t="n">
        <v>37</v>
      </c>
      <c r="M38" t="n">
        <v>20</v>
      </c>
      <c r="N38" t="n">
        <v>63.62</v>
      </c>
      <c r="O38" t="n">
        <v>31683.59</v>
      </c>
      <c r="P38" t="n">
        <v>1037.23</v>
      </c>
      <c r="Q38" t="n">
        <v>1261.89</v>
      </c>
      <c r="R38" t="n">
        <v>130.83</v>
      </c>
      <c r="S38" t="n">
        <v>108.84</v>
      </c>
      <c r="T38" t="n">
        <v>10050.57</v>
      </c>
      <c r="U38" t="n">
        <v>0.83</v>
      </c>
      <c r="V38" t="n">
        <v>0.93</v>
      </c>
      <c r="W38" t="n">
        <v>20.68</v>
      </c>
      <c r="X38" t="n">
        <v>0.61</v>
      </c>
      <c r="Y38" t="n">
        <v>0.5</v>
      </c>
      <c r="Z38" t="n">
        <v>10</v>
      </c>
      <c r="AA38" t="n">
        <v>2822.16536776107</v>
      </c>
      <c r="AB38" t="n">
        <v>3861.41116131981</v>
      </c>
      <c r="AC38" t="n">
        <v>3492.883499607904</v>
      </c>
      <c r="AD38" t="n">
        <v>2822165.36776107</v>
      </c>
      <c r="AE38" t="n">
        <v>3861411.16131981</v>
      </c>
      <c r="AF38" t="n">
        <v>6.438755092378058e-07</v>
      </c>
      <c r="AG38" t="n">
        <v>1.132777777777778</v>
      </c>
      <c r="AH38" t="n">
        <v>3492883.499607904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1.2273</v>
      </c>
      <c r="E39" t="n">
        <v>81.48</v>
      </c>
      <c r="F39" t="n">
        <v>78.15000000000001</v>
      </c>
      <c r="G39" t="n">
        <v>223.28</v>
      </c>
      <c r="H39" t="n">
        <v>2.63</v>
      </c>
      <c r="I39" t="n">
        <v>21</v>
      </c>
      <c r="J39" t="n">
        <v>256.82</v>
      </c>
      <c r="K39" t="n">
        <v>54.38</v>
      </c>
      <c r="L39" t="n">
        <v>38</v>
      </c>
      <c r="M39" t="n">
        <v>19</v>
      </c>
      <c r="N39" t="n">
        <v>64.45</v>
      </c>
      <c r="O39" t="n">
        <v>31909.08</v>
      </c>
      <c r="P39" t="n">
        <v>1038.48</v>
      </c>
      <c r="Q39" t="n">
        <v>1261.87</v>
      </c>
      <c r="R39" t="n">
        <v>129.35</v>
      </c>
      <c r="S39" t="n">
        <v>108.84</v>
      </c>
      <c r="T39" t="n">
        <v>9315.48</v>
      </c>
      <c r="U39" t="n">
        <v>0.84</v>
      </c>
      <c r="V39" t="n">
        <v>0.93</v>
      </c>
      <c r="W39" t="n">
        <v>20.68</v>
      </c>
      <c r="X39" t="n">
        <v>0.5600000000000001</v>
      </c>
      <c r="Y39" t="n">
        <v>0.5</v>
      </c>
      <c r="Z39" t="n">
        <v>10</v>
      </c>
      <c r="AA39" t="n">
        <v>2821.247716128516</v>
      </c>
      <c r="AB39" t="n">
        <v>3860.155589872216</v>
      </c>
      <c r="AC39" t="n">
        <v>3491.747758137064</v>
      </c>
      <c r="AD39" t="n">
        <v>2821247.716128516</v>
      </c>
      <c r="AE39" t="n">
        <v>3860155.589872216</v>
      </c>
      <c r="AF39" t="n">
        <v>6.44558248358531e-07</v>
      </c>
      <c r="AG39" t="n">
        <v>1.131666666666667</v>
      </c>
      <c r="AH39" t="n">
        <v>3491747.758137064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1.2285</v>
      </c>
      <c r="E40" t="n">
        <v>81.40000000000001</v>
      </c>
      <c r="F40" t="n">
        <v>78.11</v>
      </c>
      <c r="G40" t="n">
        <v>234.32</v>
      </c>
      <c r="H40" t="n">
        <v>2.68</v>
      </c>
      <c r="I40" t="n">
        <v>20</v>
      </c>
      <c r="J40" t="n">
        <v>258.66</v>
      </c>
      <c r="K40" t="n">
        <v>54.38</v>
      </c>
      <c r="L40" t="n">
        <v>39</v>
      </c>
      <c r="M40" t="n">
        <v>18</v>
      </c>
      <c r="N40" t="n">
        <v>65.28</v>
      </c>
      <c r="O40" t="n">
        <v>32135.68</v>
      </c>
      <c r="P40" t="n">
        <v>1033.36</v>
      </c>
      <c r="Q40" t="n">
        <v>1261.88</v>
      </c>
      <c r="R40" t="n">
        <v>128.28</v>
      </c>
      <c r="S40" t="n">
        <v>108.84</v>
      </c>
      <c r="T40" t="n">
        <v>8785.379999999999</v>
      </c>
      <c r="U40" t="n">
        <v>0.85</v>
      </c>
      <c r="V40" t="n">
        <v>0.93</v>
      </c>
      <c r="W40" t="n">
        <v>20.67</v>
      </c>
      <c r="X40" t="n">
        <v>0.52</v>
      </c>
      <c r="Y40" t="n">
        <v>0.5</v>
      </c>
      <c r="Z40" t="n">
        <v>10</v>
      </c>
      <c r="AA40" t="n">
        <v>2808.019990135957</v>
      </c>
      <c r="AB40" t="n">
        <v>3842.056831603112</v>
      </c>
      <c r="AC40" t="n">
        <v>3475.376319955396</v>
      </c>
      <c r="AD40" t="n">
        <v>2808019.990135957</v>
      </c>
      <c r="AE40" t="n">
        <v>3842056.831603112</v>
      </c>
      <c r="AF40" t="n">
        <v>6.451884690853543e-07</v>
      </c>
      <c r="AG40" t="n">
        <v>1.130555555555556</v>
      </c>
      <c r="AH40" t="n">
        <v>3475376.319955396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1.2283</v>
      </c>
      <c r="E41" t="n">
        <v>81.41</v>
      </c>
      <c r="F41" t="n">
        <v>78.12</v>
      </c>
      <c r="G41" t="n">
        <v>234.35</v>
      </c>
      <c r="H41" t="n">
        <v>2.73</v>
      </c>
      <c r="I41" t="n">
        <v>20</v>
      </c>
      <c r="J41" t="n">
        <v>260.51</v>
      </c>
      <c r="K41" t="n">
        <v>54.38</v>
      </c>
      <c r="L41" t="n">
        <v>40</v>
      </c>
      <c r="M41" t="n">
        <v>18</v>
      </c>
      <c r="N41" t="n">
        <v>66.13</v>
      </c>
      <c r="O41" t="n">
        <v>32363.54</v>
      </c>
      <c r="P41" t="n">
        <v>1038.28</v>
      </c>
      <c r="Q41" t="n">
        <v>1261.87</v>
      </c>
      <c r="R41" t="n">
        <v>128.52</v>
      </c>
      <c r="S41" t="n">
        <v>108.84</v>
      </c>
      <c r="T41" t="n">
        <v>8906.440000000001</v>
      </c>
      <c r="U41" t="n">
        <v>0.85</v>
      </c>
      <c r="V41" t="n">
        <v>0.93</v>
      </c>
      <c r="W41" t="n">
        <v>20.68</v>
      </c>
      <c r="X41" t="n">
        <v>0.54</v>
      </c>
      <c r="Y41" t="n">
        <v>0.5</v>
      </c>
      <c r="Z41" t="n">
        <v>10</v>
      </c>
      <c r="AA41" t="n">
        <v>2818.26312621235</v>
      </c>
      <c r="AB41" t="n">
        <v>3856.071942278104</v>
      </c>
      <c r="AC41" t="n">
        <v>3488.053848137898</v>
      </c>
      <c r="AD41" t="n">
        <v>2818263.12621235</v>
      </c>
      <c r="AE41" t="n">
        <v>3856071.942278103</v>
      </c>
      <c r="AF41" t="n">
        <v>6.450834322975504e-07</v>
      </c>
      <c r="AG41" t="n">
        <v>1.130694444444444</v>
      </c>
      <c r="AH41" t="n">
        <v>3488053.848137897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0.7228</v>
      </c>
      <c r="E2" t="n">
        <v>138.35</v>
      </c>
      <c r="F2" t="n">
        <v>105.61</v>
      </c>
      <c r="G2" t="n">
        <v>6.71</v>
      </c>
      <c r="H2" t="n">
        <v>0.11</v>
      </c>
      <c r="I2" t="n">
        <v>944</v>
      </c>
      <c r="J2" t="n">
        <v>159.12</v>
      </c>
      <c r="K2" t="n">
        <v>50.28</v>
      </c>
      <c r="L2" t="n">
        <v>1</v>
      </c>
      <c r="M2" t="n">
        <v>942</v>
      </c>
      <c r="N2" t="n">
        <v>27.84</v>
      </c>
      <c r="O2" t="n">
        <v>19859.16</v>
      </c>
      <c r="P2" t="n">
        <v>1307.34</v>
      </c>
      <c r="Q2" t="n">
        <v>1262.99</v>
      </c>
      <c r="R2" t="n">
        <v>1025.51</v>
      </c>
      <c r="S2" t="n">
        <v>108.84</v>
      </c>
      <c r="T2" t="n">
        <v>452784.26</v>
      </c>
      <c r="U2" t="n">
        <v>0.11</v>
      </c>
      <c r="V2" t="n">
        <v>0.6899999999999999</v>
      </c>
      <c r="W2" t="n">
        <v>22.18</v>
      </c>
      <c r="X2" t="n">
        <v>27.98</v>
      </c>
      <c r="Y2" t="n">
        <v>0.5</v>
      </c>
      <c r="Z2" t="n">
        <v>10</v>
      </c>
      <c r="AA2" t="n">
        <v>5995.927769159157</v>
      </c>
      <c r="AB2" t="n">
        <v>8203.8928954282</v>
      </c>
      <c r="AC2" t="n">
        <v>7420.924871724217</v>
      </c>
      <c r="AD2" t="n">
        <v>5995927.769159157</v>
      </c>
      <c r="AE2" t="n">
        <v>8203892.895428199</v>
      </c>
      <c r="AF2" t="n">
        <v>3.926939419784047e-07</v>
      </c>
      <c r="AG2" t="n">
        <v>1.921527777777778</v>
      </c>
      <c r="AH2" t="n">
        <v>7420924.871724217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0.96</v>
      </c>
      <c r="E3" t="n">
        <v>104.16</v>
      </c>
      <c r="F3" t="n">
        <v>89.08</v>
      </c>
      <c r="G3" t="n">
        <v>13.5</v>
      </c>
      <c r="H3" t="n">
        <v>0.22</v>
      </c>
      <c r="I3" t="n">
        <v>396</v>
      </c>
      <c r="J3" t="n">
        <v>160.54</v>
      </c>
      <c r="K3" t="n">
        <v>50.28</v>
      </c>
      <c r="L3" t="n">
        <v>2</v>
      </c>
      <c r="M3" t="n">
        <v>394</v>
      </c>
      <c r="N3" t="n">
        <v>28.26</v>
      </c>
      <c r="O3" t="n">
        <v>20034.4</v>
      </c>
      <c r="P3" t="n">
        <v>1099.93</v>
      </c>
      <c r="Q3" t="n">
        <v>1262.41</v>
      </c>
      <c r="R3" t="n">
        <v>484.91</v>
      </c>
      <c r="S3" t="n">
        <v>108.84</v>
      </c>
      <c r="T3" t="n">
        <v>185221.57</v>
      </c>
      <c r="U3" t="n">
        <v>0.22</v>
      </c>
      <c r="V3" t="n">
        <v>0.8100000000000001</v>
      </c>
      <c r="W3" t="n">
        <v>21.3</v>
      </c>
      <c r="X3" t="n">
        <v>11.48</v>
      </c>
      <c r="Y3" t="n">
        <v>0.5</v>
      </c>
      <c r="Z3" t="n">
        <v>10</v>
      </c>
      <c r="AA3" t="n">
        <v>3802.048253849536</v>
      </c>
      <c r="AB3" t="n">
        <v>5202.130155448085</v>
      </c>
      <c r="AC3" t="n">
        <v>4705.646154647452</v>
      </c>
      <c r="AD3" t="n">
        <v>3802048.253849536</v>
      </c>
      <c r="AE3" t="n">
        <v>5202130.155448085</v>
      </c>
      <c r="AF3" t="n">
        <v>5.2156361967248e-07</v>
      </c>
      <c r="AG3" t="n">
        <v>1.446666666666667</v>
      </c>
      <c r="AH3" t="n">
        <v>4705646.154647452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1.0501</v>
      </c>
      <c r="E4" t="n">
        <v>95.23</v>
      </c>
      <c r="F4" t="n">
        <v>84.81999999999999</v>
      </c>
      <c r="G4" t="n">
        <v>20.28</v>
      </c>
      <c r="H4" t="n">
        <v>0.33</v>
      </c>
      <c r="I4" t="n">
        <v>251</v>
      </c>
      <c r="J4" t="n">
        <v>161.97</v>
      </c>
      <c r="K4" t="n">
        <v>50.28</v>
      </c>
      <c r="L4" t="n">
        <v>3</v>
      </c>
      <c r="M4" t="n">
        <v>249</v>
      </c>
      <c r="N4" t="n">
        <v>28.69</v>
      </c>
      <c r="O4" t="n">
        <v>20210.21</v>
      </c>
      <c r="P4" t="n">
        <v>1043.9</v>
      </c>
      <c r="Q4" t="n">
        <v>1262.22</v>
      </c>
      <c r="R4" t="n">
        <v>345.76</v>
      </c>
      <c r="S4" t="n">
        <v>108.84</v>
      </c>
      <c r="T4" t="n">
        <v>116372.06</v>
      </c>
      <c r="U4" t="n">
        <v>0.31</v>
      </c>
      <c r="V4" t="n">
        <v>0.85</v>
      </c>
      <c r="W4" t="n">
        <v>21.07</v>
      </c>
      <c r="X4" t="n">
        <v>7.22</v>
      </c>
      <c r="Y4" t="n">
        <v>0.5</v>
      </c>
      <c r="Z4" t="n">
        <v>10</v>
      </c>
      <c r="AA4" t="n">
        <v>3302.127120658474</v>
      </c>
      <c r="AB4" t="n">
        <v>4518.116006052198</v>
      </c>
      <c r="AC4" t="n">
        <v>4086.913355650047</v>
      </c>
      <c r="AD4" t="n">
        <v>3302127.120658474</v>
      </c>
      <c r="AE4" t="n">
        <v>4518116.006052198</v>
      </c>
      <c r="AF4" t="n">
        <v>5.705145385604908e-07</v>
      </c>
      <c r="AG4" t="n">
        <v>1.322638888888889</v>
      </c>
      <c r="AH4" t="n">
        <v>4086913.355650047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1.0981</v>
      </c>
      <c r="E5" t="n">
        <v>91.06</v>
      </c>
      <c r="F5" t="n">
        <v>82.84</v>
      </c>
      <c r="G5" t="n">
        <v>27.16</v>
      </c>
      <c r="H5" t="n">
        <v>0.43</v>
      </c>
      <c r="I5" t="n">
        <v>183</v>
      </c>
      <c r="J5" t="n">
        <v>163.4</v>
      </c>
      <c r="K5" t="n">
        <v>50.28</v>
      </c>
      <c r="L5" t="n">
        <v>4</v>
      </c>
      <c r="M5" t="n">
        <v>181</v>
      </c>
      <c r="N5" t="n">
        <v>29.12</v>
      </c>
      <c r="O5" t="n">
        <v>20386.62</v>
      </c>
      <c r="P5" t="n">
        <v>1015.97</v>
      </c>
      <c r="Q5" t="n">
        <v>1262.11</v>
      </c>
      <c r="R5" t="n">
        <v>281.69</v>
      </c>
      <c r="S5" t="n">
        <v>108.84</v>
      </c>
      <c r="T5" t="n">
        <v>84676.63</v>
      </c>
      <c r="U5" t="n">
        <v>0.39</v>
      </c>
      <c r="V5" t="n">
        <v>0.87</v>
      </c>
      <c r="W5" t="n">
        <v>20.96</v>
      </c>
      <c r="X5" t="n">
        <v>5.25</v>
      </c>
      <c r="Y5" t="n">
        <v>0.5</v>
      </c>
      <c r="Z5" t="n">
        <v>10</v>
      </c>
      <c r="AA5" t="n">
        <v>3076.430506129065</v>
      </c>
      <c r="AB5" t="n">
        <v>4209.307941021142</v>
      </c>
      <c r="AC5" t="n">
        <v>3807.577498930725</v>
      </c>
      <c r="AD5" t="n">
        <v>3076430.506129065</v>
      </c>
      <c r="AE5" t="n">
        <v>4209307.941021143</v>
      </c>
      <c r="AF5" t="n">
        <v>5.965927195441149e-07</v>
      </c>
      <c r="AG5" t="n">
        <v>1.264722222222222</v>
      </c>
      <c r="AH5" t="n">
        <v>3807577.498930725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1.1281</v>
      </c>
      <c r="E6" t="n">
        <v>88.64</v>
      </c>
      <c r="F6" t="n">
        <v>81.68000000000001</v>
      </c>
      <c r="G6" t="n">
        <v>34.03</v>
      </c>
      <c r="H6" t="n">
        <v>0.54</v>
      </c>
      <c r="I6" t="n">
        <v>144</v>
      </c>
      <c r="J6" t="n">
        <v>164.83</v>
      </c>
      <c r="K6" t="n">
        <v>50.28</v>
      </c>
      <c r="L6" t="n">
        <v>5</v>
      </c>
      <c r="M6" t="n">
        <v>142</v>
      </c>
      <c r="N6" t="n">
        <v>29.55</v>
      </c>
      <c r="O6" t="n">
        <v>20563.61</v>
      </c>
      <c r="P6" t="n">
        <v>998.08</v>
      </c>
      <c r="Q6" t="n">
        <v>1262.04</v>
      </c>
      <c r="R6" t="n">
        <v>244.75</v>
      </c>
      <c r="S6" t="n">
        <v>108.84</v>
      </c>
      <c r="T6" t="n">
        <v>66404.71000000001</v>
      </c>
      <c r="U6" t="n">
        <v>0.44</v>
      </c>
      <c r="V6" t="n">
        <v>0.89</v>
      </c>
      <c r="W6" t="n">
        <v>20.87</v>
      </c>
      <c r="X6" t="n">
        <v>4.09</v>
      </c>
      <c r="Y6" t="n">
        <v>0.5</v>
      </c>
      <c r="Z6" t="n">
        <v>10</v>
      </c>
      <c r="AA6" t="n">
        <v>2944.952236467764</v>
      </c>
      <c r="AB6" t="n">
        <v>4029.413572058655</v>
      </c>
      <c r="AC6" t="n">
        <v>3644.851996058692</v>
      </c>
      <c r="AD6" t="n">
        <v>2944952.236467764</v>
      </c>
      <c r="AE6" t="n">
        <v>4029413.572058655</v>
      </c>
      <c r="AF6" t="n">
        <v>6.128915826588799e-07</v>
      </c>
      <c r="AG6" t="n">
        <v>1.231111111111111</v>
      </c>
      <c r="AH6" t="n">
        <v>3644851.996058692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1.1475</v>
      </c>
      <c r="E7" t="n">
        <v>87.14</v>
      </c>
      <c r="F7" t="n">
        <v>80.98999999999999</v>
      </c>
      <c r="G7" t="n">
        <v>40.83</v>
      </c>
      <c r="H7" t="n">
        <v>0.64</v>
      </c>
      <c r="I7" t="n">
        <v>119</v>
      </c>
      <c r="J7" t="n">
        <v>166.27</v>
      </c>
      <c r="K7" t="n">
        <v>50.28</v>
      </c>
      <c r="L7" t="n">
        <v>6</v>
      </c>
      <c r="M7" t="n">
        <v>117</v>
      </c>
      <c r="N7" t="n">
        <v>29.99</v>
      </c>
      <c r="O7" t="n">
        <v>20741.2</v>
      </c>
      <c r="P7" t="n">
        <v>986.02</v>
      </c>
      <c r="Q7" t="n">
        <v>1262.04</v>
      </c>
      <c r="R7" t="n">
        <v>221.72</v>
      </c>
      <c r="S7" t="n">
        <v>108.84</v>
      </c>
      <c r="T7" t="n">
        <v>55013.79</v>
      </c>
      <c r="U7" t="n">
        <v>0.49</v>
      </c>
      <c r="V7" t="n">
        <v>0.89</v>
      </c>
      <c r="W7" t="n">
        <v>20.84</v>
      </c>
      <c r="X7" t="n">
        <v>3.4</v>
      </c>
      <c r="Y7" t="n">
        <v>0.5</v>
      </c>
      <c r="Z7" t="n">
        <v>10</v>
      </c>
      <c r="AA7" t="n">
        <v>2863.133127919025</v>
      </c>
      <c r="AB7" t="n">
        <v>3917.465058137947</v>
      </c>
      <c r="AC7" t="n">
        <v>3543.587691185855</v>
      </c>
      <c r="AD7" t="n">
        <v>2863133.127919025</v>
      </c>
      <c r="AE7" t="n">
        <v>3917465.058137947</v>
      </c>
      <c r="AF7" t="n">
        <v>6.234315141397612e-07</v>
      </c>
      <c r="AG7" t="n">
        <v>1.210277777777778</v>
      </c>
      <c r="AH7" t="n">
        <v>3543587.691185854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1.1623</v>
      </c>
      <c r="E8" t="n">
        <v>86.03</v>
      </c>
      <c r="F8" t="n">
        <v>80.45999999999999</v>
      </c>
      <c r="G8" t="n">
        <v>47.8</v>
      </c>
      <c r="H8" t="n">
        <v>0.74</v>
      </c>
      <c r="I8" t="n">
        <v>101</v>
      </c>
      <c r="J8" t="n">
        <v>167.72</v>
      </c>
      <c r="K8" t="n">
        <v>50.28</v>
      </c>
      <c r="L8" t="n">
        <v>7</v>
      </c>
      <c r="M8" t="n">
        <v>99</v>
      </c>
      <c r="N8" t="n">
        <v>30.44</v>
      </c>
      <c r="O8" t="n">
        <v>20919.39</v>
      </c>
      <c r="P8" t="n">
        <v>975.75</v>
      </c>
      <c r="Q8" t="n">
        <v>1261.99</v>
      </c>
      <c r="R8" t="n">
        <v>204.46</v>
      </c>
      <c r="S8" t="n">
        <v>108.84</v>
      </c>
      <c r="T8" t="n">
        <v>46472.87</v>
      </c>
      <c r="U8" t="n">
        <v>0.53</v>
      </c>
      <c r="V8" t="n">
        <v>0.9</v>
      </c>
      <c r="W8" t="n">
        <v>20.81</v>
      </c>
      <c r="X8" t="n">
        <v>2.87</v>
      </c>
      <c r="Y8" t="n">
        <v>0.5</v>
      </c>
      <c r="Z8" t="n">
        <v>10</v>
      </c>
      <c r="AA8" t="n">
        <v>2800.291094148834</v>
      </c>
      <c r="AB8" t="n">
        <v>3831.481815138704</v>
      </c>
      <c r="AC8" t="n">
        <v>3465.810568220223</v>
      </c>
      <c r="AD8" t="n">
        <v>2800291.094148834</v>
      </c>
      <c r="AE8" t="n">
        <v>3831481.815138704</v>
      </c>
      <c r="AF8" t="n">
        <v>6.31472286609712e-07</v>
      </c>
      <c r="AG8" t="n">
        <v>1.194861111111111</v>
      </c>
      <c r="AH8" t="n">
        <v>3465810.568220223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1.1731</v>
      </c>
      <c r="E9" t="n">
        <v>85.23999999999999</v>
      </c>
      <c r="F9" t="n">
        <v>80.08</v>
      </c>
      <c r="G9" t="n">
        <v>54.6</v>
      </c>
      <c r="H9" t="n">
        <v>0.84</v>
      </c>
      <c r="I9" t="n">
        <v>88</v>
      </c>
      <c r="J9" t="n">
        <v>169.17</v>
      </c>
      <c r="K9" t="n">
        <v>50.28</v>
      </c>
      <c r="L9" t="n">
        <v>8</v>
      </c>
      <c r="M9" t="n">
        <v>86</v>
      </c>
      <c r="N9" t="n">
        <v>30.89</v>
      </c>
      <c r="O9" t="n">
        <v>21098.19</v>
      </c>
      <c r="P9" t="n">
        <v>967.72</v>
      </c>
      <c r="Q9" t="n">
        <v>1261.99</v>
      </c>
      <c r="R9" t="n">
        <v>192.34</v>
      </c>
      <c r="S9" t="n">
        <v>108.84</v>
      </c>
      <c r="T9" t="n">
        <v>40478.1</v>
      </c>
      <c r="U9" t="n">
        <v>0.57</v>
      </c>
      <c r="V9" t="n">
        <v>0.9</v>
      </c>
      <c r="W9" t="n">
        <v>20.79</v>
      </c>
      <c r="X9" t="n">
        <v>2.49</v>
      </c>
      <c r="Y9" t="n">
        <v>0.5</v>
      </c>
      <c r="Z9" t="n">
        <v>10</v>
      </c>
      <c r="AA9" t="n">
        <v>2754.393388106423</v>
      </c>
      <c r="AB9" t="n">
        <v>3768.682548867589</v>
      </c>
      <c r="AC9" t="n">
        <v>3409.004775782701</v>
      </c>
      <c r="AD9" t="n">
        <v>2754393.388106422</v>
      </c>
      <c r="AE9" t="n">
        <v>3768682.548867589</v>
      </c>
      <c r="AF9" t="n">
        <v>6.373398773310273e-07</v>
      </c>
      <c r="AG9" t="n">
        <v>1.183888888888889</v>
      </c>
      <c r="AH9" t="n">
        <v>3409004.775782702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1.1817</v>
      </c>
      <c r="E10" t="n">
        <v>84.62</v>
      </c>
      <c r="F10" t="n">
        <v>79.78</v>
      </c>
      <c r="G10" t="n">
        <v>61.37</v>
      </c>
      <c r="H10" t="n">
        <v>0.9399999999999999</v>
      </c>
      <c r="I10" t="n">
        <v>78</v>
      </c>
      <c r="J10" t="n">
        <v>170.62</v>
      </c>
      <c r="K10" t="n">
        <v>50.28</v>
      </c>
      <c r="L10" t="n">
        <v>9</v>
      </c>
      <c r="M10" t="n">
        <v>76</v>
      </c>
      <c r="N10" t="n">
        <v>31.34</v>
      </c>
      <c r="O10" t="n">
        <v>21277.6</v>
      </c>
      <c r="P10" t="n">
        <v>960.83</v>
      </c>
      <c r="Q10" t="n">
        <v>1261.95</v>
      </c>
      <c r="R10" t="n">
        <v>182.5</v>
      </c>
      <c r="S10" t="n">
        <v>108.84</v>
      </c>
      <c r="T10" t="n">
        <v>35608.82</v>
      </c>
      <c r="U10" t="n">
        <v>0.6</v>
      </c>
      <c r="V10" t="n">
        <v>0.91</v>
      </c>
      <c r="W10" t="n">
        <v>20.77</v>
      </c>
      <c r="X10" t="n">
        <v>2.2</v>
      </c>
      <c r="Y10" t="n">
        <v>0.5</v>
      </c>
      <c r="Z10" t="n">
        <v>10</v>
      </c>
      <c r="AA10" t="n">
        <v>2717.454733765619</v>
      </c>
      <c r="AB10" t="n">
        <v>3718.141452380082</v>
      </c>
      <c r="AC10" t="n">
        <v>3363.28725060909</v>
      </c>
      <c r="AD10" t="n">
        <v>2717454.733765619</v>
      </c>
      <c r="AE10" t="n">
        <v>3718141.452380082</v>
      </c>
      <c r="AF10" t="n">
        <v>6.420122180905933e-07</v>
      </c>
      <c r="AG10" t="n">
        <v>1.175277777777778</v>
      </c>
      <c r="AH10" t="n">
        <v>3363287.25060909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1.1888</v>
      </c>
      <c r="E11" t="n">
        <v>84.12</v>
      </c>
      <c r="F11" t="n">
        <v>79.54000000000001</v>
      </c>
      <c r="G11" t="n">
        <v>68.18000000000001</v>
      </c>
      <c r="H11" t="n">
        <v>1.03</v>
      </c>
      <c r="I11" t="n">
        <v>70</v>
      </c>
      <c r="J11" t="n">
        <v>172.08</v>
      </c>
      <c r="K11" t="n">
        <v>50.28</v>
      </c>
      <c r="L11" t="n">
        <v>10</v>
      </c>
      <c r="M11" t="n">
        <v>68</v>
      </c>
      <c r="N11" t="n">
        <v>31.8</v>
      </c>
      <c r="O11" t="n">
        <v>21457.64</v>
      </c>
      <c r="P11" t="n">
        <v>954.51</v>
      </c>
      <c r="Q11" t="n">
        <v>1261.95</v>
      </c>
      <c r="R11" t="n">
        <v>175.09</v>
      </c>
      <c r="S11" t="n">
        <v>108.84</v>
      </c>
      <c r="T11" t="n">
        <v>31943.72</v>
      </c>
      <c r="U11" t="n">
        <v>0.62</v>
      </c>
      <c r="V11" t="n">
        <v>0.91</v>
      </c>
      <c r="W11" t="n">
        <v>20.75</v>
      </c>
      <c r="X11" t="n">
        <v>1.95</v>
      </c>
      <c r="Y11" t="n">
        <v>0.5</v>
      </c>
      <c r="Z11" t="n">
        <v>10</v>
      </c>
      <c r="AA11" t="n">
        <v>2686.147818905847</v>
      </c>
      <c r="AB11" t="n">
        <v>3675.305950305334</v>
      </c>
      <c r="AC11" t="n">
        <v>3324.539908732353</v>
      </c>
      <c r="AD11" t="n">
        <v>2686147.818905847</v>
      </c>
      <c r="AE11" t="n">
        <v>3675305.950305334</v>
      </c>
      <c r="AF11" t="n">
        <v>6.45869615694421e-07</v>
      </c>
      <c r="AG11" t="n">
        <v>1.168333333333333</v>
      </c>
      <c r="AH11" t="n">
        <v>3324539.908732353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1.1944</v>
      </c>
      <c r="E12" t="n">
        <v>83.72</v>
      </c>
      <c r="F12" t="n">
        <v>79.37</v>
      </c>
      <c r="G12" t="n">
        <v>75.59</v>
      </c>
      <c r="H12" t="n">
        <v>1.12</v>
      </c>
      <c r="I12" t="n">
        <v>63</v>
      </c>
      <c r="J12" t="n">
        <v>173.55</v>
      </c>
      <c r="K12" t="n">
        <v>50.28</v>
      </c>
      <c r="L12" t="n">
        <v>11</v>
      </c>
      <c r="M12" t="n">
        <v>61</v>
      </c>
      <c r="N12" t="n">
        <v>32.27</v>
      </c>
      <c r="O12" t="n">
        <v>21638.31</v>
      </c>
      <c r="P12" t="n">
        <v>948.7</v>
      </c>
      <c r="Q12" t="n">
        <v>1261.92</v>
      </c>
      <c r="R12" t="n">
        <v>169.17</v>
      </c>
      <c r="S12" t="n">
        <v>108.84</v>
      </c>
      <c r="T12" t="n">
        <v>29017.61</v>
      </c>
      <c r="U12" t="n">
        <v>0.64</v>
      </c>
      <c r="V12" t="n">
        <v>0.91</v>
      </c>
      <c r="W12" t="n">
        <v>20.75</v>
      </c>
      <c r="X12" t="n">
        <v>1.79</v>
      </c>
      <c r="Y12" t="n">
        <v>0.5</v>
      </c>
      <c r="Z12" t="n">
        <v>10</v>
      </c>
      <c r="AA12" t="n">
        <v>2660.224470188147</v>
      </c>
      <c r="AB12" t="n">
        <v>3639.836480932346</v>
      </c>
      <c r="AC12" t="n">
        <v>3292.455595734611</v>
      </c>
      <c r="AD12" t="n">
        <v>2660224.470188147</v>
      </c>
      <c r="AE12" t="n">
        <v>3639836.480932346</v>
      </c>
      <c r="AF12" t="n">
        <v>6.489120701425105e-07</v>
      </c>
      <c r="AG12" t="n">
        <v>1.162777777777778</v>
      </c>
      <c r="AH12" t="n">
        <v>3292455.595734611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1.199</v>
      </c>
      <c r="E13" t="n">
        <v>83.40000000000001</v>
      </c>
      <c r="F13" t="n">
        <v>79.20999999999999</v>
      </c>
      <c r="G13" t="n">
        <v>81.94</v>
      </c>
      <c r="H13" t="n">
        <v>1.22</v>
      </c>
      <c r="I13" t="n">
        <v>58</v>
      </c>
      <c r="J13" t="n">
        <v>175.02</v>
      </c>
      <c r="K13" t="n">
        <v>50.28</v>
      </c>
      <c r="L13" t="n">
        <v>12</v>
      </c>
      <c r="M13" t="n">
        <v>56</v>
      </c>
      <c r="N13" t="n">
        <v>32.74</v>
      </c>
      <c r="O13" t="n">
        <v>21819.6</v>
      </c>
      <c r="P13" t="n">
        <v>943</v>
      </c>
      <c r="Q13" t="n">
        <v>1261.95</v>
      </c>
      <c r="R13" t="n">
        <v>163.88</v>
      </c>
      <c r="S13" t="n">
        <v>108.84</v>
      </c>
      <c r="T13" t="n">
        <v>26397.4</v>
      </c>
      <c r="U13" t="n">
        <v>0.66</v>
      </c>
      <c r="V13" t="n">
        <v>0.91</v>
      </c>
      <c r="W13" t="n">
        <v>20.74</v>
      </c>
      <c r="X13" t="n">
        <v>1.62</v>
      </c>
      <c r="Y13" t="n">
        <v>0.5</v>
      </c>
      <c r="Z13" t="n">
        <v>10</v>
      </c>
      <c r="AA13" t="n">
        <v>2637.053279490402</v>
      </c>
      <c r="AB13" t="n">
        <v>3608.1326355789</v>
      </c>
      <c r="AC13" t="n">
        <v>3263.777520885073</v>
      </c>
      <c r="AD13" t="n">
        <v>2637053.279490402</v>
      </c>
      <c r="AE13" t="n">
        <v>3608132.6355789</v>
      </c>
      <c r="AF13" t="n">
        <v>6.514112291534412e-07</v>
      </c>
      <c r="AG13" t="n">
        <v>1.158333333333333</v>
      </c>
      <c r="AH13" t="n">
        <v>3263777.520885073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1.2033</v>
      </c>
      <c r="E14" t="n">
        <v>83.09999999999999</v>
      </c>
      <c r="F14" t="n">
        <v>79.06999999999999</v>
      </c>
      <c r="G14" t="n">
        <v>89.52</v>
      </c>
      <c r="H14" t="n">
        <v>1.31</v>
      </c>
      <c r="I14" t="n">
        <v>53</v>
      </c>
      <c r="J14" t="n">
        <v>176.49</v>
      </c>
      <c r="K14" t="n">
        <v>50.28</v>
      </c>
      <c r="L14" t="n">
        <v>13</v>
      </c>
      <c r="M14" t="n">
        <v>51</v>
      </c>
      <c r="N14" t="n">
        <v>33.21</v>
      </c>
      <c r="O14" t="n">
        <v>22001.54</v>
      </c>
      <c r="P14" t="n">
        <v>938.11</v>
      </c>
      <c r="Q14" t="n">
        <v>1261.9</v>
      </c>
      <c r="R14" t="n">
        <v>159.75</v>
      </c>
      <c r="S14" t="n">
        <v>108.84</v>
      </c>
      <c r="T14" t="n">
        <v>24356.91</v>
      </c>
      <c r="U14" t="n">
        <v>0.68</v>
      </c>
      <c r="V14" t="n">
        <v>0.92</v>
      </c>
      <c r="W14" t="n">
        <v>20.72</v>
      </c>
      <c r="X14" t="n">
        <v>1.49</v>
      </c>
      <c r="Y14" t="n">
        <v>0.5</v>
      </c>
      <c r="Z14" t="n">
        <v>10</v>
      </c>
      <c r="AA14" t="n">
        <v>2616.521991549947</v>
      </c>
      <c r="AB14" t="n">
        <v>3580.040821642271</v>
      </c>
      <c r="AC14" t="n">
        <v>3238.366750243449</v>
      </c>
      <c r="AD14" t="n">
        <v>2616521.991549947</v>
      </c>
      <c r="AE14" t="n">
        <v>3580040.821642271</v>
      </c>
      <c r="AF14" t="n">
        <v>6.537473995332242e-07</v>
      </c>
      <c r="AG14" t="n">
        <v>1.154166666666667</v>
      </c>
      <c r="AH14" t="n">
        <v>3238366.750243449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1.2067</v>
      </c>
      <c r="E15" t="n">
        <v>82.87</v>
      </c>
      <c r="F15" t="n">
        <v>78.97</v>
      </c>
      <c r="G15" t="n">
        <v>96.69</v>
      </c>
      <c r="H15" t="n">
        <v>1.4</v>
      </c>
      <c r="I15" t="n">
        <v>49</v>
      </c>
      <c r="J15" t="n">
        <v>177.97</v>
      </c>
      <c r="K15" t="n">
        <v>50.28</v>
      </c>
      <c r="L15" t="n">
        <v>14</v>
      </c>
      <c r="M15" t="n">
        <v>47</v>
      </c>
      <c r="N15" t="n">
        <v>33.69</v>
      </c>
      <c r="O15" t="n">
        <v>22184.13</v>
      </c>
      <c r="P15" t="n">
        <v>932.55</v>
      </c>
      <c r="Q15" t="n">
        <v>1261.93</v>
      </c>
      <c r="R15" t="n">
        <v>156.04</v>
      </c>
      <c r="S15" t="n">
        <v>108.84</v>
      </c>
      <c r="T15" t="n">
        <v>22522.26</v>
      </c>
      <c r="U15" t="n">
        <v>0.7</v>
      </c>
      <c r="V15" t="n">
        <v>0.92</v>
      </c>
      <c r="W15" t="n">
        <v>20.73</v>
      </c>
      <c r="X15" t="n">
        <v>1.38</v>
      </c>
      <c r="Y15" t="n">
        <v>0.5</v>
      </c>
      <c r="Z15" t="n">
        <v>10</v>
      </c>
      <c r="AA15" t="n">
        <v>2597.095335173244</v>
      </c>
      <c r="AB15" t="n">
        <v>3553.460413344073</v>
      </c>
      <c r="AC15" t="n">
        <v>3214.323138807394</v>
      </c>
      <c r="AD15" t="n">
        <v>2597095.335173244</v>
      </c>
      <c r="AE15" t="n">
        <v>3553460.413344073</v>
      </c>
      <c r="AF15" t="n">
        <v>6.555946040195642e-07</v>
      </c>
      <c r="AG15" t="n">
        <v>1.150972222222222</v>
      </c>
      <c r="AH15" t="n">
        <v>3214323.138807394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1.2094</v>
      </c>
      <c r="E16" t="n">
        <v>82.69</v>
      </c>
      <c r="F16" t="n">
        <v>78.88</v>
      </c>
      <c r="G16" t="n">
        <v>102.89</v>
      </c>
      <c r="H16" t="n">
        <v>1.48</v>
      </c>
      <c r="I16" t="n">
        <v>46</v>
      </c>
      <c r="J16" t="n">
        <v>179.46</v>
      </c>
      <c r="K16" t="n">
        <v>50.28</v>
      </c>
      <c r="L16" t="n">
        <v>15</v>
      </c>
      <c r="M16" t="n">
        <v>44</v>
      </c>
      <c r="N16" t="n">
        <v>34.18</v>
      </c>
      <c r="O16" t="n">
        <v>22367.38</v>
      </c>
      <c r="P16" t="n">
        <v>928.4299999999999</v>
      </c>
      <c r="Q16" t="n">
        <v>1261.96</v>
      </c>
      <c r="R16" t="n">
        <v>152.92</v>
      </c>
      <c r="S16" t="n">
        <v>108.84</v>
      </c>
      <c r="T16" t="n">
        <v>20978.69</v>
      </c>
      <c r="U16" t="n">
        <v>0.71</v>
      </c>
      <c r="V16" t="n">
        <v>0.92</v>
      </c>
      <c r="W16" t="n">
        <v>20.73</v>
      </c>
      <c r="X16" t="n">
        <v>1.29</v>
      </c>
      <c r="Y16" t="n">
        <v>0.5</v>
      </c>
      <c r="Z16" t="n">
        <v>10</v>
      </c>
      <c r="AA16" t="n">
        <v>2582.240065154071</v>
      </c>
      <c r="AB16" t="n">
        <v>3533.134777535579</v>
      </c>
      <c r="AC16" t="n">
        <v>3195.937353153253</v>
      </c>
      <c r="AD16" t="n">
        <v>2582240.065154071</v>
      </c>
      <c r="AE16" t="n">
        <v>3533134.777535579</v>
      </c>
      <c r="AF16" t="n">
        <v>6.57061501699893e-07</v>
      </c>
      <c r="AG16" t="n">
        <v>1.148472222222222</v>
      </c>
      <c r="AH16" t="n">
        <v>3195937.353153253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1.2124</v>
      </c>
      <c r="E17" t="n">
        <v>82.48</v>
      </c>
      <c r="F17" t="n">
        <v>78.77</v>
      </c>
      <c r="G17" t="n">
        <v>109.91</v>
      </c>
      <c r="H17" t="n">
        <v>1.57</v>
      </c>
      <c r="I17" t="n">
        <v>43</v>
      </c>
      <c r="J17" t="n">
        <v>180.95</v>
      </c>
      <c r="K17" t="n">
        <v>50.28</v>
      </c>
      <c r="L17" t="n">
        <v>16</v>
      </c>
      <c r="M17" t="n">
        <v>41</v>
      </c>
      <c r="N17" t="n">
        <v>34.67</v>
      </c>
      <c r="O17" t="n">
        <v>22551.28</v>
      </c>
      <c r="P17" t="n">
        <v>923.91</v>
      </c>
      <c r="Q17" t="n">
        <v>1261.95</v>
      </c>
      <c r="R17" t="n">
        <v>149.6</v>
      </c>
      <c r="S17" t="n">
        <v>108.84</v>
      </c>
      <c r="T17" t="n">
        <v>19332.14</v>
      </c>
      <c r="U17" t="n">
        <v>0.73</v>
      </c>
      <c r="V17" t="n">
        <v>0.92</v>
      </c>
      <c r="W17" t="n">
        <v>20.71</v>
      </c>
      <c r="X17" t="n">
        <v>1.18</v>
      </c>
      <c r="Y17" t="n">
        <v>0.5</v>
      </c>
      <c r="Z17" t="n">
        <v>10</v>
      </c>
      <c r="AA17" t="n">
        <v>2565.835510260136</v>
      </c>
      <c r="AB17" t="n">
        <v>3510.689341811812</v>
      </c>
      <c r="AC17" t="n">
        <v>3175.634078312598</v>
      </c>
      <c r="AD17" t="n">
        <v>2565835.510260136</v>
      </c>
      <c r="AE17" t="n">
        <v>3510689.341811812</v>
      </c>
      <c r="AF17" t="n">
        <v>6.586913880113694e-07</v>
      </c>
      <c r="AG17" t="n">
        <v>1.145555555555556</v>
      </c>
      <c r="AH17" t="n">
        <v>3175634.078312598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1.2149</v>
      </c>
      <c r="E18" t="n">
        <v>82.31</v>
      </c>
      <c r="F18" t="n">
        <v>78.7</v>
      </c>
      <c r="G18" t="n">
        <v>118.04</v>
      </c>
      <c r="H18" t="n">
        <v>1.65</v>
      </c>
      <c r="I18" t="n">
        <v>40</v>
      </c>
      <c r="J18" t="n">
        <v>182.45</v>
      </c>
      <c r="K18" t="n">
        <v>50.28</v>
      </c>
      <c r="L18" t="n">
        <v>17</v>
      </c>
      <c r="M18" t="n">
        <v>38</v>
      </c>
      <c r="N18" t="n">
        <v>35.17</v>
      </c>
      <c r="O18" t="n">
        <v>22735.98</v>
      </c>
      <c r="P18" t="n">
        <v>919.79</v>
      </c>
      <c r="Q18" t="n">
        <v>1261.91</v>
      </c>
      <c r="R18" t="n">
        <v>146.99</v>
      </c>
      <c r="S18" t="n">
        <v>108.84</v>
      </c>
      <c r="T18" t="n">
        <v>18044.68</v>
      </c>
      <c r="U18" t="n">
        <v>0.74</v>
      </c>
      <c r="V18" t="n">
        <v>0.92</v>
      </c>
      <c r="W18" t="n">
        <v>20.72</v>
      </c>
      <c r="X18" t="n">
        <v>1.11</v>
      </c>
      <c r="Y18" t="n">
        <v>0.5</v>
      </c>
      <c r="Z18" t="n">
        <v>10</v>
      </c>
      <c r="AA18" t="n">
        <v>2551.720604374466</v>
      </c>
      <c r="AB18" t="n">
        <v>3491.376704873337</v>
      </c>
      <c r="AC18" t="n">
        <v>3158.164612338076</v>
      </c>
      <c r="AD18" t="n">
        <v>2551720.604374466</v>
      </c>
      <c r="AE18" t="n">
        <v>3491376.704873337</v>
      </c>
      <c r="AF18" t="n">
        <v>6.600496266042667e-07</v>
      </c>
      <c r="AG18" t="n">
        <v>1.143194444444444</v>
      </c>
      <c r="AH18" t="n">
        <v>3158164.612338075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1.2169</v>
      </c>
      <c r="E19" t="n">
        <v>82.17</v>
      </c>
      <c r="F19" t="n">
        <v>78.62</v>
      </c>
      <c r="G19" t="n">
        <v>124.14</v>
      </c>
      <c r="H19" t="n">
        <v>1.74</v>
      </c>
      <c r="I19" t="n">
        <v>38</v>
      </c>
      <c r="J19" t="n">
        <v>183.95</v>
      </c>
      <c r="K19" t="n">
        <v>50.28</v>
      </c>
      <c r="L19" t="n">
        <v>18</v>
      </c>
      <c r="M19" t="n">
        <v>36</v>
      </c>
      <c r="N19" t="n">
        <v>35.67</v>
      </c>
      <c r="O19" t="n">
        <v>22921.24</v>
      </c>
      <c r="P19" t="n">
        <v>914.51</v>
      </c>
      <c r="Q19" t="n">
        <v>1261.91</v>
      </c>
      <c r="R19" t="n">
        <v>145.03</v>
      </c>
      <c r="S19" t="n">
        <v>108.84</v>
      </c>
      <c r="T19" t="n">
        <v>17070.59</v>
      </c>
      <c r="U19" t="n">
        <v>0.75</v>
      </c>
      <c r="V19" t="n">
        <v>0.92</v>
      </c>
      <c r="W19" t="n">
        <v>20.7</v>
      </c>
      <c r="X19" t="n">
        <v>1.04</v>
      </c>
      <c r="Y19" t="n">
        <v>0.5</v>
      </c>
      <c r="Z19" t="n">
        <v>10</v>
      </c>
      <c r="AA19" t="n">
        <v>2536.309187608041</v>
      </c>
      <c r="AB19" t="n">
        <v>3470.290124549791</v>
      </c>
      <c r="AC19" t="n">
        <v>3139.090505645408</v>
      </c>
      <c r="AD19" t="n">
        <v>2536309.187608041</v>
      </c>
      <c r="AE19" t="n">
        <v>3470290.124549791</v>
      </c>
      <c r="AF19" t="n">
        <v>6.611362174785843e-07</v>
      </c>
      <c r="AG19" t="n">
        <v>1.14125</v>
      </c>
      <c r="AH19" t="n">
        <v>3139090.505645407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1.2183</v>
      </c>
      <c r="E20" t="n">
        <v>82.08</v>
      </c>
      <c r="F20" t="n">
        <v>78.59999999999999</v>
      </c>
      <c r="G20" t="n">
        <v>130.99</v>
      </c>
      <c r="H20" t="n">
        <v>1.82</v>
      </c>
      <c r="I20" t="n">
        <v>36</v>
      </c>
      <c r="J20" t="n">
        <v>185.46</v>
      </c>
      <c r="K20" t="n">
        <v>50.28</v>
      </c>
      <c r="L20" t="n">
        <v>19</v>
      </c>
      <c r="M20" t="n">
        <v>34</v>
      </c>
      <c r="N20" t="n">
        <v>36.18</v>
      </c>
      <c r="O20" t="n">
        <v>23107.19</v>
      </c>
      <c r="P20" t="n">
        <v>910.22</v>
      </c>
      <c r="Q20" t="n">
        <v>1261.96</v>
      </c>
      <c r="R20" t="n">
        <v>143.89</v>
      </c>
      <c r="S20" t="n">
        <v>108.84</v>
      </c>
      <c r="T20" t="n">
        <v>16511.89</v>
      </c>
      <c r="U20" t="n">
        <v>0.76</v>
      </c>
      <c r="V20" t="n">
        <v>0.92</v>
      </c>
      <c r="W20" t="n">
        <v>20.71</v>
      </c>
      <c r="X20" t="n">
        <v>1.01</v>
      </c>
      <c r="Y20" t="n">
        <v>0.5</v>
      </c>
      <c r="Z20" t="n">
        <v>10</v>
      </c>
      <c r="AA20" t="n">
        <v>2524.698651823325</v>
      </c>
      <c r="AB20" t="n">
        <v>3454.404077268453</v>
      </c>
      <c r="AC20" t="n">
        <v>3124.720600420394</v>
      </c>
      <c r="AD20" t="n">
        <v>2524698.651823325</v>
      </c>
      <c r="AE20" t="n">
        <v>3454404.077268453</v>
      </c>
      <c r="AF20" t="n">
        <v>6.618968310906066e-07</v>
      </c>
      <c r="AG20" t="n">
        <v>1.14</v>
      </c>
      <c r="AH20" t="n">
        <v>3124720.600420394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1.2201</v>
      </c>
      <c r="E21" t="n">
        <v>81.95999999999999</v>
      </c>
      <c r="F21" t="n">
        <v>78.54000000000001</v>
      </c>
      <c r="G21" t="n">
        <v>138.6</v>
      </c>
      <c r="H21" t="n">
        <v>1.9</v>
      </c>
      <c r="I21" t="n">
        <v>34</v>
      </c>
      <c r="J21" t="n">
        <v>186.97</v>
      </c>
      <c r="K21" t="n">
        <v>50.28</v>
      </c>
      <c r="L21" t="n">
        <v>20</v>
      </c>
      <c r="M21" t="n">
        <v>32</v>
      </c>
      <c r="N21" t="n">
        <v>36.69</v>
      </c>
      <c r="O21" t="n">
        <v>23293.82</v>
      </c>
      <c r="P21" t="n">
        <v>906.0700000000001</v>
      </c>
      <c r="Q21" t="n">
        <v>1261.91</v>
      </c>
      <c r="R21" t="n">
        <v>142.17</v>
      </c>
      <c r="S21" t="n">
        <v>108.84</v>
      </c>
      <c r="T21" t="n">
        <v>15663.77</v>
      </c>
      <c r="U21" t="n">
        <v>0.77</v>
      </c>
      <c r="V21" t="n">
        <v>0.92</v>
      </c>
      <c r="W21" t="n">
        <v>20.7</v>
      </c>
      <c r="X21" t="n">
        <v>0.96</v>
      </c>
      <c r="Y21" t="n">
        <v>0.5</v>
      </c>
      <c r="Z21" t="n">
        <v>10</v>
      </c>
      <c r="AA21" t="n">
        <v>2512.206816785727</v>
      </c>
      <c r="AB21" t="n">
        <v>3437.312197469143</v>
      </c>
      <c r="AC21" t="n">
        <v>3109.259945640528</v>
      </c>
      <c r="AD21" t="n">
        <v>2512206.816785727</v>
      </c>
      <c r="AE21" t="n">
        <v>3437312.197469144</v>
      </c>
      <c r="AF21" t="n">
        <v>6.628747628774924e-07</v>
      </c>
      <c r="AG21" t="n">
        <v>1.138333333333333</v>
      </c>
      <c r="AH21" t="n">
        <v>3109259.945640528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1.2221</v>
      </c>
      <c r="E22" t="n">
        <v>81.81999999999999</v>
      </c>
      <c r="F22" t="n">
        <v>78.47</v>
      </c>
      <c r="G22" t="n">
        <v>147.13</v>
      </c>
      <c r="H22" t="n">
        <v>1.98</v>
      </c>
      <c r="I22" t="n">
        <v>32</v>
      </c>
      <c r="J22" t="n">
        <v>188.49</v>
      </c>
      <c r="K22" t="n">
        <v>50.28</v>
      </c>
      <c r="L22" t="n">
        <v>21</v>
      </c>
      <c r="M22" t="n">
        <v>30</v>
      </c>
      <c r="N22" t="n">
        <v>37.21</v>
      </c>
      <c r="O22" t="n">
        <v>23481.16</v>
      </c>
      <c r="P22" t="n">
        <v>902.97</v>
      </c>
      <c r="Q22" t="n">
        <v>1261.92</v>
      </c>
      <c r="R22" t="n">
        <v>139.92</v>
      </c>
      <c r="S22" t="n">
        <v>108.84</v>
      </c>
      <c r="T22" t="n">
        <v>14549.12</v>
      </c>
      <c r="U22" t="n">
        <v>0.78</v>
      </c>
      <c r="V22" t="n">
        <v>0.92</v>
      </c>
      <c r="W22" t="n">
        <v>20.7</v>
      </c>
      <c r="X22" t="n">
        <v>0.89</v>
      </c>
      <c r="Y22" t="n">
        <v>0.5</v>
      </c>
      <c r="Z22" t="n">
        <v>10</v>
      </c>
      <c r="AA22" t="n">
        <v>2501.330349491947</v>
      </c>
      <c r="AB22" t="n">
        <v>3422.430535081921</v>
      </c>
      <c r="AC22" t="n">
        <v>3095.798568224997</v>
      </c>
      <c r="AD22" t="n">
        <v>2501330.349491947</v>
      </c>
      <c r="AE22" t="n">
        <v>3422430.535081921</v>
      </c>
      <c r="AF22" t="n">
        <v>6.639613537518101e-07</v>
      </c>
      <c r="AG22" t="n">
        <v>1.136388888888889</v>
      </c>
      <c r="AH22" t="n">
        <v>3095798.568224997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1.2232</v>
      </c>
      <c r="E23" t="n">
        <v>81.75</v>
      </c>
      <c r="F23" t="n">
        <v>78.43000000000001</v>
      </c>
      <c r="G23" t="n">
        <v>151.8</v>
      </c>
      <c r="H23" t="n">
        <v>2.05</v>
      </c>
      <c r="I23" t="n">
        <v>31</v>
      </c>
      <c r="J23" t="n">
        <v>190.01</v>
      </c>
      <c r="K23" t="n">
        <v>50.28</v>
      </c>
      <c r="L23" t="n">
        <v>22</v>
      </c>
      <c r="M23" t="n">
        <v>29</v>
      </c>
      <c r="N23" t="n">
        <v>37.74</v>
      </c>
      <c r="O23" t="n">
        <v>23669.2</v>
      </c>
      <c r="P23" t="n">
        <v>898.62</v>
      </c>
      <c r="Q23" t="n">
        <v>1261.91</v>
      </c>
      <c r="R23" t="n">
        <v>138.76</v>
      </c>
      <c r="S23" t="n">
        <v>108.84</v>
      </c>
      <c r="T23" t="n">
        <v>13974.83</v>
      </c>
      <c r="U23" t="n">
        <v>0.78</v>
      </c>
      <c r="V23" t="n">
        <v>0.92</v>
      </c>
      <c r="W23" t="n">
        <v>20.69</v>
      </c>
      <c r="X23" t="n">
        <v>0.84</v>
      </c>
      <c r="Y23" t="n">
        <v>0.5</v>
      </c>
      <c r="Z23" t="n">
        <v>10</v>
      </c>
      <c r="AA23" t="n">
        <v>2490.120233075041</v>
      </c>
      <c r="AB23" t="n">
        <v>3407.092359244878</v>
      </c>
      <c r="AC23" t="n">
        <v>3081.924246362577</v>
      </c>
      <c r="AD23" t="n">
        <v>2490120.233075041</v>
      </c>
      <c r="AE23" t="n">
        <v>3407092.359244878</v>
      </c>
      <c r="AF23" t="n">
        <v>6.64558978732685e-07</v>
      </c>
      <c r="AG23" t="n">
        <v>1.135416666666667</v>
      </c>
      <c r="AH23" t="n">
        <v>3081924.246362577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1.2249</v>
      </c>
      <c r="E24" t="n">
        <v>81.64</v>
      </c>
      <c r="F24" t="n">
        <v>78.38</v>
      </c>
      <c r="G24" t="n">
        <v>162.17</v>
      </c>
      <c r="H24" t="n">
        <v>2.13</v>
      </c>
      <c r="I24" t="n">
        <v>29</v>
      </c>
      <c r="J24" t="n">
        <v>191.55</v>
      </c>
      <c r="K24" t="n">
        <v>50.28</v>
      </c>
      <c r="L24" t="n">
        <v>23</v>
      </c>
      <c r="M24" t="n">
        <v>27</v>
      </c>
      <c r="N24" t="n">
        <v>38.27</v>
      </c>
      <c r="O24" t="n">
        <v>23857.96</v>
      </c>
      <c r="P24" t="n">
        <v>894.36</v>
      </c>
      <c r="Q24" t="n">
        <v>1261.92</v>
      </c>
      <c r="R24" t="n">
        <v>137.21</v>
      </c>
      <c r="S24" t="n">
        <v>108.84</v>
      </c>
      <c r="T24" t="n">
        <v>13207.3</v>
      </c>
      <c r="U24" t="n">
        <v>0.79</v>
      </c>
      <c r="V24" t="n">
        <v>0.92</v>
      </c>
      <c r="W24" t="n">
        <v>20.69</v>
      </c>
      <c r="X24" t="n">
        <v>0.8</v>
      </c>
      <c r="Y24" t="n">
        <v>0.5</v>
      </c>
      <c r="Z24" t="n">
        <v>10</v>
      </c>
      <c r="AA24" t="n">
        <v>2477.804361995738</v>
      </c>
      <c r="AB24" t="n">
        <v>3390.241241096288</v>
      </c>
      <c r="AC24" t="n">
        <v>3066.681375279397</v>
      </c>
      <c r="AD24" t="n">
        <v>2477804.361995738</v>
      </c>
      <c r="AE24" t="n">
        <v>3390241.241096288</v>
      </c>
      <c r="AF24" t="n">
        <v>6.654825809758549e-07</v>
      </c>
      <c r="AG24" t="n">
        <v>1.133888888888889</v>
      </c>
      <c r="AH24" t="n">
        <v>3066681.375279397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1.2257</v>
      </c>
      <c r="E25" t="n">
        <v>81.59</v>
      </c>
      <c r="F25" t="n">
        <v>78.36</v>
      </c>
      <c r="G25" t="n">
        <v>167.92</v>
      </c>
      <c r="H25" t="n">
        <v>2.21</v>
      </c>
      <c r="I25" t="n">
        <v>28</v>
      </c>
      <c r="J25" t="n">
        <v>193.08</v>
      </c>
      <c r="K25" t="n">
        <v>50.28</v>
      </c>
      <c r="L25" t="n">
        <v>24</v>
      </c>
      <c r="M25" t="n">
        <v>26</v>
      </c>
      <c r="N25" t="n">
        <v>38.8</v>
      </c>
      <c r="O25" t="n">
        <v>24047.45</v>
      </c>
      <c r="P25" t="n">
        <v>890.01</v>
      </c>
      <c r="Q25" t="n">
        <v>1261.9</v>
      </c>
      <c r="R25" t="n">
        <v>136.36</v>
      </c>
      <c r="S25" t="n">
        <v>108.84</v>
      </c>
      <c r="T25" t="n">
        <v>12786.2</v>
      </c>
      <c r="U25" t="n">
        <v>0.8</v>
      </c>
      <c r="V25" t="n">
        <v>0.92</v>
      </c>
      <c r="W25" t="n">
        <v>20.69</v>
      </c>
      <c r="X25" t="n">
        <v>0.78</v>
      </c>
      <c r="Y25" t="n">
        <v>0.5</v>
      </c>
      <c r="Z25" t="n">
        <v>10</v>
      </c>
      <c r="AA25" t="n">
        <v>2467.424426400932</v>
      </c>
      <c r="AB25" t="n">
        <v>3376.038955285035</v>
      </c>
      <c r="AC25" t="n">
        <v>3053.834535692936</v>
      </c>
      <c r="AD25" t="n">
        <v>2467424.426400932</v>
      </c>
      <c r="AE25" t="n">
        <v>3376038.955285035</v>
      </c>
      <c r="AF25" t="n">
        <v>6.659172173255819e-07</v>
      </c>
      <c r="AG25" t="n">
        <v>1.133194444444444</v>
      </c>
      <c r="AH25" t="n">
        <v>3053834.535692936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1.2267</v>
      </c>
      <c r="E26" t="n">
        <v>81.52</v>
      </c>
      <c r="F26" t="n">
        <v>78.33</v>
      </c>
      <c r="G26" t="n">
        <v>174.06</v>
      </c>
      <c r="H26" t="n">
        <v>2.28</v>
      </c>
      <c r="I26" t="n">
        <v>27</v>
      </c>
      <c r="J26" t="n">
        <v>194.62</v>
      </c>
      <c r="K26" t="n">
        <v>50.28</v>
      </c>
      <c r="L26" t="n">
        <v>25</v>
      </c>
      <c r="M26" t="n">
        <v>25</v>
      </c>
      <c r="N26" t="n">
        <v>39.34</v>
      </c>
      <c r="O26" t="n">
        <v>24237.67</v>
      </c>
      <c r="P26" t="n">
        <v>885.2</v>
      </c>
      <c r="Q26" t="n">
        <v>1261.9</v>
      </c>
      <c r="R26" t="n">
        <v>135.23</v>
      </c>
      <c r="S26" t="n">
        <v>108.84</v>
      </c>
      <c r="T26" t="n">
        <v>12229.44</v>
      </c>
      <c r="U26" t="n">
        <v>0.8</v>
      </c>
      <c r="V26" t="n">
        <v>0.92</v>
      </c>
      <c r="W26" t="n">
        <v>20.69</v>
      </c>
      <c r="X26" t="n">
        <v>0.74</v>
      </c>
      <c r="Y26" t="n">
        <v>0.5</v>
      </c>
      <c r="Z26" t="n">
        <v>10</v>
      </c>
      <c r="AA26" t="n">
        <v>2455.660421803349</v>
      </c>
      <c r="AB26" t="n">
        <v>3359.942925203366</v>
      </c>
      <c r="AC26" t="n">
        <v>3039.274688131343</v>
      </c>
      <c r="AD26" t="n">
        <v>2455660.421803349</v>
      </c>
      <c r="AE26" t="n">
        <v>3359942.925203366</v>
      </c>
      <c r="AF26" t="n">
        <v>6.664605127627408e-07</v>
      </c>
      <c r="AG26" t="n">
        <v>1.132222222222222</v>
      </c>
      <c r="AH26" t="n">
        <v>3039274.688131343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1.2277</v>
      </c>
      <c r="E27" t="n">
        <v>81.45</v>
      </c>
      <c r="F27" t="n">
        <v>78.29000000000001</v>
      </c>
      <c r="G27" t="n">
        <v>180.67</v>
      </c>
      <c r="H27" t="n">
        <v>2.35</v>
      </c>
      <c r="I27" t="n">
        <v>26</v>
      </c>
      <c r="J27" t="n">
        <v>196.17</v>
      </c>
      <c r="K27" t="n">
        <v>50.28</v>
      </c>
      <c r="L27" t="n">
        <v>26</v>
      </c>
      <c r="M27" t="n">
        <v>24</v>
      </c>
      <c r="N27" t="n">
        <v>39.89</v>
      </c>
      <c r="O27" t="n">
        <v>24428.62</v>
      </c>
      <c r="P27" t="n">
        <v>882.39</v>
      </c>
      <c r="Q27" t="n">
        <v>1261.88</v>
      </c>
      <c r="R27" t="n">
        <v>134.38</v>
      </c>
      <c r="S27" t="n">
        <v>108.84</v>
      </c>
      <c r="T27" t="n">
        <v>11807.76</v>
      </c>
      <c r="U27" t="n">
        <v>0.8100000000000001</v>
      </c>
      <c r="V27" t="n">
        <v>0.93</v>
      </c>
      <c r="W27" t="n">
        <v>20.68</v>
      </c>
      <c r="X27" t="n">
        <v>0.7</v>
      </c>
      <c r="Y27" t="n">
        <v>0.5</v>
      </c>
      <c r="Z27" t="n">
        <v>10</v>
      </c>
      <c r="AA27" t="n">
        <v>2447.765775764704</v>
      </c>
      <c r="AB27" t="n">
        <v>3349.141122206091</v>
      </c>
      <c r="AC27" t="n">
        <v>3029.503794051702</v>
      </c>
      <c r="AD27" t="n">
        <v>2447765.775764704</v>
      </c>
      <c r="AE27" t="n">
        <v>3349141.12220609</v>
      </c>
      <c r="AF27" t="n">
        <v>6.670038081998996e-07</v>
      </c>
      <c r="AG27" t="n">
        <v>1.13125</v>
      </c>
      <c r="AH27" t="n">
        <v>3029503.794051702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1.2284</v>
      </c>
      <c r="E28" t="n">
        <v>81.41</v>
      </c>
      <c r="F28" t="n">
        <v>78.28</v>
      </c>
      <c r="G28" t="n">
        <v>187.86</v>
      </c>
      <c r="H28" t="n">
        <v>2.42</v>
      </c>
      <c r="I28" t="n">
        <v>25</v>
      </c>
      <c r="J28" t="n">
        <v>197.73</v>
      </c>
      <c r="K28" t="n">
        <v>50.28</v>
      </c>
      <c r="L28" t="n">
        <v>27</v>
      </c>
      <c r="M28" t="n">
        <v>23</v>
      </c>
      <c r="N28" t="n">
        <v>40.45</v>
      </c>
      <c r="O28" t="n">
        <v>24620.33</v>
      </c>
      <c r="P28" t="n">
        <v>877.5</v>
      </c>
      <c r="Q28" t="n">
        <v>1261.89</v>
      </c>
      <c r="R28" t="n">
        <v>133.62</v>
      </c>
      <c r="S28" t="n">
        <v>108.84</v>
      </c>
      <c r="T28" t="n">
        <v>11432.29</v>
      </c>
      <c r="U28" t="n">
        <v>0.8100000000000001</v>
      </c>
      <c r="V28" t="n">
        <v>0.93</v>
      </c>
      <c r="W28" t="n">
        <v>20.69</v>
      </c>
      <c r="X28" t="n">
        <v>0.6899999999999999</v>
      </c>
      <c r="Y28" t="n">
        <v>0.5</v>
      </c>
      <c r="Z28" t="n">
        <v>10</v>
      </c>
      <c r="AA28" t="n">
        <v>2436.654141988786</v>
      </c>
      <c r="AB28" t="n">
        <v>3333.937694663193</v>
      </c>
      <c r="AC28" t="n">
        <v>3015.751360295355</v>
      </c>
      <c r="AD28" t="n">
        <v>2436654.141988786</v>
      </c>
      <c r="AE28" t="n">
        <v>3333937.694663193</v>
      </c>
      <c r="AF28" t="n">
        <v>6.673841150059107e-07</v>
      </c>
      <c r="AG28" t="n">
        <v>1.130694444444444</v>
      </c>
      <c r="AH28" t="n">
        <v>3015751.360295355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1.2292</v>
      </c>
      <c r="E29" t="n">
        <v>81.34999999999999</v>
      </c>
      <c r="F29" t="n">
        <v>78.25</v>
      </c>
      <c r="G29" t="n">
        <v>195.64</v>
      </c>
      <c r="H29" t="n">
        <v>2.49</v>
      </c>
      <c r="I29" t="n">
        <v>24</v>
      </c>
      <c r="J29" t="n">
        <v>199.29</v>
      </c>
      <c r="K29" t="n">
        <v>50.28</v>
      </c>
      <c r="L29" t="n">
        <v>28</v>
      </c>
      <c r="M29" t="n">
        <v>22</v>
      </c>
      <c r="N29" t="n">
        <v>41.01</v>
      </c>
      <c r="O29" t="n">
        <v>24812.8</v>
      </c>
      <c r="P29" t="n">
        <v>877.12</v>
      </c>
      <c r="Q29" t="n">
        <v>1261.92</v>
      </c>
      <c r="R29" t="n">
        <v>132.97</v>
      </c>
      <c r="S29" t="n">
        <v>108.84</v>
      </c>
      <c r="T29" t="n">
        <v>11113.32</v>
      </c>
      <c r="U29" t="n">
        <v>0.82</v>
      </c>
      <c r="V29" t="n">
        <v>0.93</v>
      </c>
      <c r="W29" t="n">
        <v>20.68</v>
      </c>
      <c r="X29" t="n">
        <v>0.67</v>
      </c>
      <c r="Y29" t="n">
        <v>0.5</v>
      </c>
      <c r="Z29" t="n">
        <v>10</v>
      </c>
      <c r="AA29" t="n">
        <v>2434.051867369406</v>
      </c>
      <c r="AB29" t="n">
        <v>3330.377147724702</v>
      </c>
      <c r="AC29" t="n">
        <v>3012.530626959415</v>
      </c>
      <c r="AD29" t="n">
        <v>2434051.867369406</v>
      </c>
      <c r="AE29" t="n">
        <v>3330377.147724702</v>
      </c>
      <c r="AF29" t="n">
        <v>6.678187513556379e-07</v>
      </c>
      <c r="AG29" t="n">
        <v>1.129861111111111</v>
      </c>
      <c r="AH29" t="n">
        <v>3012530.626959415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1.2303</v>
      </c>
      <c r="E30" t="n">
        <v>81.28</v>
      </c>
      <c r="F30" t="n">
        <v>78.20999999999999</v>
      </c>
      <c r="G30" t="n">
        <v>204.04</v>
      </c>
      <c r="H30" t="n">
        <v>2.56</v>
      </c>
      <c r="I30" t="n">
        <v>23</v>
      </c>
      <c r="J30" t="n">
        <v>200.85</v>
      </c>
      <c r="K30" t="n">
        <v>50.28</v>
      </c>
      <c r="L30" t="n">
        <v>29</v>
      </c>
      <c r="M30" t="n">
        <v>21</v>
      </c>
      <c r="N30" t="n">
        <v>41.57</v>
      </c>
      <c r="O30" t="n">
        <v>25006.03</v>
      </c>
      <c r="P30" t="n">
        <v>872.48</v>
      </c>
      <c r="Q30" t="n">
        <v>1261.94</v>
      </c>
      <c r="R30" t="n">
        <v>131.55</v>
      </c>
      <c r="S30" t="n">
        <v>108.84</v>
      </c>
      <c r="T30" t="n">
        <v>10409.47</v>
      </c>
      <c r="U30" t="n">
        <v>0.83</v>
      </c>
      <c r="V30" t="n">
        <v>0.93</v>
      </c>
      <c r="W30" t="n">
        <v>20.68</v>
      </c>
      <c r="X30" t="n">
        <v>0.63</v>
      </c>
      <c r="Y30" t="n">
        <v>0.5</v>
      </c>
      <c r="Z30" t="n">
        <v>10</v>
      </c>
      <c r="AA30" t="n">
        <v>2422.396448177644</v>
      </c>
      <c r="AB30" t="n">
        <v>3314.429688985729</v>
      </c>
      <c r="AC30" t="n">
        <v>2998.105171300091</v>
      </c>
      <c r="AD30" t="n">
        <v>2422396.448177644</v>
      </c>
      <c r="AE30" t="n">
        <v>3314429.688985729</v>
      </c>
      <c r="AF30" t="n">
        <v>6.684163763365126e-07</v>
      </c>
      <c r="AG30" t="n">
        <v>1.128888888888889</v>
      </c>
      <c r="AH30" t="n">
        <v>2998105.171300091</v>
      </c>
    </row>
    <row r="31">
      <c r="A31" t="n">
        <v>29</v>
      </c>
      <c r="B31" t="n">
        <v>80</v>
      </c>
      <c r="C31" t="inlineStr">
        <is>
          <t xml:space="preserve">CONCLUIDO	</t>
        </is>
      </c>
      <c r="D31" t="n">
        <v>1.2315</v>
      </c>
      <c r="E31" t="n">
        <v>81.2</v>
      </c>
      <c r="F31" t="n">
        <v>78.17</v>
      </c>
      <c r="G31" t="n">
        <v>213.19</v>
      </c>
      <c r="H31" t="n">
        <v>2.63</v>
      </c>
      <c r="I31" t="n">
        <v>22</v>
      </c>
      <c r="J31" t="n">
        <v>202.43</v>
      </c>
      <c r="K31" t="n">
        <v>50.28</v>
      </c>
      <c r="L31" t="n">
        <v>30</v>
      </c>
      <c r="M31" t="n">
        <v>20</v>
      </c>
      <c r="N31" t="n">
        <v>42.15</v>
      </c>
      <c r="O31" t="n">
        <v>25200.04</v>
      </c>
      <c r="P31" t="n">
        <v>868.53</v>
      </c>
      <c r="Q31" t="n">
        <v>1261.89</v>
      </c>
      <c r="R31" t="n">
        <v>130.05</v>
      </c>
      <c r="S31" t="n">
        <v>108.84</v>
      </c>
      <c r="T31" t="n">
        <v>9664.280000000001</v>
      </c>
      <c r="U31" t="n">
        <v>0.84</v>
      </c>
      <c r="V31" t="n">
        <v>0.93</v>
      </c>
      <c r="W31" t="n">
        <v>20.68</v>
      </c>
      <c r="X31" t="n">
        <v>0.59</v>
      </c>
      <c r="Y31" t="n">
        <v>0.5</v>
      </c>
      <c r="Z31" t="n">
        <v>10</v>
      </c>
      <c r="AA31" t="n">
        <v>2411.921216097976</v>
      </c>
      <c r="AB31" t="n">
        <v>3300.097014319702</v>
      </c>
      <c r="AC31" t="n">
        <v>2985.140386988155</v>
      </c>
      <c r="AD31" t="n">
        <v>2411921.216097976</v>
      </c>
      <c r="AE31" t="n">
        <v>3300097.014319702</v>
      </c>
      <c r="AF31" t="n">
        <v>6.690683308611033e-07</v>
      </c>
      <c r="AG31" t="n">
        <v>1.127777777777778</v>
      </c>
      <c r="AH31" t="n">
        <v>2985140.386988155</v>
      </c>
    </row>
    <row r="32">
      <c r="A32" t="n">
        <v>30</v>
      </c>
      <c r="B32" t="n">
        <v>80</v>
      </c>
      <c r="C32" t="inlineStr">
        <is>
          <t xml:space="preserve">CONCLUIDO	</t>
        </is>
      </c>
      <c r="D32" t="n">
        <v>1.2322</v>
      </c>
      <c r="E32" t="n">
        <v>81.16</v>
      </c>
      <c r="F32" t="n">
        <v>78.16</v>
      </c>
      <c r="G32" t="n">
        <v>223.3</v>
      </c>
      <c r="H32" t="n">
        <v>2.7</v>
      </c>
      <c r="I32" t="n">
        <v>21</v>
      </c>
      <c r="J32" t="n">
        <v>204.01</v>
      </c>
      <c r="K32" t="n">
        <v>50.28</v>
      </c>
      <c r="L32" t="n">
        <v>31</v>
      </c>
      <c r="M32" t="n">
        <v>19</v>
      </c>
      <c r="N32" t="n">
        <v>42.73</v>
      </c>
      <c r="O32" t="n">
        <v>25394.96</v>
      </c>
      <c r="P32" t="n">
        <v>862.35</v>
      </c>
      <c r="Q32" t="n">
        <v>1261.88</v>
      </c>
      <c r="R32" t="n">
        <v>129.77</v>
      </c>
      <c r="S32" t="n">
        <v>108.84</v>
      </c>
      <c r="T32" t="n">
        <v>9525.469999999999</v>
      </c>
      <c r="U32" t="n">
        <v>0.84</v>
      </c>
      <c r="V32" t="n">
        <v>0.93</v>
      </c>
      <c r="W32" t="n">
        <v>20.68</v>
      </c>
      <c r="X32" t="n">
        <v>0.57</v>
      </c>
      <c r="Y32" t="n">
        <v>0.5</v>
      </c>
      <c r="Z32" t="n">
        <v>10</v>
      </c>
      <c r="AA32" t="n">
        <v>2398.332098363811</v>
      </c>
      <c r="AB32" t="n">
        <v>3281.503783926255</v>
      </c>
      <c r="AC32" t="n">
        <v>2968.321668407695</v>
      </c>
      <c r="AD32" t="n">
        <v>2398332.098363811</v>
      </c>
      <c r="AE32" t="n">
        <v>3281503.783926255</v>
      </c>
      <c r="AF32" t="n">
        <v>6.694486376671144e-07</v>
      </c>
      <c r="AG32" t="n">
        <v>1.127222222222222</v>
      </c>
      <c r="AH32" t="n">
        <v>2968321.668407695</v>
      </c>
    </row>
    <row r="33">
      <c r="A33" t="n">
        <v>31</v>
      </c>
      <c r="B33" t="n">
        <v>80</v>
      </c>
      <c r="C33" t="inlineStr">
        <is>
          <t xml:space="preserve">CONCLUIDO	</t>
        </is>
      </c>
      <c r="D33" t="n">
        <v>1.2322</v>
      </c>
      <c r="E33" t="n">
        <v>81.15000000000001</v>
      </c>
      <c r="F33" t="n">
        <v>78.15000000000001</v>
      </c>
      <c r="G33" t="n">
        <v>223.3</v>
      </c>
      <c r="H33" t="n">
        <v>2.76</v>
      </c>
      <c r="I33" t="n">
        <v>21</v>
      </c>
      <c r="J33" t="n">
        <v>205.59</v>
      </c>
      <c r="K33" t="n">
        <v>50.28</v>
      </c>
      <c r="L33" t="n">
        <v>32</v>
      </c>
      <c r="M33" t="n">
        <v>19</v>
      </c>
      <c r="N33" t="n">
        <v>43.31</v>
      </c>
      <c r="O33" t="n">
        <v>25590.57</v>
      </c>
      <c r="P33" t="n">
        <v>858.42</v>
      </c>
      <c r="Q33" t="n">
        <v>1261.92</v>
      </c>
      <c r="R33" t="n">
        <v>129.7</v>
      </c>
      <c r="S33" t="n">
        <v>108.84</v>
      </c>
      <c r="T33" t="n">
        <v>9491.809999999999</v>
      </c>
      <c r="U33" t="n">
        <v>0.84</v>
      </c>
      <c r="V33" t="n">
        <v>0.93</v>
      </c>
      <c r="W33" t="n">
        <v>20.68</v>
      </c>
      <c r="X33" t="n">
        <v>0.57</v>
      </c>
      <c r="Y33" t="n">
        <v>0.5</v>
      </c>
      <c r="Z33" t="n">
        <v>10</v>
      </c>
      <c r="AA33" t="n">
        <v>2390.527963247127</v>
      </c>
      <c r="AB33" t="n">
        <v>3270.825821965465</v>
      </c>
      <c r="AC33" t="n">
        <v>2958.66279614983</v>
      </c>
      <c r="AD33" t="n">
        <v>2390527.963247127</v>
      </c>
      <c r="AE33" t="n">
        <v>3270825.821965465</v>
      </c>
      <c r="AF33" t="n">
        <v>6.694486376671144e-07</v>
      </c>
      <c r="AG33" t="n">
        <v>1.127083333333333</v>
      </c>
      <c r="AH33" t="n">
        <v>2958662.79614983</v>
      </c>
    </row>
    <row r="34">
      <c r="A34" t="n">
        <v>32</v>
      </c>
      <c r="B34" t="n">
        <v>80</v>
      </c>
      <c r="C34" t="inlineStr">
        <is>
          <t xml:space="preserve">CONCLUIDO	</t>
        </is>
      </c>
      <c r="D34" t="n">
        <v>1.2333</v>
      </c>
      <c r="E34" t="n">
        <v>81.08</v>
      </c>
      <c r="F34" t="n">
        <v>78.11</v>
      </c>
      <c r="G34" t="n">
        <v>234.34</v>
      </c>
      <c r="H34" t="n">
        <v>2.83</v>
      </c>
      <c r="I34" t="n">
        <v>20</v>
      </c>
      <c r="J34" t="n">
        <v>207.19</v>
      </c>
      <c r="K34" t="n">
        <v>50.28</v>
      </c>
      <c r="L34" t="n">
        <v>33</v>
      </c>
      <c r="M34" t="n">
        <v>18</v>
      </c>
      <c r="N34" t="n">
        <v>43.91</v>
      </c>
      <c r="O34" t="n">
        <v>25786.97</v>
      </c>
      <c r="P34" t="n">
        <v>859.91</v>
      </c>
      <c r="Q34" t="n">
        <v>1261.87</v>
      </c>
      <c r="R34" t="n">
        <v>128.47</v>
      </c>
      <c r="S34" t="n">
        <v>108.84</v>
      </c>
      <c r="T34" t="n">
        <v>8882.35</v>
      </c>
      <c r="U34" t="n">
        <v>0.85</v>
      </c>
      <c r="V34" t="n">
        <v>0.93</v>
      </c>
      <c r="W34" t="n">
        <v>20.67</v>
      </c>
      <c r="X34" t="n">
        <v>0.53</v>
      </c>
      <c r="Y34" t="n">
        <v>0.5</v>
      </c>
      <c r="Z34" t="n">
        <v>10</v>
      </c>
      <c r="AA34" t="n">
        <v>2390.961360043955</v>
      </c>
      <c r="AB34" t="n">
        <v>3271.418814583001</v>
      </c>
      <c r="AC34" t="n">
        <v>2959.199194384219</v>
      </c>
      <c r="AD34" t="n">
        <v>2390961.360043955</v>
      </c>
      <c r="AE34" t="n">
        <v>3271418.814583001</v>
      </c>
      <c r="AF34" t="n">
        <v>6.700462626479891e-07</v>
      </c>
      <c r="AG34" t="n">
        <v>1.126111111111111</v>
      </c>
      <c r="AH34" t="n">
        <v>2959199.194384219</v>
      </c>
    </row>
    <row r="35">
      <c r="A35" t="n">
        <v>33</v>
      </c>
      <c r="B35" t="n">
        <v>80</v>
      </c>
      <c r="C35" t="inlineStr">
        <is>
          <t xml:space="preserve">CONCLUIDO	</t>
        </is>
      </c>
      <c r="D35" t="n">
        <v>1.2341</v>
      </c>
      <c r="E35" t="n">
        <v>81.03</v>
      </c>
      <c r="F35" t="n">
        <v>78.09</v>
      </c>
      <c r="G35" t="n">
        <v>246.62</v>
      </c>
      <c r="H35" t="n">
        <v>2.89</v>
      </c>
      <c r="I35" t="n">
        <v>19</v>
      </c>
      <c r="J35" t="n">
        <v>208.78</v>
      </c>
      <c r="K35" t="n">
        <v>50.28</v>
      </c>
      <c r="L35" t="n">
        <v>34</v>
      </c>
      <c r="M35" t="n">
        <v>17</v>
      </c>
      <c r="N35" t="n">
        <v>44.5</v>
      </c>
      <c r="O35" t="n">
        <v>25984.2</v>
      </c>
      <c r="P35" t="n">
        <v>850.58</v>
      </c>
      <c r="Q35" t="n">
        <v>1261.89</v>
      </c>
      <c r="R35" t="n">
        <v>128.03</v>
      </c>
      <c r="S35" t="n">
        <v>108.84</v>
      </c>
      <c r="T35" t="n">
        <v>8665.51</v>
      </c>
      <c r="U35" t="n">
        <v>0.85</v>
      </c>
      <c r="V35" t="n">
        <v>0.93</v>
      </c>
      <c r="W35" t="n">
        <v>20.67</v>
      </c>
      <c r="X35" t="n">
        <v>0.51</v>
      </c>
      <c r="Y35" t="n">
        <v>0.5</v>
      </c>
      <c r="Z35" t="n">
        <v>10</v>
      </c>
      <c r="AA35" t="n">
        <v>2370.948297510802</v>
      </c>
      <c r="AB35" t="n">
        <v>3244.036059511134</v>
      </c>
      <c r="AC35" t="n">
        <v>2934.429811024474</v>
      </c>
      <c r="AD35" t="n">
        <v>2370948.297510802</v>
      </c>
      <c r="AE35" t="n">
        <v>3244036.059511134</v>
      </c>
      <c r="AF35" t="n">
        <v>6.704808989977161e-07</v>
      </c>
      <c r="AG35" t="n">
        <v>1.125416666666667</v>
      </c>
      <c r="AH35" t="n">
        <v>2934429.811024474</v>
      </c>
    </row>
    <row r="36">
      <c r="A36" t="n">
        <v>34</v>
      </c>
      <c r="B36" t="n">
        <v>80</v>
      </c>
      <c r="C36" t="inlineStr">
        <is>
          <t xml:space="preserve">CONCLUIDO	</t>
        </is>
      </c>
      <c r="D36" t="n">
        <v>1.234</v>
      </c>
      <c r="E36" t="n">
        <v>81.04000000000001</v>
      </c>
      <c r="F36" t="n">
        <v>78.09999999999999</v>
      </c>
      <c r="G36" t="n">
        <v>246.63</v>
      </c>
      <c r="H36" t="n">
        <v>2.96</v>
      </c>
      <c r="I36" t="n">
        <v>19</v>
      </c>
      <c r="J36" t="n">
        <v>210.39</v>
      </c>
      <c r="K36" t="n">
        <v>50.28</v>
      </c>
      <c r="L36" t="n">
        <v>35</v>
      </c>
      <c r="M36" t="n">
        <v>17</v>
      </c>
      <c r="N36" t="n">
        <v>45.11</v>
      </c>
      <c r="O36" t="n">
        <v>26182.25</v>
      </c>
      <c r="P36" t="n">
        <v>848.54</v>
      </c>
      <c r="Q36" t="n">
        <v>1261.88</v>
      </c>
      <c r="R36" t="n">
        <v>127.96</v>
      </c>
      <c r="S36" t="n">
        <v>108.84</v>
      </c>
      <c r="T36" t="n">
        <v>8631.700000000001</v>
      </c>
      <c r="U36" t="n">
        <v>0.85</v>
      </c>
      <c r="V36" t="n">
        <v>0.93</v>
      </c>
      <c r="W36" t="n">
        <v>20.67</v>
      </c>
      <c r="X36" t="n">
        <v>0.52</v>
      </c>
      <c r="Y36" t="n">
        <v>0.5</v>
      </c>
      <c r="Z36" t="n">
        <v>10</v>
      </c>
      <c r="AA36" t="n">
        <v>2367.231513606912</v>
      </c>
      <c r="AB36" t="n">
        <v>3238.950591800899</v>
      </c>
      <c r="AC36" t="n">
        <v>2929.829693215005</v>
      </c>
      <c r="AD36" t="n">
        <v>2367231.513606912</v>
      </c>
      <c r="AE36" t="n">
        <v>3238950.591800899</v>
      </c>
      <c r="AF36" t="n">
        <v>6.704265694540002e-07</v>
      </c>
      <c r="AG36" t="n">
        <v>1.125555555555556</v>
      </c>
      <c r="AH36" t="n">
        <v>2929829.693215005</v>
      </c>
    </row>
    <row r="37">
      <c r="A37" t="n">
        <v>35</v>
      </c>
      <c r="B37" t="n">
        <v>80</v>
      </c>
      <c r="C37" t="inlineStr">
        <is>
          <t xml:space="preserve">CONCLUIDO	</t>
        </is>
      </c>
      <c r="D37" t="n">
        <v>1.2347</v>
      </c>
      <c r="E37" t="n">
        <v>80.98999999999999</v>
      </c>
      <c r="F37" t="n">
        <v>78.08</v>
      </c>
      <c r="G37" t="n">
        <v>260.28</v>
      </c>
      <c r="H37" t="n">
        <v>3.02</v>
      </c>
      <c r="I37" t="n">
        <v>18</v>
      </c>
      <c r="J37" t="n">
        <v>212</v>
      </c>
      <c r="K37" t="n">
        <v>50.28</v>
      </c>
      <c r="L37" t="n">
        <v>36</v>
      </c>
      <c r="M37" t="n">
        <v>15</v>
      </c>
      <c r="N37" t="n">
        <v>45.72</v>
      </c>
      <c r="O37" t="n">
        <v>26381.14</v>
      </c>
      <c r="P37" t="n">
        <v>846.39</v>
      </c>
      <c r="Q37" t="n">
        <v>1261.91</v>
      </c>
      <c r="R37" t="n">
        <v>127.53</v>
      </c>
      <c r="S37" t="n">
        <v>108.84</v>
      </c>
      <c r="T37" t="n">
        <v>8424.85</v>
      </c>
      <c r="U37" t="n">
        <v>0.85</v>
      </c>
      <c r="V37" t="n">
        <v>0.93</v>
      </c>
      <c r="W37" t="n">
        <v>20.67</v>
      </c>
      <c r="X37" t="n">
        <v>0.5</v>
      </c>
      <c r="Y37" t="n">
        <v>0.5</v>
      </c>
      <c r="Z37" t="n">
        <v>10</v>
      </c>
      <c r="AA37" t="n">
        <v>2361.499713108023</v>
      </c>
      <c r="AB37" t="n">
        <v>3231.108089489126</v>
      </c>
      <c r="AC37" t="n">
        <v>2922.735668316848</v>
      </c>
      <c r="AD37" t="n">
        <v>2361499.713108023</v>
      </c>
      <c r="AE37" t="n">
        <v>3231108.089489126</v>
      </c>
      <c r="AF37" t="n">
        <v>6.708068762600114e-07</v>
      </c>
      <c r="AG37" t="n">
        <v>1.124861111111111</v>
      </c>
      <c r="AH37" t="n">
        <v>2922735.668316848</v>
      </c>
    </row>
    <row r="38">
      <c r="A38" t="n">
        <v>36</v>
      </c>
      <c r="B38" t="n">
        <v>80</v>
      </c>
      <c r="C38" t="inlineStr">
        <is>
          <t xml:space="preserve">CONCLUIDO	</t>
        </is>
      </c>
      <c r="D38" t="n">
        <v>1.2348</v>
      </c>
      <c r="E38" t="n">
        <v>80.98</v>
      </c>
      <c r="F38" t="n">
        <v>78.08</v>
      </c>
      <c r="G38" t="n">
        <v>260.26</v>
      </c>
      <c r="H38" t="n">
        <v>3.08</v>
      </c>
      <c r="I38" t="n">
        <v>18</v>
      </c>
      <c r="J38" t="n">
        <v>213.62</v>
      </c>
      <c r="K38" t="n">
        <v>50.28</v>
      </c>
      <c r="L38" t="n">
        <v>37</v>
      </c>
      <c r="M38" t="n">
        <v>12</v>
      </c>
      <c r="N38" t="n">
        <v>46.34</v>
      </c>
      <c r="O38" t="n">
        <v>26580.87</v>
      </c>
      <c r="P38" t="n">
        <v>842.83</v>
      </c>
      <c r="Q38" t="n">
        <v>1261.92</v>
      </c>
      <c r="R38" t="n">
        <v>126.92</v>
      </c>
      <c r="S38" t="n">
        <v>108.84</v>
      </c>
      <c r="T38" t="n">
        <v>8116.93</v>
      </c>
      <c r="U38" t="n">
        <v>0.86</v>
      </c>
      <c r="V38" t="n">
        <v>0.93</v>
      </c>
      <c r="W38" t="n">
        <v>20.68</v>
      </c>
      <c r="X38" t="n">
        <v>0.49</v>
      </c>
      <c r="Y38" t="n">
        <v>0.5</v>
      </c>
      <c r="Z38" t="n">
        <v>10</v>
      </c>
      <c r="AA38" t="n">
        <v>2354.335339990504</v>
      </c>
      <c r="AB38" t="n">
        <v>3221.305478119901</v>
      </c>
      <c r="AC38" t="n">
        <v>2913.868604418651</v>
      </c>
      <c r="AD38" t="n">
        <v>2354335.339990504</v>
      </c>
      <c r="AE38" t="n">
        <v>3221305.478119901</v>
      </c>
      <c r="AF38" t="n">
        <v>6.708612058037273e-07</v>
      </c>
      <c r="AG38" t="n">
        <v>1.124722222222222</v>
      </c>
      <c r="AH38" t="n">
        <v>2913868.604418651</v>
      </c>
    </row>
    <row r="39">
      <c r="A39" t="n">
        <v>37</v>
      </c>
      <c r="B39" t="n">
        <v>80</v>
      </c>
      <c r="C39" t="inlineStr">
        <is>
          <t xml:space="preserve">CONCLUIDO	</t>
        </is>
      </c>
      <c r="D39" t="n">
        <v>1.2355</v>
      </c>
      <c r="E39" t="n">
        <v>80.94</v>
      </c>
      <c r="F39" t="n">
        <v>78.06</v>
      </c>
      <c r="G39" t="n">
        <v>275.52</v>
      </c>
      <c r="H39" t="n">
        <v>3.14</v>
      </c>
      <c r="I39" t="n">
        <v>17</v>
      </c>
      <c r="J39" t="n">
        <v>215.25</v>
      </c>
      <c r="K39" t="n">
        <v>50.28</v>
      </c>
      <c r="L39" t="n">
        <v>38</v>
      </c>
      <c r="M39" t="n">
        <v>6</v>
      </c>
      <c r="N39" t="n">
        <v>46.97</v>
      </c>
      <c r="O39" t="n">
        <v>26781.46</v>
      </c>
      <c r="P39" t="n">
        <v>840.08</v>
      </c>
      <c r="Q39" t="n">
        <v>1261.98</v>
      </c>
      <c r="R39" t="n">
        <v>126.39</v>
      </c>
      <c r="S39" t="n">
        <v>108.84</v>
      </c>
      <c r="T39" t="n">
        <v>7859.16</v>
      </c>
      <c r="U39" t="n">
        <v>0.86</v>
      </c>
      <c r="V39" t="n">
        <v>0.93</v>
      </c>
      <c r="W39" t="n">
        <v>20.68</v>
      </c>
      <c r="X39" t="n">
        <v>0.48</v>
      </c>
      <c r="Y39" t="n">
        <v>0.5</v>
      </c>
      <c r="Z39" t="n">
        <v>10</v>
      </c>
      <c r="AA39" t="n">
        <v>2347.440433545956</v>
      </c>
      <c r="AB39" t="n">
        <v>3211.871562940666</v>
      </c>
      <c r="AC39" t="n">
        <v>2905.335048863539</v>
      </c>
      <c r="AD39" t="n">
        <v>2347440.433545956</v>
      </c>
      <c r="AE39" t="n">
        <v>3211871.562940666</v>
      </c>
      <c r="AF39" t="n">
        <v>6.712415126097386e-07</v>
      </c>
      <c r="AG39" t="n">
        <v>1.124166666666667</v>
      </c>
      <c r="AH39" t="n">
        <v>2905335.048863539</v>
      </c>
    </row>
    <row r="40">
      <c r="A40" t="n">
        <v>38</v>
      </c>
      <c r="B40" t="n">
        <v>80</v>
      </c>
      <c r="C40" t="inlineStr">
        <is>
          <t xml:space="preserve">CONCLUIDO	</t>
        </is>
      </c>
      <c r="D40" t="n">
        <v>1.2358</v>
      </c>
      <c r="E40" t="n">
        <v>80.92</v>
      </c>
      <c r="F40" t="n">
        <v>78.05</v>
      </c>
      <c r="G40" t="n">
        <v>275.47</v>
      </c>
      <c r="H40" t="n">
        <v>3.2</v>
      </c>
      <c r="I40" t="n">
        <v>17</v>
      </c>
      <c r="J40" t="n">
        <v>216.88</v>
      </c>
      <c r="K40" t="n">
        <v>50.28</v>
      </c>
      <c r="L40" t="n">
        <v>39</v>
      </c>
      <c r="M40" t="n">
        <v>2</v>
      </c>
      <c r="N40" t="n">
        <v>47.6</v>
      </c>
      <c r="O40" t="n">
        <v>26982.93</v>
      </c>
      <c r="P40" t="n">
        <v>843.97</v>
      </c>
      <c r="Q40" t="n">
        <v>1261.98</v>
      </c>
      <c r="R40" t="n">
        <v>125.78</v>
      </c>
      <c r="S40" t="n">
        <v>108.84</v>
      </c>
      <c r="T40" t="n">
        <v>7554.44</v>
      </c>
      <c r="U40" t="n">
        <v>0.87</v>
      </c>
      <c r="V40" t="n">
        <v>0.93</v>
      </c>
      <c r="W40" t="n">
        <v>20.69</v>
      </c>
      <c r="X40" t="n">
        <v>0.47</v>
      </c>
      <c r="Y40" t="n">
        <v>0.5</v>
      </c>
      <c r="Z40" t="n">
        <v>10</v>
      </c>
      <c r="AA40" t="n">
        <v>2354.394935097344</v>
      </c>
      <c r="AB40" t="n">
        <v>3221.38701877423</v>
      </c>
      <c r="AC40" t="n">
        <v>2913.942362947373</v>
      </c>
      <c r="AD40" t="n">
        <v>2354394.935097344</v>
      </c>
      <c r="AE40" t="n">
        <v>3221387.01877423</v>
      </c>
      <c r="AF40" t="n">
        <v>6.714045012408862e-07</v>
      </c>
      <c r="AG40" t="n">
        <v>1.123888888888889</v>
      </c>
      <c r="AH40" t="n">
        <v>2913942.362947373</v>
      </c>
    </row>
    <row r="41">
      <c r="A41" t="n">
        <v>39</v>
      </c>
      <c r="B41" t="n">
        <v>80</v>
      </c>
      <c r="C41" t="inlineStr">
        <is>
          <t xml:space="preserve">CONCLUIDO	</t>
        </is>
      </c>
      <c r="D41" t="n">
        <v>1.2357</v>
      </c>
      <c r="E41" t="n">
        <v>80.92</v>
      </c>
      <c r="F41" t="n">
        <v>78.05</v>
      </c>
      <c r="G41" t="n">
        <v>275.48</v>
      </c>
      <c r="H41" t="n">
        <v>3.25</v>
      </c>
      <c r="I41" t="n">
        <v>17</v>
      </c>
      <c r="J41" t="n">
        <v>218.52</v>
      </c>
      <c r="K41" t="n">
        <v>50.28</v>
      </c>
      <c r="L41" t="n">
        <v>40</v>
      </c>
      <c r="M41" t="n">
        <v>0</v>
      </c>
      <c r="N41" t="n">
        <v>48.24</v>
      </c>
      <c r="O41" t="n">
        <v>27185.27</v>
      </c>
      <c r="P41" t="n">
        <v>849.6</v>
      </c>
      <c r="Q41" t="n">
        <v>1261.95</v>
      </c>
      <c r="R41" t="n">
        <v>125.78</v>
      </c>
      <c r="S41" t="n">
        <v>108.84</v>
      </c>
      <c r="T41" t="n">
        <v>7551.98</v>
      </c>
      <c r="U41" t="n">
        <v>0.87</v>
      </c>
      <c r="V41" t="n">
        <v>0.93</v>
      </c>
      <c r="W41" t="n">
        <v>20.69</v>
      </c>
      <c r="X41" t="n">
        <v>0.47</v>
      </c>
      <c r="Y41" t="n">
        <v>0.5</v>
      </c>
      <c r="Z41" t="n">
        <v>10</v>
      </c>
      <c r="AA41" t="n">
        <v>2365.604692675926</v>
      </c>
      <c r="AB41" t="n">
        <v>3236.724703632849</v>
      </c>
      <c r="AC41" t="n">
        <v>2927.816240689661</v>
      </c>
      <c r="AD41" t="n">
        <v>2365604.692675926</v>
      </c>
      <c r="AE41" t="n">
        <v>3236724.703632849</v>
      </c>
      <c r="AF41" t="n">
        <v>6.713501716971703e-07</v>
      </c>
      <c r="AG41" t="n">
        <v>1.123888888888889</v>
      </c>
      <c r="AH41" t="n">
        <v>2927816.240689661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0.9619</v>
      </c>
      <c r="E2" t="n">
        <v>103.96</v>
      </c>
      <c r="F2" t="n">
        <v>92.98999999999999</v>
      </c>
      <c r="G2" t="n">
        <v>10.59</v>
      </c>
      <c r="H2" t="n">
        <v>0.22</v>
      </c>
      <c r="I2" t="n">
        <v>527</v>
      </c>
      <c r="J2" t="n">
        <v>80.84</v>
      </c>
      <c r="K2" t="n">
        <v>35.1</v>
      </c>
      <c r="L2" t="n">
        <v>1</v>
      </c>
      <c r="M2" t="n">
        <v>525</v>
      </c>
      <c r="N2" t="n">
        <v>9.74</v>
      </c>
      <c r="O2" t="n">
        <v>10204.21</v>
      </c>
      <c r="P2" t="n">
        <v>731.58</v>
      </c>
      <c r="Q2" t="n">
        <v>1262.53</v>
      </c>
      <c r="R2" t="n">
        <v>611.02</v>
      </c>
      <c r="S2" t="n">
        <v>108.84</v>
      </c>
      <c r="T2" t="n">
        <v>247622.71</v>
      </c>
      <c r="U2" t="n">
        <v>0.18</v>
      </c>
      <c r="V2" t="n">
        <v>0.78</v>
      </c>
      <c r="W2" t="n">
        <v>21.56</v>
      </c>
      <c r="X2" t="n">
        <v>15.38</v>
      </c>
      <c r="Y2" t="n">
        <v>0.5</v>
      </c>
      <c r="Z2" t="n">
        <v>10</v>
      </c>
      <c r="AA2" t="n">
        <v>2610.10389164418</v>
      </c>
      <c r="AB2" t="n">
        <v>3571.259294204615</v>
      </c>
      <c r="AC2" t="n">
        <v>3230.423319459491</v>
      </c>
      <c r="AD2" t="n">
        <v>2610103.89164418</v>
      </c>
      <c r="AE2" t="n">
        <v>3571259.294204616</v>
      </c>
      <c r="AF2" t="n">
        <v>5.831408726574433e-07</v>
      </c>
      <c r="AG2" t="n">
        <v>1.443888888888889</v>
      </c>
      <c r="AH2" t="n">
        <v>3230423.319459491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1.1071</v>
      </c>
      <c r="E3" t="n">
        <v>90.33</v>
      </c>
      <c r="F3" t="n">
        <v>84.37</v>
      </c>
      <c r="G3" t="n">
        <v>21.45</v>
      </c>
      <c r="H3" t="n">
        <v>0.43</v>
      </c>
      <c r="I3" t="n">
        <v>236</v>
      </c>
      <c r="J3" t="n">
        <v>82.04000000000001</v>
      </c>
      <c r="K3" t="n">
        <v>35.1</v>
      </c>
      <c r="L3" t="n">
        <v>2</v>
      </c>
      <c r="M3" t="n">
        <v>234</v>
      </c>
      <c r="N3" t="n">
        <v>9.94</v>
      </c>
      <c r="O3" t="n">
        <v>10352.53</v>
      </c>
      <c r="P3" t="n">
        <v>654.21</v>
      </c>
      <c r="Q3" t="n">
        <v>1262.2</v>
      </c>
      <c r="R3" t="n">
        <v>331.4</v>
      </c>
      <c r="S3" t="n">
        <v>108.84</v>
      </c>
      <c r="T3" t="n">
        <v>109269.74</v>
      </c>
      <c r="U3" t="n">
        <v>0.33</v>
      </c>
      <c r="V3" t="n">
        <v>0.86</v>
      </c>
      <c r="W3" t="n">
        <v>21.03</v>
      </c>
      <c r="X3" t="n">
        <v>6.78</v>
      </c>
      <c r="Y3" t="n">
        <v>0.5</v>
      </c>
      <c r="Z3" t="n">
        <v>10</v>
      </c>
      <c r="AA3" t="n">
        <v>2037.377926201028</v>
      </c>
      <c r="AB3" t="n">
        <v>2787.630361398742</v>
      </c>
      <c r="AC3" t="n">
        <v>2521.58283217063</v>
      </c>
      <c r="AD3" t="n">
        <v>2037377.926201028</v>
      </c>
      <c r="AE3" t="n">
        <v>2787630.361398742</v>
      </c>
      <c r="AF3" t="n">
        <v>6.711667118401658e-07</v>
      </c>
      <c r="AG3" t="n">
        <v>1.254583333333333</v>
      </c>
      <c r="AH3" t="n">
        <v>2521582.83217063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1.1571</v>
      </c>
      <c r="E4" t="n">
        <v>86.42</v>
      </c>
      <c r="F4" t="n">
        <v>81.93000000000001</v>
      </c>
      <c r="G4" t="n">
        <v>32.55</v>
      </c>
      <c r="H4" t="n">
        <v>0.63</v>
      </c>
      <c r="I4" t="n">
        <v>151</v>
      </c>
      <c r="J4" t="n">
        <v>83.25</v>
      </c>
      <c r="K4" t="n">
        <v>35.1</v>
      </c>
      <c r="L4" t="n">
        <v>3</v>
      </c>
      <c r="M4" t="n">
        <v>149</v>
      </c>
      <c r="N4" t="n">
        <v>10.15</v>
      </c>
      <c r="O4" t="n">
        <v>10501.19</v>
      </c>
      <c r="P4" t="n">
        <v>625.0700000000001</v>
      </c>
      <c r="Q4" t="n">
        <v>1262.1</v>
      </c>
      <c r="R4" t="n">
        <v>252.22</v>
      </c>
      <c r="S4" t="n">
        <v>108.84</v>
      </c>
      <c r="T4" t="n">
        <v>70102.96000000001</v>
      </c>
      <c r="U4" t="n">
        <v>0.43</v>
      </c>
      <c r="V4" t="n">
        <v>0.88</v>
      </c>
      <c r="W4" t="n">
        <v>20.89</v>
      </c>
      <c r="X4" t="n">
        <v>4.34</v>
      </c>
      <c r="Y4" t="n">
        <v>0.5</v>
      </c>
      <c r="Z4" t="n">
        <v>10</v>
      </c>
      <c r="AA4" t="n">
        <v>1871.819706099524</v>
      </c>
      <c r="AB4" t="n">
        <v>2561.106300742677</v>
      </c>
      <c r="AC4" t="n">
        <v>2316.677909935065</v>
      </c>
      <c r="AD4" t="n">
        <v>1871819.706099523</v>
      </c>
      <c r="AE4" t="n">
        <v>2561106.300742677</v>
      </c>
      <c r="AF4" t="n">
        <v>7.014786399333897e-07</v>
      </c>
      <c r="AG4" t="n">
        <v>1.200277777777778</v>
      </c>
      <c r="AH4" t="n">
        <v>2316677.909935065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1.1833</v>
      </c>
      <c r="E5" t="n">
        <v>84.51000000000001</v>
      </c>
      <c r="F5" t="n">
        <v>80.73</v>
      </c>
      <c r="G5" t="n">
        <v>44.03</v>
      </c>
      <c r="H5" t="n">
        <v>0.83</v>
      </c>
      <c r="I5" t="n">
        <v>110</v>
      </c>
      <c r="J5" t="n">
        <v>84.45999999999999</v>
      </c>
      <c r="K5" t="n">
        <v>35.1</v>
      </c>
      <c r="L5" t="n">
        <v>4</v>
      </c>
      <c r="M5" t="n">
        <v>108</v>
      </c>
      <c r="N5" t="n">
        <v>10.36</v>
      </c>
      <c r="O5" t="n">
        <v>10650.22</v>
      </c>
      <c r="P5" t="n">
        <v>605.77</v>
      </c>
      <c r="Q5" t="n">
        <v>1262.03</v>
      </c>
      <c r="R5" t="n">
        <v>213.39</v>
      </c>
      <c r="S5" t="n">
        <v>108.84</v>
      </c>
      <c r="T5" t="n">
        <v>50891.78</v>
      </c>
      <c r="U5" t="n">
        <v>0.51</v>
      </c>
      <c r="V5" t="n">
        <v>0.9</v>
      </c>
      <c r="W5" t="n">
        <v>20.82</v>
      </c>
      <c r="X5" t="n">
        <v>3.14</v>
      </c>
      <c r="Y5" t="n">
        <v>0.5</v>
      </c>
      <c r="Z5" t="n">
        <v>10</v>
      </c>
      <c r="AA5" t="n">
        <v>1782.940592085323</v>
      </c>
      <c r="AB5" t="n">
        <v>2439.497975878674</v>
      </c>
      <c r="AC5" t="n">
        <v>2206.675712917726</v>
      </c>
      <c r="AD5" t="n">
        <v>1782940.592085324</v>
      </c>
      <c r="AE5" t="n">
        <v>2439497.975878674</v>
      </c>
      <c r="AF5" t="n">
        <v>7.173620902542392e-07</v>
      </c>
      <c r="AG5" t="n">
        <v>1.17375</v>
      </c>
      <c r="AH5" t="n">
        <v>2206675.712917726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1.1992</v>
      </c>
      <c r="E6" t="n">
        <v>83.39</v>
      </c>
      <c r="F6" t="n">
        <v>80.01000000000001</v>
      </c>
      <c r="G6" t="n">
        <v>55.82</v>
      </c>
      <c r="H6" t="n">
        <v>1.02</v>
      </c>
      <c r="I6" t="n">
        <v>86</v>
      </c>
      <c r="J6" t="n">
        <v>85.67</v>
      </c>
      <c r="K6" t="n">
        <v>35.1</v>
      </c>
      <c r="L6" t="n">
        <v>5</v>
      </c>
      <c r="M6" t="n">
        <v>84</v>
      </c>
      <c r="N6" t="n">
        <v>10.57</v>
      </c>
      <c r="O6" t="n">
        <v>10799.59</v>
      </c>
      <c r="P6" t="n">
        <v>589.65</v>
      </c>
      <c r="Q6" t="n">
        <v>1262</v>
      </c>
      <c r="R6" t="n">
        <v>190.29</v>
      </c>
      <c r="S6" t="n">
        <v>108.84</v>
      </c>
      <c r="T6" t="n">
        <v>39462.66</v>
      </c>
      <c r="U6" t="n">
        <v>0.57</v>
      </c>
      <c r="V6" t="n">
        <v>0.91</v>
      </c>
      <c r="W6" t="n">
        <v>20.78</v>
      </c>
      <c r="X6" t="n">
        <v>2.43</v>
      </c>
      <c r="Y6" t="n">
        <v>0.5</v>
      </c>
      <c r="Z6" t="n">
        <v>10</v>
      </c>
      <c r="AA6" t="n">
        <v>1722.061182255105</v>
      </c>
      <c r="AB6" t="n">
        <v>2356.200081538963</v>
      </c>
      <c r="AC6" t="n">
        <v>2131.327652704468</v>
      </c>
      <c r="AD6" t="n">
        <v>1722061.182255105</v>
      </c>
      <c r="AE6" t="n">
        <v>2356200.081538963</v>
      </c>
      <c r="AF6" t="n">
        <v>7.270012833878844e-07</v>
      </c>
      <c r="AG6" t="n">
        <v>1.158194444444445</v>
      </c>
      <c r="AH6" t="n">
        <v>2131327.652704468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1.2103</v>
      </c>
      <c r="E7" t="n">
        <v>82.63</v>
      </c>
      <c r="F7" t="n">
        <v>79.53</v>
      </c>
      <c r="G7" t="n">
        <v>68.17</v>
      </c>
      <c r="H7" t="n">
        <v>1.21</v>
      </c>
      <c r="I7" t="n">
        <v>70</v>
      </c>
      <c r="J7" t="n">
        <v>86.88</v>
      </c>
      <c r="K7" t="n">
        <v>35.1</v>
      </c>
      <c r="L7" t="n">
        <v>6</v>
      </c>
      <c r="M7" t="n">
        <v>68</v>
      </c>
      <c r="N7" t="n">
        <v>10.78</v>
      </c>
      <c r="O7" t="n">
        <v>10949.33</v>
      </c>
      <c r="P7" t="n">
        <v>575.46</v>
      </c>
      <c r="Q7" t="n">
        <v>1261.96</v>
      </c>
      <c r="R7" t="n">
        <v>174.37</v>
      </c>
      <c r="S7" t="n">
        <v>108.84</v>
      </c>
      <c r="T7" t="n">
        <v>31583.09</v>
      </c>
      <c r="U7" t="n">
        <v>0.62</v>
      </c>
      <c r="V7" t="n">
        <v>0.91</v>
      </c>
      <c r="W7" t="n">
        <v>20.75</v>
      </c>
      <c r="X7" t="n">
        <v>1.94</v>
      </c>
      <c r="Y7" t="n">
        <v>0.5</v>
      </c>
      <c r="Z7" t="n">
        <v>10</v>
      </c>
      <c r="AA7" t="n">
        <v>1674.788653091445</v>
      </c>
      <c r="AB7" t="n">
        <v>2291.519721620445</v>
      </c>
      <c r="AC7" t="n">
        <v>2072.820295557118</v>
      </c>
      <c r="AD7" t="n">
        <v>1674788.653091445</v>
      </c>
      <c r="AE7" t="n">
        <v>2291519.721620445</v>
      </c>
      <c r="AF7" t="n">
        <v>7.337305314245801e-07</v>
      </c>
      <c r="AG7" t="n">
        <v>1.147638888888889</v>
      </c>
      <c r="AH7" t="n">
        <v>2072820.295557118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1.2175</v>
      </c>
      <c r="E8" t="n">
        <v>82.13</v>
      </c>
      <c r="F8" t="n">
        <v>79.23</v>
      </c>
      <c r="G8" t="n">
        <v>80.56999999999999</v>
      </c>
      <c r="H8" t="n">
        <v>1.39</v>
      </c>
      <c r="I8" t="n">
        <v>59</v>
      </c>
      <c r="J8" t="n">
        <v>88.09999999999999</v>
      </c>
      <c r="K8" t="n">
        <v>35.1</v>
      </c>
      <c r="L8" t="n">
        <v>7</v>
      </c>
      <c r="M8" t="n">
        <v>57</v>
      </c>
      <c r="N8" t="n">
        <v>11</v>
      </c>
      <c r="O8" t="n">
        <v>11099.43</v>
      </c>
      <c r="P8" t="n">
        <v>562.01</v>
      </c>
      <c r="Q8" t="n">
        <v>1261.94</v>
      </c>
      <c r="R8" t="n">
        <v>164.71</v>
      </c>
      <c r="S8" t="n">
        <v>108.84</v>
      </c>
      <c r="T8" t="n">
        <v>26807.21</v>
      </c>
      <c r="U8" t="n">
        <v>0.66</v>
      </c>
      <c r="V8" t="n">
        <v>0.91</v>
      </c>
      <c r="W8" t="n">
        <v>20.73</v>
      </c>
      <c r="X8" t="n">
        <v>1.64</v>
      </c>
      <c r="Y8" t="n">
        <v>0.5</v>
      </c>
      <c r="Z8" t="n">
        <v>10</v>
      </c>
      <c r="AA8" t="n">
        <v>1636.225111723375</v>
      </c>
      <c r="AB8" t="n">
        <v>2238.755383017277</v>
      </c>
      <c r="AC8" t="n">
        <v>2025.091711375022</v>
      </c>
      <c r="AD8" t="n">
        <v>1636225.111723375</v>
      </c>
      <c r="AE8" t="n">
        <v>2238755.383017277</v>
      </c>
      <c r="AF8" t="n">
        <v>7.380954490700044e-07</v>
      </c>
      <c r="AG8" t="n">
        <v>1.140694444444444</v>
      </c>
      <c r="AH8" t="n">
        <v>2025091.711375023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1.2238</v>
      </c>
      <c r="E9" t="n">
        <v>81.70999999999999</v>
      </c>
      <c r="F9" t="n">
        <v>78.95999999999999</v>
      </c>
      <c r="G9" t="n">
        <v>94.75</v>
      </c>
      <c r="H9" t="n">
        <v>1.57</v>
      </c>
      <c r="I9" t="n">
        <v>50</v>
      </c>
      <c r="J9" t="n">
        <v>89.31999999999999</v>
      </c>
      <c r="K9" t="n">
        <v>35.1</v>
      </c>
      <c r="L9" t="n">
        <v>8</v>
      </c>
      <c r="M9" t="n">
        <v>48</v>
      </c>
      <c r="N9" t="n">
        <v>11.22</v>
      </c>
      <c r="O9" t="n">
        <v>11249.89</v>
      </c>
      <c r="P9" t="n">
        <v>547.75</v>
      </c>
      <c r="Q9" t="n">
        <v>1261.93</v>
      </c>
      <c r="R9" t="n">
        <v>156.33</v>
      </c>
      <c r="S9" t="n">
        <v>108.84</v>
      </c>
      <c r="T9" t="n">
        <v>22663.91</v>
      </c>
      <c r="U9" t="n">
        <v>0.7</v>
      </c>
      <c r="V9" t="n">
        <v>0.92</v>
      </c>
      <c r="W9" t="n">
        <v>20.71</v>
      </c>
      <c r="X9" t="n">
        <v>1.38</v>
      </c>
      <c r="Y9" t="n">
        <v>0.5</v>
      </c>
      <c r="Z9" t="n">
        <v>10</v>
      </c>
      <c r="AA9" t="n">
        <v>1597.882720197063</v>
      </c>
      <c r="AB9" t="n">
        <v>2186.293631384046</v>
      </c>
      <c r="AC9" t="n">
        <v>1977.636835687136</v>
      </c>
      <c r="AD9" t="n">
        <v>1597882.720197062</v>
      </c>
      <c r="AE9" t="n">
        <v>2186293.631384046</v>
      </c>
      <c r="AF9" t="n">
        <v>7.419147520097506e-07</v>
      </c>
      <c r="AG9" t="n">
        <v>1.134861111111111</v>
      </c>
      <c r="AH9" t="n">
        <v>1977636.835687136</v>
      </c>
    </row>
    <row r="10">
      <c r="A10" t="n">
        <v>8</v>
      </c>
      <c r="B10" t="n">
        <v>35</v>
      </c>
      <c r="C10" t="inlineStr">
        <is>
          <t xml:space="preserve">CONCLUIDO	</t>
        </is>
      </c>
      <c r="D10" t="n">
        <v>1.2272</v>
      </c>
      <c r="E10" t="n">
        <v>81.48</v>
      </c>
      <c r="F10" t="n">
        <v>78.83</v>
      </c>
      <c r="G10" t="n">
        <v>107.5</v>
      </c>
      <c r="H10" t="n">
        <v>1.75</v>
      </c>
      <c r="I10" t="n">
        <v>44</v>
      </c>
      <c r="J10" t="n">
        <v>90.54000000000001</v>
      </c>
      <c r="K10" t="n">
        <v>35.1</v>
      </c>
      <c r="L10" t="n">
        <v>9</v>
      </c>
      <c r="M10" t="n">
        <v>42</v>
      </c>
      <c r="N10" t="n">
        <v>11.44</v>
      </c>
      <c r="O10" t="n">
        <v>11400.71</v>
      </c>
      <c r="P10" t="n">
        <v>536.24</v>
      </c>
      <c r="Q10" t="n">
        <v>1261.95</v>
      </c>
      <c r="R10" t="n">
        <v>151.93</v>
      </c>
      <c r="S10" t="n">
        <v>108.84</v>
      </c>
      <c r="T10" t="n">
        <v>20494.59</v>
      </c>
      <c r="U10" t="n">
        <v>0.72</v>
      </c>
      <c r="V10" t="n">
        <v>0.92</v>
      </c>
      <c r="W10" t="n">
        <v>20.71</v>
      </c>
      <c r="X10" t="n">
        <v>1.25</v>
      </c>
      <c r="Y10" t="n">
        <v>0.5</v>
      </c>
      <c r="Z10" t="n">
        <v>10</v>
      </c>
      <c r="AA10" t="n">
        <v>1569.937499381322</v>
      </c>
      <c r="AB10" t="n">
        <v>2148.057747407819</v>
      </c>
      <c r="AC10" t="n">
        <v>1943.0501308132</v>
      </c>
      <c r="AD10" t="n">
        <v>1569937.499381322</v>
      </c>
      <c r="AE10" t="n">
        <v>2148057.747407819</v>
      </c>
      <c r="AF10" t="n">
        <v>7.439759631200899e-07</v>
      </c>
      <c r="AG10" t="n">
        <v>1.131666666666667</v>
      </c>
      <c r="AH10" t="n">
        <v>1943050.1308132</v>
      </c>
    </row>
    <row r="11">
      <c r="A11" t="n">
        <v>9</v>
      </c>
      <c r="B11" t="n">
        <v>35</v>
      </c>
      <c r="C11" t="inlineStr">
        <is>
          <t xml:space="preserve">CONCLUIDO	</t>
        </is>
      </c>
      <c r="D11" t="n">
        <v>1.231</v>
      </c>
      <c r="E11" t="n">
        <v>81.23999999999999</v>
      </c>
      <c r="F11" t="n">
        <v>78.67</v>
      </c>
      <c r="G11" t="n">
        <v>121.03</v>
      </c>
      <c r="H11" t="n">
        <v>1.91</v>
      </c>
      <c r="I11" t="n">
        <v>39</v>
      </c>
      <c r="J11" t="n">
        <v>91.77</v>
      </c>
      <c r="K11" t="n">
        <v>35.1</v>
      </c>
      <c r="L11" t="n">
        <v>10</v>
      </c>
      <c r="M11" t="n">
        <v>25</v>
      </c>
      <c r="N11" t="n">
        <v>11.67</v>
      </c>
      <c r="O11" t="n">
        <v>11551.91</v>
      </c>
      <c r="P11" t="n">
        <v>523.89</v>
      </c>
      <c r="Q11" t="n">
        <v>1261.91</v>
      </c>
      <c r="R11" t="n">
        <v>145.66</v>
      </c>
      <c r="S11" t="n">
        <v>108.84</v>
      </c>
      <c r="T11" t="n">
        <v>17380.83</v>
      </c>
      <c r="U11" t="n">
        <v>0.75</v>
      </c>
      <c r="V11" t="n">
        <v>0.92</v>
      </c>
      <c r="W11" t="n">
        <v>20.73</v>
      </c>
      <c r="X11" t="n">
        <v>1.09</v>
      </c>
      <c r="Y11" t="n">
        <v>0.5</v>
      </c>
      <c r="Z11" t="n">
        <v>10</v>
      </c>
      <c r="AA11" t="n">
        <v>1539.803556176915</v>
      </c>
      <c r="AB11" t="n">
        <v>2106.827156899801</v>
      </c>
      <c r="AC11" t="n">
        <v>1905.754529995769</v>
      </c>
      <c r="AD11" t="n">
        <v>1539803.556176916</v>
      </c>
      <c r="AE11" t="n">
        <v>2106827.156899801</v>
      </c>
      <c r="AF11" t="n">
        <v>7.462796696551749e-07</v>
      </c>
      <c r="AG11" t="n">
        <v>1.128333333333333</v>
      </c>
      <c r="AH11" t="n">
        <v>1905754.529995769</v>
      </c>
    </row>
    <row r="12">
      <c r="A12" t="n">
        <v>10</v>
      </c>
      <c r="B12" t="n">
        <v>35</v>
      </c>
      <c r="C12" t="inlineStr">
        <is>
          <t xml:space="preserve">CONCLUIDO	</t>
        </is>
      </c>
      <c r="D12" t="n">
        <v>1.2309</v>
      </c>
      <c r="E12" t="n">
        <v>81.23999999999999</v>
      </c>
      <c r="F12" t="n">
        <v>78.7</v>
      </c>
      <c r="G12" t="n">
        <v>124.26</v>
      </c>
      <c r="H12" t="n">
        <v>2.08</v>
      </c>
      <c r="I12" t="n">
        <v>38</v>
      </c>
      <c r="J12" t="n">
        <v>93</v>
      </c>
      <c r="K12" t="n">
        <v>35.1</v>
      </c>
      <c r="L12" t="n">
        <v>11</v>
      </c>
      <c r="M12" t="n">
        <v>4</v>
      </c>
      <c r="N12" t="n">
        <v>11.9</v>
      </c>
      <c r="O12" t="n">
        <v>11703.47</v>
      </c>
      <c r="P12" t="n">
        <v>523.8099999999999</v>
      </c>
      <c r="Q12" t="n">
        <v>1261.98</v>
      </c>
      <c r="R12" t="n">
        <v>145.79</v>
      </c>
      <c r="S12" t="n">
        <v>108.84</v>
      </c>
      <c r="T12" t="n">
        <v>17453.11</v>
      </c>
      <c r="U12" t="n">
        <v>0.75</v>
      </c>
      <c r="V12" t="n">
        <v>0.92</v>
      </c>
      <c r="W12" t="n">
        <v>20.75</v>
      </c>
      <c r="X12" t="n">
        <v>1.11</v>
      </c>
      <c r="Y12" t="n">
        <v>0.5</v>
      </c>
      <c r="Z12" t="n">
        <v>10</v>
      </c>
      <c r="AA12" t="n">
        <v>1539.963839223648</v>
      </c>
      <c r="AB12" t="n">
        <v>2107.04646323553</v>
      </c>
      <c r="AC12" t="n">
        <v>1905.952906042615</v>
      </c>
      <c r="AD12" t="n">
        <v>1539963.839223648</v>
      </c>
      <c r="AE12" t="n">
        <v>2107046.46323553</v>
      </c>
      <c r="AF12" t="n">
        <v>7.462190457989885e-07</v>
      </c>
      <c r="AG12" t="n">
        <v>1.128333333333333</v>
      </c>
      <c r="AH12" t="n">
        <v>1905952.906042615</v>
      </c>
    </row>
    <row r="13">
      <c r="A13" t="n">
        <v>11</v>
      </c>
      <c r="B13" t="n">
        <v>35</v>
      </c>
      <c r="C13" t="inlineStr">
        <is>
          <t xml:space="preserve">CONCLUIDO	</t>
        </is>
      </c>
      <c r="D13" t="n">
        <v>1.231</v>
      </c>
      <c r="E13" t="n">
        <v>81.23</v>
      </c>
      <c r="F13" t="n">
        <v>78.69</v>
      </c>
      <c r="G13" t="n">
        <v>124.24</v>
      </c>
      <c r="H13" t="n">
        <v>2.24</v>
      </c>
      <c r="I13" t="n">
        <v>38</v>
      </c>
      <c r="J13" t="n">
        <v>94.23</v>
      </c>
      <c r="K13" t="n">
        <v>35.1</v>
      </c>
      <c r="L13" t="n">
        <v>12</v>
      </c>
      <c r="M13" t="n">
        <v>0</v>
      </c>
      <c r="N13" t="n">
        <v>12.13</v>
      </c>
      <c r="O13" t="n">
        <v>11855.41</v>
      </c>
      <c r="P13" t="n">
        <v>529.1900000000001</v>
      </c>
      <c r="Q13" t="n">
        <v>1262</v>
      </c>
      <c r="R13" t="n">
        <v>145.44</v>
      </c>
      <c r="S13" t="n">
        <v>108.84</v>
      </c>
      <c r="T13" t="n">
        <v>17276.29</v>
      </c>
      <c r="U13" t="n">
        <v>0.75</v>
      </c>
      <c r="V13" t="n">
        <v>0.92</v>
      </c>
      <c r="W13" t="n">
        <v>20.75</v>
      </c>
      <c r="X13" t="n">
        <v>1.1</v>
      </c>
      <c r="Y13" t="n">
        <v>0.5</v>
      </c>
      <c r="Z13" t="n">
        <v>10</v>
      </c>
      <c r="AA13" t="n">
        <v>1550.345011172895</v>
      </c>
      <c r="AB13" t="n">
        <v>2121.250440681473</v>
      </c>
      <c r="AC13" t="n">
        <v>1918.801275816524</v>
      </c>
      <c r="AD13" t="n">
        <v>1550345.011172895</v>
      </c>
      <c r="AE13" t="n">
        <v>2121250.440681473</v>
      </c>
      <c r="AF13" t="n">
        <v>7.462796696551749e-07</v>
      </c>
      <c r="AG13" t="n">
        <v>1.128194444444444</v>
      </c>
      <c r="AH13" t="n">
        <v>1918801.275816524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0.8751</v>
      </c>
      <c r="E2" t="n">
        <v>114.27</v>
      </c>
      <c r="F2" t="n">
        <v>97.31999999999999</v>
      </c>
      <c r="G2" t="n">
        <v>8.699999999999999</v>
      </c>
      <c r="H2" t="n">
        <v>0.16</v>
      </c>
      <c r="I2" t="n">
        <v>671</v>
      </c>
      <c r="J2" t="n">
        <v>107.41</v>
      </c>
      <c r="K2" t="n">
        <v>41.65</v>
      </c>
      <c r="L2" t="n">
        <v>1</v>
      </c>
      <c r="M2" t="n">
        <v>669</v>
      </c>
      <c r="N2" t="n">
        <v>14.77</v>
      </c>
      <c r="O2" t="n">
        <v>13481.73</v>
      </c>
      <c r="P2" t="n">
        <v>930.7</v>
      </c>
      <c r="Q2" t="n">
        <v>1262.66</v>
      </c>
      <c r="R2" t="n">
        <v>753.35</v>
      </c>
      <c r="S2" t="n">
        <v>108.84</v>
      </c>
      <c r="T2" t="n">
        <v>318065.21</v>
      </c>
      <c r="U2" t="n">
        <v>0.14</v>
      </c>
      <c r="V2" t="n">
        <v>0.74</v>
      </c>
      <c r="W2" t="n">
        <v>21.77</v>
      </c>
      <c r="X2" t="n">
        <v>19.71</v>
      </c>
      <c r="Y2" t="n">
        <v>0.5</v>
      </c>
      <c r="Z2" t="n">
        <v>10</v>
      </c>
      <c r="AA2" t="n">
        <v>3594.800895968457</v>
      </c>
      <c r="AB2" t="n">
        <v>4918.565177287034</v>
      </c>
      <c r="AC2" t="n">
        <v>4449.144220016155</v>
      </c>
      <c r="AD2" t="n">
        <v>3594800.895968457</v>
      </c>
      <c r="AE2" t="n">
        <v>4918565.177287034</v>
      </c>
      <c r="AF2" t="n">
        <v>5.075310423198284e-07</v>
      </c>
      <c r="AG2" t="n">
        <v>1.587083333333333</v>
      </c>
      <c r="AH2" t="n">
        <v>4449144.220016155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1.0569</v>
      </c>
      <c r="E3" t="n">
        <v>94.62</v>
      </c>
      <c r="F3" t="n">
        <v>86.05</v>
      </c>
      <c r="G3" t="n">
        <v>17.56</v>
      </c>
      <c r="H3" t="n">
        <v>0.32</v>
      </c>
      <c r="I3" t="n">
        <v>294</v>
      </c>
      <c r="J3" t="n">
        <v>108.68</v>
      </c>
      <c r="K3" t="n">
        <v>41.65</v>
      </c>
      <c r="L3" t="n">
        <v>2</v>
      </c>
      <c r="M3" t="n">
        <v>292</v>
      </c>
      <c r="N3" t="n">
        <v>15.03</v>
      </c>
      <c r="O3" t="n">
        <v>13638.32</v>
      </c>
      <c r="P3" t="n">
        <v>816.61</v>
      </c>
      <c r="Q3" t="n">
        <v>1262.22</v>
      </c>
      <c r="R3" t="n">
        <v>386.7</v>
      </c>
      <c r="S3" t="n">
        <v>108.84</v>
      </c>
      <c r="T3" t="n">
        <v>136628.23</v>
      </c>
      <c r="U3" t="n">
        <v>0.28</v>
      </c>
      <c r="V3" t="n">
        <v>0.84</v>
      </c>
      <c r="W3" t="n">
        <v>21.11</v>
      </c>
      <c r="X3" t="n">
        <v>8.449999999999999</v>
      </c>
      <c r="Y3" t="n">
        <v>0.5</v>
      </c>
      <c r="Z3" t="n">
        <v>10</v>
      </c>
      <c r="AA3" t="n">
        <v>2618.104492750792</v>
      </c>
      <c r="AB3" t="n">
        <v>3582.206069600293</v>
      </c>
      <c r="AC3" t="n">
        <v>3240.3253499753</v>
      </c>
      <c r="AD3" t="n">
        <v>2618104.492750792</v>
      </c>
      <c r="AE3" t="n">
        <v>3582206.069600293</v>
      </c>
      <c r="AF3" t="n">
        <v>6.129694419241534e-07</v>
      </c>
      <c r="AG3" t="n">
        <v>1.314166666666667</v>
      </c>
      <c r="AH3" t="n">
        <v>3240325.3499753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1.1213</v>
      </c>
      <c r="E4" t="n">
        <v>89.18000000000001</v>
      </c>
      <c r="F4" t="n">
        <v>82.97</v>
      </c>
      <c r="G4" t="n">
        <v>26.48</v>
      </c>
      <c r="H4" t="n">
        <v>0.48</v>
      </c>
      <c r="I4" t="n">
        <v>188</v>
      </c>
      <c r="J4" t="n">
        <v>109.96</v>
      </c>
      <c r="K4" t="n">
        <v>41.65</v>
      </c>
      <c r="L4" t="n">
        <v>3</v>
      </c>
      <c r="M4" t="n">
        <v>186</v>
      </c>
      <c r="N4" t="n">
        <v>15.31</v>
      </c>
      <c r="O4" t="n">
        <v>13795.21</v>
      </c>
      <c r="P4" t="n">
        <v>780.71</v>
      </c>
      <c r="Q4" t="n">
        <v>1262.15</v>
      </c>
      <c r="R4" t="n">
        <v>286.25</v>
      </c>
      <c r="S4" t="n">
        <v>108.84</v>
      </c>
      <c r="T4" t="n">
        <v>86934.39999999999</v>
      </c>
      <c r="U4" t="n">
        <v>0.38</v>
      </c>
      <c r="V4" t="n">
        <v>0.87</v>
      </c>
      <c r="W4" t="n">
        <v>20.95</v>
      </c>
      <c r="X4" t="n">
        <v>5.37</v>
      </c>
      <c r="Y4" t="n">
        <v>0.5</v>
      </c>
      <c r="Z4" t="n">
        <v>10</v>
      </c>
      <c r="AA4" t="n">
        <v>2365.305816489189</v>
      </c>
      <c r="AB4" t="n">
        <v>3236.315768048668</v>
      </c>
      <c r="AC4" t="n">
        <v>2927.446333343689</v>
      </c>
      <c r="AD4" t="n">
        <v>2365305.816489188</v>
      </c>
      <c r="AE4" t="n">
        <v>3236315.768048668</v>
      </c>
      <c r="AF4" t="n">
        <v>6.503194580656194e-07</v>
      </c>
      <c r="AG4" t="n">
        <v>1.238611111111111</v>
      </c>
      <c r="AH4" t="n">
        <v>2927446.333343689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1.1542</v>
      </c>
      <c r="E5" t="n">
        <v>86.64</v>
      </c>
      <c r="F5" t="n">
        <v>81.54000000000001</v>
      </c>
      <c r="G5" t="n">
        <v>35.45</v>
      </c>
      <c r="H5" t="n">
        <v>0.63</v>
      </c>
      <c r="I5" t="n">
        <v>138</v>
      </c>
      <c r="J5" t="n">
        <v>111.23</v>
      </c>
      <c r="K5" t="n">
        <v>41.65</v>
      </c>
      <c r="L5" t="n">
        <v>4</v>
      </c>
      <c r="M5" t="n">
        <v>136</v>
      </c>
      <c r="N5" t="n">
        <v>15.58</v>
      </c>
      <c r="O5" t="n">
        <v>13952.52</v>
      </c>
      <c r="P5" t="n">
        <v>760.25</v>
      </c>
      <c r="Q5" t="n">
        <v>1261.99</v>
      </c>
      <c r="R5" t="n">
        <v>239.75</v>
      </c>
      <c r="S5" t="n">
        <v>108.84</v>
      </c>
      <c r="T5" t="n">
        <v>63933.24</v>
      </c>
      <c r="U5" t="n">
        <v>0.45</v>
      </c>
      <c r="V5" t="n">
        <v>0.89</v>
      </c>
      <c r="W5" t="n">
        <v>20.87</v>
      </c>
      <c r="X5" t="n">
        <v>3.95</v>
      </c>
      <c r="Y5" t="n">
        <v>0.5</v>
      </c>
      <c r="Z5" t="n">
        <v>10</v>
      </c>
      <c r="AA5" t="n">
        <v>2243.739480247414</v>
      </c>
      <c r="AB5" t="n">
        <v>3069.983343674418</v>
      </c>
      <c r="AC5" t="n">
        <v>2776.9884421027</v>
      </c>
      <c r="AD5" t="n">
        <v>2243739.480247414</v>
      </c>
      <c r="AE5" t="n">
        <v>3069983.343674418</v>
      </c>
      <c r="AF5" t="n">
        <v>6.694004445726727e-07</v>
      </c>
      <c r="AG5" t="n">
        <v>1.203333333333333</v>
      </c>
      <c r="AH5" t="n">
        <v>2776988.4421027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1.1751</v>
      </c>
      <c r="E6" t="n">
        <v>85.09999999999999</v>
      </c>
      <c r="F6" t="n">
        <v>80.66</v>
      </c>
      <c r="G6" t="n">
        <v>44.81</v>
      </c>
      <c r="H6" t="n">
        <v>0.78</v>
      </c>
      <c r="I6" t="n">
        <v>108</v>
      </c>
      <c r="J6" t="n">
        <v>112.51</v>
      </c>
      <c r="K6" t="n">
        <v>41.65</v>
      </c>
      <c r="L6" t="n">
        <v>5</v>
      </c>
      <c r="M6" t="n">
        <v>106</v>
      </c>
      <c r="N6" t="n">
        <v>15.86</v>
      </c>
      <c r="O6" t="n">
        <v>14110.24</v>
      </c>
      <c r="P6" t="n">
        <v>745.0700000000001</v>
      </c>
      <c r="Q6" t="n">
        <v>1261.96</v>
      </c>
      <c r="R6" t="n">
        <v>211.03</v>
      </c>
      <c r="S6" t="n">
        <v>108.84</v>
      </c>
      <c r="T6" t="n">
        <v>49722.4</v>
      </c>
      <c r="U6" t="n">
        <v>0.52</v>
      </c>
      <c r="V6" t="n">
        <v>0.9</v>
      </c>
      <c r="W6" t="n">
        <v>20.82</v>
      </c>
      <c r="X6" t="n">
        <v>3.07</v>
      </c>
      <c r="Y6" t="n">
        <v>0.5</v>
      </c>
      <c r="Z6" t="n">
        <v>10</v>
      </c>
      <c r="AA6" t="n">
        <v>2165.777640592561</v>
      </c>
      <c r="AB6" t="n">
        <v>2963.31251522485</v>
      </c>
      <c r="AC6" t="n">
        <v>2680.498127807026</v>
      </c>
      <c r="AD6" t="n">
        <v>2165777.640592561</v>
      </c>
      <c r="AE6" t="n">
        <v>2963312.51522485</v>
      </c>
      <c r="AF6" t="n">
        <v>6.815218007428071e-07</v>
      </c>
      <c r="AG6" t="n">
        <v>1.181944444444444</v>
      </c>
      <c r="AH6" t="n">
        <v>2680498.127807026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1.1887</v>
      </c>
      <c r="E7" t="n">
        <v>84.12</v>
      </c>
      <c r="F7" t="n">
        <v>80.11</v>
      </c>
      <c r="G7" t="n">
        <v>54.01</v>
      </c>
      <c r="H7" t="n">
        <v>0.93</v>
      </c>
      <c r="I7" t="n">
        <v>89</v>
      </c>
      <c r="J7" t="n">
        <v>113.79</v>
      </c>
      <c r="K7" t="n">
        <v>41.65</v>
      </c>
      <c r="L7" t="n">
        <v>6</v>
      </c>
      <c r="M7" t="n">
        <v>87</v>
      </c>
      <c r="N7" t="n">
        <v>16.14</v>
      </c>
      <c r="O7" t="n">
        <v>14268.39</v>
      </c>
      <c r="P7" t="n">
        <v>733.24</v>
      </c>
      <c r="Q7" t="n">
        <v>1262.04</v>
      </c>
      <c r="R7" t="n">
        <v>193.3</v>
      </c>
      <c r="S7" t="n">
        <v>108.84</v>
      </c>
      <c r="T7" t="n">
        <v>40952.73</v>
      </c>
      <c r="U7" t="n">
        <v>0.5600000000000001</v>
      </c>
      <c r="V7" t="n">
        <v>0.9</v>
      </c>
      <c r="W7" t="n">
        <v>20.78</v>
      </c>
      <c r="X7" t="n">
        <v>2.52</v>
      </c>
      <c r="Y7" t="n">
        <v>0.5</v>
      </c>
      <c r="Z7" t="n">
        <v>10</v>
      </c>
      <c r="AA7" t="n">
        <v>2112.720530190425</v>
      </c>
      <c r="AB7" t="n">
        <v>2890.717436058135</v>
      </c>
      <c r="AC7" t="n">
        <v>2614.83142110815</v>
      </c>
      <c r="AD7" t="n">
        <v>2112720.530190425</v>
      </c>
      <c r="AE7" t="n">
        <v>2890717.436058135</v>
      </c>
      <c r="AF7" t="n">
        <v>6.894093817913154e-07</v>
      </c>
      <c r="AG7" t="n">
        <v>1.168333333333333</v>
      </c>
      <c r="AH7" t="n">
        <v>2614831.42110815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1.1989</v>
      </c>
      <c r="E8" t="n">
        <v>83.41</v>
      </c>
      <c r="F8" t="n">
        <v>79.70999999999999</v>
      </c>
      <c r="G8" t="n">
        <v>63.76</v>
      </c>
      <c r="H8" t="n">
        <v>1.07</v>
      </c>
      <c r="I8" t="n">
        <v>75</v>
      </c>
      <c r="J8" t="n">
        <v>115.08</v>
      </c>
      <c r="K8" t="n">
        <v>41.65</v>
      </c>
      <c r="L8" t="n">
        <v>7</v>
      </c>
      <c r="M8" t="n">
        <v>73</v>
      </c>
      <c r="N8" t="n">
        <v>16.43</v>
      </c>
      <c r="O8" t="n">
        <v>14426.96</v>
      </c>
      <c r="P8" t="n">
        <v>721.9</v>
      </c>
      <c r="Q8" t="n">
        <v>1261.98</v>
      </c>
      <c r="R8" t="n">
        <v>180.28</v>
      </c>
      <c r="S8" t="n">
        <v>108.84</v>
      </c>
      <c r="T8" t="n">
        <v>34513.44</v>
      </c>
      <c r="U8" t="n">
        <v>0.6</v>
      </c>
      <c r="V8" t="n">
        <v>0.91</v>
      </c>
      <c r="W8" t="n">
        <v>20.76</v>
      </c>
      <c r="X8" t="n">
        <v>2.12</v>
      </c>
      <c r="Y8" t="n">
        <v>0.5</v>
      </c>
      <c r="Z8" t="n">
        <v>10</v>
      </c>
      <c r="AA8" t="n">
        <v>2068.835415628367</v>
      </c>
      <c r="AB8" t="n">
        <v>2830.671886239715</v>
      </c>
      <c r="AC8" t="n">
        <v>2560.51653428994</v>
      </c>
      <c r="AD8" t="n">
        <v>2068835.415628367</v>
      </c>
      <c r="AE8" t="n">
        <v>2830671.886239715</v>
      </c>
      <c r="AF8" t="n">
        <v>6.953250675776966e-07</v>
      </c>
      <c r="AG8" t="n">
        <v>1.158472222222222</v>
      </c>
      <c r="AH8" t="n">
        <v>2560516.53428994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1.206</v>
      </c>
      <c r="E9" t="n">
        <v>82.92</v>
      </c>
      <c r="F9" t="n">
        <v>79.44</v>
      </c>
      <c r="G9" t="n">
        <v>73.33</v>
      </c>
      <c r="H9" t="n">
        <v>1.21</v>
      </c>
      <c r="I9" t="n">
        <v>65</v>
      </c>
      <c r="J9" t="n">
        <v>116.37</v>
      </c>
      <c r="K9" t="n">
        <v>41.65</v>
      </c>
      <c r="L9" t="n">
        <v>8</v>
      </c>
      <c r="M9" t="n">
        <v>63</v>
      </c>
      <c r="N9" t="n">
        <v>16.72</v>
      </c>
      <c r="O9" t="n">
        <v>14585.96</v>
      </c>
      <c r="P9" t="n">
        <v>712.59</v>
      </c>
      <c r="Q9" t="n">
        <v>1261.91</v>
      </c>
      <c r="R9" t="n">
        <v>171.22</v>
      </c>
      <c r="S9" t="n">
        <v>108.84</v>
      </c>
      <c r="T9" t="n">
        <v>30034.64</v>
      </c>
      <c r="U9" t="n">
        <v>0.64</v>
      </c>
      <c r="V9" t="n">
        <v>0.91</v>
      </c>
      <c r="W9" t="n">
        <v>20.76</v>
      </c>
      <c r="X9" t="n">
        <v>1.85</v>
      </c>
      <c r="Y9" t="n">
        <v>0.5</v>
      </c>
      <c r="Z9" t="n">
        <v>10</v>
      </c>
      <c r="AA9" t="n">
        <v>2035.949120472266</v>
      </c>
      <c r="AB9" t="n">
        <v>2785.675406366191</v>
      </c>
      <c r="AC9" t="n">
        <v>2519.814455302589</v>
      </c>
      <c r="AD9" t="n">
        <v>2035949.120472266</v>
      </c>
      <c r="AE9" t="n">
        <v>2785675.40636619</v>
      </c>
      <c r="AF9" t="n">
        <v>6.994428488603737e-07</v>
      </c>
      <c r="AG9" t="n">
        <v>1.151666666666667</v>
      </c>
      <c r="AH9" t="n">
        <v>2519814.455302589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1.2128</v>
      </c>
      <c r="E10" t="n">
        <v>82.45999999999999</v>
      </c>
      <c r="F10" t="n">
        <v>79.15000000000001</v>
      </c>
      <c r="G10" t="n">
        <v>83.31999999999999</v>
      </c>
      <c r="H10" t="n">
        <v>1.35</v>
      </c>
      <c r="I10" t="n">
        <v>57</v>
      </c>
      <c r="J10" t="n">
        <v>117.66</v>
      </c>
      <c r="K10" t="n">
        <v>41.65</v>
      </c>
      <c r="L10" t="n">
        <v>9</v>
      </c>
      <c r="M10" t="n">
        <v>55</v>
      </c>
      <c r="N10" t="n">
        <v>17.01</v>
      </c>
      <c r="O10" t="n">
        <v>14745.39</v>
      </c>
      <c r="P10" t="n">
        <v>703.15</v>
      </c>
      <c r="Q10" t="n">
        <v>1261.97</v>
      </c>
      <c r="R10" t="n">
        <v>162.14</v>
      </c>
      <c r="S10" t="n">
        <v>108.84</v>
      </c>
      <c r="T10" t="n">
        <v>25531.66</v>
      </c>
      <c r="U10" t="n">
        <v>0.67</v>
      </c>
      <c r="V10" t="n">
        <v>0.92</v>
      </c>
      <c r="W10" t="n">
        <v>20.73</v>
      </c>
      <c r="X10" t="n">
        <v>1.57</v>
      </c>
      <c r="Y10" t="n">
        <v>0.5</v>
      </c>
      <c r="Z10" t="n">
        <v>10</v>
      </c>
      <c r="AA10" t="n">
        <v>2003.533233965813</v>
      </c>
      <c r="AB10" t="n">
        <v>2741.322560360079</v>
      </c>
      <c r="AC10" t="n">
        <v>2479.69458266969</v>
      </c>
      <c r="AD10" t="n">
        <v>2003533.233965813</v>
      </c>
      <c r="AE10" t="n">
        <v>2741322.560360079</v>
      </c>
      <c r="AF10" t="n">
        <v>7.03386639384628e-07</v>
      </c>
      <c r="AG10" t="n">
        <v>1.145277777777778</v>
      </c>
      <c r="AH10" t="n">
        <v>2479694.58266969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1.2167</v>
      </c>
      <c r="E11" t="n">
        <v>82.19</v>
      </c>
      <c r="F11" t="n">
        <v>79.02</v>
      </c>
      <c r="G11" t="n">
        <v>92.95999999999999</v>
      </c>
      <c r="H11" t="n">
        <v>1.48</v>
      </c>
      <c r="I11" t="n">
        <v>51</v>
      </c>
      <c r="J11" t="n">
        <v>118.96</v>
      </c>
      <c r="K11" t="n">
        <v>41.65</v>
      </c>
      <c r="L11" t="n">
        <v>10</v>
      </c>
      <c r="M11" t="n">
        <v>49</v>
      </c>
      <c r="N11" t="n">
        <v>17.31</v>
      </c>
      <c r="O11" t="n">
        <v>14905.25</v>
      </c>
      <c r="P11" t="n">
        <v>693.42</v>
      </c>
      <c r="Q11" t="n">
        <v>1261.95</v>
      </c>
      <c r="R11" t="n">
        <v>157.9</v>
      </c>
      <c r="S11" t="n">
        <v>108.84</v>
      </c>
      <c r="T11" t="n">
        <v>23440.58</v>
      </c>
      <c r="U11" t="n">
        <v>0.6899999999999999</v>
      </c>
      <c r="V11" t="n">
        <v>0.92</v>
      </c>
      <c r="W11" t="n">
        <v>20.72</v>
      </c>
      <c r="X11" t="n">
        <v>1.43</v>
      </c>
      <c r="Y11" t="n">
        <v>0.5</v>
      </c>
      <c r="Z11" t="n">
        <v>10</v>
      </c>
      <c r="AA11" t="n">
        <v>1976.798154313723</v>
      </c>
      <c r="AB11" t="n">
        <v>2704.742444911618</v>
      </c>
      <c r="AC11" t="n">
        <v>2446.605622099116</v>
      </c>
      <c r="AD11" t="n">
        <v>1976798.154313723</v>
      </c>
      <c r="AE11" t="n">
        <v>2704742.444911618</v>
      </c>
      <c r="AF11" t="n">
        <v>7.056485192441266e-07</v>
      </c>
      <c r="AG11" t="n">
        <v>1.141527777777778</v>
      </c>
      <c r="AH11" t="n">
        <v>2446605.622099116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1.2202</v>
      </c>
      <c r="E12" t="n">
        <v>81.95</v>
      </c>
      <c r="F12" t="n">
        <v>78.89</v>
      </c>
      <c r="G12" t="n">
        <v>102.9</v>
      </c>
      <c r="H12" t="n">
        <v>1.61</v>
      </c>
      <c r="I12" t="n">
        <v>46</v>
      </c>
      <c r="J12" t="n">
        <v>120.26</v>
      </c>
      <c r="K12" t="n">
        <v>41.65</v>
      </c>
      <c r="L12" t="n">
        <v>11</v>
      </c>
      <c r="M12" t="n">
        <v>44</v>
      </c>
      <c r="N12" t="n">
        <v>17.61</v>
      </c>
      <c r="O12" t="n">
        <v>15065.56</v>
      </c>
      <c r="P12" t="n">
        <v>685.2</v>
      </c>
      <c r="Q12" t="n">
        <v>1261.93</v>
      </c>
      <c r="R12" t="n">
        <v>153.66</v>
      </c>
      <c r="S12" t="n">
        <v>108.84</v>
      </c>
      <c r="T12" t="n">
        <v>21347.39</v>
      </c>
      <c r="U12" t="n">
        <v>0.71</v>
      </c>
      <c r="V12" t="n">
        <v>0.92</v>
      </c>
      <c r="W12" t="n">
        <v>20.72</v>
      </c>
      <c r="X12" t="n">
        <v>1.31</v>
      </c>
      <c r="Y12" t="n">
        <v>0.5</v>
      </c>
      <c r="Z12" t="n">
        <v>10</v>
      </c>
      <c r="AA12" t="n">
        <v>1953.865843620169</v>
      </c>
      <c r="AB12" t="n">
        <v>2673.365445718552</v>
      </c>
      <c r="AC12" t="n">
        <v>2418.223199671141</v>
      </c>
      <c r="AD12" t="n">
        <v>1953865.843620169</v>
      </c>
      <c r="AE12" t="n">
        <v>2673365.445718552</v>
      </c>
      <c r="AF12" t="n">
        <v>7.07678411425728e-07</v>
      </c>
      <c r="AG12" t="n">
        <v>1.138194444444445</v>
      </c>
      <c r="AH12" t="n">
        <v>2418223.199671141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1.2236</v>
      </c>
      <c r="E13" t="n">
        <v>81.73</v>
      </c>
      <c r="F13" t="n">
        <v>78.76000000000001</v>
      </c>
      <c r="G13" t="n">
        <v>112.51</v>
      </c>
      <c r="H13" t="n">
        <v>1.74</v>
      </c>
      <c r="I13" t="n">
        <v>42</v>
      </c>
      <c r="J13" t="n">
        <v>121.56</v>
      </c>
      <c r="K13" t="n">
        <v>41.65</v>
      </c>
      <c r="L13" t="n">
        <v>12</v>
      </c>
      <c r="M13" t="n">
        <v>40</v>
      </c>
      <c r="N13" t="n">
        <v>17.91</v>
      </c>
      <c r="O13" t="n">
        <v>15226.31</v>
      </c>
      <c r="P13" t="n">
        <v>676.53</v>
      </c>
      <c r="Q13" t="n">
        <v>1261.91</v>
      </c>
      <c r="R13" t="n">
        <v>149.29</v>
      </c>
      <c r="S13" t="n">
        <v>108.84</v>
      </c>
      <c r="T13" t="n">
        <v>19184.77</v>
      </c>
      <c r="U13" t="n">
        <v>0.73</v>
      </c>
      <c r="V13" t="n">
        <v>0.92</v>
      </c>
      <c r="W13" t="n">
        <v>20.71</v>
      </c>
      <c r="X13" t="n">
        <v>1.18</v>
      </c>
      <c r="Y13" t="n">
        <v>0.5</v>
      </c>
      <c r="Z13" t="n">
        <v>10</v>
      </c>
      <c r="AA13" t="n">
        <v>1930.333410360996</v>
      </c>
      <c r="AB13" t="n">
        <v>2641.167332355667</v>
      </c>
      <c r="AC13" t="n">
        <v>2389.098029057274</v>
      </c>
      <c r="AD13" t="n">
        <v>1930333.410360996</v>
      </c>
      <c r="AE13" t="n">
        <v>2641167.332355667</v>
      </c>
      <c r="AF13" t="n">
        <v>7.096503066878552e-07</v>
      </c>
      <c r="AG13" t="n">
        <v>1.135138888888889</v>
      </c>
      <c r="AH13" t="n">
        <v>2389098.029057274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1.2268</v>
      </c>
      <c r="E14" t="n">
        <v>81.51000000000001</v>
      </c>
      <c r="F14" t="n">
        <v>78.63</v>
      </c>
      <c r="G14" t="n">
        <v>124.16</v>
      </c>
      <c r="H14" t="n">
        <v>1.87</v>
      </c>
      <c r="I14" t="n">
        <v>38</v>
      </c>
      <c r="J14" t="n">
        <v>122.87</v>
      </c>
      <c r="K14" t="n">
        <v>41.65</v>
      </c>
      <c r="L14" t="n">
        <v>13</v>
      </c>
      <c r="M14" t="n">
        <v>36</v>
      </c>
      <c r="N14" t="n">
        <v>18.22</v>
      </c>
      <c r="O14" t="n">
        <v>15387.5</v>
      </c>
      <c r="P14" t="n">
        <v>668.01</v>
      </c>
      <c r="Q14" t="n">
        <v>1261.93</v>
      </c>
      <c r="R14" t="n">
        <v>145.08</v>
      </c>
      <c r="S14" t="n">
        <v>108.84</v>
      </c>
      <c r="T14" t="n">
        <v>17098.55</v>
      </c>
      <c r="U14" t="n">
        <v>0.75</v>
      </c>
      <c r="V14" t="n">
        <v>0.92</v>
      </c>
      <c r="W14" t="n">
        <v>20.71</v>
      </c>
      <c r="X14" t="n">
        <v>1.05</v>
      </c>
      <c r="Y14" t="n">
        <v>0.5</v>
      </c>
      <c r="Z14" t="n">
        <v>10</v>
      </c>
      <c r="AA14" t="n">
        <v>1907.537111767753</v>
      </c>
      <c r="AB14" t="n">
        <v>2609.976430918677</v>
      </c>
      <c r="AC14" t="n">
        <v>2360.883943476725</v>
      </c>
      <c r="AD14" t="n">
        <v>1907537.111767753</v>
      </c>
      <c r="AE14" t="n">
        <v>2609976.430918677</v>
      </c>
      <c r="AF14" t="n">
        <v>7.115062081110335e-07</v>
      </c>
      <c r="AG14" t="n">
        <v>1.132083333333333</v>
      </c>
      <c r="AH14" t="n">
        <v>2360883.943476724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1.2288</v>
      </c>
      <c r="E15" t="n">
        <v>81.38</v>
      </c>
      <c r="F15" t="n">
        <v>78.56999999999999</v>
      </c>
      <c r="G15" t="n">
        <v>134.69</v>
      </c>
      <c r="H15" t="n">
        <v>1.99</v>
      </c>
      <c r="I15" t="n">
        <v>35</v>
      </c>
      <c r="J15" t="n">
        <v>124.18</v>
      </c>
      <c r="K15" t="n">
        <v>41.65</v>
      </c>
      <c r="L15" t="n">
        <v>14</v>
      </c>
      <c r="M15" t="n">
        <v>33</v>
      </c>
      <c r="N15" t="n">
        <v>18.53</v>
      </c>
      <c r="O15" t="n">
        <v>15549.15</v>
      </c>
      <c r="P15" t="n">
        <v>658.42</v>
      </c>
      <c r="Q15" t="n">
        <v>1261.91</v>
      </c>
      <c r="R15" t="n">
        <v>143.24</v>
      </c>
      <c r="S15" t="n">
        <v>108.84</v>
      </c>
      <c r="T15" t="n">
        <v>16194.85</v>
      </c>
      <c r="U15" t="n">
        <v>0.76</v>
      </c>
      <c r="V15" t="n">
        <v>0.92</v>
      </c>
      <c r="W15" t="n">
        <v>20.7</v>
      </c>
      <c r="X15" t="n">
        <v>0.98</v>
      </c>
      <c r="Y15" t="n">
        <v>0.5</v>
      </c>
      <c r="Z15" t="n">
        <v>10</v>
      </c>
      <c r="AA15" t="n">
        <v>1885.113166823611</v>
      </c>
      <c r="AB15" t="n">
        <v>2579.295000171469</v>
      </c>
      <c r="AC15" t="n">
        <v>2333.130705418373</v>
      </c>
      <c r="AD15" t="n">
        <v>1885113.166823611</v>
      </c>
      <c r="AE15" t="n">
        <v>2579295.00017147</v>
      </c>
      <c r="AF15" t="n">
        <v>7.1266614650052e-07</v>
      </c>
      <c r="AG15" t="n">
        <v>1.130277777777778</v>
      </c>
      <c r="AH15" t="n">
        <v>2333130.705418373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1.2313</v>
      </c>
      <c r="E16" t="n">
        <v>81.22</v>
      </c>
      <c r="F16" t="n">
        <v>78.47</v>
      </c>
      <c r="G16" t="n">
        <v>147.13</v>
      </c>
      <c r="H16" t="n">
        <v>2.11</v>
      </c>
      <c r="I16" t="n">
        <v>32</v>
      </c>
      <c r="J16" t="n">
        <v>125.49</v>
      </c>
      <c r="K16" t="n">
        <v>41.65</v>
      </c>
      <c r="L16" t="n">
        <v>15</v>
      </c>
      <c r="M16" t="n">
        <v>30</v>
      </c>
      <c r="N16" t="n">
        <v>18.84</v>
      </c>
      <c r="O16" t="n">
        <v>15711.24</v>
      </c>
      <c r="P16" t="n">
        <v>649.67</v>
      </c>
      <c r="Q16" t="n">
        <v>1261.91</v>
      </c>
      <c r="R16" t="n">
        <v>139.59</v>
      </c>
      <c r="S16" t="n">
        <v>108.84</v>
      </c>
      <c r="T16" t="n">
        <v>14383.42</v>
      </c>
      <c r="U16" t="n">
        <v>0.78</v>
      </c>
      <c r="V16" t="n">
        <v>0.92</v>
      </c>
      <c r="W16" t="n">
        <v>20.7</v>
      </c>
      <c r="X16" t="n">
        <v>0.88</v>
      </c>
      <c r="Y16" t="n">
        <v>0.5</v>
      </c>
      <c r="Z16" t="n">
        <v>10</v>
      </c>
      <c r="AA16" t="n">
        <v>1863.359739741574</v>
      </c>
      <c r="AB16" t="n">
        <v>2549.531001544357</v>
      </c>
      <c r="AC16" t="n">
        <v>2306.207341046197</v>
      </c>
      <c r="AD16" t="n">
        <v>1863359.739741574</v>
      </c>
      <c r="AE16" t="n">
        <v>2549531.001544356</v>
      </c>
      <c r="AF16" t="n">
        <v>7.141160694873783e-07</v>
      </c>
      <c r="AG16" t="n">
        <v>1.128055555555556</v>
      </c>
      <c r="AH16" t="n">
        <v>2306207.341046197</v>
      </c>
    </row>
    <row r="17">
      <c r="A17" t="n">
        <v>15</v>
      </c>
      <c r="B17" t="n">
        <v>50</v>
      </c>
      <c r="C17" t="inlineStr">
        <is>
          <t xml:space="preserve">CONCLUIDO	</t>
        </is>
      </c>
      <c r="D17" t="n">
        <v>1.2329</v>
      </c>
      <c r="E17" t="n">
        <v>81.11</v>
      </c>
      <c r="F17" t="n">
        <v>78.41</v>
      </c>
      <c r="G17" t="n">
        <v>156.81</v>
      </c>
      <c r="H17" t="n">
        <v>2.23</v>
      </c>
      <c r="I17" t="n">
        <v>30</v>
      </c>
      <c r="J17" t="n">
        <v>126.81</v>
      </c>
      <c r="K17" t="n">
        <v>41.65</v>
      </c>
      <c r="L17" t="n">
        <v>16</v>
      </c>
      <c r="M17" t="n">
        <v>28</v>
      </c>
      <c r="N17" t="n">
        <v>19.16</v>
      </c>
      <c r="O17" t="n">
        <v>15873.8</v>
      </c>
      <c r="P17" t="n">
        <v>641.0700000000001</v>
      </c>
      <c r="Q17" t="n">
        <v>1261.9</v>
      </c>
      <c r="R17" t="n">
        <v>137.66</v>
      </c>
      <c r="S17" t="n">
        <v>108.84</v>
      </c>
      <c r="T17" t="n">
        <v>13428.47</v>
      </c>
      <c r="U17" t="n">
        <v>0.79</v>
      </c>
      <c r="V17" t="n">
        <v>0.92</v>
      </c>
      <c r="W17" t="n">
        <v>20.7</v>
      </c>
      <c r="X17" t="n">
        <v>0.82</v>
      </c>
      <c r="Y17" t="n">
        <v>0.5</v>
      </c>
      <c r="Z17" t="n">
        <v>10</v>
      </c>
      <c r="AA17" t="n">
        <v>1843.627872721358</v>
      </c>
      <c r="AB17" t="n">
        <v>2522.532990578761</v>
      </c>
      <c r="AC17" t="n">
        <v>2281.785982355212</v>
      </c>
      <c r="AD17" t="n">
        <v>1843627.872721358</v>
      </c>
      <c r="AE17" t="n">
        <v>2522532.990578761</v>
      </c>
      <c r="AF17" t="n">
        <v>7.150440201989676e-07</v>
      </c>
      <c r="AG17" t="n">
        <v>1.126527777777778</v>
      </c>
      <c r="AH17" t="n">
        <v>2281785.982355212</v>
      </c>
    </row>
    <row r="18">
      <c r="A18" t="n">
        <v>16</v>
      </c>
      <c r="B18" t="n">
        <v>50</v>
      </c>
      <c r="C18" t="inlineStr">
        <is>
          <t xml:space="preserve">CONCLUIDO	</t>
        </is>
      </c>
      <c r="D18" t="n">
        <v>1.2343</v>
      </c>
      <c r="E18" t="n">
        <v>81.02</v>
      </c>
      <c r="F18" t="n">
        <v>78.36</v>
      </c>
      <c r="G18" t="n">
        <v>167.92</v>
      </c>
      <c r="H18" t="n">
        <v>2.34</v>
      </c>
      <c r="I18" t="n">
        <v>28</v>
      </c>
      <c r="J18" t="n">
        <v>128.13</v>
      </c>
      <c r="K18" t="n">
        <v>41.65</v>
      </c>
      <c r="L18" t="n">
        <v>17</v>
      </c>
      <c r="M18" t="n">
        <v>20</v>
      </c>
      <c r="N18" t="n">
        <v>19.48</v>
      </c>
      <c r="O18" t="n">
        <v>16036.82</v>
      </c>
      <c r="P18" t="n">
        <v>632.59</v>
      </c>
      <c r="Q18" t="n">
        <v>1261.94</v>
      </c>
      <c r="R18" t="n">
        <v>136.3</v>
      </c>
      <c r="S18" t="n">
        <v>108.84</v>
      </c>
      <c r="T18" t="n">
        <v>12760.03</v>
      </c>
      <c r="U18" t="n">
        <v>0.8</v>
      </c>
      <c r="V18" t="n">
        <v>0.92</v>
      </c>
      <c r="W18" t="n">
        <v>20.69</v>
      </c>
      <c r="X18" t="n">
        <v>0.78</v>
      </c>
      <c r="Y18" t="n">
        <v>0.5</v>
      </c>
      <c r="Z18" t="n">
        <v>10</v>
      </c>
      <c r="AA18" t="n">
        <v>1824.551859308389</v>
      </c>
      <c r="AB18" t="n">
        <v>2496.43234745282</v>
      </c>
      <c r="AC18" t="n">
        <v>2258.176347976728</v>
      </c>
      <c r="AD18" t="n">
        <v>1824551.859308389</v>
      </c>
      <c r="AE18" t="n">
        <v>2496432.34745282</v>
      </c>
      <c r="AF18" t="n">
        <v>7.15855977071608e-07</v>
      </c>
      <c r="AG18" t="n">
        <v>1.125277777777778</v>
      </c>
      <c r="AH18" t="n">
        <v>2258176.347976728</v>
      </c>
    </row>
    <row r="19">
      <c r="A19" t="n">
        <v>17</v>
      </c>
      <c r="B19" t="n">
        <v>50</v>
      </c>
      <c r="C19" t="inlineStr">
        <is>
          <t xml:space="preserve">CONCLUIDO	</t>
        </is>
      </c>
      <c r="D19" t="n">
        <v>1.2348</v>
      </c>
      <c r="E19" t="n">
        <v>80.98999999999999</v>
      </c>
      <c r="F19" t="n">
        <v>78.34999999999999</v>
      </c>
      <c r="G19" t="n">
        <v>174.11</v>
      </c>
      <c r="H19" t="n">
        <v>2.46</v>
      </c>
      <c r="I19" t="n">
        <v>27</v>
      </c>
      <c r="J19" t="n">
        <v>129.46</v>
      </c>
      <c r="K19" t="n">
        <v>41.65</v>
      </c>
      <c r="L19" t="n">
        <v>18</v>
      </c>
      <c r="M19" t="n">
        <v>10</v>
      </c>
      <c r="N19" t="n">
        <v>19.81</v>
      </c>
      <c r="O19" t="n">
        <v>16200.3</v>
      </c>
      <c r="P19" t="n">
        <v>629.62</v>
      </c>
      <c r="Q19" t="n">
        <v>1261.91</v>
      </c>
      <c r="R19" t="n">
        <v>135.31</v>
      </c>
      <c r="S19" t="n">
        <v>108.84</v>
      </c>
      <c r="T19" t="n">
        <v>12268.33</v>
      </c>
      <c r="U19" t="n">
        <v>0.8</v>
      </c>
      <c r="V19" t="n">
        <v>0.92</v>
      </c>
      <c r="W19" t="n">
        <v>20.71</v>
      </c>
      <c r="X19" t="n">
        <v>0.77</v>
      </c>
      <c r="Y19" t="n">
        <v>0.5</v>
      </c>
      <c r="Z19" t="n">
        <v>10</v>
      </c>
      <c r="AA19" t="n">
        <v>1817.922416255735</v>
      </c>
      <c r="AB19" t="n">
        <v>2487.361650997794</v>
      </c>
      <c r="AC19" t="n">
        <v>2249.971346060567</v>
      </c>
      <c r="AD19" t="n">
        <v>1817922.416255735</v>
      </c>
      <c r="AE19" t="n">
        <v>2487361.650997794</v>
      </c>
      <c r="AF19" t="n">
        <v>7.161459616689796e-07</v>
      </c>
      <c r="AG19" t="n">
        <v>1.124861111111111</v>
      </c>
      <c r="AH19" t="n">
        <v>2249971.346060567</v>
      </c>
    </row>
    <row r="20">
      <c r="A20" t="n">
        <v>18</v>
      </c>
      <c r="B20" t="n">
        <v>50</v>
      </c>
      <c r="C20" t="inlineStr">
        <is>
          <t xml:space="preserve">CONCLUIDO	</t>
        </is>
      </c>
      <c r="D20" t="n">
        <v>1.2345</v>
      </c>
      <c r="E20" t="n">
        <v>81</v>
      </c>
      <c r="F20" t="n">
        <v>78.37</v>
      </c>
      <c r="G20" t="n">
        <v>174.15</v>
      </c>
      <c r="H20" t="n">
        <v>2.57</v>
      </c>
      <c r="I20" t="n">
        <v>27</v>
      </c>
      <c r="J20" t="n">
        <v>130.79</v>
      </c>
      <c r="K20" t="n">
        <v>41.65</v>
      </c>
      <c r="L20" t="n">
        <v>19</v>
      </c>
      <c r="M20" t="n">
        <v>1</v>
      </c>
      <c r="N20" t="n">
        <v>20.14</v>
      </c>
      <c r="O20" t="n">
        <v>16364.25</v>
      </c>
      <c r="P20" t="n">
        <v>632.92</v>
      </c>
      <c r="Q20" t="n">
        <v>1261.93</v>
      </c>
      <c r="R20" t="n">
        <v>135.4</v>
      </c>
      <c r="S20" t="n">
        <v>108.84</v>
      </c>
      <c r="T20" t="n">
        <v>12313.23</v>
      </c>
      <c r="U20" t="n">
        <v>0.8</v>
      </c>
      <c r="V20" t="n">
        <v>0.92</v>
      </c>
      <c r="W20" t="n">
        <v>20.72</v>
      </c>
      <c r="X20" t="n">
        <v>0.78</v>
      </c>
      <c r="Y20" t="n">
        <v>0.5</v>
      </c>
      <c r="Z20" t="n">
        <v>10</v>
      </c>
      <c r="AA20" t="n">
        <v>1824.976765589338</v>
      </c>
      <c r="AB20" t="n">
        <v>2497.013722971958</v>
      </c>
      <c r="AC20" t="n">
        <v>2258.702237832284</v>
      </c>
      <c r="AD20" t="n">
        <v>1824976.765589338</v>
      </c>
      <c r="AE20" t="n">
        <v>2497013.722971958</v>
      </c>
      <c r="AF20" t="n">
        <v>7.159719709105567e-07</v>
      </c>
      <c r="AG20" t="n">
        <v>1.125</v>
      </c>
      <c r="AH20" t="n">
        <v>2258702.237832285</v>
      </c>
    </row>
    <row r="21">
      <c r="A21" t="n">
        <v>19</v>
      </c>
      <c r="B21" t="n">
        <v>50</v>
      </c>
      <c r="C21" t="inlineStr">
        <is>
          <t xml:space="preserve">CONCLUIDO	</t>
        </is>
      </c>
      <c r="D21" t="n">
        <v>1.2345</v>
      </c>
      <c r="E21" t="n">
        <v>81.01000000000001</v>
      </c>
      <c r="F21" t="n">
        <v>78.37</v>
      </c>
      <c r="G21" t="n">
        <v>174.16</v>
      </c>
      <c r="H21" t="n">
        <v>2.67</v>
      </c>
      <c r="I21" t="n">
        <v>27</v>
      </c>
      <c r="J21" t="n">
        <v>132.12</v>
      </c>
      <c r="K21" t="n">
        <v>41.65</v>
      </c>
      <c r="L21" t="n">
        <v>20</v>
      </c>
      <c r="M21" t="n">
        <v>0</v>
      </c>
      <c r="N21" t="n">
        <v>20.47</v>
      </c>
      <c r="O21" t="n">
        <v>16528.68</v>
      </c>
      <c r="P21" t="n">
        <v>638.53</v>
      </c>
      <c r="Q21" t="n">
        <v>1261.9</v>
      </c>
      <c r="R21" t="n">
        <v>135.48</v>
      </c>
      <c r="S21" t="n">
        <v>108.84</v>
      </c>
      <c r="T21" t="n">
        <v>12351.46</v>
      </c>
      <c r="U21" t="n">
        <v>0.8</v>
      </c>
      <c r="V21" t="n">
        <v>0.92</v>
      </c>
      <c r="W21" t="n">
        <v>20.73</v>
      </c>
      <c r="X21" t="n">
        <v>0.79</v>
      </c>
      <c r="Y21" t="n">
        <v>0.5</v>
      </c>
      <c r="Z21" t="n">
        <v>10</v>
      </c>
      <c r="AA21" t="n">
        <v>1835.968377432225</v>
      </c>
      <c r="AB21" t="n">
        <v>2512.052931211088</v>
      </c>
      <c r="AC21" t="n">
        <v>2272.306125144732</v>
      </c>
      <c r="AD21" t="n">
        <v>1835968.377432226</v>
      </c>
      <c r="AE21" t="n">
        <v>2512052.931211087</v>
      </c>
      <c r="AF21" t="n">
        <v>7.159719709105567e-07</v>
      </c>
      <c r="AG21" t="n">
        <v>1.125138888888889</v>
      </c>
      <c r="AH21" t="n">
        <v>2272306.125144732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1.027</v>
      </c>
      <c r="E2" t="n">
        <v>97.37</v>
      </c>
      <c r="F2" t="n">
        <v>89.75</v>
      </c>
      <c r="G2" t="n">
        <v>12.85</v>
      </c>
      <c r="H2" t="n">
        <v>0.28</v>
      </c>
      <c r="I2" t="n">
        <v>419</v>
      </c>
      <c r="J2" t="n">
        <v>61.76</v>
      </c>
      <c r="K2" t="n">
        <v>28.92</v>
      </c>
      <c r="L2" t="n">
        <v>1</v>
      </c>
      <c r="M2" t="n">
        <v>417</v>
      </c>
      <c r="N2" t="n">
        <v>6.84</v>
      </c>
      <c r="O2" t="n">
        <v>7851.41</v>
      </c>
      <c r="P2" t="n">
        <v>581.4</v>
      </c>
      <c r="Q2" t="n">
        <v>1262.41</v>
      </c>
      <c r="R2" t="n">
        <v>506.8</v>
      </c>
      <c r="S2" t="n">
        <v>108.84</v>
      </c>
      <c r="T2" t="n">
        <v>196050.94</v>
      </c>
      <c r="U2" t="n">
        <v>0.21</v>
      </c>
      <c r="V2" t="n">
        <v>0.8100000000000001</v>
      </c>
      <c r="W2" t="n">
        <v>21.34</v>
      </c>
      <c r="X2" t="n">
        <v>12.15</v>
      </c>
      <c r="Y2" t="n">
        <v>0.5</v>
      </c>
      <c r="Z2" t="n">
        <v>10</v>
      </c>
      <c r="AA2" t="n">
        <v>1978.246920210433</v>
      </c>
      <c r="AB2" t="n">
        <v>2706.724710326538</v>
      </c>
      <c r="AC2" t="n">
        <v>2448.398702884962</v>
      </c>
      <c r="AD2" t="n">
        <v>1978246.920210433</v>
      </c>
      <c r="AE2" t="n">
        <v>2706724.710326537</v>
      </c>
      <c r="AF2" t="n">
        <v>6.466297603466239e-07</v>
      </c>
      <c r="AG2" t="n">
        <v>1.352361111111111</v>
      </c>
      <c r="AH2" t="n">
        <v>2448398.702884962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1.1438</v>
      </c>
      <c r="E3" t="n">
        <v>87.43000000000001</v>
      </c>
      <c r="F3" t="n">
        <v>83.01000000000001</v>
      </c>
      <c r="G3" t="n">
        <v>26.35</v>
      </c>
      <c r="H3" t="n">
        <v>0.55</v>
      </c>
      <c r="I3" t="n">
        <v>189</v>
      </c>
      <c r="J3" t="n">
        <v>62.92</v>
      </c>
      <c r="K3" t="n">
        <v>28.92</v>
      </c>
      <c r="L3" t="n">
        <v>2</v>
      </c>
      <c r="M3" t="n">
        <v>187</v>
      </c>
      <c r="N3" t="n">
        <v>7</v>
      </c>
      <c r="O3" t="n">
        <v>7994.37</v>
      </c>
      <c r="P3" t="n">
        <v>524.15</v>
      </c>
      <c r="Q3" t="n">
        <v>1262.16</v>
      </c>
      <c r="R3" t="n">
        <v>287.11</v>
      </c>
      <c r="S3" t="n">
        <v>108.84</v>
      </c>
      <c r="T3" t="n">
        <v>87357.81</v>
      </c>
      <c r="U3" t="n">
        <v>0.38</v>
      </c>
      <c r="V3" t="n">
        <v>0.87</v>
      </c>
      <c r="W3" t="n">
        <v>20.96</v>
      </c>
      <c r="X3" t="n">
        <v>5.41</v>
      </c>
      <c r="Y3" t="n">
        <v>0.5</v>
      </c>
      <c r="Z3" t="n">
        <v>10</v>
      </c>
      <c r="AA3" t="n">
        <v>1614.649068799028</v>
      </c>
      <c r="AB3" t="n">
        <v>2209.234089220353</v>
      </c>
      <c r="AC3" t="n">
        <v>1998.387888424681</v>
      </c>
      <c r="AD3" t="n">
        <v>1614649.068799028</v>
      </c>
      <c r="AE3" t="n">
        <v>2209234.089220353</v>
      </c>
      <c r="AF3" t="n">
        <v>7.201705159537182e-07</v>
      </c>
      <c r="AG3" t="n">
        <v>1.214305555555556</v>
      </c>
      <c r="AH3" t="n">
        <v>1998387.888424681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1.184</v>
      </c>
      <c r="E4" t="n">
        <v>84.45999999999999</v>
      </c>
      <c r="F4" t="n">
        <v>81</v>
      </c>
      <c r="G4" t="n">
        <v>40.5</v>
      </c>
      <c r="H4" t="n">
        <v>0.8100000000000001</v>
      </c>
      <c r="I4" t="n">
        <v>120</v>
      </c>
      <c r="J4" t="n">
        <v>64.08</v>
      </c>
      <c r="K4" t="n">
        <v>28.92</v>
      </c>
      <c r="L4" t="n">
        <v>3</v>
      </c>
      <c r="M4" t="n">
        <v>118</v>
      </c>
      <c r="N4" t="n">
        <v>7.16</v>
      </c>
      <c r="O4" t="n">
        <v>8137.65</v>
      </c>
      <c r="P4" t="n">
        <v>497.19</v>
      </c>
      <c r="Q4" t="n">
        <v>1262.05</v>
      </c>
      <c r="R4" t="n">
        <v>221.95</v>
      </c>
      <c r="S4" t="n">
        <v>108.84</v>
      </c>
      <c r="T4" t="n">
        <v>55124.95</v>
      </c>
      <c r="U4" t="n">
        <v>0.49</v>
      </c>
      <c r="V4" t="n">
        <v>0.89</v>
      </c>
      <c r="W4" t="n">
        <v>20.84</v>
      </c>
      <c r="X4" t="n">
        <v>3.41</v>
      </c>
      <c r="Y4" t="n">
        <v>0.5</v>
      </c>
      <c r="Z4" t="n">
        <v>10</v>
      </c>
      <c r="AA4" t="n">
        <v>1493.085408718372</v>
      </c>
      <c r="AB4" t="n">
        <v>2042.905326487818</v>
      </c>
      <c r="AC4" t="n">
        <v>1847.933309363454</v>
      </c>
      <c r="AD4" t="n">
        <v>1493085.408718372</v>
      </c>
      <c r="AE4" t="n">
        <v>2042905.326487818</v>
      </c>
      <c r="AF4" t="n">
        <v>7.454816321815023e-07</v>
      </c>
      <c r="AG4" t="n">
        <v>1.173055555555556</v>
      </c>
      <c r="AH4" t="n">
        <v>1847933.309363454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1.2042</v>
      </c>
      <c r="E5" t="n">
        <v>83.04000000000001</v>
      </c>
      <c r="F5" t="n">
        <v>80.04000000000001</v>
      </c>
      <c r="G5" t="n">
        <v>55.2</v>
      </c>
      <c r="H5" t="n">
        <v>1.07</v>
      </c>
      <c r="I5" t="n">
        <v>87</v>
      </c>
      <c r="J5" t="n">
        <v>65.25</v>
      </c>
      <c r="K5" t="n">
        <v>28.92</v>
      </c>
      <c r="L5" t="n">
        <v>4</v>
      </c>
      <c r="M5" t="n">
        <v>85</v>
      </c>
      <c r="N5" t="n">
        <v>7.33</v>
      </c>
      <c r="O5" t="n">
        <v>8281.25</v>
      </c>
      <c r="P5" t="n">
        <v>476.26</v>
      </c>
      <c r="Q5" t="n">
        <v>1261.99</v>
      </c>
      <c r="R5" t="n">
        <v>190.98</v>
      </c>
      <c r="S5" t="n">
        <v>108.84</v>
      </c>
      <c r="T5" t="n">
        <v>39802.82</v>
      </c>
      <c r="U5" t="n">
        <v>0.57</v>
      </c>
      <c r="V5" t="n">
        <v>0.9</v>
      </c>
      <c r="W5" t="n">
        <v>20.78</v>
      </c>
      <c r="X5" t="n">
        <v>2.45</v>
      </c>
      <c r="Y5" t="n">
        <v>0.5</v>
      </c>
      <c r="Z5" t="n">
        <v>10</v>
      </c>
      <c r="AA5" t="n">
        <v>1420.522981833734</v>
      </c>
      <c r="AB5" t="n">
        <v>1943.622212795913</v>
      </c>
      <c r="AC5" t="n">
        <v>1758.125636697579</v>
      </c>
      <c r="AD5" t="n">
        <v>1420522.981833734</v>
      </c>
      <c r="AE5" t="n">
        <v>1943622.212795913</v>
      </c>
      <c r="AF5" t="n">
        <v>7.582001532710853e-07</v>
      </c>
      <c r="AG5" t="n">
        <v>1.153333333333333</v>
      </c>
      <c r="AH5" t="n">
        <v>1758125.636697579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1.2166</v>
      </c>
      <c r="E6" t="n">
        <v>82.2</v>
      </c>
      <c r="F6" t="n">
        <v>79.47</v>
      </c>
      <c r="G6" t="n">
        <v>71.17</v>
      </c>
      <c r="H6" t="n">
        <v>1.31</v>
      </c>
      <c r="I6" t="n">
        <v>67</v>
      </c>
      <c r="J6" t="n">
        <v>66.42</v>
      </c>
      <c r="K6" t="n">
        <v>28.92</v>
      </c>
      <c r="L6" t="n">
        <v>5</v>
      </c>
      <c r="M6" t="n">
        <v>65</v>
      </c>
      <c r="N6" t="n">
        <v>7.49</v>
      </c>
      <c r="O6" t="n">
        <v>8425.16</v>
      </c>
      <c r="P6" t="n">
        <v>456.62</v>
      </c>
      <c r="Q6" t="n">
        <v>1261.92</v>
      </c>
      <c r="R6" t="n">
        <v>172.73</v>
      </c>
      <c r="S6" t="n">
        <v>108.84</v>
      </c>
      <c r="T6" t="n">
        <v>30777.1</v>
      </c>
      <c r="U6" t="n">
        <v>0.63</v>
      </c>
      <c r="V6" t="n">
        <v>0.91</v>
      </c>
      <c r="W6" t="n">
        <v>20.75</v>
      </c>
      <c r="X6" t="n">
        <v>1.88</v>
      </c>
      <c r="Y6" t="n">
        <v>0.5</v>
      </c>
      <c r="Z6" t="n">
        <v>10</v>
      </c>
      <c r="AA6" t="n">
        <v>1363.780692764504</v>
      </c>
      <c r="AB6" t="n">
        <v>1865.984909598274</v>
      </c>
      <c r="AC6" t="n">
        <v>1687.897928752483</v>
      </c>
      <c r="AD6" t="n">
        <v>1363780.692764504</v>
      </c>
      <c r="AE6" t="n">
        <v>1865984.909598274</v>
      </c>
      <c r="AF6" t="n">
        <v>7.660075622567701e-07</v>
      </c>
      <c r="AG6" t="n">
        <v>1.141666666666667</v>
      </c>
      <c r="AH6" t="n">
        <v>1687897.928752483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1.2245</v>
      </c>
      <c r="E7" t="n">
        <v>81.66</v>
      </c>
      <c r="F7" t="n">
        <v>79.12</v>
      </c>
      <c r="G7" t="n">
        <v>87.91</v>
      </c>
      <c r="H7" t="n">
        <v>1.55</v>
      </c>
      <c r="I7" t="n">
        <v>54</v>
      </c>
      <c r="J7" t="n">
        <v>67.59</v>
      </c>
      <c r="K7" t="n">
        <v>28.92</v>
      </c>
      <c r="L7" t="n">
        <v>6</v>
      </c>
      <c r="M7" t="n">
        <v>38</v>
      </c>
      <c r="N7" t="n">
        <v>7.66</v>
      </c>
      <c r="O7" t="n">
        <v>8569.4</v>
      </c>
      <c r="P7" t="n">
        <v>439.18</v>
      </c>
      <c r="Q7" t="n">
        <v>1261.94</v>
      </c>
      <c r="R7" t="n">
        <v>160.39</v>
      </c>
      <c r="S7" t="n">
        <v>108.84</v>
      </c>
      <c r="T7" t="n">
        <v>24670.17</v>
      </c>
      <c r="U7" t="n">
        <v>0.68</v>
      </c>
      <c r="V7" t="n">
        <v>0.92</v>
      </c>
      <c r="W7" t="n">
        <v>20.75</v>
      </c>
      <c r="X7" t="n">
        <v>1.53</v>
      </c>
      <c r="Y7" t="n">
        <v>0.5</v>
      </c>
      <c r="Z7" t="n">
        <v>10</v>
      </c>
      <c r="AA7" t="n">
        <v>1318.570563670352</v>
      </c>
      <c r="AB7" t="n">
        <v>1804.126416441527</v>
      </c>
      <c r="AC7" t="n">
        <v>1631.943123363675</v>
      </c>
      <c r="AD7" t="n">
        <v>1318570.563670352</v>
      </c>
      <c r="AE7" t="n">
        <v>1804126.416441526</v>
      </c>
      <c r="AF7" t="n">
        <v>7.709816373363593e-07</v>
      </c>
      <c r="AG7" t="n">
        <v>1.134166666666667</v>
      </c>
      <c r="AH7" t="n">
        <v>1631943.123363675</v>
      </c>
    </row>
    <row r="8">
      <c r="A8" t="n">
        <v>6</v>
      </c>
      <c r="B8" t="n">
        <v>25</v>
      </c>
      <c r="C8" t="inlineStr">
        <is>
          <t xml:space="preserve">CONCLUIDO	</t>
        </is>
      </c>
      <c r="D8" t="n">
        <v>1.2249</v>
      </c>
      <c r="E8" t="n">
        <v>81.64</v>
      </c>
      <c r="F8" t="n">
        <v>79.12</v>
      </c>
      <c r="G8" t="n">
        <v>91.29000000000001</v>
      </c>
      <c r="H8" t="n">
        <v>1.78</v>
      </c>
      <c r="I8" t="n">
        <v>52</v>
      </c>
      <c r="J8" t="n">
        <v>68.76000000000001</v>
      </c>
      <c r="K8" t="n">
        <v>28.92</v>
      </c>
      <c r="L8" t="n">
        <v>7</v>
      </c>
      <c r="M8" t="n">
        <v>1</v>
      </c>
      <c r="N8" t="n">
        <v>7.83</v>
      </c>
      <c r="O8" t="n">
        <v>8713.950000000001</v>
      </c>
      <c r="P8" t="n">
        <v>441.43</v>
      </c>
      <c r="Q8" t="n">
        <v>1261.95</v>
      </c>
      <c r="R8" t="n">
        <v>158.85</v>
      </c>
      <c r="S8" t="n">
        <v>108.84</v>
      </c>
      <c r="T8" t="n">
        <v>23913.25</v>
      </c>
      <c r="U8" t="n">
        <v>0.6899999999999999</v>
      </c>
      <c r="V8" t="n">
        <v>0.92</v>
      </c>
      <c r="W8" t="n">
        <v>20.8</v>
      </c>
      <c r="X8" t="n">
        <v>1.54</v>
      </c>
      <c r="Y8" t="n">
        <v>0.5</v>
      </c>
      <c r="Z8" t="n">
        <v>10</v>
      </c>
      <c r="AA8" t="n">
        <v>1322.583549690364</v>
      </c>
      <c r="AB8" t="n">
        <v>1809.617160954555</v>
      </c>
      <c r="AC8" t="n">
        <v>1636.909838926689</v>
      </c>
      <c r="AD8" t="n">
        <v>1322583.549690364</v>
      </c>
      <c r="AE8" t="n">
        <v>1809617.160954555</v>
      </c>
      <c r="AF8" t="n">
        <v>7.712334892391235e-07</v>
      </c>
      <c r="AG8" t="n">
        <v>1.133888888888889</v>
      </c>
      <c r="AH8" t="n">
        <v>1636909.838926689</v>
      </c>
    </row>
    <row r="9">
      <c r="A9" t="n">
        <v>7</v>
      </c>
      <c r="B9" t="n">
        <v>25</v>
      </c>
      <c r="C9" t="inlineStr">
        <is>
          <t xml:space="preserve">CONCLUIDO	</t>
        </is>
      </c>
      <c r="D9" t="n">
        <v>1.2249</v>
      </c>
      <c r="E9" t="n">
        <v>81.64</v>
      </c>
      <c r="F9" t="n">
        <v>79.12</v>
      </c>
      <c r="G9" t="n">
        <v>91.3</v>
      </c>
      <c r="H9" t="n">
        <v>2</v>
      </c>
      <c r="I9" t="n">
        <v>52</v>
      </c>
      <c r="J9" t="n">
        <v>69.93000000000001</v>
      </c>
      <c r="K9" t="n">
        <v>28.92</v>
      </c>
      <c r="L9" t="n">
        <v>8</v>
      </c>
      <c r="M9" t="n">
        <v>0</v>
      </c>
      <c r="N9" t="n">
        <v>8.01</v>
      </c>
      <c r="O9" t="n">
        <v>8858.84</v>
      </c>
      <c r="P9" t="n">
        <v>448.39</v>
      </c>
      <c r="Q9" t="n">
        <v>1262.04</v>
      </c>
      <c r="R9" t="n">
        <v>158.96</v>
      </c>
      <c r="S9" t="n">
        <v>108.84</v>
      </c>
      <c r="T9" t="n">
        <v>23969.29</v>
      </c>
      <c r="U9" t="n">
        <v>0.68</v>
      </c>
      <c r="V9" t="n">
        <v>0.92</v>
      </c>
      <c r="W9" t="n">
        <v>20.8</v>
      </c>
      <c r="X9" t="n">
        <v>1.54</v>
      </c>
      <c r="Y9" t="n">
        <v>0.5</v>
      </c>
      <c r="Z9" t="n">
        <v>10</v>
      </c>
      <c r="AA9" t="n">
        <v>1336.326542452052</v>
      </c>
      <c r="AB9" t="n">
        <v>1828.420929949147</v>
      </c>
      <c r="AC9" t="n">
        <v>1653.919002599692</v>
      </c>
      <c r="AD9" t="n">
        <v>1336326.542452052</v>
      </c>
      <c r="AE9" t="n">
        <v>1828420.929949147</v>
      </c>
      <c r="AF9" t="n">
        <v>7.712334892391235e-07</v>
      </c>
      <c r="AG9" t="n">
        <v>1.133888888888889</v>
      </c>
      <c r="AH9" t="n">
        <v>1653919.002599692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0.6991000000000001</v>
      </c>
      <c r="E2" t="n">
        <v>143.03</v>
      </c>
      <c r="F2" t="n">
        <v>107.08</v>
      </c>
      <c r="G2" t="n">
        <v>6.48</v>
      </c>
      <c r="H2" t="n">
        <v>0.11</v>
      </c>
      <c r="I2" t="n">
        <v>991</v>
      </c>
      <c r="J2" t="n">
        <v>167.88</v>
      </c>
      <c r="K2" t="n">
        <v>51.39</v>
      </c>
      <c r="L2" t="n">
        <v>1</v>
      </c>
      <c r="M2" t="n">
        <v>989</v>
      </c>
      <c r="N2" t="n">
        <v>30.49</v>
      </c>
      <c r="O2" t="n">
        <v>20939.59</v>
      </c>
      <c r="P2" t="n">
        <v>1371.88</v>
      </c>
      <c r="Q2" t="n">
        <v>1263.37</v>
      </c>
      <c r="R2" t="n">
        <v>1073.05</v>
      </c>
      <c r="S2" t="n">
        <v>108.84</v>
      </c>
      <c r="T2" t="n">
        <v>476318.36</v>
      </c>
      <c r="U2" t="n">
        <v>0.1</v>
      </c>
      <c r="V2" t="n">
        <v>0.68</v>
      </c>
      <c r="W2" t="n">
        <v>22.26</v>
      </c>
      <c r="X2" t="n">
        <v>29.44</v>
      </c>
      <c r="Y2" t="n">
        <v>0.5</v>
      </c>
      <c r="Z2" t="n">
        <v>10</v>
      </c>
      <c r="AA2" t="n">
        <v>6487.554079075479</v>
      </c>
      <c r="AB2" t="n">
        <v>8876.557701677808</v>
      </c>
      <c r="AC2" t="n">
        <v>8029.391492956323</v>
      </c>
      <c r="AD2" t="n">
        <v>6487554.079075479</v>
      </c>
      <c r="AE2" t="n">
        <v>8876557.701677809</v>
      </c>
      <c r="AF2" t="n">
        <v>3.764059637117331e-07</v>
      </c>
      <c r="AG2" t="n">
        <v>1.986527777777778</v>
      </c>
      <c r="AH2" t="n">
        <v>8029391.492956324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0.9446</v>
      </c>
      <c r="E3" t="n">
        <v>105.86</v>
      </c>
      <c r="F3" t="n">
        <v>89.53</v>
      </c>
      <c r="G3" t="n">
        <v>13.04</v>
      </c>
      <c r="H3" t="n">
        <v>0.21</v>
      </c>
      <c r="I3" t="n">
        <v>412</v>
      </c>
      <c r="J3" t="n">
        <v>169.33</v>
      </c>
      <c r="K3" t="n">
        <v>51.39</v>
      </c>
      <c r="L3" t="n">
        <v>2</v>
      </c>
      <c r="M3" t="n">
        <v>410</v>
      </c>
      <c r="N3" t="n">
        <v>30.94</v>
      </c>
      <c r="O3" t="n">
        <v>21118.46</v>
      </c>
      <c r="P3" t="n">
        <v>1144.75</v>
      </c>
      <c r="Q3" t="n">
        <v>1262.43</v>
      </c>
      <c r="R3" t="n">
        <v>500.04</v>
      </c>
      <c r="S3" t="n">
        <v>108.84</v>
      </c>
      <c r="T3" t="n">
        <v>192706.54</v>
      </c>
      <c r="U3" t="n">
        <v>0.22</v>
      </c>
      <c r="V3" t="n">
        <v>0.8100000000000001</v>
      </c>
      <c r="W3" t="n">
        <v>21.32</v>
      </c>
      <c r="X3" t="n">
        <v>11.93</v>
      </c>
      <c r="Y3" t="n">
        <v>0.5</v>
      </c>
      <c r="Z3" t="n">
        <v>10</v>
      </c>
      <c r="AA3" t="n">
        <v>4009.975498049905</v>
      </c>
      <c r="AB3" t="n">
        <v>5486.625384065654</v>
      </c>
      <c r="AC3" t="n">
        <v>4962.989557937311</v>
      </c>
      <c r="AD3" t="n">
        <v>4009975.498049905</v>
      </c>
      <c r="AE3" t="n">
        <v>5486625.384065653</v>
      </c>
      <c r="AF3" t="n">
        <v>5.085868592792206e-07</v>
      </c>
      <c r="AG3" t="n">
        <v>1.470277777777778</v>
      </c>
      <c r="AH3" t="n">
        <v>4962989.557937311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1.0382</v>
      </c>
      <c r="E4" t="n">
        <v>96.31999999999999</v>
      </c>
      <c r="F4" t="n">
        <v>85.09999999999999</v>
      </c>
      <c r="G4" t="n">
        <v>19.56</v>
      </c>
      <c r="H4" t="n">
        <v>0.31</v>
      </c>
      <c r="I4" t="n">
        <v>261</v>
      </c>
      <c r="J4" t="n">
        <v>170.79</v>
      </c>
      <c r="K4" t="n">
        <v>51.39</v>
      </c>
      <c r="L4" t="n">
        <v>3</v>
      </c>
      <c r="M4" t="n">
        <v>259</v>
      </c>
      <c r="N4" t="n">
        <v>31.4</v>
      </c>
      <c r="O4" t="n">
        <v>21297.94</v>
      </c>
      <c r="P4" t="n">
        <v>1085.13</v>
      </c>
      <c r="Q4" t="n">
        <v>1262.29</v>
      </c>
      <c r="R4" t="n">
        <v>356.12</v>
      </c>
      <c r="S4" t="n">
        <v>108.84</v>
      </c>
      <c r="T4" t="n">
        <v>121503.62</v>
      </c>
      <c r="U4" t="n">
        <v>0.31</v>
      </c>
      <c r="V4" t="n">
        <v>0.85</v>
      </c>
      <c r="W4" t="n">
        <v>21.06</v>
      </c>
      <c r="X4" t="n">
        <v>7.5</v>
      </c>
      <c r="Y4" t="n">
        <v>0.5</v>
      </c>
      <c r="Z4" t="n">
        <v>10</v>
      </c>
      <c r="AA4" t="n">
        <v>3461.428559597872</v>
      </c>
      <c r="AB4" t="n">
        <v>4736.079262692577</v>
      </c>
      <c r="AC4" t="n">
        <v>4284.074504990012</v>
      </c>
      <c r="AD4" t="n">
        <v>3461428.559597872</v>
      </c>
      <c r="AE4" t="n">
        <v>4736079.262692577</v>
      </c>
      <c r="AF4" t="n">
        <v>5.589825082613665e-07</v>
      </c>
      <c r="AG4" t="n">
        <v>1.337777777777778</v>
      </c>
      <c r="AH4" t="n">
        <v>4284074.504990012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1.0891</v>
      </c>
      <c r="E5" t="n">
        <v>91.81999999999999</v>
      </c>
      <c r="F5" t="n">
        <v>83.01000000000001</v>
      </c>
      <c r="G5" t="n">
        <v>26.21</v>
      </c>
      <c r="H5" t="n">
        <v>0.41</v>
      </c>
      <c r="I5" t="n">
        <v>190</v>
      </c>
      <c r="J5" t="n">
        <v>172.25</v>
      </c>
      <c r="K5" t="n">
        <v>51.39</v>
      </c>
      <c r="L5" t="n">
        <v>4</v>
      </c>
      <c r="M5" t="n">
        <v>188</v>
      </c>
      <c r="N5" t="n">
        <v>31.86</v>
      </c>
      <c r="O5" t="n">
        <v>21478.05</v>
      </c>
      <c r="P5" t="n">
        <v>1055.2</v>
      </c>
      <c r="Q5" t="n">
        <v>1262.18</v>
      </c>
      <c r="R5" t="n">
        <v>287.46</v>
      </c>
      <c r="S5" t="n">
        <v>108.84</v>
      </c>
      <c r="T5" t="n">
        <v>87526.67</v>
      </c>
      <c r="U5" t="n">
        <v>0.38</v>
      </c>
      <c r="V5" t="n">
        <v>0.87</v>
      </c>
      <c r="W5" t="n">
        <v>20.95</v>
      </c>
      <c r="X5" t="n">
        <v>5.42</v>
      </c>
      <c r="Y5" t="n">
        <v>0.5</v>
      </c>
      <c r="Z5" t="n">
        <v>10</v>
      </c>
      <c r="AA5" t="n">
        <v>3211.552620373396</v>
      </c>
      <c r="AB5" t="n">
        <v>4394.187978897208</v>
      </c>
      <c r="AC5" t="n">
        <v>3974.812845472656</v>
      </c>
      <c r="AD5" t="n">
        <v>3211552.620373396</v>
      </c>
      <c r="AE5" t="n">
        <v>4394187.978897208</v>
      </c>
      <c r="AF5" t="n">
        <v>5.863878344706744e-07</v>
      </c>
      <c r="AG5" t="n">
        <v>1.275277777777778</v>
      </c>
      <c r="AH5" t="n">
        <v>3974812.845472656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1.1191</v>
      </c>
      <c r="E6" t="n">
        <v>89.34999999999999</v>
      </c>
      <c r="F6" t="n">
        <v>81.90000000000001</v>
      </c>
      <c r="G6" t="n">
        <v>32.76</v>
      </c>
      <c r="H6" t="n">
        <v>0.51</v>
      </c>
      <c r="I6" t="n">
        <v>150</v>
      </c>
      <c r="J6" t="n">
        <v>173.71</v>
      </c>
      <c r="K6" t="n">
        <v>51.39</v>
      </c>
      <c r="L6" t="n">
        <v>5</v>
      </c>
      <c r="M6" t="n">
        <v>148</v>
      </c>
      <c r="N6" t="n">
        <v>32.32</v>
      </c>
      <c r="O6" t="n">
        <v>21658.78</v>
      </c>
      <c r="P6" t="n">
        <v>1037.72</v>
      </c>
      <c r="Q6" t="n">
        <v>1262.09</v>
      </c>
      <c r="R6" t="n">
        <v>251.4</v>
      </c>
      <c r="S6" t="n">
        <v>108.84</v>
      </c>
      <c r="T6" t="n">
        <v>69698.34</v>
      </c>
      <c r="U6" t="n">
        <v>0.43</v>
      </c>
      <c r="V6" t="n">
        <v>0.88</v>
      </c>
      <c r="W6" t="n">
        <v>20.89</v>
      </c>
      <c r="X6" t="n">
        <v>4.31</v>
      </c>
      <c r="Y6" t="n">
        <v>0.5</v>
      </c>
      <c r="Z6" t="n">
        <v>10</v>
      </c>
      <c r="AA6" t="n">
        <v>3076.5025587139</v>
      </c>
      <c r="AB6" t="n">
        <v>4209.40652654645</v>
      </c>
      <c r="AC6" t="n">
        <v>3807.666675591863</v>
      </c>
      <c r="AD6" t="n">
        <v>3076502.5587139</v>
      </c>
      <c r="AE6" t="n">
        <v>4209406.526546449</v>
      </c>
      <c r="AF6" t="n">
        <v>6.025402860675161e-07</v>
      </c>
      <c r="AG6" t="n">
        <v>1.240972222222222</v>
      </c>
      <c r="AH6" t="n">
        <v>3807666.675591863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1.1404</v>
      </c>
      <c r="E7" t="n">
        <v>87.69</v>
      </c>
      <c r="F7" t="n">
        <v>81.11</v>
      </c>
      <c r="G7" t="n">
        <v>39.25</v>
      </c>
      <c r="H7" t="n">
        <v>0.61</v>
      </c>
      <c r="I7" t="n">
        <v>124</v>
      </c>
      <c r="J7" t="n">
        <v>175.18</v>
      </c>
      <c r="K7" t="n">
        <v>51.39</v>
      </c>
      <c r="L7" t="n">
        <v>6</v>
      </c>
      <c r="M7" t="n">
        <v>122</v>
      </c>
      <c r="N7" t="n">
        <v>32.79</v>
      </c>
      <c r="O7" t="n">
        <v>21840.16</v>
      </c>
      <c r="P7" t="n">
        <v>1024.8</v>
      </c>
      <c r="Q7" t="n">
        <v>1262.02</v>
      </c>
      <c r="R7" t="n">
        <v>226.11</v>
      </c>
      <c r="S7" t="n">
        <v>108.84</v>
      </c>
      <c r="T7" t="n">
        <v>57182.27</v>
      </c>
      <c r="U7" t="n">
        <v>0.48</v>
      </c>
      <c r="V7" t="n">
        <v>0.89</v>
      </c>
      <c r="W7" t="n">
        <v>20.84</v>
      </c>
      <c r="X7" t="n">
        <v>3.53</v>
      </c>
      <c r="Y7" t="n">
        <v>0.5</v>
      </c>
      <c r="Z7" t="n">
        <v>10</v>
      </c>
      <c r="AA7" t="n">
        <v>2983.832230507148</v>
      </c>
      <c r="AB7" t="n">
        <v>4082.610895167621</v>
      </c>
      <c r="AC7" t="n">
        <v>3692.972241313049</v>
      </c>
      <c r="AD7" t="n">
        <v>2983832.230507148</v>
      </c>
      <c r="AE7" t="n">
        <v>4082610.895167621</v>
      </c>
      <c r="AF7" t="n">
        <v>6.140085267012737e-07</v>
      </c>
      <c r="AG7" t="n">
        <v>1.217916666666667</v>
      </c>
      <c r="AH7" t="n">
        <v>3692972.241313049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1.1563</v>
      </c>
      <c r="E8" t="n">
        <v>86.48</v>
      </c>
      <c r="F8" t="n">
        <v>80.55</v>
      </c>
      <c r="G8" t="n">
        <v>46.03</v>
      </c>
      <c r="H8" t="n">
        <v>0.7</v>
      </c>
      <c r="I8" t="n">
        <v>105</v>
      </c>
      <c r="J8" t="n">
        <v>176.66</v>
      </c>
      <c r="K8" t="n">
        <v>51.39</v>
      </c>
      <c r="L8" t="n">
        <v>7</v>
      </c>
      <c r="M8" t="n">
        <v>103</v>
      </c>
      <c r="N8" t="n">
        <v>33.27</v>
      </c>
      <c r="O8" t="n">
        <v>22022.17</v>
      </c>
      <c r="P8" t="n">
        <v>1014.4</v>
      </c>
      <c r="Q8" t="n">
        <v>1262</v>
      </c>
      <c r="R8" t="n">
        <v>207.5</v>
      </c>
      <c r="S8" t="n">
        <v>108.84</v>
      </c>
      <c r="T8" t="n">
        <v>47972.66</v>
      </c>
      <c r="U8" t="n">
        <v>0.52</v>
      </c>
      <c r="V8" t="n">
        <v>0.9</v>
      </c>
      <c r="W8" t="n">
        <v>20.82</v>
      </c>
      <c r="X8" t="n">
        <v>2.97</v>
      </c>
      <c r="Y8" t="n">
        <v>0.5</v>
      </c>
      <c r="Z8" t="n">
        <v>10</v>
      </c>
      <c r="AA8" t="n">
        <v>2915.591320234254</v>
      </c>
      <c r="AB8" t="n">
        <v>3989.240671155759</v>
      </c>
      <c r="AC8" t="n">
        <v>3608.513140434949</v>
      </c>
      <c r="AD8" t="n">
        <v>2915591.320234254</v>
      </c>
      <c r="AE8" t="n">
        <v>3989240.671155759</v>
      </c>
      <c r="AF8" t="n">
        <v>6.225693260475998e-07</v>
      </c>
      <c r="AG8" t="n">
        <v>1.201111111111111</v>
      </c>
      <c r="AH8" t="n">
        <v>3608513.140434949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1.168</v>
      </c>
      <c r="E9" t="n">
        <v>85.62</v>
      </c>
      <c r="F9" t="n">
        <v>80.16</v>
      </c>
      <c r="G9" t="n">
        <v>52.85</v>
      </c>
      <c r="H9" t="n">
        <v>0.8</v>
      </c>
      <c r="I9" t="n">
        <v>91</v>
      </c>
      <c r="J9" t="n">
        <v>178.14</v>
      </c>
      <c r="K9" t="n">
        <v>51.39</v>
      </c>
      <c r="L9" t="n">
        <v>8</v>
      </c>
      <c r="M9" t="n">
        <v>89</v>
      </c>
      <c r="N9" t="n">
        <v>33.75</v>
      </c>
      <c r="O9" t="n">
        <v>22204.83</v>
      </c>
      <c r="P9" t="n">
        <v>1005.82</v>
      </c>
      <c r="Q9" t="n">
        <v>1262.02</v>
      </c>
      <c r="R9" t="n">
        <v>195.12</v>
      </c>
      <c r="S9" t="n">
        <v>108.84</v>
      </c>
      <c r="T9" t="n">
        <v>41854.03</v>
      </c>
      <c r="U9" t="n">
        <v>0.5600000000000001</v>
      </c>
      <c r="V9" t="n">
        <v>0.9</v>
      </c>
      <c r="W9" t="n">
        <v>20.78</v>
      </c>
      <c r="X9" t="n">
        <v>2.57</v>
      </c>
      <c r="Y9" t="n">
        <v>0.5</v>
      </c>
      <c r="Z9" t="n">
        <v>10</v>
      </c>
      <c r="AA9" t="n">
        <v>2864.857217417854</v>
      </c>
      <c r="AB9" t="n">
        <v>3919.824033451707</v>
      </c>
      <c r="AC9" t="n">
        <v>3545.721529206512</v>
      </c>
      <c r="AD9" t="n">
        <v>2864857.217417854</v>
      </c>
      <c r="AE9" t="n">
        <v>3919824.033451707</v>
      </c>
      <c r="AF9" t="n">
        <v>6.288687821703679e-07</v>
      </c>
      <c r="AG9" t="n">
        <v>1.189166666666667</v>
      </c>
      <c r="AH9" t="n">
        <v>3545721.529206512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1.1764</v>
      </c>
      <c r="E10" t="n">
        <v>85.01000000000001</v>
      </c>
      <c r="F10" t="n">
        <v>79.89</v>
      </c>
      <c r="G10" t="n">
        <v>59.18</v>
      </c>
      <c r="H10" t="n">
        <v>0.89</v>
      </c>
      <c r="I10" t="n">
        <v>81</v>
      </c>
      <c r="J10" t="n">
        <v>179.63</v>
      </c>
      <c r="K10" t="n">
        <v>51.39</v>
      </c>
      <c r="L10" t="n">
        <v>9</v>
      </c>
      <c r="M10" t="n">
        <v>79</v>
      </c>
      <c r="N10" t="n">
        <v>34.24</v>
      </c>
      <c r="O10" t="n">
        <v>22388.15</v>
      </c>
      <c r="P10" t="n">
        <v>999.28</v>
      </c>
      <c r="Q10" t="n">
        <v>1261.94</v>
      </c>
      <c r="R10" t="n">
        <v>185.66</v>
      </c>
      <c r="S10" t="n">
        <v>108.84</v>
      </c>
      <c r="T10" t="n">
        <v>37170.79</v>
      </c>
      <c r="U10" t="n">
        <v>0.59</v>
      </c>
      <c r="V10" t="n">
        <v>0.91</v>
      </c>
      <c r="W10" t="n">
        <v>20.79</v>
      </c>
      <c r="X10" t="n">
        <v>2.3</v>
      </c>
      <c r="Y10" t="n">
        <v>0.5</v>
      </c>
      <c r="Z10" t="n">
        <v>10</v>
      </c>
      <c r="AA10" t="n">
        <v>2828.369844348157</v>
      </c>
      <c r="AB10" t="n">
        <v>3869.900399908451</v>
      </c>
      <c r="AC10" t="n">
        <v>3500.562537180367</v>
      </c>
      <c r="AD10" t="n">
        <v>2828369.844348157</v>
      </c>
      <c r="AE10" t="n">
        <v>3869900.399908451</v>
      </c>
      <c r="AF10" t="n">
        <v>6.333914686174835e-07</v>
      </c>
      <c r="AG10" t="n">
        <v>1.180694444444444</v>
      </c>
      <c r="AH10" t="n">
        <v>3500562.537180367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1.1833</v>
      </c>
      <c r="E11" t="n">
        <v>84.51000000000001</v>
      </c>
      <c r="F11" t="n">
        <v>79.66</v>
      </c>
      <c r="G11" t="n">
        <v>65.48</v>
      </c>
      <c r="H11" t="n">
        <v>0.98</v>
      </c>
      <c r="I11" t="n">
        <v>73</v>
      </c>
      <c r="J11" t="n">
        <v>181.12</v>
      </c>
      <c r="K11" t="n">
        <v>51.39</v>
      </c>
      <c r="L11" t="n">
        <v>10</v>
      </c>
      <c r="M11" t="n">
        <v>71</v>
      </c>
      <c r="N11" t="n">
        <v>34.73</v>
      </c>
      <c r="O11" t="n">
        <v>22572.13</v>
      </c>
      <c r="P11" t="n">
        <v>993.8200000000001</v>
      </c>
      <c r="Q11" t="n">
        <v>1261.96</v>
      </c>
      <c r="R11" t="n">
        <v>178.62</v>
      </c>
      <c r="S11" t="n">
        <v>108.84</v>
      </c>
      <c r="T11" t="n">
        <v>33690.62</v>
      </c>
      <c r="U11" t="n">
        <v>0.61</v>
      </c>
      <c r="V11" t="n">
        <v>0.91</v>
      </c>
      <c r="W11" t="n">
        <v>20.77</v>
      </c>
      <c r="X11" t="n">
        <v>2.08</v>
      </c>
      <c r="Y11" t="n">
        <v>0.5</v>
      </c>
      <c r="Z11" t="n">
        <v>10</v>
      </c>
      <c r="AA11" t="n">
        <v>2798.5272398822</v>
      </c>
      <c r="AB11" t="n">
        <v>3829.068431915337</v>
      </c>
      <c r="AC11" t="n">
        <v>3463.62751490449</v>
      </c>
      <c r="AD11" t="n">
        <v>2798527.2398822</v>
      </c>
      <c r="AE11" t="n">
        <v>3829068.431915337</v>
      </c>
      <c r="AF11" t="n">
        <v>6.371065324847573e-07</v>
      </c>
      <c r="AG11" t="n">
        <v>1.17375</v>
      </c>
      <c r="AH11" t="n">
        <v>3463627.51490449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1.1899</v>
      </c>
      <c r="E12" t="n">
        <v>84.04000000000001</v>
      </c>
      <c r="F12" t="n">
        <v>79.44</v>
      </c>
      <c r="G12" t="n">
        <v>72.20999999999999</v>
      </c>
      <c r="H12" t="n">
        <v>1.07</v>
      </c>
      <c r="I12" t="n">
        <v>66</v>
      </c>
      <c r="J12" t="n">
        <v>182.62</v>
      </c>
      <c r="K12" t="n">
        <v>51.39</v>
      </c>
      <c r="L12" t="n">
        <v>11</v>
      </c>
      <c r="M12" t="n">
        <v>64</v>
      </c>
      <c r="N12" t="n">
        <v>35.22</v>
      </c>
      <c r="O12" t="n">
        <v>22756.91</v>
      </c>
      <c r="P12" t="n">
        <v>987.9299999999999</v>
      </c>
      <c r="Q12" t="n">
        <v>1261.94</v>
      </c>
      <c r="R12" t="n">
        <v>171.45</v>
      </c>
      <c r="S12" t="n">
        <v>108.84</v>
      </c>
      <c r="T12" t="n">
        <v>30140.18</v>
      </c>
      <c r="U12" t="n">
        <v>0.63</v>
      </c>
      <c r="V12" t="n">
        <v>0.91</v>
      </c>
      <c r="W12" t="n">
        <v>20.75</v>
      </c>
      <c r="X12" t="n">
        <v>1.85</v>
      </c>
      <c r="Y12" t="n">
        <v>0.5</v>
      </c>
      <c r="Z12" t="n">
        <v>10</v>
      </c>
      <c r="AA12" t="n">
        <v>2768.949556501255</v>
      </c>
      <c r="AB12" t="n">
        <v>3788.598940638228</v>
      </c>
      <c r="AC12" t="n">
        <v>3427.020375075582</v>
      </c>
      <c r="AD12" t="n">
        <v>2768949.556501255</v>
      </c>
      <c r="AE12" t="n">
        <v>3788598.940638228</v>
      </c>
      <c r="AF12" t="n">
        <v>6.406600718360623e-07</v>
      </c>
      <c r="AG12" t="n">
        <v>1.167222222222222</v>
      </c>
      <c r="AH12" t="n">
        <v>3427020.375075582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1.1951</v>
      </c>
      <c r="E13" t="n">
        <v>83.68000000000001</v>
      </c>
      <c r="F13" t="n">
        <v>79.27</v>
      </c>
      <c r="G13" t="n">
        <v>79.27</v>
      </c>
      <c r="H13" t="n">
        <v>1.16</v>
      </c>
      <c r="I13" t="n">
        <v>60</v>
      </c>
      <c r="J13" t="n">
        <v>184.12</v>
      </c>
      <c r="K13" t="n">
        <v>51.39</v>
      </c>
      <c r="L13" t="n">
        <v>12</v>
      </c>
      <c r="M13" t="n">
        <v>58</v>
      </c>
      <c r="N13" t="n">
        <v>35.73</v>
      </c>
      <c r="O13" t="n">
        <v>22942.24</v>
      </c>
      <c r="P13" t="n">
        <v>982.98</v>
      </c>
      <c r="Q13" t="n">
        <v>1261.91</v>
      </c>
      <c r="R13" t="n">
        <v>165.79</v>
      </c>
      <c r="S13" t="n">
        <v>108.84</v>
      </c>
      <c r="T13" t="n">
        <v>27340.38</v>
      </c>
      <c r="U13" t="n">
        <v>0.66</v>
      </c>
      <c r="V13" t="n">
        <v>0.91</v>
      </c>
      <c r="W13" t="n">
        <v>20.75</v>
      </c>
      <c r="X13" t="n">
        <v>1.69</v>
      </c>
      <c r="Y13" t="n">
        <v>0.5</v>
      </c>
      <c r="Z13" t="n">
        <v>10</v>
      </c>
      <c r="AA13" t="n">
        <v>2745.281728182033</v>
      </c>
      <c r="AB13" t="n">
        <v>3756.215573780974</v>
      </c>
      <c r="AC13" t="n">
        <v>3397.727631300844</v>
      </c>
      <c r="AD13" t="n">
        <v>2745281.728182034</v>
      </c>
      <c r="AE13" t="n">
        <v>3756215.573780974</v>
      </c>
      <c r="AF13" t="n">
        <v>6.434598301128483e-07</v>
      </c>
      <c r="AG13" t="n">
        <v>1.162222222222222</v>
      </c>
      <c r="AH13" t="n">
        <v>3397727.631300844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1.1993</v>
      </c>
      <c r="E14" t="n">
        <v>83.38</v>
      </c>
      <c r="F14" t="n">
        <v>79.15000000000001</v>
      </c>
      <c r="G14" t="n">
        <v>86.34</v>
      </c>
      <c r="H14" t="n">
        <v>1.24</v>
      </c>
      <c r="I14" t="n">
        <v>55</v>
      </c>
      <c r="J14" t="n">
        <v>185.63</v>
      </c>
      <c r="K14" t="n">
        <v>51.39</v>
      </c>
      <c r="L14" t="n">
        <v>13</v>
      </c>
      <c r="M14" t="n">
        <v>53</v>
      </c>
      <c r="N14" t="n">
        <v>36.24</v>
      </c>
      <c r="O14" t="n">
        <v>23128.27</v>
      </c>
      <c r="P14" t="n">
        <v>978.17</v>
      </c>
      <c r="Q14" t="n">
        <v>1261.95</v>
      </c>
      <c r="R14" t="n">
        <v>161.82</v>
      </c>
      <c r="S14" t="n">
        <v>108.84</v>
      </c>
      <c r="T14" t="n">
        <v>25382.51</v>
      </c>
      <c r="U14" t="n">
        <v>0.67</v>
      </c>
      <c r="V14" t="n">
        <v>0.92</v>
      </c>
      <c r="W14" t="n">
        <v>20.74</v>
      </c>
      <c r="X14" t="n">
        <v>1.56</v>
      </c>
      <c r="Y14" t="n">
        <v>0.5</v>
      </c>
      <c r="Z14" t="n">
        <v>10</v>
      </c>
      <c r="AA14" t="n">
        <v>2724.840567546813</v>
      </c>
      <c r="AB14" t="n">
        <v>3728.247075999502</v>
      </c>
      <c r="AC14" t="n">
        <v>3372.428407693604</v>
      </c>
      <c r="AD14" t="n">
        <v>2724840.567546812</v>
      </c>
      <c r="AE14" t="n">
        <v>3728247.075999502</v>
      </c>
      <c r="AF14" t="n">
        <v>6.457211733364062e-07</v>
      </c>
      <c r="AG14" t="n">
        <v>1.158055555555555</v>
      </c>
      <c r="AH14" t="n">
        <v>3372428.407693604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1.2029</v>
      </c>
      <c r="E15" t="n">
        <v>83.13</v>
      </c>
      <c r="F15" t="n">
        <v>79.03</v>
      </c>
      <c r="G15" t="n">
        <v>92.98</v>
      </c>
      <c r="H15" t="n">
        <v>1.33</v>
      </c>
      <c r="I15" t="n">
        <v>51</v>
      </c>
      <c r="J15" t="n">
        <v>187.14</v>
      </c>
      <c r="K15" t="n">
        <v>51.39</v>
      </c>
      <c r="L15" t="n">
        <v>14</v>
      </c>
      <c r="M15" t="n">
        <v>49</v>
      </c>
      <c r="N15" t="n">
        <v>36.75</v>
      </c>
      <c r="O15" t="n">
        <v>23314.98</v>
      </c>
      <c r="P15" t="n">
        <v>972.95</v>
      </c>
      <c r="Q15" t="n">
        <v>1261.92</v>
      </c>
      <c r="R15" t="n">
        <v>158.1</v>
      </c>
      <c r="S15" t="n">
        <v>108.84</v>
      </c>
      <c r="T15" t="n">
        <v>23542.99</v>
      </c>
      <c r="U15" t="n">
        <v>0.6899999999999999</v>
      </c>
      <c r="V15" t="n">
        <v>0.92</v>
      </c>
      <c r="W15" t="n">
        <v>20.73</v>
      </c>
      <c r="X15" t="n">
        <v>1.45</v>
      </c>
      <c r="Y15" t="n">
        <v>0.5</v>
      </c>
      <c r="Z15" t="n">
        <v>10</v>
      </c>
      <c r="AA15" t="n">
        <v>2705.066193076756</v>
      </c>
      <c r="AB15" t="n">
        <v>3701.190904465738</v>
      </c>
      <c r="AC15" t="n">
        <v>3347.954439197448</v>
      </c>
      <c r="AD15" t="n">
        <v>2705066.193076756</v>
      </c>
      <c r="AE15" t="n">
        <v>3701190.904465738</v>
      </c>
      <c r="AF15" t="n">
        <v>6.476594675280272e-07</v>
      </c>
      <c r="AG15" t="n">
        <v>1.154583333333333</v>
      </c>
      <c r="AH15" t="n">
        <v>3347954.439197448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1.2057</v>
      </c>
      <c r="E16" t="n">
        <v>82.94</v>
      </c>
      <c r="F16" t="n">
        <v>78.94</v>
      </c>
      <c r="G16" t="n">
        <v>98.67</v>
      </c>
      <c r="H16" t="n">
        <v>1.41</v>
      </c>
      <c r="I16" t="n">
        <v>48</v>
      </c>
      <c r="J16" t="n">
        <v>188.66</v>
      </c>
      <c r="K16" t="n">
        <v>51.39</v>
      </c>
      <c r="L16" t="n">
        <v>15</v>
      </c>
      <c r="M16" t="n">
        <v>46</v>
      </c>
      <c r="N16" t="n">
        <v>37.27</v>
      </c>
      <c r="O16" t="n">
        <v>23502.4</v>
      </c>
      <c r="P16" t="n">
        <v>968.4299999999999</v>
      </c>
      <c r="Q16" t="n">
        <v>1261.94</v>
      </c>
      <c r="R16" t="n">
        <v>155.25</v>
      </c>
      <c r="S16" t="n">
        <v>108.84</v>
      </c>
      <c r="T16" t="n">
        <v>22131.88</v>
      </c>
      <c r="U16" t="n">
        <v>0.7</v>
      </c>
      <c r="V16" t="n">
        <v>0.92</v>
      </c>
      <c r="W16" t="n">
        <v>20.72</v>
      </c>
      <c r="X16" t="n">
        <v>1.35</v>
      </c>
      <c r="Y16" t="n">
        <v>0.5</v>
      </c>
      <c r="Z16" t="n">
        <v>10</v>
      </c>
      <c r="AA16" t="n">
        <v>2688.876433788201</v>
      </c>
      <c r="AB16" t="n">
        <v>3679.039361565363</v>
      </c>
      <c r="AC16" t="n">
        <v>3327.917008461601</v>
      </c>
      <c r="AD16" t="n">
        <v>2688876.433788201</v>
      </c>
      <c r="AE16" t="n">
        <v>3679039.361565364</v>
      </c>
      <c r="AF16" t="n">
        <v>6.491670296770656e-07</v>
      </c>
      <c r="AG16" t="n">
        <v>1.151944444444444</v>
      </c>
      <c r="AH16" t="n">
        <v>3327917.008461601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1.2086</v>
      </c>
      <c r="E17" t="n">
        <v>82.73999999999999</v>
      </c>
      <c r="F17" t="n">
        <v>78.84</v>
      </c>
      <c r="G17" t="n">
        <v>105.12</v>
      </c>
      <c r="H17" t="n">
        <v>1.49</v>
      </c>
      <c r="I17" t="n">
        <v>45</v>
      </c>
      <c r="J17" t="n">
        <v>190.19</v>
      </c>
      <c r="K17" t="n">
        <v>51.39</v>
      </c>
      <c r="L17" t="n">
        <v>16</v>
      </c>
      <c r="M17" t="n">
        <v>43</v>
      </c>
      <c r="N17" t="n">
        <v>37.79</v>
      </c>
      <c r="O17" t="n">
        <v>23690.52</v>
      </c>
      <c r="P17" t="n">
        <v>963.71</v>
      </c>
      <c r="Q17" t="n">
        <v>1262</v>
      </c>
      <c r="R17" t="n">
        <v>151.77</v>
      </c>
      <c r="S17" t="n">
        <v>108.84</v>
      </c>
      <c r="T17" t="n">
        <v>20407.6</v>
      </c>
      <c r="U17" t="n">
        <v>0.72</v>
      </c>
      <c r="V17" t="n">
        <v>0.92</v>
      </c>
      <c r="W17" t="n">
        <v>20.72</v>
      </c>
      <c r="X17" t="n">
        <v>1.26</v>
      </c>
      <c r="Y17" t="n">
        <v>0.5</v>
      </c>
      <c r="Z17" t="n">
        <v>10</v>
      </c>
      <c r="AA17" t="n">
        <v>2672.046647962802</v>
      </c>
      <c r="AB17" t="n">
        <v>3656.012106121302</v>
      </c>
      <c r="AC17" t="n">
        <v>3307.087441958165</v>
      </c>
      <c r="AD17" t="n">
        <v>2672046.647962802</v>
      </c>
      <c r="AE17" t="n">
        <v>3656012.106121302</v>
      </c>
      <c r="AF17" t="n">
        <v>6.507284333314269e-07</v>
      </c>
      <c r="AG17" t="n">
        <v>1.149166666666667</v>
      </c>
      <c r="AH17" t="n">
        <v>3307087.441958165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1.2114</v>
      </c>
      <c r="E18" t="n">
        <v>82.55</v>
      </c>
      <c r="F18" t="n">
        <v>78.76000000000001</v>
      </c>
      <c r="G18" t="n">
        <v>112.51</v>
      </c>
      <c r="H18" t="n">
        <v>1.57</v>
      </c>
      <c r="I18" t="n">
        <v>42</v>
      </c>
      <c r="J18" t="n">
        <v>191.72</v>
      </c>
      <c r="K18" t="n">
        <v>51.39</v>
      </c>
      <c r="L18" t="n">
        <v>17</v>
      </c>
      <c r="M18" t="n">
        <v>40</v>
      </c>
      <c r="N18" t="n">
        <v>38.33</v>
      </c>
      <c r="O18" t="n">
        <v>23879.37</v>
      </c>
      <c r="P18" t="n">
        <v>960.83</v>
      </c>
      <c r="Q18" t="n">
        <v>1261.89</v>
      </c>
      <c r="R18" t="n">
        <v>149.24</v>
      </c>
      <c r="S18" t="n">
        <v>108.84</v>
      </c>
      <c r="T18" t="n">
        <v>19158.54</v>
      </c>
      <c r="U18" t="n">
        <v>0.73</v>
      </c>
      <c r="V18" t="n">
        <v>0.92</v>
      </c>
      <c r="W18" t="n">
        <v>20.71</v>
      </c>
      <c r="X18" t="n">
        <v>1.17</v>
      </c>
      <c r="Y18" t="n">
        <v>0.5</v>
      </c>
      <c r="Z18" t="n">
        <v>10</v>
      </c>
      <c r="AA18" t="n">
        <v>2659.377079699306</v>
      </c>
      <c r="AB18" t="n">
        <v>3638.677043881282</v>
      </c>
      <c r="AC18" t="n">
        <v>3291.406813728421</v>
      </c>
      <c r="AD18" t="n">
        <v>2659377.079699306</v>
      </c>
      <c r="AE18" t="n">
        <v>3638677.043881282</v>
      </c>
      <c r="AF18" t="n">
        <v>6.522359954804656e-07</v>
      </c>
      <c r="AG18" t="n">
        <v>1.146527777777778</v>
      </c>
      <c r="AH18" t="n">
        <v>3291406.813728421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1.2142</v>
      </c>
      <c r="E19" t="n">
        <v>82.36</v>
      </c>
      <c r="F19" t="n">
        <v>78.66</v>
      </c>
      <c r="G19" t="n">
        <v>121.02</v>
      </c>
      <c r="H19" t="n">
        <v>1.65</v>
      </c>
      <c r="I19" t="n">
        <v>39</v>
      </c>
      <c r="J19" t="n">
        <v>193.26</v>
      </c>
      <c r="K19" t="n">
        <v>51.39</v>
      </c>
      <c r="L19" t="n">
        <v>18</v>
      </c>
      <c r="M19" t="n">
        <v>37</v>
      </c>
      <c r="N19" t="n">
        <v>38.86</v>
      </c>
      <c r="O19" t="n">
        <v>24068.93</v>
      </c>
      <c r="P19" t="n">
        <v>955.1799999999999</v>
      </c>
      <c r="Q19" t="n">
        <v>1261.92</v>
      </c>
      <c r="R19" t="n">
        <v>146.25</v>
      </c>
      <c r="S19" t="n">
        <v>108.84</v>
      </c>
      <c r="T19" t="n">
        <v>17677.12</v>
      </c>
      <c r="U19" t="n">
        <v>0.74</v>
      </c>
      <c r="V19" t="n">
        <v>0.92</v>
      </c>
      <c r="W19" t="n">
        <v>20.71</v>
      </c>
      <c r="X19" t="n">
        <v>1.08</v>
      </c>
      <c r="Y19" t="n">
        <v>0.5</v>
      </c>
      <c r="Z19" t="n">
        <v>10</v>
      </c>
      <c r="AA19" t="n">
        <v>2641.061790342709</v>
      </c>
      <c r="AB19" t="n">
        <v>3613.617256970045</v>
      </c>
      <c r="AC19" t="n">
        <v>3268.738697708362</v>
      </c>
      <c r="AD19" t="n">
        <v>2641061.790342709</v>
      </c>
      <c r="AE19" t="n">
        <v>3613617.256970045</v>
      </c>
      <c r="AF19" t="n">
        <v>6.537435576295041e-07</v>
      </c>
      <c r="AG19" t="n">
        <v>1.143888888888889</v>
      </c>
      <c r="AH19" t="n">
        <v>3268738.697708362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1.216</v>
      </c>
      <c r="E20" t="n">
        <v>82.23999999999999</v>
      </c>
      <c r="F20" t="n">
        <v>78.61</v>
      </c>
      <c r="G20" t="n">
        <v>127.47</v>
      </c>
      <c r="H20" t="n">
        <v>1.73</v>
      </c>
      <c r="I20" t="n">
        <v>37</v>
      </c>
      <c r="J20" t="n">
        <v>194.8</v>
      </c>
      <c r="K20" t="n">
        <v>51.39</v>
      </c>
      <c r="L20" t="n">
        <v>19</v>
      </c>
      <c r="M20" t="n">
        <v>35</v>
      </c>
      <c r="N20" t="n">
        <v>39.41</v>
      </c>
      <c r="O20" t="n">
        <v>24259.23</v>
      </c>
      <c r="P20" t="n">
        <v>951.8200000000001</v>
      </c>
      <c r="Q20" t="n">
        <v>1261.89</v>
      </c>
      <c r="R20" t="n">
        <v>144.18</v>
      </c>
      <c r="S20" t="n">
        <v>108.84</v>
      </c>
      <c r="T20" t="n">
        <v>16654.67</v>
      </c>
      <c r="U20" t="n">
        <v>0.75</v>
      </c>
      <c r="V20" t="n">
        <v>0.92</v>
      </c>
      <c r="W20" t="n">
        <v>20.71</v>
      </c>
      <c r="X20" t="n">
        <v>1.03</v>
      </c>
      <c r="Y20" t="n">
        <v>0.5</v>
      </c>
      <c r="Z20" t="n">
        <v>10</v>
      </c>
      <c r="AA20" t="n">
        <v>2630.00650875803</v>
      </c>
      <c r="AB20" t="n">
        <v>3598.490932981284</v>
      </c>
      <c r="AC20" t="n">
        <v>3255.056008851159</v>
      </c>
      <c r="AD20" t="n">
        <v>2630006.50875803</v>
      </c>
      <c r="AE20" t="n">
        <v>3598490.932981284</v>
      </c>
      <c r="AF20" t="n">
        <v>6.547127047253146e-07</v>
      </c>
      <c r="AG20" t="n">
        <v>1.142222222222222</v>
      </c>
      <c r="AH20" t="n">
        <v>3255056.008851159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1.2179</v>
      </c>
      <c r="E21" t="n">
        <v>82.11</v>
      </c>
      <c r="F21" t="n">
        <v>78.55</v>
      </c>
      <c r="G21" t="n">
        <v>134.66</v>
      </c>
      <c r="H21" t="n">
        <v>1.81</v>
      </c>
      <c r="I21" t="n">
        <v>35</v>
      </c>
      <c r="J21" t="n">
        <v>196.35</v>
      </c>
      <c r="K21" t="n">
        <v>51.39</v>
      </c>
      <c r="L21" t="n">
        <v>20</v>
      </c>
      <c r="M21" t="n">
        <v>33</v>
      </c>
      <c r="N21" t="n">
        <v>39.96</v>
      </c>
      <c r="O21" t="n">
        <v>24450.27</v>
      </c>
      <c r="P21" t="n">
        <v>947.99</v>
      </c>
      <c r="Q21" t="n">
        <v>1261.94</v>
      </c>
      <c r="R21" t="n">
        <v>142.61</v>
      </c>
      <c r="S21" t="n">
        <v>108.84</v>
      </c>
      <c r="T21" t="n">
        <v>15876.46</v>
      </c>
      <c r="U21" t="n">
        <v>0.76</v>
      </c>
      <c r="V21" t="n">
        <v>0.92</v>
      </c>
      <c r="W21" t="n">
        <v>20.7</v>
      </c>
      <c r="X21" t="n">
        <v>0.97</v>
      </c>
      <c r="Y21" t="n">
        <v>0.5</v>
      </c>
      <c r="Z21" t="n">
        <v>10</v>
      </c>
      <c r="AA21" t="n">
        <v>2617.742557057577</v>
      </c>
      <c r="AB21" t="n">
        <v>3581.71085321736</v>
      </c>
      <c r="AC21" t="n">
        <v>3239.877396348916</v>
      </c>
      <c r="AD21" t="n">
        <v>2617742.557057577</v>
      </c>
      <c r="AE21" t="n">
        <v>3581710.85321736</v>
      </c>
      <c r="AF21" t="n">
        <v>6.55735693326448e-07</v>
      </c>
      <c r="AG21" t="n">
        <v>1.140416666666667</v>
      </c>
      <c r="AH21" t="n">
        <v>3239877.396348916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1.2186</v>
      </c>
      <c r="E22" t="n">
        <v>82.06</v>
      </c>
      <c r="F22" t="n">
        <v>78.54000000000001</v>
      </c>
      <c r="G22" t="n">
        <v>138.6</v>
      </c>
      <c r="H22" t="n">
        <v>1.88</v>
      </c>
      <c r="I22" t="n">
        <v>34</v>
      </c>
      <c r="J22" t="n">
        <v>197.9</v>
      </c>
      <c r="K22" t="n">
        <v>51.39</v>
      </c>
      <c r="L22" t="n">
        <v>21</v>
      </c>
      <c r="M22" t="n">
        <v>32</v>
      </c>
      <c r="N22" t="n">
        <v>40.51</v>
      </c>
      <c r="O22" t="n">
        <v>24642.07</v>
      </c>
      <c r="P22" t="n">
        <v>945.49</v>
      </c>
      <c r="Q22" t="n">
        <v>1261.92</v>
      </c>
      <c r="R22" t="n">
        <v>142.27</v>
      </c>
      <c r="S22" t="n">
        <v>108.84</v>
      </c>
      <c r="T22" t="n">
        <v>15710.87</v>
      </c>
      <c r="U22" t="n">
        <v>0.77</v>
      </c>
      <c r="V22" t="n">
        <v>0.92</v>
      </c>
      <c r="W22" t="n">
        <v>20.7</v>
      </c>
      <c r="X22" t="n">
        <v>0.96</v>
      </c>
      <c r="Y22" t="n">
        <v>0.5</v>
      </c>
      <c r="Z22" t="n">
        <v>10</v>
      </c>
      <c r="AA22" t="n">
        <v>2611.184871323725</v>
      </c>
      <c r="AB22" t="n">
        <v>3572.738338291628</v>
      </c>
      <c r="AC22" t="n">
        <v>3231.761205654691</v>
      </c>
      <c r="AD22" t="n">
        <v>2611184.871323725</v>
      </c>
      <c r="AE22" t="n">
        <v>3572738.338291628</v>
      </c>
      <c r="AF22" t="n">
        <v>6.561125838637076e-07</v>
      </c>
      <c r="AG22" t="n">
        <v>1.139722222222222</v>
      </c>
      <c r="AH22" t="n">
        <v>3231761.205654691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1.2205</v>
      </c>
      <c r="E23" t="n">
        <v>81.93000000000001</v>
      </c>
      <c r="F23" t="n">
        <v>78.47</v>
      </c>
      <c r="G23" t="n">
        <v>147.14</v>
      </c>
      <c r="H23" t="n">
        <v>1.96</v>
      </c>
      <c r="I23" t="n">
        <v>32</v>
      </c>
      <c r="J23" t="n">
        <v>199.46</v>
      </c>
      <c r="K23" t="n">
        <v>51.39</v>
      </c>
      <c r="L23" t="n">
        <v>22</v>
      </c>
      <c r="M23" t="n">
        <v>30</v>
      </c>
      <c r="N23" t="n">
        <v>41.07</v>
      </c>
      <c r="O23" t="n">
        <v>24834.62</v>
      </c>
      <c r="P23" t="n">
        <v>942.35</v>
      </c>
      <c r="Q23" t="n">
        <v>1261.89</v>
      </c>
      <c r="R23" t="n">
        <v>139.8</v>
      </c>
      <c r="S23" t="n">
        <v>108.84</v>
      </c>
      <c r="T23" t="n">
        <v>14489.7</v>
      </c>
      <c r="U23" t="n">
        <v>0.78</v>
      </c>
      <c r="V23" t="n">
        <v>0.92</v>
      </c>
      <c r="W23" t="n">
        <v>20.7</v>
      </c>
      <c r="X23" t="n">
        <v>0.89</v>
      </c>
      <c r="Y23" t="n">
        <v>0.5</v>
      </c>
      <c r="Z23" t="n">
        <v>10</v>
      </c>
      <c r="AA23" t="n">
        <v>2600.250984059838</v>
      </c>
      <c r="AB23" t="n">
        <v>3557.778111368114</v>
      </c>
      <c r="AC23" t="n">
        <v>3218.228761791948</v>
      </c>
      <c r="AD23" t="n">
        <v>2600250.984059838</v>
      </c>
      <c r="AE23" t="n">
        <v>3557778.111368115</v>
      </c>
      <c r="AF23" t="n">
        <v>6.571355724648408e-07</v>
      </c>
      <c r="AG23" t="n">
        <v>1.137916666666667</v>
      </c>
      <c r="AH23" t="n">
        <v>3218228.761791948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1.2216</v>
      </c>
      <c r="E24" t="n">
        <v>81.86</v>
      </c>
      <c r="F24" t="n">
        <v>78.43000000000001</v>
      </c>
      <c r="G24" t="n">
        <v>151.81</v>
      </c>
      <c r="H24" t="n">
        <v>2.03</v>
      </c>
      <c r="I24" t="n">
        <v>31</v>
      </c>
      <c r="J24" t="n">
        <v>201.03</v>
      </c>
      <c r="K24" t="n">
        <v>51.39</v>
      </c>
      <c r="L24" t="n">
        <v>23</v>
      </c>
      <c r="M24" t="n">
        <v>29</v>
      </c>
      <c r="N24" t="n">
        <v>41.64</v>
      </c>
      <c r="O24" t="n">
        <v>25027.94</v>
      </c>
      <c r="P24" t="n">
        <v>938.48</v>
      </c>
      <c r="Q24" t="n">
        <v>1261.9</v>
      </c>
      <c r="R24" t="n">
        <v>138.58</v>
      </c>
      <c r="S24" t="n">
        <v>108.84</v>
      </c>
      <c r="T24" t="n">
        <v>13881.21</v>
      </c>
      <c r="U24" t="n">
        <v>0.79</v>
      </c>
      <c r="V24" t="n">
        <v>0.92</v>
      </c>
      <c r="W24" t="n">
        <v>20.7</v>
      </c>
      <c r="X24" t="n">
        <v>0.85</v>
      </c>
      <c r="Y24" t="n">
        <v>0.5</v>
      </c>
      <c r="Z24" t="n">
        <v>10</v>
      </c>
      <c r="AA24" t="n">
        <v>2589.878524832945</v>
      </c>
      <c r="AB24" t="n">
        <v>3543.586055053272</v>
      </c>
      <c r="AC24" t="n">
        <v>3205.391175413119</v>
      </c>
      <c r="AD24" t="n">
        <v>2589878.524832945</v>
      </c>
      <c r="AE24" t="n">
        <v>3543586.055053272</v>
      </c>
      <c r="AF24" t="n">
        <v>6.577278290233918e-07</v>
      </c>
      <c r="AG24" t="n">
        <v>1.136944444444445</v>
      </c>
      <c r="AH24" t="n">
        <v>3205391.175413119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1.2235</v>
      </c>
      <c r="E25" t="n">
        <v>81.73</v>
      </c>
      <c r="F25" t="n">
        <v>78.38</v>
      </c>
      <c r="G25" t="n">
        <v>162.16</v>
      </c>
      <c r="H25" t="n">
        <v>2.1</v>
      </c>
      <c r="I25" t="n">
        <v>29</v>
      </c>
      <c r="J25" t="n">
        <v>202.61</v>
      </c>
      <c r="K25" t="n">
        <v>51.39</v>
      </c>
      <c r="L25" t="n">
        <v>24</v>
      </c>
      <c r="M25" t="n">
        <v>27</v>
      </c>
      <c r="N25" t="n">
        <v>42.21</v>
      </c>
      <c r="O25" t="n">
        <v>25222.04</v>
      </c>
      <c r="P25" t="n">
        <v>934.8</v>
      </c>
      <c r="Q25" t="n">
        <v>1261.93</v>
      </c>
      <c r="R25" t="n">
        <v>136.96</v>
      </c>
      <c r="S25" t="n">
        <v>108.84</v>
      </c>
      <c r="T25" t="n">
        <v>13083.85</v>
      </c>
      <c r="U25" t="n">
        <v>0.79</v>
      </c>
      <c r="V25" t="n">
        <v>0.92</v>
      </c>
      <c r="W25" t="n">
        <v>20.69</v>
      </c>
      <c r="X25" t="n">
        <v>0.79</v>
      </c>
      <c r="Y25" t="n">
        <v>0.5</v>
      </c>
      <c r="Z25" t="n">
        <v>10</v>
      </c>
      <c r="AA25" t="n">
        <v>2578.12196320381</v>
      </c>
      <c r="AB25" t="n">
        <v>3527.500208769395</v>
      </c>
      <c r="AC25" t="n">
        <v>3190.840539721949</v>
      </c>
      <c r="AD25" t="n">
        <v>2578121.96320381</v>
      </c>
      <c r="AE25" t="n">
        <v>3527500.208769395</v>
      </c>
      <c r="AF25" t="n">
        <v>6.587508176245251e-07</v>
      </c>
      <c r="AG25" t="n">
        <v>1.135138888888889</v>
      </c>
      <c r="AH25" t="n">
        <v>3190840.539721949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1.2242</v>
      </c>
      <c r="E26" t="n">
        <v>81.69</v>
      </c>
      <c r="F26" t="n">
        <v>78.37</v>
      </c>
      <c r="G26" t="n">
        <v>167.93</v>
      </c>
      <c r="H26" t="n">
        <v>2.17</v>
      </c>
      <c r="I26" t="n">
        <v>28</v>
      </c>
      <c r="J26" t="n">
        <v>204.19</v>
      </c>
      <c r="K26" t="n">
        <v>51.39</v>
      </c>
      <c r="L26" t="n">
        <v>25</v>
      </c>
      <c r="M26" t="n">
        <v>26</v>
      </c>
      <c r="N26" t="n">
        <v>42.79</v>
      </c>
      <c r="O26" t="n">
        <v>25417.05</v>
      </c>
      <c r="P26" t="n">
        <v>931.4299999999999</v>
      </c>
      <c r="Q26" t="n">
        <v>1261.88</v>
      </c>
      <c r="R26" t="n">
        <v>136.5</v>
      </c>
      <c r="S26" t="n">
        <v>108.84</v>
      </c>
      <c r="T26" t="n">
        <v>12859.93</v>
      </c>
      <c r="U26" t="n">
        <v>0.8</v>
      </c>
      <c r="V26" t="n">
        <v>0.92</v>
      </c>
      <c r="W26" t="n">
        <v>20.69</v>
      </c>
      <c r="X26" t="n">
        <v>0.78</v>
      </c>
      <c r="Y26" t="n">
        <v>0.5</v>
      </c>
      <c r="Z26" t="n">
        <v>10</v>
      </c>
      <c r="AA26" t="n">
        <v>2569.898512569696</v>
      </c>
      <c r="AB26" t="n">
        <v>3516.248520818763</v>
      </c>
      <c r="AC26" t="n">
        <v>3180.662697077481</v>
      </c>
      <c r="AD26" t="n">
        <v>2569898.512569696</v>
      </c>
      <c r="AE26" t="n">
        <v>3516248.520818763</v>
      </c>
      <c r="AF26" t="n">
        <v>6.591277081617847e-07</v>
      </c>
      <c r="AG26" t="n">
        <v>1.134583333333333</v>
      </c>
      <c r="AH26" t="n">
        <v>3180662.697077481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1.2255</v>
      </c>
      <c r="E27" t="n">
        <v>81.59999999999999</v>
      </c>
      <c r="F27" t="n">
        <v>78.31</v>
      </c>
      <c r="G27" t="n">
        <v>174.03</v>
      </c>
      <c r="H27" t="n">
        <v>2.24</v>
      </c>
      <c r="I27" t="n">
        <v>27</v>
      </c>
      <c r="J27" t="n">
        <v>205.77</v>
      </c>
      <c r="K27" t="n">
        <v>51.39</v>
      </c>
      <c r="L27" t="n">
        <v>26</v>
      </c>
      <c r="M27" t="n">
        <v>25</v>
      </c>
      <c r="N27" t="n">
        <v>43.38</v>
      </c>
      <c r="O27" t="n">
        <v>25612.75</v>
      </c>
      <c r="P27" t="n">
        <v>927.5700000000001</v>
      </c>
      <c r="Q27" t="n">
        <v>1261.89</v>
      </c>
      <c r="R27" t="n">
        <v>134.82</v>
      </c>
      <c r="S27" t="n">
        <v>108.84</v>
      </c>
      <c r="T27" t="n">
        <v>12023.67</v>
      </c>
      <c r="U27" t="n">
        <v>0.8100000000000001</v>
      </c>
      <c r="V27" t="n">
        <v>0.92</v>
      </c>
      <c r="W27" t="n">
        <v>20.69</v>
      </c>
      <c r="X27" t="n">
        <v>0.73</v>
      </c>
      <c r="Y27" t="n">
        <v>0.5</v>
      </c>
      <c r="Z27" t="n">
        <v>10</v>
      </c>
      <c r="AA27" t="n">
        <v>2559.001935908118</v>
      </c>
      <c r="AB27" t="n">
        <v>3501.339343907356</v>
      </c>
      <c r="AC27" t="n">
        <v>3167.176431085339</v>
      </c>
      <c r="AD27" t="n">
        <v>2559001.935908118</v>
      </c>
      <c r="AE27" t="n">
        <v>3501339.343907356</v>
      </c>
      <c r="AF27" t="n">
        <v>6.598276477309812e-07</v>
      </c>
      <c r="AG27" t="n">
        <v>1.133333333333333</v>
      </c>
      <c r="AH27" t="n">
        <v>3167176.431085339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1.2263</v>
      </c>
      <c r="E28" t="n">
        <v>81.54000000000001</v>
      </c>
      <c r="F28" t="n">
        <v>78.29000000000001</v>
      </c>
      <c r="G28" t="n">
        <v>180.67</v>
      </c>
      <c r="H28" t="n">
        <v>2.31</v>
      </c>
      <c r="I28" t="n">
        <v>26</v>
      </c>
      <c r="J28" t="n">
        <v>207.37</v>
      </c>
      <c r="K28" t="n">
        <v>51.39</v>
      </c>
      <c r="L28" t="n">
        <v>27</v>
      </c>
      <c r="M28" t="n">
        <v>24</v>
      </c>
      <c r="N28" t="n">
        <v>43.97</v>
      </c>
      <c r="O28" t="n">
        <v>25809.25</v>
      </c>
      <c r="P28" t="n">
        <v>925.26</v>
      </c>
      <c r="Q28" t="n">
        <v>1261.92</v>
      </c>
      <c r="R28" t="n">
        <v>134.12</v>
      </c>
      <c r="S28" t="n">
        <v>108.84</v>
      </c>
      <c r="T28" t="n">
        <v>11677.03</v>
      </c>
      <c r="U28" t="n">
        <v>0.8100000000000001</v>
      </c>
      <c r="V28" t="n">
        <v>0.93</v>
      </c>
      <c r="W28" t="n">
        <v>20.68</v>
      </c>
      <c r="X28" t="n">
        <v>0.71</v>
      </c>
      <c r="Y28" t="n">
        <v>0.5</v>
      </c>
      <c r="Z28" t="n">
        <v>10</v>
      </c>
      <c r="AA28" t="n">
        <v>2552.59271022513</v>
      </c>
      <c r="AB28" t="n">
        <v>3492.569958572811</v>
      </c>
      <c r="AC28" t="n">
        <v>3159.243983579213</v>
      </c>
      <c r="AD28" t="n">
        <v>2552592.71022513</v>
      </c>
      <c r="AE28" t="n">
        <v>3492569.958572811</v>
      </c>
      <c r="AF28" t="n">
        <v>6.602583797735636e-07</v>
      </c>
      <c r="AG28" t="n">
        <v>1.1325</v>
      </c>
      <c r="AH28" t="n">
        <v>3159243.983579213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1.2272</v>
      </c>
      <c r="E29" t="n">
        <v>81.48999999999999</v>
      </c>
      <c r="F29" t="n">
        <v>78.27</v>
      </c>
      <c r="G29" t="n">
        <v>187.85</v>
      </c>
      <c r="H29" t="n">
        <v>2.38</v>
      </c>
      <c r="I29" t="n">
        <v>25</v>
      </c>
      <c r="J29" t="n">
        <v>208.97</v>
      </c>
      <c r="K29" t="n">
        <v>51.39</v>
      </c>
      <c r="L29" t="n">
        <v>28</v>
      </c>
      <c r="M29" t="n">
        <v>23</v>
      </c>
      <c r="N29" t="n">
        <v>44.57</v>
      </c>
      <c r="O29" t="n">
        <v>26006.56</v>
      </c>
      <c r="P29" t="n">
        <v>922.76</v>
      </c>
      <c r="Q29" t="n">
        <v>1261.91</v>
      </c>
      <c r="R29" t="n">
        <v>133.51</v>
      </c>
      <c r="S29" t="n">
        <v>108.84</v>
      </c>
      <c r="T29" t="n">
        <v>11375.34</v>
      </c>
      <c r="U29" t="n">
        <v>0.82</v>
      </c>
      <c r="V29" t="n">
        <v>0.93</v>
      </c>
      <c r="W29" t="n">
        <v>20.68</v>
      </c>
      <c r="X29" t="n">
        <v>0.6899999999999999</v>
      </c>
      <c r="Y29" t="n">
        <v>0.5</v>
      </c>
      <c r="Z29" t="n">
        <v>10</v>
      </c>
      <c r="AA29" t="n">
        <v>2545.610790518876</v>
      </c>
      <c r="AB29" t="n">
        <v>3483.016988010154</v>
      </c>
      <c r="AC29" t="n">
        <v>3150.602735119379</v>
      </c>
      <c r="AD29" t="n">
        <v>2545610.790518876</v>
      </c>
      <c r="AE29" t="n">
        <v>3483016.988010154</v>
      </c>
      <c r="AF29" t="n">
        <v>6.607429533214688e-07</v>
      </c>
      <c r="AG29" t="n">
        <v>1.131805555555556</v>
      </c>
      <c r="AH29" t="n">
        <v>3150602.735119379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1.2281</v>
      </c>
      <c r="E30" t="n">
        <v>81.43000000000001</v>
      </c>
      <c r="F30" t="n">
        <v>78.23999999999999</v>
      </c>
      <c r="G30" t="n">
        <v>195.6</v>
      </c>
      <c r="H30" t="n">
        <v>2.45</v>
      </c>
      <c r="I30" t="n">
        <v>24</v>
      </c>
      <c r="J30" t="n">
        <v>210.57</v>
      </c>
      <c r="K30" t="n">
        <v>51.39</v>
      </c>
      <c r="L30" t="n">
        <v>29</v>
      </c>
      <c r="M30" t="n">
        <v>22</v>
      </c>
      <c r="N30" t="n">
        <v>45.18</v>
      </c>
      <c r="O30" t="n">
        <v>26204.71</v>
      </c>
      <c r="P30" t="n">
        <v>918.46</v>
      </c>
      <c r="Q30" t="n">
        <v>1261.88</v>
      </c>
      <c r="R30" t="n">
        <v>132.32</v>
      </c>
      <c r="S30" t="n">
        <v>108.84</v>
      </c>
      <c r="T30" t="n">
        <v>10787.22</v>
      </c>
      <c r="U30" t="n">
        <v>0.82</v>
      </c>
      <c r="V30" t="n">
        <v>0.93</v>
      </c>
      <c r="W30" t="n">
        <v>20.69</v>
      </c>
      <c r="X30" t="n">
        <v>0.66</v>
      </c>
      <c r="Y30" t="n">
        <v>0.5</v>
      </c>
      <c r="Z30" t="n">
        <v>10</v>
      </c>
      <c r="AA30" t="n">
        <v>2535.001554359912</v>
      </c>
      <c r="AB30" t="n">
        <v>3468.500963050991</v>
      </c>
      <c r="AC30" t="n">
        <v>3137.47209920895</v>
      </c>
      <c r="AD30" t="n">
        <v>2535001.554359911</v>
      </c>
      <c r="AE30" t="n">
        <v>3468500.963050991</v>
      </c>
      <c r="AF30" t="n">
        <v>6.61227526869374e-07</v>
      </c>
      <c r="AG30" t="n">
        <v>1.130972222222222</v>
      </c>
      <c r="AH30" t="n">
        <v>3137472.09920895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1.2292</v>
      </c>
      <c r="E31" t="n">
        <v>81.34999999999999</v>
      </c>
      <c r="F31" t="n">
        <v>78.2</v>
      </c>
      <c r="G31" t="n">
        <v>204</v>
      </c>
      <c r="H31" t="n">
        <v>2.51</v>
      </c>
      <c r="I31" t="n">
        <v>23</v>
      </c>
      <c r="J31" t="n">
        <v>212.19</v>
      </c>
      <c r="K31" t="n">
        <v>51.39</v>
      </c>
      <c r="L31" t="n">
        <v>30</v>
      </c>
      <c r="M31" t="n">
        <v>21</v>
      </c>
      <c r="N31" t="n">
        <v>45.79</v>
      </c>
      <c r="O31" t="n">
        <v>26403.69</v>
      </c>
      <c r="P31" t="n">
        <v>916.6799999999999</v>
      </c>
      <c r="Q31" t="n">
        <v>1261.93</v>
      </c>
      <c r="R31" t="n">
        <v>131.25</v>
      </c>
      <c r="S31" t="n">
        <v>108.84</v>
      </c>
      <c r="T31" t="n">
        <v>10257.63</v>
      </c>
      <c r="U31" t="n">
        <v>0.83</v>
      </c>
      <c r="V31" t="n">
        <v>0.93</v>
      </c>
      <c r="W31" t="n">
        <v>20.68</v>
      </c>
      <c r="X31" t="n">
        <v>0.62</v>
      </c>
      <c r="Y31" t="n">
        <v>0.5</v>
      </c>
      <c r="Z31" t="n">
        <v>10</v>
      </c>
      <c r="AA31" t="n">
        <v>2528.863528679772</v>
      </c>
      <c r="AB31" t="n">
        <v>3460.102645524843</v>
      </c>
      <c r="AC31" t="n">
        <v>3129.875305320385</v>
      </c>
      <c r="AD31" t="n">
        <v>2528863.528679772</v>
      </c>
      <c r="AE31" t="n">
        <v>3460102.645524844</v>
      </c>
      <c r="AF31" t="n">
        <v>6.61819783427925e-07</v>
      </c>
      <c r="AG31" t="n">
        <v>1.129861111111111</v>
      </c>
      <c r="AH31" t="n">
        <v>3129875.305320385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1.2298</v>
      </c>
      <c r="E32" t="n">
        <v>81.31</v>
      </c>
      <c r="F32" t="n">
        <v>78.19</v>
      </c>
      <c r="G32" t="n">
        <v>213.25</v>
      </c>
      <c r="H32" t="n">
        <v>2.58</v>
      </c>
      <c r="I32" t="n">
        <v>22</v>
      </c>
      <c r="J32" t="n">
        <v>213.81</v>
      </c>
      <c r="K32" t="n">
        <v>51.39</v>
      </c>
      <c r="L32" t="n">
        <v>31</v>
      </c>
      <c r="M32" t="n">
        <v>20</v>
      </c>
      <c r="N32" t="n">
        <v>46.41</v>
      </c>
      <c r="O32" t="n">
        <v>26603.52</v>
      </c>
      <c r="P32" t="n">
        <v>910.3200000000001</v>
      </c>
      <c r="Q32" t="n">
        <v>1261.9</v>
      </c>
      <c r="R32" t="n">
        <v>131</v>
      </c>
      <c r="S32" t="n">
        <v>108.84</v>
      </c>
      <c r="T32" t="n">
        <v>10137.46</v>
      </c>
      <c r="U32" t="n">
        <v>0.83</v>
      </c>
      <c r="V32" t="n">
        <v>0.93</v>
      </c>
      <c r="W32" t="n">
        <v>20.68</v>
      </c>
      <c r="X32" t="n">
        <v>0.61</v>
      </c>
      <c r="Y32" t="n">
        <v>0.5</v>
      </c>
      <c r="Z32" t="n">
        <v>10</v>
      </c>
      <c r="AA32" t="n">
        <v>2515.030304852915</v>
      </c>
      <c r="AB32" t="n">
        <v>3441.175418406174</v>
      </c>
      <c r="AC32" t="n">
        <v>3112.754466193391</v>
      </c>
      <c r="AD32" t="n">
        <v>2515030.304852915</v>
      </c>
      <c r="AE32" t="n">
        <v>3441175.418406174</v>
      </c>
      <c r="AF32" t="n">
        <v>6.621428324598618e-07</v>
      </c>
      <c r="AG32" t="n">
        <v>1.129305555555556</v>
      </c>
      <c r="AH32" t="n">
        <v>3112754.466193391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1.23</v>
      </c>
      <c r="E33" t="n">
        <v>81.3</v>
      </c>
      <c r="F33" t="n">
        <v>78.18000000000001</v>
      </c>
      <c r="G33" t="n">
        <v>213.22</v>
      </c>
      <c r="H33" t="n">
        <v>2.64</v>
      </c>
      <c r="I33" t="n">
        <v>22</v>
      </c>
      <c r="J33" t="n">
        <v>215.43</v>
      </c>
      <c r="K33" t="n">
        <v>51.39</v>
      </c>
      <c r="L33" t="n">
        <v>32</v>
      </c>
      <c r="M33" t="n">
        <v>20</v>
      </c>
      <c r="N33" t="n">
        <v>47.04</v>
      </c>
      <c r="O33" t="n">
        <v>26804.21</v>
      </c>
      <c r="P33" t="n">
        <v>910.11</v>
      </c>
      <c r="Q33" t="n">
        <v>1261.9</v>
      </c>
      <c r="R33" t="n">
        <v>130.41</v>
      </c>
      <c r="S33" t="n">
        <v>108.84</v>
      </c>
      <c r="T33" t="n">
        <v>9841.370000000001</v>
      </c>
      <c r="U33" t="n">
        <v>0.83</v>
      </c>
      <c r="V33" t="n">
        <v>0.93</v>
      </c>
      <c r="W33" t="n">
        <v>20.68</v>
      </c>
      <c r="X33" t="n">
        <v>0.6</v>
      </c>
      <c r="Y33" t="n">
        <v>0.5</v>
      </c>
      <c r="Z33" t="n">
        <v>10</v>
      </c>
      <c r="AA33" t="n">
        <v>2514.116846735108</v>
      </c>
      <c r="AB33" t="n">
        <v>3439.92558471046</v>
      </c>
      <c r="AC33" t="n">
        <v>3111.623914871445</v>
      </c>
      <c r="AD33" t="n">
        <v>2514116.846735108</v>
      </c>
      <c r="AE33" t="n">
        <v>3439925.58471046</v>
      </c>
      <c r="AF33" t="n">
        <v>6.622505154705074e-07</v>
      </c>
      <c r="AG33" t="n">
        <v>1.129166666666667</v>
      </c>
      <c r="AH33" t="n">
        <v>3111623.914871445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1.231</v>
      </c>
      <c r="E34" t="n">
        <v>81.23999999999999</v>
      </c>
      <c r="F34" t="n">
        <v>78.15000000000001</v>
      </c>
      <c r="G34" t="n">
        <v>223.29</v>
      </c>
      <c r="H34" t="n">
        <v>2.7</v>
      </c>
      <c r="I34" t="n">
        <v>21</v>
      </c>
      <c r="J34" t="n">
        <v>217.07</v>
      </c>
      <c r="K34" t="n">
        <v>51.39</v>
      </c>
      <c r="L34" t="n">
        <v>33</v>
      </c>
      <c r="M34" t="n">
        <v>19</v>
      </c>
      <c r="N34" t="n">
        <v>47.68</v>
      </c>
      <c r="O34" t="n">
        <v>27005.77</v>
      </c>
      <c r="P34" t="n">
        <v>906.51</v>
      </c>
      <c r="Q34" t="n">
        <v>1261.88</v>
      </c>
      <c r="R34" t="n">
        <v>129.49</v>
      </c>
      <c r="S34" t="n">
        <v>108.84</v>
      </c>
      <c r="T34" t="n">
        <v>9388.67</v>
      </c>
      <c r="U34" t="n">
        <v>0.84</v>
      </c>
      <c r="V34" t="n">
        <v>0.93</v>
      </c>
      <c r="W34" t="n">
        <v>20.68</v>
      </c>
      <c r="X34" t="n">
        <v>0.57</v>
      </c>
      <c r="Y34" t="n">
        <v>0.5</v>
      </c>
      <c r="Z34" t="n">
        <v>10</v>
      </c>
      <c r="AA34" t="n">
        <v>2504.727167220356</v>
      </c>
      <c r="AB34" t="n">
        <v>3427.078210954952</v>
      </c>
      <c r="AC34" t="n">
        <v>3100.00267643576</v>
      </c>
      <c r="AD34" t="n">
        <v>2504727.167220355</v>
      </c>
      <c r="AE34" t="n">
        <v>3427078.210954952</v>
      </c>
      <c r="AF34" t="n">
        <v>6.627889305237355e-07</v>
      </c>
      <c r="AG34" t="n">
        <v>1.128333333333333</v>
      </c>
      <c r="AH34" t="n">
        <v>3100002.67643576</v>
      </c>
    </row>
    <row r="35">
      <c r="A35" t="n">
        <v>33</v>
      </c>
      <c r="B35" t="n">
        <v>85</v>
      </c>
      <c r="C35" t="inlineStr">
        <is>
          <t xml:space="preserve">CONCLUIDO	</t>
        </is>
      </c>
      <c r="D35" t="n">
        <v>1.2321</v>
      </c>
      <c r="E35" t="n">
        <v>81.16</v>
      </c>
      <c r="F35" t="n">
        <v>78.11</v>
      </c>
      <c r="G35" t="n">
        <v>234.34</v>
      </c>
      <c r="H35" t="n">
        <v>2.76</v>
      </c>
      <c r="I35" t="n">
        <v>20</v>
      </c>
      <c r="J35" t="n">
        <v>218.71</v>
      </c>
      <c r="K35" t="n">
        <v>51.39</v>
      </c>
      <c r="L35" t="n">
        <v>34</v>
      </c>
      <c r="M35" t="n">
        <v>18</v>
      </c>
      <c r="N35" t="n">
        <v>48.32</v>
      </c>
      <c r="O35" t="n">
        <v>27208.22</v>
      </c>
      <c r="P35" t="n">
        <v>900.5700000000001</v>
      </c>
      <c r="Q35" t="n">
        <v>1261.88</v>
      </c>
      <c r="R35" t="n">
        <v>128.18</v>
      </c>
      <c r="S35" t="n">
        <v>108.84</v>
      </c>
      <c r="T35" t="n">
        <v>8738.32</v>
      </c>
      <c r="U35" t="n">
        <v>0.85</v>
      </c>
      <c r="V35" t="n">
        <v>0.93</v>
      </c>
      <c r="W35" t="n">
        <v>20.68</v>
      </c>
      <c r="X35" t="n">
        <v>0.53</v>
      </c>
      <c r="Y35" t="n">
        <v>0.5</v>
      </c>
      <c r="Z35" t="n">
        <v>10</v>
      </c>
      <c r="AA35" t="n">
        <v>2490.464399327243</v>
      </c>
      <c r="AB35" t="n">
        <v>3407.563262694684</v>
      </c>
      <c r="AC35" t="n">
        <v>3082.350207448051</v>
      </c>
      <c r="AD35" t="n">
        <v>2490464.399327243</v>
      </c>
      <c r="AE35" t="n">
        <v>3407563.262694683</v>
      </c>
      <c r="AF35" t="n">
        <v>6.633811870822863e-07</v>
      </c>
      <c r="AG35" t="n">
        <v>1.127222222222222</v>
      </c>
      <c r="AH35" t="n">
        <v>3082350.207448051</v>
      </c>
    </row>
    <row r="36">
      <c r="A36" t="n">
        <v>34</v>
      </c>
      <c r="B36" t="n">
        <v>85</v>
      </c>
      <c r="C36" t="inlineStr">
        <is>
          <t xml:space="preserve">CONCLUIDO	</t>
        </is>
      </c>
      <c r="D36" t="n">
        <v>1.2317</v>
      </c>
      <c r="E36" t="n">
        <v>81.19</v>
      </c>
      <c r="F36" t="n">
        <v>78.14</v>
      </c>
      <c r="G36" t="n">
        <v>234.41</v>
      </c>
      <c r="H36" t="n">
        <v>2.82</v>
      </c>
      <c r="I36" t="n">
        <v>20</v>
      </c>
      <c r="J36" t="n">
        <v>220.36</v>
      </c>
      <c r="K36" t="n">
        <v>51.39</v>
      </c>
      <c r="L36" t="n">
        <v>35</v>
      </c>
      <c r="M36" t="n">
        <v>18</v>
      </c>
      <c r="N36" t="n">
        <v>48.97</v>
      </c>
      <c r="O36" t="n">
        <v>27411.55</v>
      </c>
      <c r="P36" t="n">
        <v>903.65</v>
      </c>
      <c r="Q36" t="n">
        <v>1261.89</v>
      </c>
      <c r="R36" t="n">
        <v>128.88</v>
      </c>
      <c r="S36" t="n">
        <v>108.84</v>
      </c>
      <c r="T36" t="n">
        <v>9089.610000000001</v>
      </c>
      <c r="U36" t="n">
        <v>0.84</v>
      </c>
      <c r="V36" t="n">
        <v>0.93</v>
      </c>
      <c r="W36" t="n">
        <v>20.68</v>
      </c>
      <c r="X36" t="n">
        <v>0.55</v>
      </c>
      <c r="Y36" t="n">
        <v>0.5</v>
      </c>
      <c r="Z36" t="n">
        <v>10</v>
      </c>
      <c r="AA36" t="n">
        <v>2497.596488904517</v>
      </c>
      <c r="AB36" t="n">
        <v>3417.321702299895</v>
      </c>
      <c r="AC36" t="n">
        <v>3091.177315273397</v>
      </c>
      <c r="AD36" t="n">
        <v>2497596.488904517</v>
      </c>
      <c r="AE36" t="n">
        <v>3417321.702299895</v>
      </c>
      <c r="AF36" t="n">
        <v>6.631658210609951e-07</v>
      </c>
      <c r="AG36" t="n">
        <v>1.127638888888889</v>
      </c>
      <c r="AH36" t="n">
        <v>3091177.315273397</v>
      </c>
    </row>
    <row r="37">
      <c r="A37" t="n">
        <v>35</v>
      </c>
      <c r="B37" t="n">
        <v>85</v>
      </c>
      <c r="C37" t="inlineStr">
        <is>
          <t xml:space="preserve">CONCLUIDO	</t>
        </is>
      </c>
      <c r="D37" t="n">
        <v>1.2329</v>
      </c>
      <c r="E37" t="n">
        <v>81.11</v>
      </c>
      <c r="F37" t="n">
        <v>78.09999999999999</v>
      </c>
      <c r="G37" t="n">
        <v>246.62</v>
      </c>
      <c r="H37" t="n">
        <v>2.88</v>
      </c>
      <c r="I37" t="n">
        <v>19</v>
      </c>
      <c r="J37" t="n">
        <v>222.01</v>
      </c>
      <c r="K37" t="n">
        <v>51.39</v>
      </c>
      <c r="L37" t="n">
        <v>36</v>
      </c>
      <c r="M37" t="n">
        <v>17</v>
      </c>
      <c r="N37" t="n">
        <v>49.62</v>
      </c>
      <c r="O37" t="n">
        <v>27615.8</v>
      </c>
      <c r="P37" t="n">
        <v>895.5700000000001</v>
      </c>
      <c r="Q37" t="n">
        <v>1261.92</v>
      </c>
      <c r="R37" t="n">
        <v>127.88</v>
      </c>
      <c r="S37" t="n">
        <v>108.84</v>
      </c>
      <c r="T37" t="n">
        <v>8591.5</v>
      </c>
      <c r="U37" t="n">
        <v>0.85</v>
      </c>
      <c r="V37" t="n">
        <v>0.93</v>
      </c>
      <c r="W37" t="n">
        <v>20.67</v>
      </c>
      <c r="X37" t="n">
        <v>0.51</v>
      </c>
      <c r="Y37" t="n">
        <v>0.5</v>
      </c>
      <c r="Z37" t="n">
        <v>10</v>
      </c>
      <c r="AA37" t="n">
        <v>2478.94903265804</v>
      </c>
      <c r="AB37" t="n">
        <v>3391.807429995757</v>
      </c>
      <c r="AC37" t="n">
        <v>3068.098089308459</v>
      </c>
      <c r="AD37" t="n">
        <v>2478949.03265804</v>
      </c>
      <c r="AE37" t="n">
        <v>3391807.429995757</v>
      </c>
      <c r="AF37" t="n">
        <v>6.638119191248688e-07</v>
      </c>
      <c r="AG37" t="n">
        <v>1.126527777777778</v>
      </c>
      <c r="AH37" t="n">
        <v>3068098.089308459</v>
      </c>
    </row>
    <row r="38">
      <c r="A38" t="n">
        <v>36</v>
      </c>
      <c r="B38" t="n">
        <v>85</v>
      </c>
      <c r="C38" t="inlineStr">
        <is>
          <t xml:space="preserve">CONCLUIDO	</t>
        </is>
      </c>
      <c r="D38" t="n">
        <v>1.2328</v>
      </c>
      <c r="E38" t="n">
        <v>81.12</v>
      </c>
      <c r="F38" t="n">
        <v>78.09999999999999</v>
      </c>
      <c r="G38" t="n">
        <v>246.63</v>
      </c>
      <c r="H38" t="n">
        <v>2.94</v>
      </c>
      <c r="I38" t="n">
        <v>19</v>
      </c>
      <c r="J38" t="n">
        <v>223.68</v>
      </c>
      <c r="K38" t="n">
        <v>51.39</v>
      </c>
      <c r="L38" t="n">
        <v>37</v>
      </c>
      <c r="M38" t="n">
        <v>17</v>
      </c>
      <c r="N38" t="n">
        <v>50.29</v>
      </c>
      <c r="O38" t="n">
        <v>27821.09</v>
      </c>
      <c r="P38" t="n">
        <v>891.67</v>
      </c>
      <c r="Q38" t="n">
        <v>1261.89</v>
      </c>
      <c r="R38" t="n">
        <v>127.81</v>
      </c>
      <c r="S38" t="n">
        <v>108.84</v>
      </c>
      <c r="T38" t="n">
        <v>8555.959999999999</v>
      </c>
      <c r="U38" t="n">
        <v>0.85</v>
      </c>
      <c r="V38" t="n">
        <v>0.93</v>
      </c>
      <c r="W38" t="n">
        <v>20.68</v>
      </c>
      <c r="X38" t="n">
        <v>0.52</v>
      </c>
      <c r="Y38" t="n">
        <v>0.5</v>
      </c>
      <c r="Z38" t="n">
        <v>10</v>
      </c>
      <c r="AA38" t="n">
        <v>2471.49867339692</v>
      </c>
      <c r="AB38" t="n">
        <v>3381.613519768039</v>
      </c>
      <c r="AC38" t="n">
        <v>3058.877071565632</v>
      </c>
      <c r="AD38" t="n">
        <v>2471498.67339692</v>
      </c>
      <c r="AE38" t="n">
        <v>3381613.519768039</v>
      </c>
      <c r="AF38" t="n">
        <v>6.637580776195458e-07</v>
      </c>
      <c r="AG38" t="n">
        <v>1.126666666666667</v>
      </c>
      <c r="AH38" t="n">
        <v>3058877.071565632</v>
      </c>
    </row>
    <row r="39">
      <c r="A39" t="n">
        <v>37</v>
      </c>
      <c r="B39" t="n">
        <v>85</v>
      </c>
      <c r="C39" t="inlineStr">
        <is>
          <t xml:space="preserve">CONCLUIDO	</t>
        </is>
      </c>
      <c r="D39" t="n">
        <v>1.2335</v>
      </c>
      <c r="E39" t="n">
        <v>81.06999999999999</v>
      </c>
      <c r="F39" t="n">
        <v>78.09</v>
      </c>
      <c r="G39" t="n">
        <v>260.3</v>
      </c>
      <c r="H39" t="n">
        <v>3</v>
      </c>
      <c r="I39" t="n">
        <v>18</v>
      </c>
      <c r="J39" t="n">
        <v>225.35</v>
      </c>
      <c r="K39" t="n">
        <v>51.39</v>
      </c>
      <c r="L39" t="n">
        <v>38</v>
      </c>
      <c r="M39" t="n">
        <v>16</v>
      </c>
      <c r="N39" t="n">
        <v>50.96</v>
      </c>
      <c r="O39" t="n">
        <v>28027.19</v>
      </c>
      <c r="P39" t="n">
        <v>891.88</v>
      </c>
      <c r="Q39" t="n">
        <v>1261.87</v>
      </c>
      <c r="R39" t="n">
        <v>127.63</v>
      </c>
      <c r="S39" t="n">
        <v>108.84</v>
      </c>
      <c r="T39" t="n">
        <v>8471.620000000001</v>
      </c>
      <c r="U39" t="n">
        <v>0.85</v>
      </c>
      <c r="V39" t="n">
        <v>0.93</v>
      </c>
      <c r="W39" t="n">
        <v>20.67</v>
      </c>
      <c r="X39" t="n">
        <v>0.51</v>
      </c>
      <c r="Y39" t="n">
        <v>0.5</v>
      </c>
      <c r="Z39" t="n">
        <v>10</v>
      </c>
      <c r="AA39" t="n">
        <v>2470.416910613607</v>
      </c>
      <c r="AB39" t="n">
        <v>3380.133404203903</v>
      </c>
      <c r="AC39" t="n">
        <v>3057.538216153583</v>
      </c>
      <c r="AD39" t="n">
        <v>2470416.910613607</v>
      </c>
      <c r="AE39" t="n">
        <v>3380133.404203903</v>
      </c>
      <c r="AF39" t="n">
        <v>6.641349681568056e-07</v>
      </c>
      <c r="AG39" t="n">
        <v>1.125972222222222</v>
      </c>
      <c r="AH39" t="n">
        <v>3057538.216153583</v>
      </c>
    </row>
    <row r="40">
      <c r="A40" t="n">
        <v>38</v>
      </c>
      <c r="B40" t="n">
        <v>85</v>
      </c>
      <c r="C40" t="inlineStr">
        <is>
          <t xml:space="preserve">CONCLUIDO	</t>
        </is>
      </c>
      <c r="D40" t="n">
        <v>1.2337</v>
      </c>
      <c r="E40" t="n">
        <v>81.05</v>
      </c>
      <c r="F40" t="n">
        <v>78.06999999999999</v>
      </c>
      <c r="G40" t="n">
        <v>260.24</v>
      </c>
      <c r="H40" t="n">
        <v>3.05</v>
      </c>
      <c r="I40" t="n">
        <v>18</v>
      </c>
      <c r="J40" t="n">
        <v>227.03</v>
      </c>
      <c r="K40" t="n">
        <v>51.39</v>
      </c>
      <c r="L40" t="n">
        <v>39</v>
      </c>
      <c r="M40" t="n">
        <v>16</v>
      </c>
      <c r="N40" t="n">
        <v>51.64</v>
      </c>
      <c r="O40" t="n">
        <v>28234.24</v>
      </c>
      <c r="P40" t="n">
        <v>888.41</v>
      </c>
      <c r="Q40" t="n">
        <v>1261.9</v>
      </c>
      <c r="R40" t="n">
        <v>127</v>
      </c>
      <c r="S40" t="n">
        <v>108.84</v>
      </c>
      <c r="T40" t="n">
        <v>8158.11</v>
      </c>
      <c r="U40" t="n">
        <v>0.86</v>
      </c>
      <c r="V40" t="n">
        <v>0.93</v>
      </c>
      <c r="W40" t="n">
        <v>20.67</v>
      </c>
      <c r="X40" t="n">
        <v>0.49</v>
      </c>
      <c r="Y40" t="n">
        <v>0.5</v>
      </c>
      <c r="Z40" t="n">
        <v>10</v>
      </c>
      <c r="AA40" t="n">
        <v>2463.030078817269</v>
      </c>
      <c r="AB40" t="n">
        <v>3370.026415056133</v>
      </c>
      <c r="AC40" t="n">
        <v>3048.395823864828</v>
      </c>
      <c r="AD40" t="n">
        <v>2463030.078817268</v>
      </c>
      <c r="AE40" t="n">
        <v>3370026.415056133</v>
      </c>
      <c r="AF40" t="n">
        <v>6.642426511674512e-07</v>
      </c>
      <c r="AG40" t="n">
        <v>1.125694444444444</v>
      </c>
      <c r="AH40" t="n">
        <v>3048395.823864828</v>
      </c>
    </row>
    <row r="41">
      <c r="A41" t="n">
        <v>39</v>
      </c>
      <c r="B41" t="n">
        <v>85</v>
      </c>
      <c r="C41" t="inlineStr">
        <is>
          <t xml:space="preserve">CONCLUIDO	</t>
        </is>
      </c>
      <c r="D41" t="n">
        <v>1.2348</v>
      </c>
      <c r="E41" t="n">
        <v>80.98</v>
      </c>
      <c r="F41" t="n">
        <v>78.03</v>
      </c>
      <c r="G41" t="n">
        <v>275.42</v>
      </c>
      <c r="H41" t="n">
        <v>3.11</v>
      </c>
      <c r="I41" t="n">
        <v>17</v>
      </c>
      <c r="J41" t="n">
        <v>228.71</v>
      </c>
      <c r="K41" t="n">
        <v>51.39</v>
      </c>
      <c r="L41" t="n">
        <v>40</v>
      </c>
      <c r="M41" t="n">
        <v>15</v>
      </c>
      <c r="N41" t="n">
        <v>52.32</v>
      </c>
      <c r="O41" t="n">
        <v>28442.24</v>
      </c>
      <c r="P41" t="n">
        <v>884.7</v>
      </c>
      <c r="Q41" t="n">
        <v>1261.89</v>
      </c>
      <c r="R41" t="n">
        <v>125.66</v>
      </c>
      <c r="S41" t="n">
        <v>108.84</v>
      </c>
      <c r="T41" t="n">
        <v>7493.7</v>
      </c>
      <c r="U41" t="n">
        <v>0.87</v>
      </c>
      <c r="V41" t="n">
        <v>0.93</v>
      </c>
      <c r="W41" t="n">
        <v>20.67</v>
      </c>
      <c r="X41" t="n">
        <v>0.45</v>
      </c>
      <c r="Y41" t="n">
        <v>0.5</v>
      </c>
      <c r="Z41" t="n">
        <v>10</v>
      </c>
      <c r="AA41" t="n">
        <v>2453.204069451726</v>
      </c>
      <c r="AB41" t="n">
        <v>3356.582035549258</v>
      </c>
      <c r="AC41" t="n">
        <v>3036.234557068785</v>
      </c>
      <c r="AD41" t="n">
        <v>2453204.069451726</v>
      </c>
      <c r="AE41" t="n">
        <v>3356582.035549258</v>
      </c>
      <c r="AF41" t="n">
        <v>6.64834907726002e-07</v>
      </c>
      <c r="AG41" t="n">
        <v>1.124722222222222</v>
      </c>
      <c r="AH41" t="n">
        <v>3036234.557068785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1.0633</v>
      </c>
      <c r="E2" t="n">
        <v>94.04000000000001</v>
      </c>
      <c r="F2" t="n">
        <v>87.93000000000001</v>
      </c>
      <c r="G2" t="n">
        <v>14.78</v>
      </c>
      <c r="H2" t="n">
        <v>0.34</v>
      </c>
      <c r="I2" t="n">
        <v>357</v>
      </c>
      <c r="J2" t="n">
        <v>51.33</v>
      </c>
      <c r="K2" t="n">
        <v>24.83</v>
      </c>
      <c r="L2" t="n">
        <v>1</v>
      </c>
      <c r="M2" t="n">
        <v>355</v>
      </c>
      <c r="N2" t="n">
        <v>5.51</v>
      </c>
      <c r="O2" t="n">
        <v>6564.78</v>
      </c>
      <c r="P2" t="n">
        <v>494.88</v>
      </c>
      <c r="Q2" t="n">
        <v>1262.41</v>
      </c>
      <c r="R2" t="n">
        <v>447.3</v>
      </c>
      <c r="S2" t="n">
        <v>108.84</v>
      </c>
      <c r="T2" t="n">
        <v>166614.24</v>
      </c>
      <c r="U2" t="n">
        <v>0.24</v>
      </c>
      <c r="V2" t="n">
        <v>0.82</v>
      </c>
      <c r="W2" t="n">
        <v>21.24</v>
      </c>
      <c r="X2" t="n">
        <v>10.33</v>
      </c>
      <c r="Y2" t="n">
        <v>0.5</v>
      </c>
      <c r="Z2" t="n">
        <v>10</v>
      </c>
      <c r="AA2" t="n">
        <v>1652.902884615656</v>
      </c>
      <c r="AB2" t="n">
        <v>2261.574647659909</v>
      </c>
      <c r="AC2" t="n">
        <v>2045.7331374272</v>
      </c>
      <c r="AD2" t="n">
        <v>1652902.884615656</v>
      </c>
      <c r="AE2" t="n">
        <v>2261574.647659909</v>
      </c>
      <c r="AF2" t="n">
        <v>6.851390973185763e-07</v>
      </c>
      <c r="AG2" t="n">
        <v>1.306111111111111</v>
      </c>
      <c r="AH2" t="n">
        <v>2045733.1374272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1.1642</v>
      </c>
      <c r="E3" t="n">
        <v>85.90000000000001</v>
      </c>
      <c r="F3" t="n">
        <v>82.18000000000001</v>
      </c>
      <c r="G3" t="n">
        <v>30.63</v>
      </c>
      <c r="H3" t="n">
        <v>0.66</v>
      </c>
      <c r="I3" t="n">
        <v>161</v>
      </c>
      <c r="J3" t="n">
        <v>52.47</v>
      </c>
      <c r="K3" t="n">
        <v>24.83</v>
      </c>
      <c r="L3" t="n">
        <v>2</v>
      </c>
      <c r="M3" t="n">
        <v>159</v>
      </c>
      <c r="N3" t="n">
        <v>5.64</v>
      </c>
      <c r="O3" t="n">
        <v>6705.1</v>
      </c>
      <c r="P3" t="n">
        <v>445.21</v>
      </c>
      <c r="Q3" t="n">
        <v>1262.1</v>
      </c>
      <c r="R3" t="n">
        <v>260.92</v>
      </c>
      <c r="S3" t="n">
        <v>108.84</v>
      </c>
      <c r="T3" t="n">
        <v>74402.60000000001</v>
      </c>
      <c r="U3" t="n">
        <v>0.42</v>
      </c>
      <c r="V3" t="n">
        <v>0.88</v>
      </c>
      <c r="W3" t="n">
        <v>20.9</v>
      </c>
      <c r="X3" t="n">
        <v>4.59</v>
      </c>
      <c r="Y3" t="n">
        <v>0.5</v>
      </c>
      <c r="Z3" t="n">
        <v>10</v>
      </c>
      <c r="AA3" t="n">
        <v>1375.425668994518</v>
      </c>
      <c r="AB3" t="n">
        <v>1881.918079816272</v>
      </c>
      <c r="AC3" t="n">
        <v>1702.310459567221</v>
      </c>
      <c r="AD3" t="n">
        <v>1375425.668994518</v>
      </c>
      <c r="AE3" t="n">
        <v>1881918.079816272</v>
      </c>
      <c r="AF3" t="n">
        <v>7.501541776528603e-07</v>
      </c>
      <c r="AG3" t="n">
        <v>1.193055555555556</v>
      </c>
      <c r="AH3" t="n">
        <v>1702310.459567221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1.1984</v>
      </c>
      <c r="E4" t="n">
        <v>83.44</v>
      </c>
      <c r="F4" t="n">
        <v>80.45999999999999</v>
      </c>
      <c r="G4" t="n">
        <v>47.8</v>
      </c>
      <c r="H4" t="n">
        <v>0.97</v>
      </c>
      <c r="I4" t="n">
        <v>101</v>
      </c>
      <c r="J4" t="n">
        <v>53.61</v>
      </c>
      <c r="K4" t="n">
        <v>24.83</v>
      </c>
      <c r="L4" t="n">
        <v>3</v>
      </c>
      <c r="M4" t="n">
        <v>99</v>
      </c>
      <c r="N4" t="n">
        <v>5.78</v>
      </c>
      <c r="O4" t="n">
        <v>6845.59</v>
      </c>
      <c r="P4" t="n">
        <v>417.45</v>
      </c>
      <c r="Q4" t="n">
        <v>1262</v>
      </c>
      <c r="R4" t="n">
        <v>204.53</v>
      </c>
      <c r="S4" t="n">
        <v>108.84</v>
      </c>
      <c r="T4" t="n">
        <v>46507.03</v>
      </c>
      <c r="U4" t="n">
        <v>0.53</v>
      </c>
      <c r="V4" t="n">
        <v>0.9</v>
      </c>
      <c r="W4" t="n">
        <v>20.81</v>
      </c>
      <c r="X4" t="n">
        <v>2.87</v>
      </c>
      <c r="Y4" t="n">
        <v>0.5</v>
      </c>
      <c r="Z4" t="n">
        <v>10</v>
      </c>
      <c r="AA4" t="n">
        <v>1271.135081094412</v>
      </c>
      <c r="AB4" t="n">
        <v>1739.223096475329</v>
      </c>
      <c r="AC4" t="n">
        <v>1573.23408516267</v>
      </c>
      <c r="AD4" t="n">
        <v>1271135.081094412</v>
      </c>
      <c r="AE4" t="n">
        <v>1739223.096475329</v>
      </c>
      <c r="AF4" t="n">
        <v>7.721910036928259e-07</v>
      </c>
      <c r="AG4" t="n">
        <v>1.158888888888889</v>
      </c>
      <c r="AH4" t="n">
        <v>1573234.08516267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1.2158</v>
      </c>
      <c r="E5" t="n">
        <v>82.25</v>
      </c>
      <c r="F5" t="n">
        <v>79.62</v>
      </c>
      <c r="G5" t="n">
        <v>66.34999999999999</v>
      </c>
      <c r="H5" t="n">
        <v>1.27</v>
      </c>
      <c r="I5" t="n">
        <v>72</v>
      </c>
      <c r="J5" t="n">
        <v>54.75</v>
      </c>
      <c r="K5" t="n">
        <v>24.83</v>
      </c>
      <c r="L5" t="n">
        <v>4</v>
      </c>
      <c r="M5" t="n">
        <v>64</v>
      </c>
      <c r="N5" t="n">
        <v>5.92</v>
      </c>
      <c r="O5" t="n">
        <v>6986.39</v>
      </c>
      <c r="P5" t="n">
        <v>393.53</v>
      </c>
      <c r="Q5" t="n">
        <v>1261.95</v>
      </c>
      <c r="R5" t="n">
        <v>176.95</v>
      </c>
      <c r="S5" t="n">
        <v>108.84</v>
      </c>
      <c r="T5" t="n">
        <v>32864.44</v>
      </c>
      <c r="U5" t="n">
        <v>0.62</v>
      </c>
      <c r="V5" t="n">
        <v>0.91</v>
      </c>
      <c r="W5" t="n">
        <v>20.77</v>
      </c>
      <c r="X5" t="n">
        <v>2.03</v>
      </c>
      <c r="Y5" t="n">
        <v>0.5</v>
      </c>
      <c r="Z5" t="n">
        <v>10</v>
      </c>
      <c r="AA5" t="n">
        <v>1201.020751021843</v>
      </c>
      <c r="AB5" t="n">
        <v>1643.289576844107</v>
      </c>
      <c r="AC5" t="n">
        <v>1486.456326001511</v>
      </c>
      <c r="AD5" t="n">
        <v>1201020.751021843</v>
      </c>
      <c r="AE5" t="n">
        <v>1643289.576844107</v>
      </c>
      <c r="AF5" t="n">
        <v>7.834027222043873e-07</v>
      </c>
      <c r="AG5" t="n">
        <v>1.142361111111111</v>
      </c>
      <c r="AH5" t="n">
        <v>1486456.326001511</v>
      </c>
    </row>
    <row r="6">
      <c r="A6" t="n">
        <v>4</v>
      </c>
      <c r="B6" t="n">
        <v>20</v>
      </c>
      <c r="C6" t="inlineStr">
        <is>
          <t xml:space="preserve">CONCLUIDO	</t>
        </is>
      </c>
      <c r="D6" t="n">
        <v>1.2189</v>
      </c>
      <c r="E6" t="n">
        <v>82.04000000000001</v>
      </c>
      <c r="F6" t="n">
        <v>79.5</v>
      </c>
      <c r="G6" t="n">
        <v>73.38</v>
      </c>
      <c r="H6" t="n">
        <v>1.55</v>
      </c>
      <c r="I6" t="n">
        <v>65</v>
      </c>
      <c r="J6" t="n">
        <v>55.89</v>
      </c>
      <c r="K6" t="n">
        <v>24.83</v>
      </c>
      <c r="L6" t="n">
        <v>5</v>
      </c>
      <c r="M6" t="n">
        <v>1</v>
      </c>
      <c r="N6" t="n">
        <v>6.07</v>
      </c>
      <c r="O6" t="n">
        <v>7127.49</v>
      </c>
      <c r="P6" t="n">
        <v>388.64</v>
      </c>
      <c r="Q6" t="n">
        <v>1262.12</v>
      </c>
      <c r="R6" t="n">
        <v>170.36</v>
      </c>
      <c r="S6" t="n">
        <v>108.84</v>
      </c>
      <c r="T6" t="n">
        <v>29601.07</v>
      </c>
      <c r="U6" t="n">
        <v>0.64</v>
      </c>
      <c r="V6" t="n">
        <v>0.91</v>
      </c>
      <c r="W6" t="n">
        <v>20.84</v>
      </c>
      <c r="X6" t="n">
        <v>1.91</v>
      </c>
      <c r="Y6" t="n">
        <v>0.5</v>
      </c>
      <c r="Z6" t="n">
        <v>10</v>
      </c>
      <c r="AA6" t="n">
        <v>1187.645798222667</v>
      </c>
      <c r="AB6" t="n">
        <v>1624.989376363001</v>
      </c>
      <c r="AC6" t="n">
        <v>1469.902670969829</v>
      </c>
      <c r="AD6" t="n">
        <v>1187645.798222667</v>
      </c>
      <c r="AE6" t="n">
        <v>1624989.376363001</v>
      </c>
      <c r="AF6" t="n">
        <v>7.854002122840334e-07</v>
      </c>
      <c r="AG6" t="n">
        <v>1.139444444444444</v>
      </c>
      <c r="AH6" t="n">
        <v>1469902.670969829</v>
      </c>
    </row>
    <row r="7">
      <c r="A7" t="n">
        <v>5</v>
      </c>
      <c r="B7" t="n">
        <v>20</v>
      </c>
      <c r="C7" t="inlineStr">
        <is>
          <t xml:space="preserve">CONCLUIDO	</t>
        </is>
      </c>
      <c r="D7" t="n">
        <v>1.2188</v>
      </c>
      <c r="E7" t="n">
        <v>82.05</v>
      </c>
      <c r="F7" t="n">
        <v>79.5</v>
      </c>
      <c r="G7" t="n">
        <v>73.39</v>
      </c>
      <c r="H7" t="n">
        <v>1.82</v>
      </c>
      <c r="I7" t="n">
        <v>65</v>
      </c>
      <c r="J7" t="n">
        <v>57.04</v>
      </c>
      <c r="K7" t="n">
        <v>24.83</v>
      </c>
      <c r="L7" t="n">
        <v>6</v>
      </c>
      <c r="M7" t="n">
        <v>0</v>
      </c>
      <c r="N7" t="n">
        <v>6.21</v>
      </c>
      <c r="O7" t="n">
        <v>7268.89</v>
      </c>
      <c r="P7" t="n">
        <v>395.81</v>
      </c>
      <c r="Q7" t="n">
        <v>1262.13</v>
      </c>
      <c r="R7" t="n">
        <v>170.62</v>
      </c>
      <c r="S7" t="n">
        <v>108.84</v>
      </c>
      <c r="T7" t="n">
        <v>29732.02</v>
      </c>
      <c r="U7" t="n">
        <v>0.64</v>
      </c>
      <c r="V7" t="n">
        <v>0.91</v>
      </c>
      <c r="W7" t="n">
        <v>20.83</v>
      </c>
      <c r="X7" t="n">
        <v>1.92</v>
      </c>
      <c r="Y7" t="n">
        <v>0.5</v>
      </c>
      <c r="Z7" t="n">
        <v>10</v>
      </c>
      <c r="AA7" t="n">
        <v>1201.97174463535</v>
      </c>
      <c r="AB7" t="n">
        <v>1644.590768260984</v>
      </c>
      <c r="AC7" t="n">
        <v>1487.633333535795</v>
      </c>
      <c r="AD7" t="n">
        <v>1201971.74463535</v>
      </c>
      <c r="AE7" t="n">
        <v>1644590.768260984</v>
      </c>
      <c r="AF7" t="n">
        <v>7.853357771201739e-07</v>
      </c>
      <c r="AG7" t="n">
        <v>1.139583333333333</v>
      </c>
      <c r="AH7" t="n">
        <v>1487633.333535795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0.7963</v>
      </c>
      <c r="E2" t="n">
        <v>125.58</v>
      </c>
      <c r="F2" t="n">
        <v>101.43</v>
      </c>
      <c r="G2" t="n">
        <v>7.54</v>
      </c>
      <c r="H2" t="n">
        <v>0.13</v>
      </c>
      <c r="I2" t="n">
        <v>807</v>
      </c>
      <c r="J2" t="n">
        <v>133.21</v>
      </c>
      <c r="K2" t="n">
        <v>46.47</v>
      </c>
      <c r="L2" t="n">
        <v>1</v>
      </c>
      <c r="M2" t="n">
        <v>805</v>
      </c>
      <c r="N2" t="n">
        <v>20.75</v>
      </c>
      <c r="O2" t="n">
        <v>16663.42</v>
      </c>
      <c r="P2" t="n">
        <v>1118.78</v>
      </c>
      <c r="Q2" t="n">
        <v>1262.84</v>
      </c>
      <c r="R2" t="n">
        <v>887.52</v>
      </c>
      <c r="S2" t="n">
        <v>108.84</v>
      </c>
      <c r="T2" t="n">
        <v>384473.75</v>
      </c>
      <c r="U2" t="n">
        <v>0.12</v>
      </c>
      <c r="V2" t="n">
        <v>0.71</v>
      </c>
      <c r="W2" t="n">
        <v>21.98</v>
      </c>
      <c r="X2" t="n">
        <v>23.8</v>
      </c>
      <c r="Y2" t="n">
        <v>0.5</v>
      </c>
      <c r="Z2" t="n">
        <v>10</v>
      </c>
      <c r="AA2" t="n">
        <v>4698.829421040793</v>
      </c>
      <c r="AB2" t="n">
        <v>6429.145711592097</v>
      </c>
      <c r="AC2" t="n">
        <v>5815.557068240184</v>
      </c>
      <c r="AD2" t="n">
        <v>4698829.421040793</v>
      </c>
      <c r="AE2" t="n">
        <v>6429145.711592097</v>
      </c>
      <c r="AF2" t="n">
        <v>4.457390001513702e-07</v>
      </c>
      <c r="AG2" t="n">
        <v>1.744166666666667</v>
      </c>
      <c r="AH2" t="n">
        <v>5815557.068240184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1.0077</v>
      </c>
      <c r="E3" t="n">
        <v>99.23999999999999</v>
      </c>
      <c r="F3" t="n">
        <v>87.61</v>
      </c>
      <c r="G3" t="n">
        <v>15.15</v>
      </c>
      <c r="H3" t="n">
        <v>0.26</v>
      </c>
      <c r="I3" t="n">
        <v>347</v>
      </c>
      <c r="J3" t="n">
        <v>134.55</v>
      </c>
      <c r="K3" t="n">
        <v>46.47</v>
      </c>
      <c r="L3" t="n">
        <v>2</v>
      </c>
      <c r="M3" t="n">
        <v>345</v>
      </c>
      <c r="N3" t="n">
        <v>21.09</v>
      </c>
      <c r="O3" t="n">
        <v>16828.84</v>
      </c>
      <c r="P3" t="n">
        <v>962.25</v>
      </c>
      <c r="Q3" t="n">
        <v>1262.31</v>
      </c>
      <c r="R3" t="n">
        <v>437.38</v>
      </c>
      <c r="S3" t="n">
        <v>108.84</v>
      </c>
      <c r="T3" t="n">
        <v>161704.58</v>
      </c>
      <c r="U3" t="n">
        <v>0.25</v>
      </c>
      <c r="V3" t="n">
        <v>0.83</v>
      </c>
      <c r="W3" t="n">
        <v>21.21</v>
      </c>
      <c r="X3" t="n">
        <v>10.01</v>
      </c>
      <c r="Y3" t="n">
        <v>0.5</v>
      </c>
      <c r="Z3" t="n">
        <v>10</v>
      </c>
      <c r="AA3" t="n">
        <v>3198.346140240033</v>
      </c>
      <c r="AB3" t="n">
        <v>4376.118290149958</v>
      </c>
      <c r="AC3" t="n">
        <v>3958.467702458476</v>
      </c>
      <c r="AD3" t="n">
        <v>3198346.140240034</v>
      </c>
      <c r="AE3" t="n">
        <v>4376118.290149958</v>
      </c>
      <c r="AF3" t="n">
        <v>5.640728248807432e-07</v>
      </c>
      <c r="AG3" t="n">
        <v>1.378333333333333</v>
      </c>
      <c r="AH3" t="n">
        <v>3958467.702458476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1.0862</v>
      </c>
      <c r="E4" t="n">
        <v>92.06</v>
      </c>
      <c r="F4" t="n">
        <v>83.89</v>
      </c>
      <c r="G4" t="n">
        <v>22.88</v>
      </c>
      <c r="H4" t="n">
        <v>0.39</v>
      </c>
      <c r="I4" t="n">
        <v>220</v>
      </c>
      <c r="J4" t="n">
        <v>135.9</v>
      </c>
      <c r="K4" t="n">
        <v>46.47</v>
      </c>
      <c r="L4" t="n">
        <v>3</v>
      </c>
      <c r="M4" t="n">
        <v>218</v>
      </c>
      <c r="N4" t="n">
        <v>21.43</v>
      </c>
      <c r="O4" t="n">
        <v>16994.64</v>
      </c>
      <c r="P4" t="n">
        <v>916.4299999999999</v>
      </c>
      <c r="Q4" t="n">
        <v>1262.18</v>
      </c>
      <c r="R4" t="n">
        <v>316.43</v>
      </c>
      <c r="S4" t="n">
        <v>108.84</v>
      </c>
      <c r="T4" t="n">
        <v>101864.74</v>
      </c>
      <c r="U4" t="n">
        <v>0.34</v>
      </c>
      <c r="V4" t="n">
        <v>0.86</v>
      </c>
      <c r="W4" t="n">
        <v>21</v>
      </c>
      <c r="X4" t="n">
        <v>6.3</v>
      </c>
      <c r="Y4" t="n">
        <v>0.5</v>
      </c>
      <c r="Z4" t="n">
        <v>10</v>
      </c>
      <c r="AA4" t="n">
        <v>2830.516737920764</v>
      </c>
      <c r="AB4" t="n">
        <v>3872.837874408753</v>
      </c>
      <c r="AC4" t="n">
        <v>3503.21966323713</v>
      </c>
      <c r="AD4" t="n">
        <v>2830516.737920764</v>
      </c>
      <c r="AE4" t="n">
        <v>3872837.874408753</v>
      </c>
      <c r="AF4" t="n">
        <v>6.080141930986039e-07</v>
      </c>
      <c r="AG4" t="n">
        <v>1.278611111111111</v>
      </c>
      <c r="AH4" t="n">
        <v>3503219.66323713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1.1266</v>
      </c>
      <c r="E5" t="n">
        <v>88.76000000000001</v>
      </c>
      <c r="F5" t="n">
        <v>82.2</v>
      </c>
      <c r="G5" t="n">
        <v>30.63</v>
      </c>
      <c r="H5" t="n">
        <v>0.52</v>
      </c>
      <c r="I5" t="n">
        <v>161</v>
      </c>
      <c r="J5" t="n">
        <v>137.25</v>
      </c>
      <c r="K5" t="n">
        <v>46.47</v>
      </c>
      <c r="L5" t="n">
        <v>4</v>
      </c>
      <c r="M5" t="n">
        <v>159</v>
      </c>
      <c r="N5" t="n">
        <v>21.78</v>
      </c>
      <c r="O5" t="n">
        <v>17160.92</v>
      </c>
      <c r="P5" t="n">
        <v>892.92</v>
      </c>
      <c r="Q5" t="n">
        <v>1262.15</v>
      </c>
      <c r="R5" t="n">
        <v>260.84</v>
      </c>
      <c r="S5" t="n">
        <v>108.84</v>
      </c>
      <c r="T5" t="n">
        <v>74361.03</v>
      </c>
      <c r="U5" t="n">
        <v>0.42</v>
      </c>
      <c r="V5" t="n">
        <v>0.88</v>
      </c>
      <c r="W5" t="n">
        <v>20.91</v>
      </c>
      <c r="X5" t="n">
        <v>4.61</v>
      </c>
      <c r="Y5" t="n">
        <v>0.5</v>
      </c>
      <c r="Z5" t="n">
        <v>10</v>
      </c>
      <c r="AA5" t="n">
        <v>2663.368787308412</v>
      </c>
      <c r="AB5" t="n">
        <v>3644.138674333773</v>
      </c>
      <c r="AC5" t="n">
        <v>3296.347193835972</v>
      </c>
      <c r="AD5" t="n">
        <v>2663368.787308412</v>
      </c>
      <c r="AE5" t="n">
        <v>3644138.674333773</v>
      </c>
      <c r="AF5" t="n">
        <v>6.306286042578597e-07</v>
      </c>
      <c r="AG5" t="n">
        <v>1.232777777777778</v>
      </c>
      <c r="AH5" t="n">
        <v>3296347.193835972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1.1516</v>
      </c>
      <c r="E6" t="n">
        <v>86.84</v>
      </c>
      <c r="F6" t="n">
        <v>81.2</v>
      </c>
      <c r="G6" t="n">
        <v>38.36</v>
      </c>
      <c r="H6" t="n">
        <v>0.64</v>
      </c>
      <c r="I6" t="n">
        <v>127</v>
      </c>
      <c r="J6" t="n">
        <v>138.6</v>
      </c>
      <c r="K6" t="n">
        <v>46.47</v>
      </c>
      <c r="L6" t="n">
        <v>5</v>
      </c>
      <c r="M6" t="n">
        <v>125</v>
      </c>
      <c r="N6" t="n">
        <v>22.13</v>
      </c>
      <c r="O6" t="n">
        <v>17327.69</v>
      </c>
      <c r="P6" t="n">
        <v>877.09</v>
      </c>
      <c r="Q6" t="n">
        <v>1262.03</v>
      </c>
      <c r="R6" t="n">
        <v>228.19</v>
      </c>
      <c r="S6" t="n">
        <v>108.84</v>
      </c>
      <c r="T6" t="n">
        <v>58205.19</v>
      </c>
      <c r="U6" t="n">
        <v>0.48</v>
      </c>
      <c r="V6" t="n">
        <v>0.89</v>
      </c>
      <c r="W6" t="n">
        <v>20.86</v>
      </c>
      <c r="X6" t="n">
        <v>3.61</v>
      </c>
      <c r="Y6" t="n">
        <v>0.5</v>
      </c>
      <c r="Z6" t="n">
        <v>10</v>
      </c>
      <c r="AA6" t="n">
        <v>2563.521732628355</v>
      </c>
      <c r="AB6" t="n">
        <v>3507.523529179343</v>
      </c>
      <c r="AC6" t="n">
        <v>3172.770406394526</v>
      </c>
      <c r="AD6" t="n">
        <v>2563521.732628355</v>
      </c>
      <c r="AE6" t="n">
        <v>3507523.529179343</v>
      </c>
      <c r="AF6" t="n">
        <v>6.446226705692803e-07</v>
      </c>
      <c r="AG6" t="n">
        <v>1.206111111111111</v>
      </c>
      <c r="AH6" t="n">
        <v>3172770.406394526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1.1681</v>
      </c>
      <c r="E7" t="n">
        <v>85.61</v>
      </c>
      <c r="F7" t="n">
        <v>80.56999999999999</v>
      </c>
      <c r="G7" t="n">
        <v>46.04</v>
      </c>
      <c r="H7" t="n">
        <v>0.76</v>
      </c>
      <c r="I7" t="n">
        <v>105</v>
      </c>
      <c r="J7" t="n">
        <v>139.95</v>
      </c>
      <c r="K7" t="n">
        <v>46.47</v>
      </c>
      <c r="L7" t="n">
        <v>6</v>
      </c>
      <c r="M7" t="n">
        <v>103</v>
      </c>
      <c r="N7" t="n">
        <v>22.49</v>
      </c>
      <c r="O7" t="n">
        <v>17494.97</v>
      </c>
      <c r="P7" t="n">
        <v>865.29</v>
      </c>
      <c r="Q7" t="n">
        <v>1261.97</v>
      </c>
      <c r="R7" t="n">
        <v>207.89</v>
      </c>
      <c r="S7" t="n">
        <v>108.84</v>
      </c>
      <c r="T7" t="n">
        <v>48169.58</v>
      </c>
      <c r="U7" t="n">
        <v>0.52</v>
      </c>
      <c r="V7" t="n">
        <v>0.9</v>
      </c>
      <c r="W7" t="n">
        <v>20.82</v>
      </c>
      <c r="X7" t="n">
        <v>2.98</v>
      </c>
      <c r="Y7" t="n">
        <v>0.5</v>
      </c>
      <c r="Z7" t="n">
        <v>10</v>
      </c>
      <c r="AA7" t="n">
        <v>2497.42450766646</v>
      </c>
      <c r="AB7" t="n">
        <v>3417.08638998271</v>
      </c>
      <c r="AC7" t="n">
        <v>3090.964460833501</v>
      </c>
      <c r="AD7" t="n">
        <v>2497424.50766646</v>
      </c>
      <c r="AE7" t="n">
        <v>3417086.38998271</v>
      </c>
      <c r="AF7" t="n">
        <v>6.538587543348179e-07</v>
      </c>
      <c r="AG7" t="n">
        <v>1.189027777777778</v>
      </c>
      <c r="AH7" t="n">
        <v>3090964.460833501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1.1804</v>
      </c>
      <c r="E8" t="n">
        <v>84.70999999999999</v>
      </c>
      <c r="F8" t="n">
        <v>80.11</v>
      </c>
      <c r="G8" t="n">
        <v>54.01</v>
      </c>
      <c r="H8" t="n">
        <v>0.88</v>
      </c>
      <c r="I8" t="n">
        <v>89</v>
      </c>
      <c r="J8" t="n">
        <v>141.31</v>
      </c>
      <c r="K8" t="n">
        <v>46.47</v>
      </c>
      <c r="L8" t="n">
        <v>7</v>
      </c>
      <c r="M8" t="n">
        <v>87</v>
      </c>
      <c r="N8" t="n">
        <v>22.85</v>
      </c>
      <c r="O8" t="n">
        <v>17662.75</v>
      </c>
      <c r="P8" t="n">
        <v>855.6900000000001</v>
      </c>
      <c r="Q8" t="n">
        <v>1261.97</v>
      </c>
      <c r="R8" t="n">
        <v>193.2</v>
      </c>
      <c r="S8" t="n">
        <v>108.84</v>
      </c>
      <c r="T8" t="n">
        <v>40904.28</v>
      </c>
      <c r="U8" t="n">
        <v>0.5600000000000001</v>
      </c>
      <c r="V8" t="n">
        <v>0.9</v>
      </c>
      <c r="W8" t="n">
        <v>20.79</v>
      </c>
      <c r="X8" t="n">
        <v>2.52</v>
      </c>
      <c r="Y8" t="n">
        <v>0.5</v>
      </c>
      <c r="Z8" t="n">
        <v>10</v>
      </c>
      <c r="AA8" t="n">
        <v>2447.79019784553</v>
      </c>
      <c r="AB8" t="n">
        <v>3349.174537574502</v>
      </c>
      <c r="AC8" t="n">
        <v>3029.534020304251</v>
      </c>
      <c r="AD8" t="n">
        <v>2447790.19784553</v>
      </c>
      <c r="AE8" t="n">
        <v>3349174.537574502</v>
      </c>
      <c r="AF8" t="n">
        <v>6.607438349600368e-07</v>
      </c>
      <c r="AG8" t="n">
        <v>1.176527777777778</v>
      </c>
      <c r="AH8" t="n">
        <v>3029534.020304251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1.1899</v>
      </c>
      <c r="E9" t="n">
        <v>84.04000000000001</v>
      </c>
      <c r="F9" t="n">
        <v>79.76000000000001</v>
      </c>
      <c r="G9" t="n">
        <v>62.15</v>
      </c>
      <c r="H9" t="n">
        <v>0.99</v>
      </c>
      <c r="I9" t="n">
        <v>77</v>
      </c>
      <c r="J9" t="n">
        <v>142.68</v>
      </c>
      <c r="K9" t="n">
        <v>46.47</v>
      </c>
      <c r="L9" t="n">
        <v>8</v>
      </c>
      <c r="M9" t="n">
        <v>75</v>
      </c>
      <c r="N9" t="n">
        <v>23.21</v>
      </c>
      <c r="O9" t="n">
        <v>17831.04</v>
      </c>
      <c r="P9" t="n">
        <v>846.84</v>
      </c>
      <c r="Q9" t="n">
        <v>1261.94</v>
      </c>
      <c r="R9" t="n">
        <v>181.58</v>
      </c>
      <c r="S9" t="n">
        <v>108.84</v>
      </c>
      <c r="T9" t="n">
        <v>35152.55</v>
      </c>
      <c r="U9" t="n">
        <v>0.6</v>
      </c>
      <c r="V9" t="n">
        <v>0.91</v>
      </c>
      <c r="W9" t="n">
        <v>20.78</v>
      </c>
      <c r="X9" t="n">
        <v>2.18</v>
      </c>
      <c r="Y9" t="n">
        <v>0.5</v>
      </c>
      <c r="Z9" t="n">
        <v>10</v>
      </c>
      <c r="AA9" t="n">
        <v>2407.285141953911</v>
      </c>
      <c r="AB9" t="n">
        <v>3293.753733146636</v>
      </c>
      <c r="AC9" t="n">
        <v>2979.402499667396</v>
      </c>
      <c r="AD9" t="n">
        <v>2407285.141953911</v>
      </c>
      <c r="AE9" t="n">
        <v>3293753.733146636</v>
      </c>
      <c r="AF9" t="n">
        <v>6.660615801583768e-07</v>
      </c>
      <c r="AG9" t="n">
        <v>1.167222222222222</v>
      </c>
      <c r="AH9" t="n">
        <v>2979402.499667396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1.1968</v>
      </c>
      <c r="E10" t="n">
        <v>83.55</v>
      </c>
      <c r="F10" t="n">
        <v>79.52</v>
      </c>
      <c r="G10" t="n">
        <v>70.17</v>
      </c>
      <c r="H10" t="n">
        <v>1.11</v>
      </c>
      <c r="I10" t="n">
        <v>68</v>
      </c>
      <c r="J10" t="n">
        <v>144.05</v>
      </c>
      <c r="K10" t="n">
        <v>46.47</v>
      </c>
      <c r="L10" t="n">
        <v>9</v>
      </c>
      <c r="M10" t="n">
        <v>66</v>
      </c>
      <c r="N10" t="n">
        <v>23.58</v>
      </c>
      <c r="O10" t="n">
        <v>17999.83</v>
      </c>
      <c r="P10" t="n">
        <v>838.85</v>
      </c>
      <c r="Q10" t="n">
        <v>1261.97</v>
      </c>
      <c r="R10" t="n">
        <v>174.17</v>
      </c>
      <c r="S10" t="n">
        <v>108.84</v>
      </c>
      <c r="T10" t="n">
        <v>31493.12</v>
      </c>
      <c r="U10" t="n">
        <v>0.62</v>
      </c>
      <c r="V10" t="n">
        <v>0.91</v>
      </c>
      <c r="W10" t="n">
        <v>20.75</v>
      </c>
      <c r="X10" t="n">
        <v>1.94</v>
      </c>
      <c r="Y10" t="n">
        <v>0.5</v>
      </c>
      <c r="Z10" t="n">
        <v>10</v>
      </c>
      <c r="AA10" t="n">
        <v>2375.232034510639</v>
      </c>
      <c r="AB10" t="n">
        <v>3249.89725745945</v>
      </c>
      <c r="AC10" t="n">
        <v>2939.731624466846</v>
      </c>
      <c r="AD10" t="n">
        <v>2375232.034510639</v>
      </c>
      <c r="AE10" t="n">
        <v>3249897.25745945</v>
      </c>
      <c r="AF10" t="n">
        <v>6.699239424603289e-07</v>
      </c>
      <c r="AG10" t="n">
        <v>1.160416666666667</v>
      </c>
      <c r="AH10" t="n">
        <v>2939731.624466846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1.2031</v>
      </c>
      <c r="E11" t="n">
        <v>83.12</v>
      </c>
      <c r="F11" t="n">
        <v>79.28</v>
      </c>
      <c r="G11" t="n">
        <v>77.98</v>
      </c>
      <c r="H11" t="n">
        <v>1.22</v>
      </c>
      <c r="I11" t="n">
        <v>61</v>
      </c>
      <c r="J11" t="n">
        <v>145.42</v>
      </c>
      <c r="K11" t="n">
        <v>46.47</v>
      </c>
      <c r="L11" t="n">
        <v>10</v>
      </c>
      <c r="M11" t="n">
        <v>59</v>
      </c>
      <c r="N11" t="n">
        <v>23.95</v>
      </c>
      <c r="O11" t="n">
        <v>18169.15</v>
      </c>
      <c r="P11" t="n">
        <v>831.13</v>
      </c>
      <c r="Q11" t="n">
        <v>1261.9</v>
      </c>
      <c r="R11" t="n">
        <v>166.16</v>
      </c>
      <c r="S11" t="n">
        <v>108.84</v>
      </c>
      <c r="T11" t="n">
        <v>27520.97</v>
      </c>
      <c r="U11" t="n">
        <v>0.66</v>
      </c>
      <c r="V11" t="n">
        <v>0.91</v>
      </c>
      <c r="W11" t="n">
        <v>20.74</v>
      </c>
      <c r="X11" t="n">
        <v>1.69</v>
      </c>
      <c r="Y11" t="n">
        <v>0.5</v>
      </c>
      <c r="Z11" t="n">
        <v>10</v>
      </c>
      <c r="AA11" t="n">
        <v>2345.257711346225</v>
      </c>
      <c r="AB11" t="n">
        <v>3208.885066132088</v>
      </c>
      <c r="AC11" t="n">
        <v>2902.633579118796</v>
      </c>
      <c r="AD11" t="n">
        <v>2345257.711346225</v>
      </c>
      <c r="AE11" t="n">
        <v>3208885.066132088</v>
      </c>
      <c r="AF11" t="n">
        <v>6.734504471708069e-07</v>
      </c>
      <c r="AG11" t="n">
        <v>1.154444444444445</v>
      </c>
      <c r="AH11" t="n">
        <v>2902633.579118796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1.2076</v>
      </c>
      <c r="E12" t="n">
        <v>82.81</v>
      </c>
      <c r="F12" t="n">
        <v>79.13</v>
      </c>
      <c r="G12" t="n">
        <v>86.31999999999999</v>
      </c>
      <c r="H12" t="n">
        <v>1.33</v>
      </c>
      <c r="I12" t="n">
        <v>55</v>
      </c>
      <c r="J12" t="n">
        <v>146.8</v>
      </c>
      <c r="K12" t="n">
        <v>46.47</v>
      </c>
      <c r="L12" t="n">
        <v>11</v>
      </c>
      <c r="M12" t="n">
        <v>53</v>
      </c>
      <c r="N12" t="n">
        <v>24.33</v>
      </c>
      <c r="O12" t="n">
        <v>18338.99</v>
      </c>
      <c r="P12" t="n">
        <v>825.49</v>
      </c>
      <c r="Q12" t="n">
        <v>1261.91</v>
      </c>
      <c r="R12" t="n">
        <v>161.52</v>
      </c>
      <c r="S12" t="n">
        <v>108.84</v>
      </c>
      <c r="T12" t="n">
        <v>25232.78</v>
      </c>
      <c r="U12" t="n">
        <v>0.67</v>
      </c>
      <c r="V12" t="n">
        <v>0.92</v>
      </c>
      <c r="W12" t="n">
        <v>20.73</v>
      </c>
      <c r="X12" t="n">
        <v>1.54</v>
      </c>
      <c r="Y12" t="n">
        <v>0.5</v>
      </c>
      <c r="Z12" t="n">
        <v>10</v>
      </c>
      <c r="AA12" t="n">
        <v>2323.967097865494</v>
      </c>
      <c r="AB12" t="n">
        <v>3179.754309492173</v>
      </c>
      <c r="AC12" t="n">
        <v>2876.283021007323</v>
      </c>
      <c r="AD12" t="n">
        <v>2323967.097865494</v>
      </c>
      <c r="AE12" t="n">
        <v>3179754.309492173</v>
      </c>
      <c r="AF12" t="n">
        <v>6.759693791068626e-07</v>
      </c>
      <c r="AG12" t="n">
        <v>1.150138888888889</v>
      </c>
      <c r="AH12" t="n">
        <v>2876283.021007323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1.2119</v>
      </c>
      <c r="E13" t="n">
        <v>82.52</v>
      </c>
      <c r="F13" t="n">
        <v>78.98</v>
      </c>
      <c r="G13" t="n">
        <v>94.77</v>
      </c>
      <c r="H13" t="n">
        <v>1.43</v>
      </c>
      <c r="I13" t="n">
        <v>50</v>
      </c>
      <c r="J13" t="n">
        <v>148.18</v>
      </c>
      <c r="K13" t="n">
        <v>46.47</v>
      </c>
      <c r="L13" t="n">
        <v>12</v>
      </c>
      <c r="M13" t="n">
        <v>48</v>
      </c>
      <c r="N13" t="n">
        <v>24.71</v>
      </c>
      <c r="O13" t="n">
        <v>18509.36</v>
      </c>
      <c r="P13" t="n">
        <v>817.9299999999999</v>
      </c>
      <c r="Q13" t="n">
        <v>1261.93</v>
      </c>
      <c r="R13" t="n">
        <v>156.38</v>
      </c>
      <c r="S13" t="n">
        <v>108.84</v>
      </c>
      <c r="T13" t="n">
        <v>22688.64</v>
      </c>
      <c r="U13" t="n">
        <v>0.7</v>
      </c>
      <c r="V13" t="n">
        <v>0.92</v>
      </c>
      <c r="W13" t="n">
        <v>20.72</v>
      </c>
      <c r="X13" t="n">
        <v>1.39</v>
      </c>
      <c r="Y13" t="n">
        <v>0.5</v>
      </c>
      <c r="Z13" t="n">
        <v>10</v>
      </c>
      <c r="AA13" t="n">
        <v>2299.382680082789</v>
      </c>
      <c r="AB13" t="n">
        <v>3146.116824493907</v>
      </c>
      <c r="AC13" t="n">
        <v>2845.855850366786</v>
      </c>
      <c r="AD13" t="n">
        <v>2299382.680082789</v>
      </c>
      <c r="AE13" t="n">
        <v>3146116.824493907</v>
      </c>
      <c r="AF13" t="n">
        <v>6.783763585124269e-07</v>
      </c>
      <c r="AG13" t="n">
        <v>1.146111111111111</v>
      </c>
      <c r="AH13" t="n">
        <v>2845855.850366786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1.2145</v>
      </c>
      <c r="E14" t="n">
        <v>82.34</v>
      </c>
      <c r="F14" t="n">
        <v>78.90000000000001</v>
      </c>
      <c r="G14" t="n">
        <v>102.92</v>
      </c>
      <c r="H14" t="n">
        <v>1.54</v>
      </c>
      <c r="I14" t="n">
        <v>46</v>
      </c>
      <c r="J14" t="n">
        <v>149.56</v>
      </c>
      <c r="K14" t="n">
        <v>46.47</v>
      </c>
      <c r="L14" t="n">
        <v>13</v>
      </c>
      <c r="M14" t="n">
        <v>44</v>
      </c>
      <c r="N14" t="n">
        <v>25.1</v>
      </c>
      <c r="O14" t="n">
        <v>18680.25</v>
      </c>
      <c r="P14" t="n">
        <v>812.0700000000001</v>
      </c>
      <c r="Q14" t="n">
        <v>1261.95</v>
      </c>
      <c r="R14" t="n">
        <v>153.93</v>
      </c>
      <c r="S14" t="n">
        <v>108.84</v>
      </c>
      <c r="T14" t="n">
        <v>21485.07</v>
      </c>
      <c r="U14" t="n">
        <v>0.71</v>
      </c>
      <c r="V14" t="n">
        <v>0.92</v>
      </c>
      <c r="W14" t="n">
        <v>20.72</v>
      </c>
      <c r="X14" t="n">
        <v>1.32</v>
      </c>
      <c r="Y14" t="n">
        <v>0.5</v>
      </c>
      <c r="Z14" t="n">
        <v>10</v>
      </c>
      <c r="AA14" t="n">
        <v>2282.124633637811</v>
      </c>
      <c r="AB14" t="n">
        <v>3122.503603976613</v>
      </c>
      <c r="AC14" t="n">
        <v>2824.4962424743</v>
      </c>
      <c r="AD14" t="n">
        <v>2282124.633637811</v>
      </c>
      <c r="AE14" t="n">
        <v>3122503.603976613</v>
      </c>
      <c r="AF14" t="n">
        <v>6.798317414088146e-07</v>
      </c>
      <c r="AG14" t="n">
        <v>1.143611111111111</v>
      </c>
      <c r="AH14" t="n">
        <v>2824496.2424743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1.2175</v>
      </c>
      <c r="E15" t="n">
        <v>82.14</v>
      </c>
      <c r="F15" t="n">
        <v>78.78</v>
      </c>
      <c r="G15" t="n">
        <v>109.93</v>
      </c>
      <c r="H15" t="n">
        <v>1.64</v>
      </c>
      <c r="I15" t="n">
        <v>43</v>
      </c>
      <c r="J15" t="n">
        <v>150.95</v>
      </c>
      <c r="K15" t="n">
        <v>46.47</v>
      </c>
      <c r="L15" t="n">
        <v>14</v>
      </c>
      <c r="M15" t="n">
        <v>41</v>
      </c>
      <c r="N15" t="n">
        <v>25.49</v>
      </c>
      <c r="O15" t="n">
        <v>18851.69</v>
      </c>
      <c r="P15" t="n">
        <v>805.0599999999999</v>
      </c>
      <c r="Q15" t="n">
        <v>1261.93</v>
      </c>
      <c r="R15" t="n">
        <v>149.89</v>
      </c>
      <c r="S15" t="n">
        <v>108.84</v>
      </c>
      <c r="T15" t="n">
        <v>19479.37</v>
      </c>
      <c r="U15" t="n">
        <v>0.73</v>
      </c>
      <c r="V15" t="n">
        <v>0.92</v>
      </c>
      <c r="W15" t="n">
        <v>20.72</v>
      </c>
      <c r="X15" t="n">
        <v>1.2</v>
      </c>
      <c r="Y15" t="n">
        <v>0.5</v>
      </c>
      <c r="Z15" t="n">
        <v>10</v>
      </c>
      <c r="AA15" t="n">
        <v>2261.578861086503</v>
      </c>
      <c r="AB15" t="n">
        <v>3094.3919715564</v>
      </c>
      <c r="AC15" t="n">
        <v>2799.067544797349</v>
      </c>
      <c r="AD15" t="n">
        <v>2261578.861086503</v>
      </c>
      <c r="AE15" t="n">
        <v>3094391.9715564</v>
      </c>
      <c r="AF15" t="n">
        <v>6.815110293661851e-07</v>
      </c>
      <c r="AG15" t="n">
        <v>1.140833333333333</v>
      </c>
      <c r="AH15" t="n">
        <v>2799067.544797348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1.2201</v>
      </c>
      <c r="E16" t="n">
        <v>81.95999999999999</v>
      </c>
      <c r="F16" t="n">
        <v>78.69</v>
      </c>
      <c r="G16" t="n">
        <v>118.04</v>
      </c>
      <c r="H16" t="n">
        <v>1.74</v>
      </c>
      <c r="I16" t="n">
        <v>40</v>
      </c>
      <c r="J16" t="n">
        <v>152.35</v>
      </c>
      <c r="K16" t="n">
        <v>46.47</v>
      </c>
      <c r="L16" t="n">
        <v>15</v>
      </c>
      <c r="M16" t="n">
        <v>38</v>
      </c>
      <c r="N16" t="n">
        <v>25.88</v>
      </c>
      <c r="O16" t="n">
        <v>19023.66</v>
      </c>
      <c r="P16" t="n">
        <v>798.36</v>
      </c>
      <c r="Q16" t="n">
        <v>1261.91</v>
      </c>
      <c r="R16" t="n">
        <v>147.28</v>
      </c>
      <c r="S16" t="n">
        <v>108.84</v>
      </c>
      <c r="T16" t="n">
        <v>18187.06</v>
      </c>
      <c r="U16" t="n">
        <v>0.74</v>
      </c>
      <c r="V16" t="n">
        <v>0.92</v>
      </c>
      <c r="W16" t="n">
        <v>20.71</v>
      </c>
      <c r="X16" t="n">
        <v>1.11</v>
      </c>
      <c r="Y16" t="n">
        <v>0.5</v>
      </c>
      <c r="Z16" t="n">
        <v>10</v>
      </c>
      <c r="AA16" t="n">
        <v>2242.732130070695</v>
      </c>
      <c r="AB16" t="n">
        <v>3068.605042721478</v>
      </c>
      <c r="AC16" t="n">
        <v>2775.741684258251</v>
      </c>
      <c r="AD16" t="n">
        <v>2242732.130070695</v>
      </c>
      <c r="AE16" t="n">
        <v>3068605.042721478</v>
      </c>
      <c r="AF16" t="n">
        <v>6.829664122625729e-07</v>
      </c>
      <c r="AG16" t="n">
        <v>1.138333333333333</v>
      </c>
      <c r="AH16" t="n">
        <v>2775741.684258251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1.2223</v>
      </c>
      <c r="E17" t="n">
        <v>81.81999999999999</v>
      </c>
      <c r="F17" t="n">
        <v>78.63</v>
      </c>
      <c r="G17" t="n">
        <v>127.51</v>
      </c>
      <c r="H17" t="n">
        <v>1.84</v>
      </c>
      <c r="I17" t="n">
        <v>37</v>
      </c>
      <c r="J17" t="n">
        <v>153.75</v>
      </c>
      <c r="K17" t="n">
        <v>46.47</v>
      </c>
      <c r="L17" t="n">
        <v>16</v>
      </c>
      <c r="M17" t="n">
        <v>35</v>
      </c>
      <c r="N17" t="n">
        <v>26.28</v>
      </c>
      <c r="O17" t="n">
        <v>19196.18</v>
      </c>
      <c r="P17" t="n">
        <v>793.48</v>
      </c>
      <c r="Q17" t="n">
        <v>1261.95</v>
      </c>
      <c r="R17" t="n">
        <v>145.05</v>
      </c>
      <c r="S17" t="n">
        <v>108.84</v>
      </c>
      <c r="T17" t="n">
        <v>17086.76</v>
      </c>
      <c r="U17" t="n">
        <v>0.75</v>
      </c>
      <c r="V17" t="n">
        <v>0.92</v>
      </c>
      <c r="W17" t="n">
        <v>20.71</v>
      </c>
      <c r="X17" t="n">
        <v>1.04</v>
      </c>
      <c r="Y17" t="n">
        <v>0.5</v>
      </c>
      <c r="Z17" t="n">
        <v>10</v>
      </c>
      <c r="AA17" t="n">
        <v>2228.54393374438</v>
      </c>
      <c r="AB17" t="n">
        <v>3049.192126568768</v>
      </c>
      <c r="AC17" t="n">
        <v>2758.181509576957</v>
      </c>
      <c r="AD17" t="n">
        <v>2228543.93374438</v>
      </c>
      <c r="AE17" t="n">
        <v>3049192.126568768</v>
      </c>
      <c r="AF17" t="n">
        <v>6.841978900979779e-07</v>
      </c>
      <c r="AG17" t="n">
        <v>1.136388888888889</v>
      </c>
      <c r="AH17" t="n">
        <v>2758181.509576957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1.2237</v>
      </c>
      <c r="E18" t="n">
        <v>81.72</v>
      </c>
      <c r="F18" t="n">
        <v>78.59</v>
      </c>
      <c r="G18" t="n">
        <v>134.72</v>
      </c>
      <c r="H18" t="n">
        <v>1.94</v>
      </c>
      <c r="I18" t="n">
        <v>35</v>
      </c>
      <c r="J18" t="n">
        <v>155.15</v>
      </c>
      <c r="K18" t="n">
        <v>46.47</v>
      </c>
      <c r="L18" t="n">
        <v>17</v>
      </c>
      <c r="M18" t="n">
        <v>33</v>
      </c>
      <c r="N18" t="n">
        <v>26.68</v>
      </c>
      <c r="O18" t="n">
        <v>19369.26</v>
      </c>
      <c r="P18" t="n">
        <v>786.75</v>
      </c>
      <c r="Q18" t="n">
        <v>1261.91</v>
      </c>
      <c r="R18" t="n">
        <v>143.74</v>
      </c>
      <c r="S18" t="n">
        <v>108.84</v>
      </c>
      <c r="T18" t="n">
        <v>16443.09</v>
      </c>
      <c r="U18" t="n">
        <v>0.76</v>
      </c>
      <c r="V18" t="n">
        <v>0.92</v>
      </c>
      <c r="W18" t="n">
        <v>20.7</v>
      </c>
      <c r="X18" t="n">
        <v>1</v>
      </c>
      <c r="Y18" t="n">
        <v>0.5</v>
      </c>
      <c r="Z18" t="n">
        <v>10</v>
      </c>
      <c r="AA18" t="n">
        <v>2212.362133344227</v>
      </c>
      <c r="AB18" t="n">
        <v>3027.051473370626</v>
      </c>
      <c r="AC18" t="n">
        <v>2738.153929245445</v>
      </c>
      <c r="AD18" t="n">
        <v>2212362.133344227</v>
      </c>
      <c r="AE18" t="n">
        <v>3027051.473370626</v>
      </c>
      <c r="AF18" t="n">
        <v>6.849815578114175e-07</v>
      </c>
      <c r="AG18" t="n">
        <v>1.135</v>
      </c>
      <c r="AH18" t="n">
        <v>2738153.929245445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1.2258</v>
      </c>
      <c r="E19" t="n">
        <v>81.58</v>
      </c>
      <c r="F19" t="n">
        <v>78.5</v>
      </c>
      <c r="G19" t="n">
        <v>142.72</v>
      </c>
      <c r="H19" t="n">
        <v>2.04</v>
      </c>
      <c r="I19" t="n">
        <v>33</v>
      </c>
      <c r="J19" t="n">
        <v>156.56</v>
      </c>
      <c r="K19" t="n">
        <v>46.47</v>
      </c>
      <c r="L19" t="n">
        <v>18</v>
      </c>
      <c r="M19" t="n">
        <v>31</v>
      </c>
      <c r="N19" t="n">
        <v>27.09</v>
      </c>
      <c r="O19" t="n">
        <v>19542.89</v>
      </c>
      <c r="P19" t="n">
        <v>780.9400000000001</v>
      </c>
      <c r="Q19" t="n">
        <v>1261.89</v>
      </c>
      <c r="R19" t="n">
        <v>140.66</v>
      </c>
      <c r="S19" t="n">
        <v>108.84</v>
      </c>
      <c r="T19" t="n">
        <v>14911.39</v>
      </c>
      <c r="U19" t="n">
        <v>0.77</v>
      </c>
      <c r="V19" t="n">
        <v>0.92</v>
      </c>
      <c r="W19" t="n">
        <v>20.7</v>
      </c>
      <c r="X19" t="n">
        <v>0.91</v>
      </c>
      <c r="Y19" t="n">
        <v>0.5</v>
      </c>
      <c r="Z19" t="n">
        <v>10</v>
      </c>
      <c r="AA19" t="n">
        <v>2196.365475227952</v>
      </c>
      <c r="AB19" t="n">
        <v>3005.164140013188</v>
      </c>
      <c r="AC19" t="n">
        <v>2718.355492264578</v>
      </c>
      <c r="AD19" t="n">
        <v>2196365.475227952</v>
      </c>
      <c r="AE19" t="n">
        <v>3005164.140013189</v>
      </c>
      <c r="AF19" t="n">
        <v>6.861570593815768e-07</v>
      </c>
      <c r="AG19" t="n">
        <v>1.133055555555555</v>
      </c>
      <c r="AH19" t="n">
        <v>2718355.492264578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1.2277</v>
      </c>
      <c r="E20" t="n">
        <v>81.45</v>
      </c>
      <c r="F20" t="n">
        <v>78.43000000000001</v>
      </c>
      <c r="G20" t="n">
        <v>151.79</v>
      </c>
      <c r="H20" t="n">
        <v>2.13</v>
      </c>
      <c r="I20" t="n">
        <v>31</v>
      </c>
      <c r="J20" t="n">
        <v>157.97</v>
      </c>
      <c r="K20" t="n">
        <v>46.47</v>
      </c>
      <c r="L20" t="n">
        <v>19</v>
      </c>
      <c r="M20" t="n">
        <v>29</v>
      </c>
      <c r="N20" t="n">
        <v>27.5</v>
      </c>
      <c r="O20" t="n">
        <v>19717.08</v>
      </c>
      <c r="P20" t="n">
        <v>774.99</v>
      </c>
      <c r="Q20" t="n">
        <v>1261.91</v>
      </c>
      <c r="R20" t="n">
        <v>138.61</v>
      </c>
      <c r="S20" t="n">
        <v>108.84</v>
      </c>
      <c r="T20" t="n">
        <v>13897.26</v>
      </c>
      <c r="U20" t="n">
        <v>0.79</v>
      </c>
      <c r="V20" t="n">
        <v>0.92</v>
      </c>
      <c r="W20" t="n">
        <v>20.69</v>
      </c>
      <c r="X20" t="n">
        <v>0.84</v>
      </c>
      <c r="Y20" t="n">
        <v>0.5</v>
      </c>
      <c r="Z20" t="n">
        <v>10</v>
      </c>
      <c r="AA20" t="n">
        <v>2180.667905858542</v>
      </c>
      <c r="AB20" t="n">
        <v>2983.686033073906</v>
      </c>
      <c r="AC20" t="n">
        <v>2698.927225706981</v>
      </c>
      <c r="AD20" t="n">
        <v>2180667.905858542</v>
      </c>
      <c r="AE20" t="n">
        <v>2983686.033073906</v>
      </c>
      <c r="AF20" t="n">
        <v>6.872206084212448e-07</v>
      </c>
      <c r="AG20" t="n">
        <v>1.13125</v>
      </c>
      <c r="AH20" t="n">
        <v>2698927.225706981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1.2292</v>
      </c>
      <c r="E21" t="n">
        <v>81.36</v>
      </c>
      <c r="F21" t="n">
        <v>78.39</v>
      </c>
      <c r="G21" t="n">
        <v>162.18</v>
      </c>
      <c r="H21" t="n">
        <v>2.22</v>
      </c>
      <c r="I21" t="n">
        <v>29</v>
      </c>
      <c r="J21" t="n">
        <v>159.39</v>
      </c>
      <c r="K21" t="n">
        <v>46.47</v>
      </c>
      <c r="L21" t="n">
        <v>20</v>
      </c>
      <c r="M21" t="n">
        <v>27</v>
      </c>
      <c r="N21" t="n">
        <v>27.92</v>
      </c>
      <c r="O21" t="n">
        <v>19891.97</v>
      </c>
      <c r="P21" t="n">
        <v>770.84</v>
      </c>
      <c r="Q21" t="n">
        <v>1261.92</v>
      </c>
      <c r="R21" t="n">
        <v>137.09</v>
      </c>
      <c r="S21" t="n">
        <v>108.84</v>
      </c>
      <c r="T21" t="n">
        <v>13148.31</v>
      </c>
      <c r="U21" t="n">
        <v>0.79</v>
      </c>
      <c r="V21" t="n">
        <v>0.92</v>
      </c>
      <c r="W21" t="n">
        <v>20.69</v>
      </c>
      <c r="X21" t="n">
        <v>0.8</v>
      </c>
      <c r="Y21" t="n">
        <v>0.5</v>
      </c>
      <c r="Z21" t="n">
        <v>10</v>
      </c>
      <c r="AA21" t="n">
        <v>2169.513027375632</v>
      </c>
      <c r="AB21" t="n">
        <v>2968.423436215082</v>
      </c>
      <c r="AC21" t="n">
        <v>2685.121269671173</v>
      </c>
      <c r="AD21" t="n">
        <v>2169513.027375632</v>
      </c>
      <c r="AE21" t="n">
        <v>2968423.436215082</v>
      </c>
      <c r="AF21" t="n">
        <v>6.8806025239993e-07</v>
      </c>
      <c r="AG21" t="n">
        <v>1.13</v>
      </c>
      <c r="AH21" t="n">
        <v>2685121.269671173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1.231</v>
      </c>
      <c r="E22" t="n">
        <v>81.23</v>
      </c>
      <c r="F22" t="n">
        <v>78.31999999999999</v>
      </c>
      <c r="G22" t="n">
        <v>174.04</v>
      </c>
      <c r="H22" t="n">
        <v>2.31</v>
      </c>
      <c r="I22" t="n">
        <v>27</v>
      </c>
      <c r="J22" t="n">
        <v>160.81</v>
      </c>
      <c r="K22" t="n">
        <v>46.47</v>
      </c>
      <c r="L22" t="n">
        <v>21</v>
      </c>
      <c r="M22" t="n">
        <v>25</v>
      </c>
      <c r="N22" t="n">
        <v>28.34</v>
      </c>
      <c r="O22" t="n">
        <v>20067.32</v>
      </c>
      <c r="P22" t="n">
        <v>762.85</v>
      </c>
      <c r="Q22" t="n">
        <v>1261.9</v>
      </c>
      <c r="R22" t="n">
        <v>135.07</v>
      </c>
      <c r="S22" t="n">
        <v>108.84</v>
      </c>
      <c r="T22" t="n">
        <v>12147.7</v>
      </c>
      <c r="U22" t="n">
        <v>0.8100000000000001</v>
      </c>
      <c r="V22" t="n">
        <v>0.92</v>
      </c>
      <c r="W22" t="n">
        <v>20.68</v>
      </c>
      <c r="X22" t="n">
        <v>0.73</v>
      </c>
      <c r="Y22" t="n">
        <v>0.5</v>
      </c>
      <c r="Z22" t="n">
        <v>10</v>
      </c>
      <c r="AA22" t="n">
        <v>2150.066611304475</v>
      </c>
      <c r="AB22" t="n">
        <v>2941.815991831197</v>
      </c>
      <c r="AC22" t="n">
        <v>2661.053202435503</v>
      </c>
      <c r="AD22" t="n">
        <v>2150066.611304475</v>
      </c>
      <c r="AE22" t="n">
        <v>2941815.991831196</v>
      </c>
      <c r="AF22" t="n">
        <v>6.890678251743523e-07</v>
      </c>
      <c r="AG22" t="n">
        <v>1.128194444444444</v>
      </c>
      <c r="AH22" t="n">
        <v>2661053.202435503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1.2319</v>
      </c>
      <c r="E23" t="n">
        <v>81.17</v>
      </c>
      <c r="F23" t="n">
        <v>78.29000000000001</v>
      </c>
      <c r="G23" t="n">
        <v>180.66</v>
      </c>
      <c r="H23" t="n">
        <v>2.4</v>
      </c>
      <c r="I23" t="n">
        <v>26</v>
      </c>
      <c r="J23" t="n">
        <v>162.24</v>
      </c>
      <c r="K23" t="n">
        <v>46.47</v>
      </c>
      <c r="L23" t="n">
        <v>22</v>
      </c>
      <c r="M23" t="n">
        <v>24</v>
      </c>
      <c r="N23" t="n">
        <v>28.77</v>
      </c>
      <c r="O23" t="n">
        <v>20243.25</v>
      </c>
      <c r="P23" t="n">
        <v>757.49</v>
      </c>
      <c r="Q23" t="n">
        <v>1261.89</v>
      </c>
      <c r="R23" t="n">
        <v>134.08</v>
      </c>
      <c r="S23" t="n">
        <v>108.84</v>
      </c>
      <c r="T23" t="n">
        <v>11657.21</v>
      </c>
      <c r="U23" t="n">
        <v>0.8100000000000001</v>
      </c>
      <c r="V23" t="n">
        <v>0.93</v>
      </c>
      <c r="W23" t="n">
        <v>20.68</v>
      </c>
      <c r="X23" t="n">
        <v>0.7</v>
      </c>
      <c r="Y23" t="n">
        <v>0.5</v>
      </c>
      <c r="Z23" t="n">
        <v>10</v>
      </c>
      <c r="AA23" t="n">
        <v>2137.726170283163</v>
      </c>
      <c r="AB23" t="n">
        <v>2924.931256004003</v>
      </c>
      <c r="AC23" t="n">
        <v>2645.779922097781</v>
      </c>
      <c r="AD23" t="n">
        <v>2137726.170283163</v>
      </c>
      <c r="AE23" t="n">
        <v>2924931.256004003</v>
      </c>
      <c r="AF23" t="n">
        <v>6.895716115615634e-07</v>
      </c>
      <c r="AG23" t="n">
        <v>1.127361111111111</v>
      </c>
      <c r="AH23" t="n">
        <v>2645779.922097781</v>
      </c>
    </row>
    <row r="24">
      <c r="A24" t="n">
        <v>22</v>
      </c>
      <c r="B24" t="n">
        <v>65</v>
      </c>
      <c r="C24" t="inlineStr">
        <is>
          <t xml:space="preserve">CONCLUIDO	</t>
        </is>
      </c>
      <c r="D24" t="n">
        <v>1.2326</v>
      </c>
      <c r="E24" t="n">
        <v>81.13</v>
      </c>
      <c r="F24" t="n">
        <v>78.27</v>
      </c>
      <c r="G24" t="n">
        <v>187.84</v>
      </c>
      <c r="H24" t="n">
        <v>2.49</v>
      </c>
      <c r="I24" t="n">
        <v>25</v>
      </c>
      <c r="J24" t="n">
        <v>163.67</v>
      </c>
      <c r="K24" t="n">
        <v>46.47</v>
      </c>
      <c r="L24" t="n">
        <v>23</v>
      </c>
      <c r="M24" t="n">
        <v>23</v>
      </c>
      <c r="N24" t="n">
        <v>29.2</v>
      </c>
      <c r="O24" t="n">
        <v>20419.76</v>
      </c>
      <c r="P24" t="n">
        <v>750.59</v>
      </c>
      <c r="Q24" t="n">
        <v>1261.92</v>
      </c>
      <c r="R24" t="n">
        <v>133.37</v>
      </c>
      <c r="S24" t="n">
        <v>108.84</v>
      </c>
      <c r="T24" t="n">
        <v>11305.11</v>
      </c>
      <c r="U24" t="n">
        <v>0.82</v>
      </c>
      <c r="V24" t="n">
        <v>0.93</v>
      </c>
      <c r="W24" t="n">
        <v>20.68</v>
      </c>
      <c r="X24" t="n">
        <v>0.68</v>
      </c>
      <c r="Y24" t="n">
        <v>0.5</v>
      </c>
      <c r="Z24" t="n">
        <v>10</v>
      </c>
      <c r="AA24" t="n">
        <v>2122.809183346167</v>
      </c>
      <c r="AB24" t="n">
        <v>2904.521176385786</v>
      </c>
      <c r="AC24" t="n">
        <v>2627.3177518326</v>
      </c>
      <c r="AD24" t="n">
        <v>2122809.183346167</v>
      </c>
      <c r="AE24" t="n">
        <v>2904521.176385786</v>
      </c>
      <c r="AF24" t="n">
        <v>6.899634454182832e-07</v>
      </c>
      <c r="AG24" t="n">
        <v>1.126805555555555</v>
      </c>
      <c r="AH24" t="n">
        <v>2627317.7518326</v>
      </c>
    </row>
    <row r="25">
      <c r="A25" t="n">
        <v>23</v>
      </c>
      <c r="B25" t="n">
        <v>65</v>
      </c>
      <c r="C25" t="inlineStr">
        <is>
          <t xml:space="preserve">CONCLUIDO	</t>
        </is>
      </c>
      <c r="D25" t="n">
        <v>1.2332</v>
      </c>
      <c r="E25" t="n">
        <v>81.09</v>
      </c>
      <c r="F25" t="n">
        <v>78.26000000000001</v>
      </c>
      <c r="G25" t="n">
        <v>195.64</v>
      </c>
      <c r="H25" t="n">
        <v>2.58</v>
      </c>
      <c r="I25" t="n">
        <v>24</v>
      </c>
      <c r="J25" t="n">
        <v>165.1</v>
      </c>
      <c r="K25" t="n">
        <v>46.47</v>
      </c>
      <c r="L25" t="n">
        <v>24</v>
      </c>
      <c r="M25" t="n">
        <v>22</v>
      </c>
      <c r="N25" t="n">
        <v>29.64</v>
      </c>
      <c r="O25" t="n">
        <v>20596.86</v>
      </c>
      <c r="P25" t="n">
        <v>745.26</v>
      </c>
      <c r="Q25" t="n">
        <v>1261.88</v>
      </c>
      <c r="R25" t="n">
        <v>132.98</v>
      </c>
      <c r="S25" t="n">
        <v>108.84</v>
      </c>
      <c r="T25" t="n">
        <v>11118.66</v>
      </c>
      <c r="U25" t="n">
        <v>0.82</v>
      </c>
      <c r="V25" t="n">
        <v>0.93</v>
      </c>
      <c r="W25" t="n">
        <v>20.69</v>
      </c>
      <c r="X25" t="n">
        <v>0.67</v>
      </c>
      <c r="Y25" t="n">
        <v>0.5</v>
      </c>
      <c r="Z25" t="n">
        <v>10</v>
      </c>
      <c r="AA25" t="n">
        <v>2111.241176577442</v>
      </c>
      <c r="AB25" t="n">
        <v>2888.693319180377</v>
      </c>
      <c r="AC25" t="n">
        <v>2613.000483104338</v>
      </c>
      <c r="AD25" t="n">
        <v>2111241.176577442</v>
      </c>
      <c r="AE25" t="n">
        <v>2888693.319180377</v>
      </c>
      <c r="AF25" t="n">
        <v>6.902993030097574e-07</v>
      </c>
      <c r="AG25" t="n">
        <v>1.12625</v>
      </c>
      <c r="AH25" t="n">
        <v>2613000.483104338</v>
      </c>
    </row>
    <row r="26">
      <c r="A26" t="n">
        <v>24</v>
      </c>
      <c r="B26" t="n">
        <v>65</v>
      </c>
      <c r="C26" t="inlineStr">
        <is>
          <t xml:space="preserve">CONCLUIDO	</t>
        </is>
      </c>
      <c r="D26" t="n">
        <v>1.2338</v>
      </c>
      <c r="E26" t="n">
        <v>81.05</v>
      </c>
      <c r="F26" t="n">
        <v>78.23999999999999</v>
      </c>
      <c r="G26" t="n">
        <v>204.12</v>
      </c>
      <c r="H26" t="n">
        <v>2.66</v>
      </c>
      <c r="I26" t="n">
        <v>23</v>
      </c>
      <c r="J26" t="n">
        <v>166.54</v>
      </c>
      <c r="K26" t="n">
        <v>46.47</v>
      </c>
      <c r="L26" t="n">
        <v>25</v>
      </c>
      <c r="M26" t="n">
        <v>21</v>
      </c>
      <c r="N26" t="n">
        <v>30.08</v>
      </c>
      <c r="O26" t="n">
        <v>20774.56</v>
      </c>
      <c r="P26" t="n">
        <v>738.84</v>
      </c>
      <c r="Q26" t="n">
        <v>1261.89</v>
      </c>
      <c r="R26" t="n">
        <v>132.49</v>
      </c>
      <c r="S26" t="n">
        <v>108.84</v>
      </c>
      <c r="T26" t="n">
        <v>10878.92</v>
      </c>
      <c r="U26" t="n">
        <v>0.82</v>
      </c>
      <c r="V26" t="n">
        <v>0.93</v>
      </c>
      <c r="W26" t="n">
        <v>20.69</v>
      </c>
      <c r="X26" t="n">
        <v>0.66</v>
      </c>
      <c r="Y26" t="n">
        <v>0.5</v>
      </c>
      <c r="Z26" t="n">
        <v>10</v>
      </c>
      <c r="AA26" t="n">
        <v>2097.465370093886</v>
      </c>
      <c r="AB26" t="n">
        <v>2869.844653003886</v>
      </c>
      <c r="AC26" t="n">
        <v>2595.950707173462</v>
      </c>
      <c r="AD26" t="n">
        <v>2097465.370093886</v>
      </c>
      <c r="AE26" t="n">
        <v>2869844.653003886</v>
      </c>
      <c r="AF26" t="n">
        <v>6.906351606012315e-07</v>
      </c>
      <c r="AG26" t="n">
        <v>1.125694444444444</v>
      </c>
      <c r="AH26" t="n">
        <v>2595950.707173462</v>
      </c>
    </row>
    <row r="27">
      <c r="A27" t="n">
        <v>25</v>
      </c>
      <c r="B27" t="n">
        <v>65</v>
      </c>
      <c r="C27" t="inlineStr">
        <is>
          <t xml:space="preserve">CONCLUIDO	</t>
        </is>
      </c>
      <c r="D27" t="n">
        <v>1.2351</v>
      </c>
      <c r="E27" t="n">
        <v>80.95999999999999</v>
      </c>
      <c r="F27" t="n">
        <v>78.19</v>
      </c>
      <c r="G27" t="n">
        <v>213.23</v>
      </c>
      <c r="H27" t="n">
        <v>2.74</v>
      </c>
      <c r="I27" t="n">
        <v>22</v>
      </c>
      <c r="J27" t="n">
        <v>167.99</v>
      </c>
      <c r="K27" t="n">
        <v>46.47</v>
      </c>
      <c r="L27" t="n">
        <v>26</v>
      </c>
      <c r="M27" t="n">
        <v>16</v>
      </c>
      <c r="N27" t="n">
        <v>30.52</v>
      </c>
      <c r="O27" t="n">
        <v>20952.87</v>
      </c>
      <c r="P27" t="n">
        <v>735.38</v>
      </c>
      <c r="Q27" t="n">
        <v>1261.9</v>
      </c>
      <c r="R27" t="n">
        <v>130.6</v>
      </c>
      <c r="S27" t="n">
        <v>108.84</v>
      </c>
      <c r="T27" t="n">
        <v>9939.360000000001</v>
      </c>
      <c r="U27" t="n">
        <v>0.83</v>
      </c>
      <c r="V27" t="n">
        <v>0.93</v>
      </c>
      <c r="W27" t="n">
        <v>20.68</v>
      </c>
      <c r="X27" t="n">
        <v>0.6</v>
      </c>
      <c r="Y27" t="n">
        <v>0.5</v>
      </c>
      <c r="Z27" t="n">
        <v>10</v>
      </c>
      <c r="AA27" t="n">
        <v>2088.072573917794</v>
      </c>
      <c r="AB27" t="n">
        <v>2856.993014894834</v>
      </c>
      <c r="AC27" t="n">
        <v>2584.325611368152</v>
      </c>
      <c r="AD27" t="n">
        <v>2088072.573917794</v>
      </c>
      <c r="AE27" t="n">
        <v>2856993.014894834</v>
      </c>
      <c r="AF27" t="n">
        <v>6.913628520494253e-07</v>
      </c>
      <c r="AG27" t="n">
        <v>1.124444444444444</v>
      </c>
      <c r="AH27" t="n">
        <v>2584325.611368152</v>
      </c>
    </row>
    <row r="28">
      <c r="A28" t="n">
        <v>26</v>
      </c>
      <c r="B28" t="n">
        <v>65</v>
      </c>
      <c r="C28" t="inlineStr">
        <is>
          <t xml:space="preserve">CONCLUIDO	</t>
        </is>
      </c>
      <c r="D28" t="n">
        <v>1.236</v>
      </c>
      <c r="E28" t="n">
        <v>80.91</v>
      </c>
      <c r="F28" t="n">
        <v>78.16</v>
      </c>
      <c r="G28" t="n">
        <v>223.3</v>
      </c>
      <c r="H28" t="n">
        <v>2.82</v>
      </c>
      <c r="I28" t="n">
        <v>21</v>
      </c>
      <c r="J28" t="n">
        <v>169.44</v>
      </c>
      <c r="K28" t="n">
        <v>46.47</v>
      </c>
      <c r="L28" t="n">
        <v>27</v>
      </c>
      <c r="M28" t="n">
        <v>6</v>
      </c>
      <c r="N28" t="n">
        <v>30.97</v>
      </c>
      <c r="O28" t="n">
        <v>21131.78</v>
      </c>
      <c r="P28" t="n">
        <v>732.35</v>
      </c>
      <c r="Q28" t="n">
        <v>1261.89</v>
      </c>
      <c r="R28" t="n">
        <v>129.17</v>
      </c>
      <c r="S28" t="n">
        <v>108.84</v>
      </c>
      <c r="T28" t="n">
        <v>9229.15</v>
      </c>
      <c r="U28" t="n">
        <v>0.84</v>
      </c>
      <c r="V28" t="n">
        <v>0.93</v>
      </c>
      <c r="W28" t="n">
        <v>20.69</v>
      </c>
      <c r="X28" t="n">
        <v>0.57</v>
      </c>
      <c r="Y28" t="n">
        <v>0.5</v>
      </c>
      <c r="Z28" t="n">
        <v>10</v>
      </c>
      <c r="AA28" t="n">
        <v>2080.378060221157</v>
      </c>
      <c r="AB28" t="n">
        <v>2846.46504179711</v>
      </c>
      <c r="AC28" t="n">
        <v>2574.802413246771</v>
      </c>
      <c r="AD28" t="n">
        <v>2080378.060221157</v>
      </c>
      <c r="AE28" t="n">
        <v>2846465.04179711</v>
      </c>
      <c r="AF28" t="n">
        <v>6.918666384366364e-07</v>
      </c>
      <c r="AG28" t="n">
        <v>1.12375</v>
      </c>
      <c r="AH28" t="n">
        <v>2574802.413246771</v>
      </c>
    </row>
    <row r="29">
      <c r="A29" t="n">
        <v>27</v>
      </c>
      <c r="B29" t="n">
        <v>65</v>
      </c>
      <c r="C29" t="inlineStr">
        <is>
          <t xml:space="preserve">CONCLUIDO	</t>
        </is>
      </c>
      <c r="D29" t="n">
        <v>1.2359</v>
      </c>
      <c r="E29" t="n">
        <v>80.91</v>
      </c>
      <c r="F29" t="n">
        <v>78.16</v>
      </c>
      <c r="G29" t="n">
        <v>223.31</v>
      </c>
      <c r="H29" t="n">
        <v>2.9</v>
      </c>
      <c r="I29" t="n">
        <v>21</v>
      </c>
      <c r="J29" t="n">
        <v>170.9</v>
      </c>
      <c r="K29" t="n">
        <v>46.47</v>
      </c>
      <c r="L29" t="n">
        <v>28</v>
      </c>
      <c r="M29" t="n">
        <v>2</v>
      </c>
      <c r="N29" t="n">
        <v>31.43</v>
      </c>
      <c r="O29" t="n">
        <v>21311.32</v>
      </c>
      <c r="P29" t="n">
        <v>736.99</v>
      </c>
      <c r="Q29" t="n">
        <v>1261.96</v>
      </c>
      <c r="R29" t="n">
        <v>129</v>
      </c>
      <c r="S29" t="n">
        <v>108.84</v>
      </c>
      <c r="T29" t="n">
        <v>9142.1</v>
      </c>
      <c r="U29" t="n">
        <v>0.84</v>
      </c>
      <c r="V29" t="n">
        <v>0.93</v>
      </c>
      <c r="W29" t="n">
        <v>20.7</v>
      </c>
      <c r="X29" t="n">
        <v>0.57</v>
      </c>
      <c r="Y29" t="n">
        <v>0.5</v>
      </c>
      <c r="Z29" t="n">
        <v>10</v>
      </c>
      <c r="AA29" t="n">
        <v>2089.626417190794</v>
      </c>
      <c r="AB29" t="n">
        <v>2859.119051811682</v>
      </c>
      <c r="AC29" t="n">
        <v>2586.248742305566</v>
      </c>
      <c r="AD29" t="n">
        <v>2089626.417190794</v>
      </c>
      <c r="AE29" t="n">
        <v>2859119.051811682</v>
      </c>
      <c r="AF29" t="n">
        <v>6.918106621713908e-07</v>
      </c>
      <c r="AG29" t="n">
        <v>1.12375</v>
      </c>
      <c r="AH29" t="n">
        <v>2586248.742305567</v>
      </c>
    </row>
    <row r="30">
      <c r="A30" t="n">
        <v>28</v>
      </c>
      <c r="B30" t="n">
        <v>65</v>
      </c>
      <c r="C30" t="inlineStr">
        <is>
          <t xml:space="preserve">CONCLUIDO	</t>
        </is>
      </c>
      <c r="D30" t="n">
        <v>1.2358</v>
      </c>
      <c r="E30" t="n">
        <v>80.92</v>
      </c>
      <c r="F30" t="n">
        <v>78.16</v>
      </c>
      <c r="G30" t="n">
        <v>223.33</v>
      </c>
      <c r="H30" t="n">
        <v>2.98</v>
      </c>
      <c r="I30" t="n">
        <v>21</v>
      </c>
      <c r="J30" t="n">
        <v>172.36</v>
      </c>
      <c r="K30" t="n">
        <v>46.47</v>
      </c>
      <c r="L30" t="n">
        <v>29</v>
      </c>
      <c r="M30" t="n">
        <v>0</v>
      </c>
      <c r="N30" t="n">
        <v>31.89</v>
      </c>
      <c r="O30" t="n">
        <v>21491.47</v>
      </c>
      <c r="P30" t="n">
        <v>742.15</v>
      </c>
      <c r="Q30" t="n">
        <v>1261.97</v>
      </c>
      <c r="R30" t="n">
        <v>129.08</v>
      </c>
      <c r="S30" t="n">
        <v>108.84</v>
      </c>
      <c r="T30" t="n">
        <v>9183.709999999999</v>
      </c>
      <c r="U30" t="n">
        <v>0.84</v>
      </c>
      <c r="V30" t="n">
        <v>0.93</v>
      </c>
      <c r="W30" t="n">
        <v>20.7</v>
      </c>
      <c r="X30" t="n">
        <v>0.58</v>
      </c>
      <c r="Y30" t="n">
        <v>0.5</v>
      </c>
      <c r="Z30" t="n">
        <v>10</v>
      </c>
      <c r="AA30" t="n">
        <v>2099.894432371338</v>
      </c>
      <c r="AB30" t="n">
        <v>2873.16820317456</v>
      </c>
      <c r="AC30" t="n">
        <v>2598.95706238048</v>
      </c>
      <c r="AD30" t="n">
        <v>2099894.432371338</v>
      </c>
      <c r="AE30" t="n">
        <v>2873168.20317456</v>
      </c>
      <c r="AF30" t="n">
        <v>6.917546859061451e-07</v>
      </c>
      <c r="AG30" t="n">
        <v>1.123888888888889</v>
      </c>
      <c r="AH30" t="n">
        <v>2598957.06238048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0.7461</v>
      </c>
      <c r="E2" t="n">
        <v>134.03</v>
      </c>
      <c r="F2" t="n">
        <v>104.28</v>
      </c>
      <c r="G2" t="n">
        <v>6.96</v>
      </c>
      <c r="H2" t="n">
        <v>0.12</v>
      </c>
      <c r="I2" t="n">
        <v>899</v>
      </c>
      <c r="J2" t="n">
        <v>150.44</v>
      </c>
      <c r="K2" t="n">
        <v>49.1</v>
      </c>
      <c r="L2" t="n">
        <v>1</v>
      </c>
      <c r="M2" t="n">
        <v>897</v>
      </c>
      <c r="N2" t="n">
        <v>25.34</v>
      </c>
      <c r="O2" t="n">
        <v>18787.76</v>
      </c>
      <c r="P2" t="n">
        <v>1244.97</v>
      </c>
      <c r="Q2" t="n">
        <v>1263.12</v>
      </c>
      <c r="R2" t="n">
        <v>980.1900000000001</v>
      </c>
      <c r="S2" t="n">
        <v>108.84</v>
      </c>
      <c r="T2" t="n">
        <v>430345.64</v>
      </c>
      <c r="U2" t="n">
        <v>0.11</v>
      </c>
      <c r="V2" t="n">
        <v>0.6899999999999999</v>
      </c>
      <c r="W2" t="n">
        <v>22.16</v>
      </c>
      <c r="X2" t="n">
        <v>26.65</v>
      </c>
      <c r="Y2" t="n">
        <v>0.5</v>
      </c>
      <c r="Z2" t="n">
        <v>10</v>
      </c>
      <c r="AA2" t="n">
        <v>5547.161560193964</v>
      </c>
      <c r="AB2" t="n">
        <v>7589.871170154135</v>
      </c>
      <c r="AC2" t="n">
        <v>6865.504518125428</v>
      </c>
      <c r="AD2" t="n">
        <v>5547161.560193964</v>
      </c>
      <c r="AE2" t="n">
        <v>7589871.170154135</v>
      </c>
      <c r="AF2" t="n">
        <v>4.092029307990683e-07</v>
      </c>
      <c r="AG2" t="n">
        <v>1.861527777777778</v>
      </c>
      <c r="AH2" t="n">
        <v>6865504.518125428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0.9756</v>
      </c>
      <c r="E3" t="n">
        <v>102.5</v>
      </c>
      <c r="F3" t="n">
        <v>88.61</v>
      </c>
      <c r="G3" t="n">
        <v>13.99</v>
      </c>
      <c r="H3" t="n">
        <v>0.23</v>
      </c>
      <c r="I3" t="n">
        <v>380</v>
      </c>
      <c r="J3" t="n">
        <v>151.83</v>
      </c>
      <c r="K3" t="n">
        <v>49.1</v>
      </c>
      <c r="L3" t="n">
        <v>2</v>
      </c>
      <c r="M3" t="n">
        <v>378</v>
      </c>
      <c r="N3" t="n">
        <v>25.73</v>
      </c>
      <c r="O3" t="n">
        <v>18959.54</v>
      </c>
      <c r="P3" t="n">
        <v>1054.71</v>
      </c>
      <c r="Q3" t="n">
        <v>1262.32</v>
      </c>
      <c r="R3" t="n">
        <v>469.25</v>
      </c>
      <c r="S3" t="n">
        <v>108.84</v>
      </c>
      <c r="T3" t="n">
        <v>177474.73</v>
      </c>
      <c r="U3" t="n">
        <v>0.23</v>
      </c>
      <c r="V3" t="n">
        <v>0.82</v>
      </c>
      <c r="W3" t="n">
        <v>21.28</v>
      </c>
      <c r="X3" t="n">
        <v>11.01</v>
      </c>
      <c r="Y3" t="n">
        <v>0.5</v>
      </c>
      <c r="Z3" t="n">
        <v>10</v>
      </c>
      <c r="AA3" t="n">
        <v>3598.043439679279</v>
      </c>
      <c r="AB3" t="n">
        <v>4923.001768643113</v>
      </c>
      <c r="AC3" t="n">
        <v>4453.157389320007</v>
      </c>
      <c r="AD3" t="n">
        <v>3598043.439679279</v>
      </c>
      <c r="AE3" t="n">
        <v>4923001.768643113</v>
      </c>
      <c r="AF3" t="n">
        <v>5.350735548687455e-07</v>
      </c>
      <c r="AG3" t="n">
        <v>1.423611111111111</v>
      </c>
      <c r="AH3" t="n">
        <v>4453157.389320007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1.062</v>
      </c>
      <c r="E4" t="n">
        <v>94.16</v>
      </c>
      <c r="F4" t="n">
        <v>84.52</v>
      </c>
      <c r="G4" t="n">
        <v>21.04</v>
      </c>
      <c r="H4" t="n">
        <v>0.35</v>
      </c>
      <c r="I4" t="n">
        <v>241</v>
      </c>
      <c r="J4" t="n">
        <v>153.23</v>
      </c>
      <c r="K4" t="n">
        <v>49.1</v>
      </c>
      <c r="L4" t="n">
        <v>3</v>
      </c>
      <c r="M4" t="n">
        <v>239</v>
      </c>
      <c r="N4" t="n">
        <v>26.13</v>
      </c>
      <c r="O4" t="n">
        <v>19131.85</v>
      </c>
      <c r="P4" t="n">
        <v>1002.1</v>
      </c>
      <c r="Q4" t="n">
        <v>1262.11</v>
      </c>
      <c r="R4" t="n">
        <v>336.46</v>
      </c>
      <c r="S4" t="n">
        <v>108.84</v>
      </c>
      <c r="T4" t="n">
        <v>111770.47</v>
      </c>
      <c r="U4" t="n">
        <v>0.32</v>
      </c>
      <c r="V4" t="n">
        <v>0.86</v>
      </c>
      <c r="W4" t="n">
        <v>21.05</v>
      </c>
      <c r="X4" t="n">
        <v>6.93</v>
      </c>
      <c r="Y4" t="n">
        <v>0.5</v>
      </c>
      <c r="Z4" t="n">
        <v>10</v>
      </c>
      <c r="AA4" t="n">
        <v>3144.210152479313</v>
      </c>
      <c r="AB4" t="n">
        <v>4302.047043384513</v>
      </c>
      <c r="AC4" t="n">
        <v>3891.465711524681</v>
      </c>
      <c r="AD4" t="n">
        <v>3144210.152479313</v>
      </c>
      <c r="AE4" t="n">
        <v>4302047.043384513</v>
      </c>
      <c r="AF4" t="n">
        <v>5.824601427538005e-07</v>
      </c>
      <c r="AG4" t="n">
        <v>1.307777777777778</v>
      </c>
      <c r="AH4" t="n">
        <v>3891465.711524681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1.1076</v>
      </c>
      <c r="E5" t="n">
        <v>90.29000000000001</v>
      </c>
      <c r="F5" t="n">
        <v>82.63</v>
      </c>
      <c r="G5" t="n">
        <v>28.17</v>
      </c>
      <c r="H5" t="n">
        <v>0.46</v>
      </c>
      <c r="I5" t="n">
        <v>176</v>
      </c>
      <c r="J5" t="n">
        <v>154.63</v>
      </c>
      <c r="K5" t="n">
        <v>49.1</v>
      </c>
      <c r="L5" t="n">
        <v>4</v>
      </c>
      <c r="M5" t="n">
        <v>174</v>
      </c>
      <c r="N5" t="n">
        <v>26.53</v>
      </c>
      <c r="O5" t="n">
        <v>19304.72</v>
      </c>
      <c r="P5" t="n">
        <v>975.52</v>
      </c>
      <c r="Q5" t="n">
        <v>1262.12</v>
      </c>
      <c r="R5" t="n">
        <v>274.84</v>
      </c>
      <c r="S5" t="n">
        <v>108.84</v>
      </c>
      <c r="T5" t="n">
        <v>81285.74000000001</v>
      </c>
      <c r="U5" t="n">
        <v>0.4</v>
      </c>
      <c r="V5" t="n">
        <v>0.88</v>
      </c>
      <c r="W5" t="n">
        <v>20.94</v>
      </c>
      <c r="X5" t="n">
        <v>5.04</v>
      </c>
      <c r="Y5" t="n">
        <v>0.5</v>
      </c>
      <c r="Z5" t="n">
        <v>10</v>
      </c>
      <c r="AA5" t="n">
        <v>2938.432335055004</v>
      </c>
      <c r="AB5" t="n">
        <v>4020.492755307967</v>
      </c>
      <c r="AC5" t="n">
        <v>3636.782569538244</v>
      </c>
      <c r="AD5" t="n">
        <v>2938432.335055004</v>
      </c>
      <c r="AE5" t="n">
        <v>4020492.755307967</v>
      </c>
      <c r="AF5" t="n">
        <v>6.074697308042461e-07</v>
      </c>
      <c r="AG5" t="n">
        <v>1.254027777777778</v>
      </c>
      <c r="AH5" t="n">
        <v>3636782.569538245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1.1355</v>
      </c>
      <c r="E6" t="n">
        <v>88.06999999999999</v>
      </c>
      <c r="F6" t="n">
        <v>81.54000000000001</v>
      </c>
      <c r="G6" t="n">
        <v>35.2</v>
      </c>
      <c r="H6" t="n">
        <v>0.57</v>
      </c>
      <c r="I6" t="n">
        <v>139</v>
      </c>
      <c r="J6" t="n">
        <v>156.03</v>
      </c>
      <c r="K6" t="n">
        <v>49.1</v>
      </c>
      <c r="L6" t="n">
        <v>5</v>
      </c>
      <c r="M6" t="n">
        <v>137</v>
      </c>
      <c r="N6" t="n">
        <v>26.94</v>
      </c>
      <c r="O6" t="n">
        <v>19478.15</v>
      </c>
      <c r="P6" t="n">
        <v>958.9</v>
      </c>
      <c r="Q6" t="n">
        <v>1262.01</v>
      </c>
      <c r="R6" t="n">
        <v>239.67</v>
      </c>
      <c r="S6" t="n">
        <v>108.84</v>
      </c>
      <c r="T6" t="n">
        <v>63885.47</v>
      </c>
      <c r="U6" t="n">
        <v>0.45</v>
      </c>
      <c r="V6" t="n">
        <v>0.89</v>
      </c>
      <c r="W6" t="n">
        <v>20.87</v>
      </c>
      <c r="X6" t="n">
        <v>3.95</v>
      </c>
      <c r="Y6" t="n">
        <v>0.5</v>
      </c>
      <c r="Z6" t="n">
        <v>10</v>
      </c>
      <c r="AA6" t="n">
        <v>2820.546119782447</v>
      </c>
      <c r="AB6" t="n">
        <v>3859.195634799279</v>
      </c>
      <c r="AC6" t="n">
        <v>3490.879419828981</v>
      </c>
      <c r="AD6" t="n">
        <v>2820546.119782447</v>
      </c>
      <c r="AE6" t="n">
        <v>3859195.634799279</v>
      </c>
      <c r="AF6" t="n">
        <v>6.227716498087951e-07</v>
      </c>
      <c r="AG6" t="n">
        <v>1.223194444444444</v>
      </c>
      <c r="AH6" t="n">
        <v>3490879.419828981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1.1547</v>
      </c>
      <c r="E7" t="n">
        <v>86.59999999999999</v>
      </c>
      <c r="F7" t="n">
        <v>80.84</v>
      </c>
      <c r="G7" t="n">
        <v>42.55</v>
      </c>
      <c r="H7" t="n">
        <v>0.67</v>
      </c>
      <c r="I7" t="n">
        <v>114</v>
      </c>
      <c r="J7" t="n">
        <v>157.44</v>
      </c>
      <c r="K7" t="n">
        <v>49.1</v>
      </c>
      <c r="L7" t="n">
        <v>6</v>
      </c>
      <c r="M7" t="n">
        <v>112</v>
      </c>
      <c r="N7" t="n">
        <v>27.35</v>
      </c>
      <c r="O7" t="n">
        <v>19652.13</v>
      </c>
      <c r="P7" t="n">
        <v>946.64</v>
      </c>
      <c r="Q7" t="n">
        <v>1262.04</v>
      </c>
      <c r="R7" t="n">
        <v>217.15</v>
      </c>
      <c r="S7" t="n">
        <v>108.84</v>
      </c>
      <c r="T7" t="n">
        <v>52752.75</v>
      </c>
      <c r="U7" t="n">
        <v>0.5</v>
      </c>
      <c r="V7" t="n">
        <v>0.9</v>
      </c>
      <c r="W7" t="n">
        <v>20.83</v>
      </c>
      <c r="X7" t="n">
        <v>3.25</v>
      </c>
      <c r="Y7" t="n">
        <v>0.5</v>
      </c>
      <c r="Z7" t="n">
        <v>10</v>
      </c>
      <c r="AA7" t="n">
        <v>2741.472834783362</v>
      </c>
      <c r="AB7" t="n">
        <v>3751.004077796394</v>
      </c>
      <c r="AC7" t="n">
        <v>3393.013513178652</v>
      </c>
      <c r="AD7" t="n">
        <v>2741472.834783362</v>
      </c>
      <c r="AE7" t="n">
        <v>3751004.077796394</v>
      </c>
      <c r="AF7" t="n">
        <v>6.333020026721408e-07</v>
      </c>
      <c r="AG7" t="n">
        <v>1.202777777777778</v>
      </c>
      <c r="AH7" t="n">
        <v>3393013.513178652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1.1682</v>
      </c>
      <c r="E8" t="n">
        <v>85.59999999999999</v>
      </c>
      <c r="F8" t="n">
        <v>80.36</v>
      </c>
      <c r="G8" t="n">
        <v>49.71</v>
      </c>
      <c r="H8" t="n">
        <v>0.78</v>
      </c>
      <c r="I8" t="n">
        <v>97</v>
      </c>
      <c r="J8" t="n">
        <v>158.86</v>
      </c>
      <c r="K8" t="n">
        <v>49.1</v>
      </c>
      <c r="L8" t="n">
        <v>7</v>
      </c>
      <c r="M8" t="n">
        <v>95</v>
      </c>
      <c r="N8" t="n">
        <v>27.77</v>
      </c>
      <c r="O8" t="n">
        <v>19826.68</v>
      </c>
      <c r="P8" t="n">
        <v>937.14</v>
      </c>
      <c r="Q8" t="n">
        <v>1262.02</v>
      </c>
      <c r="R8" t="n">
        <v>201.12</v>
      </c>
      <c r="S8" t="n">
        <v>108.84</v>
      </c>
      <c r="T8" t="n">
        <v>44821.5</v>
      </c>
      <c r="U8" t="n">
        <v>0.54</v>
      </c>
      <c r="V8" t="n">
        <v>0.9</v>
      </c>
      <c r="W8" t="n">
        <v>20.81</v>
      </c>
      <c r="X8" t="n">
        <v>2.78</v>
      </c>
      <c r="Y8" t="n">
        <v>0.5</v>
      </c>
      <c r="Z8" t="n">
        <v>10</v>
      </c>
      <c r="AA8" t="n">
        <v>2685.721854010039</v>
      </c>
      <c r="AB8" t="n">
        <v>3674.723126342644</v>
      </c>
      <c r="AC8" t="n">
        <v>3324.012708670664</v>
      </c>
      <c r="AD8" t="n">
        <v>2685721.854010039</v>
      </c>
      <c r="AE8" t="n">
        <v>3674723.126342644</v>
      </c>
      <c r="AF8" t="n">
        <v>6.407061570291805e-07</v>
      </c>
      <c r="AG8" t="n">
        <v>1.188888888888889</v>
      </c>
      <c r="AH8" t="n">
        <v>3324012.708670664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1.1792</v>
      </c>
      <c r="E9" t="n">
        <v>84.8</v>
      </c>
      <c r="F9" t="n">
        <v>79.95999999999999</v>
      </c>
      <c r="G9" t="n">
        <v>57.11</v>
      </c>
      <c r="H9" t="n">
        <v>0.88</v>
      </c>
      <c r="I9" t="n">
        <v>84</v>
      </c>
      <c r="J9" t="n">
        <v>160.28</v>
      </c>
      <c r="K9" t="n">
        <v>49.1</v>
      </c>
      <c r="L9" t="n">
        <v>8</v>
      </c>
      <c r="M9" t="n">
        <v>82</v>
      </c>
      <c r="N9" t="n">
        <v>28.19</v>
      </c>
      <c r="O9" t="n">
        <v>20001.93</v>
      </c>
      <c r="P9" t="n">
        <v>927.95</v>
      </c>
      <c r="Q9" t="n">
        <v>1262.03</v>
      </c>
      <c r="R9" t="n">
        <v>188.02</v>
      </c>
      <c r="S9" t="n">
        <v>108.84</v>
      </c>
      <c r="T9" t="n">
        <v>38337.99</v>
      </c>
      <c r="U9" t="n">
        <v>0.58</v>
      </c>
      <c r="V9" t="n">
        <v>0.91</v>
      </c>
      <c r="W9" t="n">
        <v>20.79</v>
      </c>
      <c r="X9" t="n">
        <v>2.37</v>
      </c>
      <c r="Y9" t="n">
        <v>0.5</v>
      </c>
      <c r="Z9" t="n">
        <v>10</v>
      </c>
      <c r="AA9" t="n">
        <v>2638.185204007201</v>
      </c>
      <c r="AB9" t="n">
        <v>3609.681384639771</v>
      </c>
      <c r="AC9" t="n">
        <v>3265.178459509257</v>
      </c>
      <c r="AD9" t="n">
        <v>2638185.204007201</v>
      </c>
      <c r="AE9" t="n">
        <v>3609681.384639771</v>
      </c>
      <c r="AF9" t="n">
        <v>6.467391716904722e-07</v>
      </c>
      <c r="AG9" t="n">
        <v>1.177777777777778</v>
      </c>
      <c r="AH9" t="n">
        <v>3265178.459509257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1.1867</v>
      </c>
      <c r="E10" t="n">
        <v>84.27</v>
      </c>
      <c r="F10" t="n">
        <v>79.7</v>
      </c>
      <c r="G10" t="n">
        <v>63.76</v>
      </c>
      <c r="H10" t="n">
        <v>0.99</v>
      </c>
      <c r="I10" t="n">
        <v>75</v>
      </c>
      <c r="J10" t="n">
        <v>161.71</v>
      </c>
      <c r="K10" t="n">
        <v>49.1</v>
      </c>
      <c r="L10" t="n">
        <v>9</v>
      </c>
      <c r="M10" t="n">
        <v>73</v>
      </c>
      <c r="N10" t="n">
        <v>28.61</v>
      </c>
      <c r="O10" t="n">
        <v>20177.64</v>
      </c>
      <c r="P10" t="n">
        <v>920.42</v>
      </c>
      <c r="Q10" t="n">
        <v>1261.99</v>
      </c>
      <c r="R10" t="n">
        <v>179.77</v>
      </c>
      <c r="S10" t="n">
        <v>108.84</v>
      </c>
      <c r="T10" t="n">
        <v>34257.8</v>
      </c>
      <c r="U10" t="n">
        <v>0.61</v>
      </c>
      <c r="V10" t="n">
        <v>0.91</v>
      </c>
      <c r="W10" t="n">
        <v>20.77</v>
      </c>
      <c r="X10" t="n">
        <v>2.11</v>
      </c>
      <c r="Y10" t="n">
        <v>0.5</v>
      </c>
      <c r="Z10" t="n">
        <v>10</v>
      </c>
      <c r="AA10" t="n">
        <v>2603.818427137912</v>
      </c>
      <c r="AB10" t="n">
        <v>3562.659244372016</v>
      </c>
      <c r="AC10" t="n">
        <v>3222.64404631267</v>
      </c>
      <c r="AD10" t="n">
        <v>2603818.427137912</v>
      </c>
      <c r="AE10" t="n">
        <v>3562659.244372016</v>
      </c>
      <c r="AF10" t="n">
        <v>6.508525907777167e-07</v>
      </c>
      <c r="AG10" t="n">
        <v>1.170416666666667</v>
      </c>
      <c r="AH10" t="n">
        <v>3222644.04631267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1.1936</v>
      </c>
      <c r="E11" t="n">
        <v>83.78</v>
      </c>
      <c r="F11" t="n">
        <v>79.45</v>
      </c>
      <c r="G11" t="n">
        <v>71.15000000000001</v>
      </c>
      <c r="H11" t="n">
        <v>1.09</v>
      </c>
      <c r="I11" t="n">
        <v>67</v>
      </c>
      <c r="J11" t="n">
        <v>163.13</v>
      </c>
      <c r="K11" t="n">
        <v>49.1</v>
      </c>
      <c r="L11" t="n">
        <v>10</v>
      </c>
      <c r="M11" t="n">
        <v>65</v>
      </c>
      <c r="N11" t="n">
        <v>29.04</v>
      </c>
      <c r="O11" t="n">
        <v>20353.94</v>
      </c>
      <c r="P11" t="n">
        <v>914.24</v>
      </c>
      <c r="Q11" t="n">
        <v>1261.93</v>
      </c>
      <c r="R11" t="n">
        <v>172.18</v>
      </c>
      <c r="S11" t="n">
        <v>108.84</v>
      </c>
      <c r="T11" t="n">
        <v>30501.38</v>
      </c>
      <c r="U11" t="n">
        <v>0.63</v>
      </c>
      <c r="V11" t="n">
        <v>0.91</v>
      </c>
      <c r="W11" t="n">
        <v>20.75</v>
      </c>
      <c r="X11" t="n">
        <v>1.87</v>
      </c>
      <c r="Y11" t="n">
        <v>0.5</v>
      </c>
      <c r="Z11" t="n">
        <v>10</v>
      </c>
      <c r="AA11" t="n">
        <v>2573.999627911665</v>
      </c>
      <c r="AB11" t="n">
        <v>3521.859847758085</v>
      </c>
      <c r="AC11" t="n">
        <v>3185.738486849262</v>
      </c>
      <c r="AD11" t="n">
        <v>2573999.627911665</v>
      </c>
      <c r="AE11" t="n">
        <v>3521859.847758085</v>
      </c>
      <c r="AF11" t="n">
        <v>6.546369363379814e-07</v>
      </c>
      <c r="AG11" t="n">
        <v>1.163611111111111</v>
      </c>
      <c r="AH11" t="n">
        <v>3185738.486849262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1.1986</v>
      </c>
      <c r="E12" t="n">
        <v>83.43000000000001</v>
      </c>
      <c r="F12" t="n">
        <v>79.29000000000001</v>
      </c>
      <c r="G12" t="n">
        <v>77.98999999999999</v>
      </c>
      <c r="H12" t="n">
        <v>1.18</v>
      </c>
      <c r="I12" t="n">
        <v>61</v>
      </c>
      <c r="J12" t="n">
        <v>164.57</v>
      </c>
      <c r="K12" t="n">
        <v>49.1</v>
      </c>
      <c r="L12" t="n">
        <v>11</v>
      </c>
      <c r="M12" t="n">
        <v>59</v>
      </c>
      <c r="N12" t="n">
        <v>29.47</v>
      </c>
      <c r="O12" t="n">
        <v>20530.82</v>
      </c>
      <c r="P12" t="n">
        <v>907.79</v>
      </c>
      <c r="Q12" t="n">
        <v>1261.94</v>
      </c>
      <c r="R12" t="n">
        <v>166.36</v>
      </c>
      <c r="S12" t="n">
        <v>108.84</v>
      </c>
      <c r="T12" t="n">
        <v>27620.95</v>
      </c>
      <c r="U12" t="n">
        <v>0.65</v>
      </c>
      <c r="V12" t="n">
        <v>0.91</v>
      </c>
      <c r="W12" t="n">
        <v>20.75</v>
      </c>
      <c r="X12" t="n">
        <v>1.7</v>
      </c>
      <c r="Y12" t="n">
        <v>0.5</v>
      </c>
      <c r="Z12" t="n">
        <v>10</v>
      </c>
      <c r="AA12" t="n">
        <v>2548.817535989237</v>
      </c>
      <c r="AB12" t="n">
        <v>3487.404598634329</v>
      </c>
      <c r="AC12" t="n">
        <v>3154.571598343631</v>
      </c>
      <c r="AD12" t="n">
        <v>2548817.535989237</v>
      </c>
      <c r="AE12" t="n">
        <v>3487404.598634329</v>
      </c>
      <c r="AF12" t="n">
        <v>6.573792157294777e-07</v>
      </c>
      <c r="AG12" t="n">
        <v>1.15875</v>
      </c>
      <c r="AH12" t="n">
        <v>3154571.598343631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1.2032</v>
      </c>
      <c r="E13" t="n">
        <v>83.11</v>
      </c>
      <c r="F13" t="n">
        <v>79.15000000000001</v>
      </c>
      <c r="G13" t="n">
        <v>86.34999999999999</v>
      </c>
      <c r="H13" t="n">
        <v>1.28</v>
      </c>
      <c r="I13" t="n">
        <v>55</v>
      </c>
      <c r="J13" t="n">
        <v>166.01</v>
      </c>
      <c r="K13" t="n">
        <v>49.1</v>
      </c>
      <c r="L13" t="n">
        <v>12</v>
      </c>
      <c r="M13" t="n">
        <v>53</v>
      </c>
      <c r="N13" t="n">
        <v>29.91</v>
      </c>
      <c r="O13" t="n">
        <v>20708.3</v>
      </c>
      <c r="P13" t="n">
        <v>903.13</v>
      </c>
      <c r="Q13" t="n">
        <v>1261.92</v>
      </c>
      <c r="R13" t="n">
        <v>161.98</v>
      </c>
      <c r="S13" t="n">
        <v>108.84</v>
      </c>
      <c r="T13" t="n">
        <v>25463.76</v>
      </c>
      <c r="U13" t="n">
        <v>0.67</v>
      </c>
      <c r="V13" t="n">
        <v>0.92</v>
      </c>
      <c r="W13" t="n">
        <v>20.74</v>
      </c>
      <c r="X13" t="n">
        <v>1.57</v>
      </c>
      <c r="Y13" t="n">
        <v>0.5</v>
      </c>
      <c r="Z13" t="n">
        <v>10</v>
      </c>
      <c r="AA13" t="n">
        <v>2528.460172054274</v>
      </c>
      <c r="AB13" t="n">
        <v>3459.550755194999</v>
      </c>
      <c r="AC13" t="n">
        <v>3129.376086629038</v>
      </c>
      <c r="AD13" t="n">
        <v>2528460.172054274</v>
      </c>
      <c r="AE13" t="n">
        <v>3459550.755194999</v>
      </c>
      <c r="AF13" t="n">
        <v>6.599021127696541e-07</v>
      </c>
      <c r="AG13" t="n">
        <v>1.154305555555555</v>
      </c>
      <c r="AH13" t="n">
        <v>3129376.086629038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1.2068</v>
      </c>
      <c r="E14" t="n">
        <v>82.86</v>
      </c>
      <c r="F14" t="n">
        <v>79.03</v>
      </c>
      <c r="G14" t="n">
        <v>92.97</v>
      </c>
      <c r="H14" t="n">
        <v>1.38</v>
      </c>
      <c r="I14" t="n">
        <v>51</v>
      </c>
      <c r="J14" t="n">
        <v>167.45</v>
      </c>
      <c r="K14" t="n">
        <v>49.1</v>
      </c>
      <c r="L14" t="n">
        <v>13</v>
      </c>
      <c r="M14" t="n">
        <v>49</v>
      </c>
      <c r="N14" t="n">
        <v>30.36</v>
      </c>
      <c r="O14" t="n">
        <v>20886.38</v>
      </c>
      <c r="P14" t="n">
        <v>896.8</v>
      </c>
      <c r="Q14" t="n">
        <v>1261.93</v>
      </c>
      <c r="R14" t="n">
        <v>158.09</v>
      </c>
      <c r="S14" t="n">
        <v>108.84</v>
      </c>
      <c r="T14" t="n">
        <v>23537.39</v>
      </c>
      <c r="U14" t="n">
        <v>0.6899999999999999</v>
      </c>
      <c r="V14" t="n">
        <v>0.92</v>
      </c>
      <c r="W14" t="n">
        <v>20.73</v>
      </c>
      <c r="X14" t="n">
        <v>1.44</v>
      </c>
      <c r="Y14" t="n">
        <v>0.5</v>
      </c>
      <c r="Z14" t="n">
        <v>10</v>
      </c>
      <c r="AA14" t="n">
        <v>2507.166196808519</v>
      </c>
      <c r="AB14" t="n">
        <v>3430.415398839868</v>
      </c>
      <c r="AC14" t="n">
        <v>3103.021367792713</v>
      </c>
      <c r="AD14" t="n">
        <v>2507166.196808519</v>
      </c>
      <c r="AE14" t="n">
        <v>3430415.398839869</v>
      </c>
      <c r="AF14" t="n">
        <v>6.618765539315315e-07</v>
      </c>
      <c r="AG14" t="n">
        <v>1.150833333333333</v>
      </c>
      <c r="AH14" t="n">
        <v>3103021.367792713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1.2106</v>
      </c>
      <c r="E15" t="n">
        <v>82.59999999999999</v>
      </c>
      <c r="F15" t="n">
        <v>78.89</v>
      </c>
      <c r="G15" t="n">
        <v>100.71</v>
      </c>
      <c r="H15" t="n">
        <v>1.47</v>
      </c>
      <c r="I15" t="n">
        <v>47</v>
      </c>
      <c r="J15" t="n">
        <v>168.9</v>
      </c>
      <c r="K15" t="n">
        <v>49.1</v>
      </c>
      <c r="L15" t="n">
        <v>14</v>
      </c>
      <c r="M15" t="n">
        <v>45</v>
      </c>
      <c r="N15" t="n">
        <v>30.81</v>
      </c>
      <c r="O15" t="n">
        <v>21065.06</v>
      </c>
      <c r="P15" t="n">
        <v>891.14</v>
      </c>
      <c r="Q15" t="n">
        <v>1261.93</v>
      </c>
      <c r="R15" t="n">
        <v>153.51</v>
      </c>
      <c r="S15" t="n">
        <v>108.84</v>
      </c>
      <c r="T15" t="n">
        <v>21267.95</v>
      </c>
      <c r="U15" t="n">
        <v>0.71</v>
      </c>
      <c r="V15" t="n">
        <v>0.92</v>
      </c>
      <c r="W15" t="n">
        <v>20.72</v>
      </c>
      <c r="X15" t="n">
        <v>1.3</v>
      </c>
      <c r="Y15" t="n">
        <v>0.5</v>
      </c>
      <c r="Z15" t="n">
        <v>10</v>
      </c>
      <c r="AA15" t="n">
        <v>2486.74942463342</v>
      </c>
      <c r="AB15" t="n">
        <v>3402.480270425478</v>
      </c>
      <c r="AC15" t="n">
        <v>3077.752328826994</v>
      </c>
      <c r="AD15" t="n">
        <v>2486749.42463342</v>
      </c>
      <c r="AE15" t="n">
        <v>3402480.270425478</v>
      </c>
      <c r="AF15" t="n">
        <v>6.639606862690685e-07</v>
      </c>
      <c r="AG15" t="n">
        <v>1.147222222222222</v>
      </c>
      <c r="AH15" t="n">
        <v>3077752.328826994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1.2128</v>
      </c>
      <c r="E16" t="n">
        <v>82.45999999999999</v>
      </c>
      <c r="F16" t="n">
        <v>78.84</v>
      </c>
      <c r="G16" t="n">
        <v>107.5</v>
      </c>
      <c r="H16" t="n">
        <v>1.56</v>
      </c>
      <c r="I16" t="n">
        <v>44</v>
      </c>
      <c r="J16" t="n">
        <v>170.35</v>
      </c>
      <c r="K16" t="n">
        <v>49.1</v>
      </c>
      <c r="L16" t="n">
        <v>15</v>
      </c>
      <c r="M16" t="n">
        <v>42</v>
      </c>
      <c r="N16" t="n">
        <v>31.26</v>
      </c>
      <c r="O16" t="n">
        <v>21244.37</v>
      </c>
      <c r="P16" t="n">
        <v>886.88</v>
      </c>
      <c r="Q16" t="n">
        <v>1261.9</v>
      </c>
      <c r="R16" t="n">
        <v>152.01</v>
      </c>
      <c r="S16" t="n">
        <v>108.84</v>
      </c>
      <c r="T16" t="n">
        <v>20533.87</v>
      </c>
      <c r="U16" t="n">
        <v>0.72</v>
      </c>
      <c r="V16" t="n">
        <v>0.92</v>
      </c>
      <c r="W16" t="n">
        <v>20.71</v>
      </c>
      <c r="X16" t="n">
        <v>1.25</v>
      </c>
      <c r="Y16" t="n">
        <v>0.5</v>
      </c>
      <c r="Z16" t="n">
        <v>10</v>
      </c>
      <c r="AA16" t="n">
        <v>2473.302848472117</v>
      </c>
      <c r="AB16" t="n">
        <v>3384.082071700509</v>
      </c>
      <c r="AC16" t="n">
        <v>3061.110028366303</v>
      </c>
      <c r="AD16" t="n">
        <v>2473302.848472117</v>
      </c>
      <c r="AE16" t="n">
        <v>3384082.07170051</v>
      </c>
      <c r="AF16" t="n">
        <v>6.65167289201327e-07</v>
      </c>
      <c r="AG16" t="n">
        <v>1.145277777777778</v>
      </c>
      <c r="AH16" t="n">
        <v>3061110.028366303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1.2159</v>
      </c>
      <c r="E17" t="n">
        <v>82.23999999999999</v>
      </c>
      <c r="F17" t="n">
        <v>78.70999999999999</v>
      </c>
      <c r="G17" t="n">
        <v>115.19</v>
      </c>
      <c r="H17" t="n">
        <v>1.65</v>
      </c>
      <c r="I17" t="n">
        <v>41</v>
      </c>
      <c r="J17" t="n">
        <v>171.81</v>
      </c>
      <c r="K17" t="n">
        <v>49.1</v>
      </c>
      <c r="L17" t="n">
        <v>16</v>
      </c>
      <c r="M17" t="n">
        <v>39</v>
      </c>
      <c r="N17" t="n">
        <v>31.72</v>
      </c>
      <c r="O17" t="n">
        <v>21424.29</v>
      </c>
      <c r="P17" t="n">
        <v>881.08</v>
      </c>
      <c r="Q17" t="n">
        <v>1261.91</v>
      </c>
      <c r="R17" t="n">
        <v>147.97</v>
      </c>
      <c r="S17" t="n">
        <v>108.84</v>
      </c>
      <c r="T17" t="n">
        <v>18525.91</v>
      </c>
      <c r="U17" t="n">
        <v>0.74</v>
      </c>
      <c r="V17" t="n">
        <v>0.92</v>
      </c>
      <c r="W17" t="n">
        <v>20.71</v>
      </c>
      <c r="X17" t="n">
        <v>1.13</v>
      </c>
      <c r="Y17" t="n">
        <v>0.5</v>
      </c>
      <c r="Z17" t="n">
        <v>10</v>
      </c>
      <c r="AA17" t="n">
        <v>2454.313394899915</v>
      </c>
      <c r="AB17" t="n">
        <v>3358.099863567455</v>
      </c>
      <c r="AC17" t="n">
        <v>3037.60752571121</v>
      </c>
      <c r="AD17" t="n">
        <v>2454313.394899915</v>
      </c>
      <c r="AE17" t="n">
        <v>3358099.863567455</v>
      </c>
      <c r="AF17" t="n">
        <v>6.668675024240546e-07</v>
      </c>
      <c r="AG17" t="n">
        <v>1.142222222222222</v>
      </c>
      <c r="AH17" t="n">
        <v>3037607.52571121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1.2182</v>
      </c>
      <c r="E18" t="n">
        <v>82.09</v>
      </c>
      <c r="F18" t="n">
        <v>78.65000000000001</v>
      </c>
      <c r="G18" t="n">
        <v>124.19</v>
      </c>
      <c r="H18" t="n">
        <v>1.74</v>
      </c>
      <c r="I18" t="n">
        <v>38</v>
      </c>
      <c r="J18" t="n">
        <v>173.28</v>
      </c>
      <c r="K18" t="n">
        <v>49.1</v>
      </c>
      <c r="L18" t="n">
        <v>17</v>
      </c>
      <c r="M18" t="n">
        <v>36</v>
      </c>
      <c r="N18" t="n">
        <v>32.18</v>
      </c>
      <c r="O18" t="n">
        <v>21604.83</v>
      </c>
      <c r="P18" t="n">
        <v>876.71</v>
      </c>
      <c r="Q18" t="n">
        <v>1261.9</v>
      </c>
      <c r="R18" t="n">
        <v>145.66</v>
      </c>
      <c r="S18" t="n">
        <v>108.84</v>
      </c>
      <c r="T18" t="n">
        <v>17390.06</v>
      </c>
      <c r="U18" t="n">
        <v>0.75</v>
      </c>
      <c r="V18" t="n">
        <v>0.92</v>
      </c>
      <c r="W18" t="n">
        <v>20.71</v>
      </c>
      <c r="X18" t="n">
        <v>1.07</v>
      </c>
      <c r="Y18" t="n">
        <v>0.5</v>
      </c>
      <c r="Z18" t="n">
        <v>10</v>
      </c>
      <c r="AA18" t="n">
        <v>2440.476762458415</v>
      </c>
      <c r="AB18" t="n">
        <v>3339.167972631853</v>
      </c>
      <c r="AC18" t="n">
        <v>3020.482467875427</v>
      </c>
      <c r="AD18" t="n">
        <v>2440476.762458415</v>
      </c>
      <c r="AE18" t="n">
        <v>3339167.972631854</v>
      </c>
      <c r="AF18" t="n">
        <v>6.681289509441428e-07</v>
      </c>
      <c r="AG18" t="n">
        <v>1.140138888888889</v>
      </c>
      <c r="AH18" t="n">
        <v>3020482.467875427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1.2202</v>
      </c>
      <c r="E19" t="n">
        <v>81.95999999999999</v>
      </c>
      <c r="F19" t="n">
        <v>78.58</v>
      </c>
      <c r="G19" t="n">
        <v>130.97</v>
      </c>
      <c r="H19" t="n">
        <v>1.83</v>
      </c>
      <c r="I19" t="n">
        <v>36</v>
      </c>
      <c r="J19" t="n">
        <v>174.75</v>
      </c>
      <c r="K19" t="n">
        <v>49.1</v>
      </c>
      <c r="L19" t="n">
        <v>18</v>
      </c>
      <c r="M19" t="n">
        <v>34</v>
      </c>
      <c r="N19" t="n">
        <v>32.65</v>
      </c>
      <c r="O19" t="n">
        <v>21786.02</v>
      </c>
      <c r="P19" t="n">
        <v>871.99</v>
      </c>
      <c r="Q19" t="n">
        <v>1261.88</v>
      </c>
      <c r="R19" t="n">
        <v>143.65</v>
      </c>
      <c r="S19" t="n">
        <v>108.84</v>
      </c>
      <c r="T19" t="n">
        <v>16391.89</v>
      </c>
      <c r="U19" t="n">
        <v>0.76</v>
      </c>
      <c r="V19" t="n">
        <v>0.92</v>
      </c>
      <c r="W19" t="n">
        <v>20.7</v>
      </c>
      <c r="X19" t="n">
        <v>1</v>
      </c>
      <c r="Y19" t="n">
        <v>0.5</v>
      </c>
      <c r="Z19" t="n">
        <v>10</v>
      </c>
      <c r="AA19" t="n">
        <v>2426.506557748035</v>
      </c>
      <c r="AB19" t="n">
        <v>3320.053322225175</v>
      </c>
      <c r="AC19" t="n">
        <v>3003.192092875983</v>
      </c>
      <c r="AD19" t="n">
        <v>2426506.557748035</v>
      </c>
      <c r="AE19" t="n">
        <v>3320053.322225175</v>
      </c>
      <c r="AF19" t="n">
        <v>6.692258627007413e-07</v>
      </c>
      <c r="AG19" t="n">
        <v>1.138333333333333</v>
      </c>
      <c r="AH19" t="n">
        <v>3003192.092875983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1.2219</v>
      </c>
      <c r="E20" t="n">
        <v>81.84</v>
      </c>
      <c r="F20" t="n">
        <v>78.53</v>
      </c>
      <c r="G20" t="n">
        <v>138.58</v>
      </c>
      <c r="H20" t="n">
        <v>1.91</v>
      </c>
      <c r="I20" t="n">
        <v>34</v>
      </c>
      <c r="J20" t="n">
        <v>176.22</v>
      </c>
      <c r="K20" t="n">
        <v>49.1</v>
      </c>
      <c r="L20" t="n">
        <v>19</v>
      </c>
      <c r="M20" t="n">
        <v>32</v>
      </c>
      <c r="N20" t="n">
        <v>33.13</v>
      </c>
      <c r="O20" t="n">
        <v>21967.84</v>
      </c>
      <c r="P20" t="n">
        <v>866.64</v>
      </c>
      <c r="Q20" t="n">
        <v>1261.92</v>
      </c>
      <c r="R20" t="n">
        <v>141.58</v>
      </c>
      <c r="S20" t="n">
        <v>108.84</v>
      </c>
      <c r="T20" t="n">
        <v>15367.59</v>
      </c>
      <c r="U20" t="n">
        <v>0.77</v>
      </c>
      <c r="V20" t="n">
        <v>0.92</v>
      </c>
      <c r="W20" t="n">
        <v>20.7</v>
      </c>
      <c r="X20" t="n">
        <v>0.9399999999999999</v>
      </c>
      <c r="Y20" t="n">
        <v>0.5</v>
      </c>
      <c r="Z20" t="n">
        <v>10</v>
      </c>
      <c r="AA20" t="n">
        <v>2412.102571831308</v>
      </c>
      <c r="AB20" t="n">
        <v>3300.345153234898</v>
      </c>
      <c r="AC20" t="n">
        <v>2985.364843873549</v>
      </c>
      <c r="AD20" t="n">
        <v>2412102.571831308</v>
      </c>
      <c r="AE20" t="n">
        <v>3300345.153234898</v>
      </c>
      <c r="AF20" t="n">
        <v>6.701582376938501e-07</v>
      </c>
      <c r="AG20" t="n">
        <v>1.136666666666667</v>
      </c>
      <c r="AH20" t="n">
        <v>2985364.843873549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1.2236</v>
      </c>
      <c r="E21" t="n">
        <v>81.73</v>
      </c>
      <c r="F21" t="n">
        <v>78.47</v>
      </c>
      <c r="G21" t="n">
        <v>147.13</v>
      </c>
      <c r="H21" t="n">
        <v>2</v>
      </c>
      <c r="I21" t="n">
        <v>32</v>
      </c>
      <c r="J21" t="n">
        <v>177.7</v>
      </c>
      <c r="K21" t="n">
        <v>49.1</v>
      </c>
      <c r="L21" t="n">
        <v>20</v>
      </c>
      <c r="M21" t="n">
        <v>30</v>
      </c>
      <c r="N21" t="n">
        <v>33.61</v>
      </c>
      <c r="O21" t="n">
        <v>22150.3</v>
      </c>
      <c r="P21" t="n">
        <v>863.1</v>
      </c>
      <c r="Q21" t="n">
        <v>1261.91</v>
      </c>
      <c r="R21" t="n">
        <v>140.05</v>
      </c>
      <c r="S21" t="n">
        <v>108.84</v>
      </c>
      <c r="T21" t="n">
        <v>14614.29</v>
      </c>
      <c r="U21" t="n">
        <v>0.78</v>
      </c>
      <c r="V21" t="n">
        <v>0.92</v>
      </c>
      <c r="W21" t="n">
        <v>20.69</v>
      </c>
      <c r="X21" t="n">
        <v>0.89</v>
      </c>
      <c r="Y21" t="n">
        <v>0.5</v>
      </c>
      <c r="Z21" t="n">
        <v>10</v>
      </c>
      <c r="AA21" t="n">
        <v>2401.228898963906</v>
      </c>
      <c r="AB21" t="n">
        <v>3285.467314305127</v>
      </c>
      <c r="AC21" t="n">
        <v>2971.906925010058</v>
      </c>
      <c r="AD21" t="n">
        <v>2401228.898963906</v>
      </c>
      <c r="AE21" t="n">
        <v>3285467.314305127</v>
      </c>
      <c r="AF21" t="n">
        <v>6.710906126869588e-07</v>
      </c>
      <c r="AG21" t="n">
        <v>1.135138888888889</v>
      </c>
      <c r="AH21" t="n">
        <v>2971906.925010058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1.2246</v>
      </c>
      <c r="E22" t="n">
        <v>81.66</v>
      </c>
      <c r="F22" t="n">
        <v>78.44</v>
      </c>
      <c r="G22" t="n">
        <v>151.82</v>
      </c>
      <c r="H22" t="n">
        <v>2.08</v>
      </c>
      <c r="I22" t="n">
        <v>31</v>
      </c>
      <c r="J22" t="n">
        <v>179.18</v>
      </c>
      <c r="K22" t="n">
        <v>49.1</v>
      </c>
      <c r="L22" t="n">
        <v>21</v>
      </c>
      <c r="M22" t="n">
        <v>29</v>
      </c>
      <c r="N22" t="n">
        <v>34.09</v>
      </c>
      <c r="O22" t="n">
        <v>22333.43</v>
      </c>
      <c r="P22" t="n">
        <v>858.61</v>
      </c>
      <c r="Q22" t="n">
        <v>1261.9</v>
      </c>
      <c r="R22" t="n">
        <v>138.93</v>
      </c>
      <c r="S22" t="n">
        <v>108.84</v>
      </c>
      <c r="T22" t="n">
        <v>14055.23</v>
      </c>
      <c r="U22" t="n">
        <v>0.78</v>
      </c>
      <c r="V22" t="n">
        <v>0.92</v>
      </c>
      <c r="W22" t="n">
        <v>20.69</v>
      </c>
      <c r="X22" t="n">
        <v>0.86</v>
      </c>
      <c r="Y22" t="n">
        <v>0.5</v>
      </c>
      <c r="Z22" t="n">
        <v>10</v>
      </c>
      <c r="AA22" t="n">
        <v>2390.13775453708</v>
      </c>
      <c r="AB22" t="n">
        <v>3270.291921193585</v>
      </c>
      <c r="AC22" t="n">
        <v>2958.179850118284</v>
      </c>
      <c r="AD22" t="n">
        <v>2390137.75453708</v>
      </c>
      <c r="AE22" t="n">
        <v>3270291.921193585</v>
      </c>
      <c r="AF22" t="n">
        <v>6.71639068565258e-07</v>
      </c>
      <c r="AG22" t="n">
        <v>1.134166666666667</v>
      </c>
      <c r="AH22" t="n">
        <v>2958179.850118284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1.2262</v>
      </c>
      <c r="E23" t="n">
        <v>81.55</v>
      </c>
      <c r="F23" t="n">
        <v>78.39</v>
      </c>
      <c r="G23" t="n">
        <v>162.19</v>
      </c>
      <c r="H23" t="n">
        <v>2.16</v>
      </c>
      <c r="I23" t="n">
        <v>29</v>
      </c>
      <c r="J23" t="n">
        <v>180.67</v>
      </c>
      <c r="K23" t="n">
        <v>49.1</v>
      </c>
      <c r="L23" t="n">
        <v>22</v>
      </c>
      <c r="M23" t="n">
        <v>27</v>
      </c>
      <c r="N23" t="n">
        <v>34.58</v>
      </c>
      <c r="O23" t="n">
        <v>22517.21</v>
      </c>
      <c r="P23" t="n">
        <v>854.08</v>
      </c>
      <c r="Q23" t="n">
        <v>1261.92</v>
      </c>
      <c r="R23" t="n">
        <v>137.26</v>
      </c>
      <c r="S23" t="n">
        <v>108.84</v>
      </c>
      <c r="T23" t="n">
        <v>13230.42</v>
      </c>
      <c r="U23" t="n">
        <v>0.79</v>
      </c>
      <c r="V23" t="n">
        <v>0.92</v>
      </c>
      <c r="W23" t="n">
        <v>20.69</v>
      </c>
      <c r="X23" t="n">
        <v>0.8100000000000001</v>
      </c>
      <c r="Y23" t="n">
        <v>0.5</v>
      </c>
      <c r="Z23" t="n">
        <v>10</v>
      </c>
      <c r="AA23" t="n">
        <v>2377.647032922924</v>
      </c>
      <c r="AB23" t="n">
        <v>3253.201564829349</v>
      </c>
      <c r="AC23" t="n">
        <v>2942.720573378986</v>
      </c>
      <c r="AD23" t="n">
        <v>2377647.032922924</v>
      </c>
      <c r="AE23" t="n">
        <v>3253201.564829349</v>
      </c>
      <c r="AF23" t="n">
        <v>6.725165979705369e-07</v>
      </c>
      <c r="AG23" t="n">
        <v>1.132638888888889</v>
      </c>
      <c r="AH23" t="n">
        <v>2942720.573378986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1.2273</v>
      </c>
      <c r="E24" t="n">
        <v>81.48</v>
      </c>
      <c r="F24" t="n">
        <v>78.34999999999999</v>
      </c>
      <c r="G24" t="n">
        <v>167.89</v>
      </c>
      <c r="H24" t="n">
        <v>2.24</v>
      </c>
      <c r="I24" t="n">
        <v>28</v>
      </c>
      <c r="J24" t="n">
        <v>182.17</v>
      </c>
      <c r="K24" t="n">
        <v>49.1</v>
      </c>
      <c r="L24" t="n">
        <v>23</v>
      </c>
      <c r="M24" t="n">
        <v>26</v>
      </c>
      <c r="N24" t="n">
        <v>35.08</v>
      </c>
      <c r="O24" t="n">
        <v>22701.78</v>
      </c>
      <c r="P24" t="n">
        <v>849.15</v>
      </c>
      <c r="Q24" t="n">
        <v>1261.91</v>
      </c>
      <c r="R24" t="n">
        <v>135.98</v>
      </c>
      <c r="S24" t="n">
        <v>108.84</v>
      </c>
      <c r="T24" t="n">
        <v>12595.84</v>
      </c>
      <c r="U24" t="n">
        <v>0.8</v>
      </c>
      <c r="V24" t="n">
        <v>0.92</v>
      </c>
      <c r="W24" t="n">
        <v>20.69</v>
      </c>
      <c r="X24" t="n">
        <v>0.77</v>
      </c>
      <c r="Y24" t="n">
        <v>0.5</v>
      </c>
      <c r="Z24" t="n">
        <v>10</v>
      </c>
      <c r="AA24" t="n">
        <v>2365.451434069458</v>
      </c>
      <c r="AB24" t="n">
        <v>3236.515008446188</v>
      </c>
      <c r="AC24" t="n">
        <v>2927.626558517305</v>
      </c>
      <c r="AD24" t="n">
        <v>2365451.434069458</v>
      </c>
      <c r="AE24" t="n">
        <v>3236515.008446188</v>
      </c>
      <c r="AF24" t="n">
        <v>6.731198994366661e-07</v>
      </c>
      <c r="AG24" t="n">
        <v>1.131666666666667</v>
      </c>
      <c r="AH24" t="n">
        <v>2927626.558517305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1.2281</v>
      </c>
      <c r="E25" t="n">
        <v>81.42</v>
      </c>
      <c r="F25" t="n">
        <v>78.31999999999999</v>
      </c>
      <c r="G25" t="n">
        <v>174.05</v>
      </c>
      <c r="H25" t="n">
        <v>2.32</v>
      </c>
      <c r="I25" t="n">
        <v>27</v>
      </c>
      <c r="J25" t="n">
        <v>183.67</v>
      </c>
      <c r="K25" t="n">
        <v>49.1</v>
      </c>
      <c r="L25" t="n">
        <v>24</v>
      </c>
      <c r="M25" t="n">
        <v>25</v>
      </c>
      <c r="N25" t="n">
        <v>35.58</v>
      </c>
      <c r="O25" t="n">
        <v>22886.92</v>
      </c>
      <c r="P25" t="n">
        <v>841.8099999999999</v>
      </c>
      <c r="Q25" t="n">
        <v>1261.91</v>
      </c>
      <c r="R25" t="n">
        <v>135.03</v>
      </c>
      <c r="S25" t="n">
        <v>108.84</v>
      </c>
      <c r="T25" t="n">
        <v>12129.61</v>
      </c>
      <c r="U25" t="n">
        <v>0.8100000000000001</v>
      </c>
      <c r="V25" t="n">
        <v>0.92</v>
      </c>
      <c r="W25" t="n">
        <v>20.69</v>
      </c>
      <c r="X25" t="n">
        <v>0.74</v>
      </c>
      <c r="Y25" t="n">
        <v>0.5</v>
      </c>
      <c r="Z25" t="n">
        <v>10</v>
      </c>
      <c r="AA25" t="n">
        <v>2349.192965467435</v>
      </c>
      <c r="AB25" t="n">
        <v>3214.269454431886</v>
      </c>
      <c r="AC25" t="n">
        <v>2907.504088956298</v>
      </c>
      <c r="AD25" t="n">
        <v>2349192.965467435</v>
      </c>
      <c r="AE25" t="n">
        <v>3214269.454431885</v>
      </c>
      <c r="AF25" t="n">
        <v>6.735586641393053e-07</v>
      </c>
      <c r="AG25" t="n">
        <v>1.130833333333333</v>
      </c>
      <c r="AH25" t="n">
        <v>2907504.088956298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1.2297</v>
      </c>
      <c r="E26" t="n">
        <v>81.31999999999999</v>
      </c>
      <c r="F26" t="n">
        <v>78.28</v>
      </c>
      <c r="G26" t="n">
        <v>187.88</v>
      </c>
      <c r="H26" t="n">
        <v>2.4</v>
      </c>
      <c r="I26" t="n">
        <v>25</v>
      </c>
      <c r="J26" t="n">
        <v>185.18</v>
      </c>
      <c r="K26" t="n">
        <v>49.1</v>
      </c>
      <c r="L26" t="n">
        <v>25</v>
      </c>
      <c r="M26" t="n">
        <v>23</v>
      </c>
      <c r="N26" t="n">
        <v>36.08</v>
      </c>
      <c r="O26" t="n">
        <v>23072.73</v>
      </c>
      <c r="P26" t="n">
        <v>837.4</v>
      </c>
      <c r="Q26" t="n">
        <v>1261.9</v>
      </c>
      <c r="R26" t="n">
        <v>133.82</v>
      </c>
      <c r="S26" t="n">
        <v>108.84</v>
      </c>
      <c r="T26" t="n">
        <v>11531.36</v>
      </c>
      <c r="U26" t="n">
        <v>0.8100000000000001</v>
      </c>
      <c r="V26" t="n">
        <v>0.93</v>
      </c>
      <c r="W26" t="n">
        <v>20.69</v>
      </c>
      <c r="X26" t="n">
        <v>0.7</v>
      </c>
      <c r="Y26" t="n">
        <v>0.5</v>
      </c>
      <c r="Z26" t="n">
        <v>10</v>
      </c>
      <c r="AA26" t="n">
        <v>2337.114992222072</v>
      </c>
      <c r="AB26" t="n">
        <v>3197.743838595006</v>
      </c>
      <c r="AC26" t="n">
        <v>2892.555654701043</v>
      </c>
      <c r="AD26" t="n">
        <v>2337114.992222072</v>
      </c>
      <c r="AE26" t="n">
        <v>3197743.838595006</v>
      </c>
      <c r="AF26" t="n">
        <v>6.744361935445842e-07</v>
      </c>
      <c r="AG26" t="n">
        <v>1.129444444444444</v>
      </c>
      <c r="AH26" t="n">
        <v>2892555.654701043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1.2309</v>
      </c>
      <c r="E27" t="n">
        <v>81.23999999999999</v>
      </c>
      <c r="F27" t="n">
        <v>78.23</v>
      </c>
      <c r="G27" t="n">
        <v>195.57</v>
      </c>
      <c r="H27" t="n">
        <v>2.47</v>
      </c>
      <c r="I27" t="n">
        <v>24</v>
      </c>
      <c r="J27" t="n">
        <v>186.69</v>
      </c>
      <c r="K27" t="n">
        <v>49.1</v>
      </c>
      <c r="L27" t="n">
        <v>26</v>
      </c>
      <c r="M27" t="n">
        <v>22</v>
      </c>
      <c r="N27" t="n">
        <v>36.6</v>
      </c>
      <c r="O27" t="n">
        <v>23259.24</v>
      </c>
      <c r="P27" t="n">
        <v>832.63</v>
      </c>
      <c r="Q27" t="n">
        <v>1261.94</v>
      </c>
      <c r="R27" t="n">
        <v>132.08</v>
      </c>
      <c r="S27" t="n">
        <v>108.84</v>
      </c>
      <c r="T27" t="n">
        <v>10667.81</v>
      </c>
      <c r="U27" t="n">
        <v>0.82</v>
      </c>
      <c r="V27" t="n">
        <v>0.93</v>
      </c>
      <c r="W27" t="n">
        <v>20.68</v>
      </c>
      <c r="X27" t="n">
        <v>0.65</v>
      </c>
      <c r="Y27" t="n">
        <v>0.5</v>
      </c>
      <c r="Z27" t="n">
        <v>10</v>
      </c>
      <c r="AA27" t="n">
        <v>2325.028373880066</v>
      </c>
      <c r="AB27" t="n">
        <v>3181.206394155505</v>
      </c>
      <c r="AC27" t="n">
        <v>2877.596520748398</v>
      </c>
      <c r="AD27" t="n">
        <v>2325028.373880066</v>
      </c>
      <c r="AE27" t="n">
        <v>3181206.394155505</v>
      </c>
      <c r="AF27" t="n">
        <v>6.750943405985434e-07</v>
      </c>
      <c r="AG27" t="n">
        <v>1.128333333333333</v>
      </c>
      <c r="AH27" t="n">
        <v>2877596.520748398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1.2316</v>
      </c>
      <c r="E28" t="n">
        <v>81.19</v>
      </c>
      <c r="F28" t="n">
        <v>78.20999999999999</v>
      </c>
      <c r="G28" t="n">
        <v>204.03</v>
      </c>
      <c r="H28" t="n">
        <v>2.55</v>
      </c>
      <c r="I28" t="n">
        <v>23</v>
      </c>
      <c r="J28" t="n">
        <v>188.21</v>
      </c>
      <c r="K28" t="n">
        <v>49.1</v>
      </c>
      <c r="L28" t="n">
        <v>27</v>
      </c>
      <c r="M28" t="n">
        <v>21</v>
      </c>
      <c r="N28" t="n">
        <v>37.11</v>
      </c>
      <c r="O28" t="n">
        <v>23446.45</v>
      </c>
      <c r="P28" t="n">
        <v>830.1799999999999</v>
      </c>
      <c r="Q28" t="n">
        <v>1261.91</v>
      </c>
      <c r="R28" t="n">
        <v>131.6</v>
      </c>
      <c r="S28" t="n">
        <v>108.84</v>
      </c>
      <c r="T28" t="n">
        <v>10432.42</v>
      </c>
      <c r="U28" t="n">
        <v>0.83</v>
      </c>
      <c r="V28" t="n">
        <v>0.93</v>
      </c>
      <c r="W28" t="n">
        <v>20.68</v>
      </c>
      <c r="X28" t="n">
        <v>0.63</v>
      </c>
      <c r="Y28" t="n">
        <v>0.5</v>
      </c>
      <c r="Z28" t="n">
        <v>10</v>
      </c>
      <c r="AA28" t="n">
        <v>2318.721604807071</v>
      </c>
      <c r="AB28" t="n">
        <v>3172.577194474816</v>
      </c>
      <c r="AC28" t="n">
        <v>2869.790879774079</v>
      </c>
      <c r="AD28" t="n">
        <v>2318721.604807071</v>
      </c>
      <c r="AE28" t="n">
        <v>3172577.194474816</v>
      </c>
      <c r="AF28" t="n">
        <v>6.754782597133528e-07</v>
      </c>
      <c r="AG28" t="n">
        <v>1.127638888888889</v>
      </c>
      <c r="AH28" t="n">
        <v>2869790.879774079</v>
      </c>
    </row>
    <row r="29">
      <c r="A29" t="n">
        <v>27</v>
      </c>
      <c r="B29" t="n">
        <v>75</v>
      </c>
      <c r="C29" t="inlineStr">
        <is>
          <t xml:space="preserve">CONCLUIDO	</t>
        </is>
      </c>
      <c r="D29" t="n">
        <v>1.2312</v>
      </c>
      <c r="E29" t="n">
        <v>81.22</v>
      </c>
      <c r="F29" t="n">
        <v>78.23999999999999</v>
      </c>
      <c r="G29" t="n">
        <v>204.11</v>
      </c>
      <c r="H29" t="n">
        <v>2.62</v>
      </c>
      <c r="I29" t="n">
        <v>23</v>
      </c>
      <c r="J29" t="n">
        <v>189.73</v>
      </c>
      <c r="K29" t="n">
        <v>49.1</v>
      </c>
      <c r="L29" t="n">
        <v>28</v>
      </c>
      <c r="M29" t="n">
        <v>21</v>
      </c>
      <c r="N29" t="n">
        <v>37.64</v>
      </c>
      <c r="O29" t="n">
        <v>23634.36</v>
      </c>
      <c r="P29" t="n">
        <v>825.8099999999999</v>
      </c>
      <c r="Q29" t="n">
        <v>1261.9</v>
      </c>
      <c r="R29" t="n">
        <v>132.62</v>
      </c>
      <c r="S29" t="n">
        <v>108.84</v>
      </c>
      <c r="T29" t="n">
        <v>10944.39</v>
      </c>
      <c r="U29" t="n">
        <v>0.82</v>
      </c>
      <c r="V29" t="n">
        <v>0.93</v>
      </c>
      <c r="W29" t="n">
        <v>20.68</v>
      </c>
      <c r="X29" t="n">
        <v>0.66</v>
      </c>
      <c r="Y29" t="n">
        <v>0.5</v>
      </c>
      <c r="Z29" t="n">
        <v>10</v>
      </c>
      <c r="AA29" t="n">
        <v>2311.151959338285</v>
      </c>
      <c r="AB29" t="n">
        <v>3162.220071595234</v>
      </c>
      <c r="AC29" t="n">
        <v>2860.42222616581</v>
      </c>
      <c r="AD29" t="n">
        <v>2311151.959338285</v>
      </c>
      <c r="AE29" t="n">
        <v>3162220.071595234</v>
      </c>
      <c r="AF29" t="n">
        <v>6.752588773620331e-07</v>
      </c>
      <c r="AG29" t="n">
        <v>1.128055555555556</v>
      </c>
      <c r="AH29" t="n">
        <v>2860422.22616581</v>
      </c>
    </row>
    <row r="30">
      <c r="A30" t="n">
        <v>28</v>
      </c>
      <c r="B30" t="n">
        <v>75</v>
      </c>
      <c r="C30" t="inlineStr">
        <is>
          <t xml:space="preserve">CONCLUIDO	</t>
        </is>
      </c>
      <c r="D30" t="n">
        <v>1.2325</v>
      </c>
      <c r="E30" t="n">
        <v>81.14</v>
      </c>
      <c r="F30" t="n">
        <v>78.19</v>
      </c>
      <c r="G30" t="n">
        <v>213.24</v>
      </c>
      <c r="H30" t="n">
        <v>2.69</v>
      </c>
      <c r="I30" t="n">
        <v>22</v>
      </c>
      <c r="J30" t="n">
        <v>191.26</v>
      </c>
      <c r="K30" t="n">
        <v>49.1</v>
      </c>
      <c r="L30" t="n">
        <v>29</v>
      </c>
      <c r="M30" t="n">
        <v>20</v>
      </c>
      <c r="N30" t="n">
        <v>38.17</v>
      </c>
      <c r="O30" t="n">
        <v>23822.99</v>
      </c>
      <c r="P30" t="n">
        <v>822.97</v>
      </c>
      <c r="Q30" t="n">
        <v>1261.89</v>
      </c>
      <c r="R30" t="n">
        <v>130.75</v>
      </c>
      <c r="S30" t="n">
        <v>108.84</v>
      </c>
      <c r="T30" t="n">
        <v>10013.56</v>
      </c>
      <c r="U30" t="n">
        <v>0.83</v>
      </c>
      <c r="V30" t="n">
        <v>0.93</v>
      </c>
      <c r="W30" t="n">
        <v>20.68</v>
      </c>
      <c r="X30" t="n">
        <v>0.61</v>
      </c>
      <c r="Y30" t="n">
        <v>0.5</v>
      </c>
      <c r="Z30" t="n">
        <v>10</v>
      </c>
      <c r="AA30" t="n">
        <v>2302.706630022052</v>
      </c>
      <c r="AB30" t="n">
        <v>3150.66479944313</v>
      </c>
      <c r="AC30" t="n">
        <v>2849.969772969977</v>
      </c>
      <c r="AD30" t="n">
        <v>2302706.630022052</v>
      </c>
      <c r="AE30" t="n">
        <v>3150664.79944313</v>
      </c>
      <c r="AF30" t="n">
        <v>6.759718700038221e-07</v>
      </c>
      <c r="AG30" t="n">
        <v>1.126944444444445</v>
      </c>
      <c r="AH30" t="n">
        <v>2849969.772969977</v>
      </c>
    </row>
    <row r="31">
      <c r="A31" t="n">
        <v>29</v>
      </c>
      <c r="B31" t="n">
        <v>75</v>
      </c>
      <c r="C31" t="inlineStr">
        <is>
          <t xml:space="preserve">CONCLUIDO	</t>
        </is>
      </c>
      <c r="D31" t="n">
        <v>1.2336</v>
      </c>
      <c r="E31" t="n">
        <v>81.06</v>
      </c>
      <c r="F31" t="n">
        <v>78.15000000000001</v>
      </c>
      <c r="G31" t="n">
        <v>223.27</v>
      </c>
      <c r="H31" t="n">
        <v>2.76</v>
      </c>
      <c r="I31" t="n">
        <v>21</v>
      </c>
      <c r="J31" t="n">
        <v>192.8</v>
      </c>
      <c r="K31" t="n">
        <v>49.1</v>
      </c>
      <c r="L31" t="n">
        <v>30</v>
      </c>
      <c r="M31" t="n">
        <v>19</v>
      </c>
      <c r="N31" t="n">
        <v>38.7</v>
      </c>
      <c r="O31" t="n">
        <v>24012.34</v>
      </c>
      <c r="P31" t="n">
        <v>818.1900000000001</v>
      </c>
      <c r="Q31" t="n">
        <v>1261.89</v>
      </c>
      <c r="R31" t="n">
        <v>129.24</v>
      </c>
      <c r="S31" t="n">
        <v>108.84</v>
      </c>
      <c r="T31" t="n">
        <v>9264.23</v>
      </c>
      <c r="U31" t="n">
        <v>0.84</v>
      </c>
      <c r="V31" t="n">
        <v>0.93</v>
      </c>
      <c r="W31" t="n">
        <v>20.68</v>
      </c>
      <c r="X31" t="n">
        <v>0.5600000000000001</v>
      </c>
      <c r="Y31" t="n">
        <v>0.5</v>
      </c>
      <c r="Z31" t="n">
        <v>10</v>
      </c>
      <c r="AA31" t="n">
        <v>2290.933750924706</v>
      </c>
      <c r="AB31" t="n">
        <v>3134.55662687937</v>
      </c>
      <c r="AC31" t="n">
        <v>2835.398941787741</v>
      </c>
      <c r="AD31" t="n">
        <v>2290933.750924706</v>
      </c>
      <c r="AE31" t="n">
        <v>3134556.62687937</v>
      </c>
      <c r="AF31" t="n">
        <v>6.765751714699513e-07</v>
      </c>
      <c r="AG31" t="n">
        <v>1.125833333333333</v>
      </c>
      <c r="AH31" t="n">
        <v>2835398.941787741</v>
      </c>
    </row>
    <row r="32">
      <c r="A32" t="n">
        <v>30</v>
      </c>
      <c r="B32" t="n">
        <v>75</v>
      </c>
      <c r="C32" t="inlineStr">
        <is>
          <t xml:space="preserve">CONCLUIDO	</t>
        </is>
      </c>
      <c r="D32" t="n">
        <v>1.2344</v>
      </c>
      <c r="E32" t="n">
        <v>81.01000000000001</v>
      </c>
      <c r="F32" t="n">
        <v>78.12</v>
      </c>
      <c r="G32" t="n">
        <v>234.37</v>
      </c>
      <c r="H32" t="n">
        <v>2.83</v>
      </c>
      <c r="I32" t="n">
        <v>20</v>
      </c>
      <c r="J32" t="n">
        <v>194.34</v>
      </c>
      <c r="K32" t="n">
        <v>49.1</v>
      </c>
      <c r="L32" t="n">
        <v>31</v>
      </c>
      <c r="M32" t="n">
        <v>18</v>
      </c>
      <c r="N32" t="n">
        <v>39.24</v>
      </c>
      <c r="O32" t="n">
        <v>24202.42</v>
      </c>
      <c r="P32" t="n">
        <v>815.0700000000001</v>
      </c>
      <c r="Q32" t="n">
        <v>1261.88</v>
      </c>
      <c r="R32" t="n">
        <v>128.61</v>
      </c>
      <c r="S32" t="n">
        <v>108.84</v>
      </c>
      <c r="T32" t="n">
        <v>8951.59</v>
      </c>
      <c r="U32" t="n">
        <v>0.85</v>
      </c>
      <c r="V32" t="n">
        <v>0.93</v>
      </c>
      <c r="W32" t="n">
        <v>20.68</v>
      </c>
      <c r="X32" t="n">
        <v>0.54</v>
      </c>
      <c r="Y32" t="n">
        <v>0.5</v>
      </c>
      <c r="Z32" t="n">
        <v>10</v>
      </c>
      <c r="AA32" t="n">
        <v>2283.075527689732</v>
      </c>
      <c r="AB32" t="n">
        <v>3123.804659168936</v>
      </c>
      <c r="AC32" t="n">
        <v>2825.673126785109</v>
      </c>
      <c r="AD32" t="n">
        <v>2283075.527689732</v>
      </c>
      <c r="AE32" t="n">
        <v>3123804.659168936</v>
      </c>
      <c r="AF32" t="n">
        <v>6.770139361725907e-07</v>
      </c>
      <c r="AG32" t="n">
        <v>1.125138888888889</v>
      </c>
      <c r="AH32" t="n">
        <v>2825673.126785109</v>
      </c>
    </row>
    <row r="33">
      <c r="A33" t="n">
        <v>31</v>
      </c>
      <c r="B33" t="n">
        <v>75</v>
      </c>
      <c r="C33" t="inlineStr">
        <is>
          <t xml:space="preserve">CONCLUIDO	</t>
        </is>
      </c>
      <c r="D33" t="n">
        <v>1.2353</v>
      </c>
      <c r="E33" t="n">
        <v>80.95</v>
      </c>
      <c r="F33" t="n">
        <v>78.09999999999999</v>
      </c>
      <c r="G33" t="n">
        <v>246.62</v>
      </c>
      <c r="H33" t="n">
        <v>2.9</v>
      </c>
      <c r="I33" t="n">
        <v>19</v>
      </c>
      <c r="J33" t="n">
        <v>195.89</v>
      </c>
      <c r="K33" t="n">
        <v>49.1</v>
      </c>
      <c r="L33" t="n">
        <v>32</v>
      </c>
      <c r="M33" t="n">
        <v>16</v>
      </c>
      <c r="N33" t="n">
        <v>39.79</v>
      </c>
      <c r="O33" t="n">
        <v>24393.24</v>
      </c>
      <c r="P33" t="n">
        <v>804.16</v>
      </c>
      <c r="Q33" t="n">
        <v>1261.91</v>
      </c>
      <c r="R33" t="n">
        <v>127.88</v>
      </c>
      <c r="S33" t="n">
        <v>108.84</v>
      </c>
      <c r="T33" t="n">
        <v>8592.83</v>
      </c>
      <c r="U33" t="n">
        <v>0.85</v>
      </c>
      <c r="V33" t="n">
        <v>0.93</v>
      </c>
      <c r="W33" t="n">
        <v>20.67</v>
      </c>
      <c r="X33" t="n">
        <v>0.51</v>
      </c>
      <c r="Y33" t="n">
        <v>0.5</v>
      </c>
      <c r="Z33" t="n">
        <v>10</v>
      </c>
      <c r="AA33" t="n">
        <v>2259.877968802288</v>
      </c>
      <c r="AB33" t="n">
        <v>3092.064735695064</v>
      </c>
      <c r="AC33" t="n">
        <v>2796.962417060323</v>
      </c>
      <c r="AD33" t="n">
        <v>2259877.968802288</v>
      </c>
      <c r="AE33" t="n">
        <v>3092064.735695065</v>
      </c>
      <c r="AF33" t="n">
        <v>6.7750754646306e-07</v>
      </c>
      <c r="AG33" t="n">
        <v>1.124305555555556</v>
      </c>
      <c r="AH33" t="n">
        <v>2796962.417060323</v>
      </c>
    </row>
    <row r="34">
      <c r="A34" t="n">
        <v>32</v>
      </c>
      <c r="B34" t="n">
        <v>75</v>
      </c>
      <c r="C34" t="inlineStr">
        <is>
          <t xml:space="preserve">CONCLUIDO	</t>
        </is>
      </c>
      <c r="D34" t="n">
        <v>1.2351</v>
      </c>
      <c r="E34" t="n">
        <v>80.97</v>
      </c>
      <c r="F34" t="n">
        <v>78.11</v>
      </c>
      <c r="G34" t="n">
        <v>246.66</v>
      </c>
      <c r="H34" t="n">
        <v>2.97</v>
      </c>
      <c r="I34" t="n">
        <v>19</v>
      </c>
      <c r="J34" t="n">
        <v>197.44</v>
      </c>
      <c r="K34" t="n">
        <v>49.1</v>
      </c>
      <c r="L34" t="n">
        <v>33</v>
      </c>
      <c r="M34" t="n">
        <v>14</v>
      </c>
      <c r="N34" t="n">
        <v>40.34</v>
      </c>
      <c r="O34" t="n">
        <v>24584.81</v>
      </c>
      <c r="P34" t="n">
        <v>806.1799999999999</v>
      </c>
      <c r="Q34" t="n">
        <v>1261.93</v>
      </c>
      <c r="R34" t="n">
        <v>127.95</v>
      </c>
      <c r="S34" t="n">
        <v>108.84</v>
      </c>
      <c r="T34" t="n">
        <v>8629.57</v>
      </c>
      <c r="U34" t="n">
        <v>0.85</v>
      </c>
      <c r="V34" t="n">
        <v>0.93</v>
      </c>
      <c r="W34" t="n">
        <v>20.68</v>
      </c>
      <c r="X34" t="n">
        <v>0.53</v>
      </c>
      <c r="Y34" t="n">
        <v>0.5</v>
      </c>
      <c r="Z34" t="n">
        <v>10</v>
      </c>
      <c r="AA34" t="n">
        <v>2264.286739028065</v>
      </c>
      <c r="AB34" t="n">
        <v>3098.097009619189</v>
      </c>
      <c r="AC34" t="n">
        <v>2802.418979227479</v>
      </c>
      <c r="AD34" t="n">
        <v>2264286.739028065</v>
      </c>
      <c r="AE34" t="n">
        <v>3098097.009619189</v>
      </c>
      <c r="AF34" t="n">
        <v>6.773978552874002e-07</v>
      </c>
      <c r="AG34" t="n">
        <v>1.124583333333333</v>
      </c>
      <c r="AH34" t="n">
        <v>2802418.979227479</v>
      </c>
    </row>
    <row r="35">
      <c r="A35" t="n">
        <v>33</v>
      </c>
      <c r="B35" t="n">
        <v>75</v>
      </c>
      <c r="C35" t="inlineStr">
        <is>
          <t xml:space="preserve">CONCLUIDO	</t>
        </is>
      </c>
      <c r="D35" t="n">
        <v>1.235</v>
      </c>
      <c r="E35" t="n">
        <v>80.97</v>
      </c>
      <c r="F35" t="n">
        <v>78.11</v>
      </c>
      <c r="G35" t="n">
        <v>246.67</v>
      </c>
      <c r="H35" t="n">
        <v>3.03</v>
      </c>
      <c r="I35" t="n">
        <v>19</v>
      </c>
      <c r="J35" t="n">
        <v>199</v>
      </c>
      <c r="K35" t="n">
        <v>49.1</v>
      </c>
      <c r="L35" t="n">
        <v>34</v>
      </c>
      <c r="M35" t="n">
        <v>7</v>
      </c>
      <c r="N35" t="n">
        <v>40.9</v>
      </c>
      <c r="O35" t="n">
        <v>24777.13</v>
      </c>
      <c r="P35" t="n">
        <v>801.53</v>
      </c>
      <c r="Q35" t="n">
        <v>1261.89</v>
      </c>
      <c r="R35" t="n">
        <v>127.8</v>
      </c>
      <c r="S35" t="n">
        <v>108.84</v>
      </c>
      <c r="T35" t="n">
        <v>8553.75</v>
      </c>
      <c r="U35" t="n">
        <v>0.85</v>
      </c>
      <c r="V35" t="n">
        <v>0.93</v>
      </c>
      <c r="W35" t="n">
        <v>20.69</v>
      </c>
      <c r="X35" t="n">
        <v>0.53</v>
      </c>
      <c r="Y35" t="n">
        <v>0.5</v>
      </c>
      <c r="Z35" t="n">
        <v>10</v>
      </c>
      <c r="AA35" t="n">
        <v>2255.363002732603</v>
      </c>
      <c r="AB35" t="n">
        <v>3085.887159932275</v>
      </c>
      <c r="AC35" t="n">
        <v>2791.374420458053</v>
      </c>
      <c r="AD35" t="n">
        <v>2255363.002732603</v>
      </c>
      <c r="AE35" t="n">
        <v>3085887.159932275</v>
      </c>
      <c r="AF35" t="n">
        <v>6.773430096995702e-07</v>
      </c>
      <c r="AG35" t="n">
        <v>1.124583333333333</v>
      </c>
      <c r="AH35" t="n">
        <v>2791374.420458053</v>
      </c>
    </row>
    <row r="36">
      <c r="A36" t="n">
        <v>34</v>
      </c>
      <c r="B36" t="n">
        <v>75</v>
      </c>
      <c r="C36" t="inlineStr">
        <is>
          <t xml:space="preserve">CONCLUIDO	</t>
        </is>
      </c>
      <c r="D36" t="n">
        <v>1.236</v>
      </c>
      <c r="E36" t="n">
        <v>80.90000000000001</v>
      </c>
      <c r="F36" t="n">
        <v>78.08</v>
      </c>
      <c r="G36" t="n">
        <v>260.26</v>
      </c>
      <c r="H36" t="n">
        <v>3.1</v>
      </c>
      <c r="I36" t="n">
        <v>18</v>
      </c>
      <c r="J36" t="n">
        <v>200.56</v>
      </c>
      <c r="K36" t="n">
        <v>49.1</v>
      </c>
      <c r="L36" t="n">
        <v>35</v>
      </c>
      <c r="M36" t="n">
        <v>2</v>
      </c>
      <c r="N36" t="n">
        <v>41.47</v>
      </c>
      <c r="O36" t="n">
        <v>24970.22</v>
      </c>
      <c r="P36" t="n">
        <v>805.58</v>
      </c>
      <c r="Q36" t="n">
        <v>1261.94</v>
      </c>
      <c r="R36" t="n">
        <v>126.68</v>
      </c>
      <c r="S36" t="n">
        <v>108.84</v>
      </c>
      <c r="T36" t="n">
        <v>7996.59</v>
      </c>
      <c r="U36" t="n">
        <v>0.86</v>
      </c>
      <c r="V36" t="n">
        <v>0.93</v>
      </c>
      <c r="W36" t="n">
        <v>20.69</v>
      </c>
      <c r="X36" t="n">
        <v>0.49</v>
      </c>
      <c r="Y36" t="n">
        <v>0.5</v>
      </c>
      <c r="Z36" t="n">
        <v>10</v>
      </c>
      <c r="AA36" t="n">
        <v>2261.203485098547</v>
      </c>
      <c r="AB36" t="n">
        <v>3093.878365569257</v>
      </c>
      <c r="AC36" t="n">
        <v>2798.602956644768</v>
      </c>
      <c r="AD36" t="n">
        <v>2261203.485098547</v>
      </c>
      <c r="AE36" t="n">
        <v>3093878.365569257</v>
      </c>
      <c r="AF36" t="n">
        <v>6.778914655778694e-07</v>
      </c>
      <c r="AG36" t="n">
        <v>1.123611111111111</v>
      </c>
      <c r="AH36" t="n">
        <v>2798602.956644768</v>
      </c>
    </row>
    <row r="37">
      <c r="A37" t="n">
        <v>35</v>
      </c>
      <c r="B37" t="n">
        <v>75</v>
      </c>
      <c r="C37" t="inlineStr">
        <is>
          <t xml:space="preserve">CONCLUIDO	</t>
        </is>
      </c>
      <c r="D37" t="n">
        <v>1.2359</v>
      </c>
      <c r="E37" t="n">
        <v>80.91</v>
      </c>
      <c r="F37" t="n">
        <v>78.09</v>
      </c>
      <c r="G37" t="n">
        <v>260.29</v>
      </c>
      <c r="H37" t="n">
        <v>3.16</v>
      </c>
      <c r="I37" t="n">
        <v>18</v>
      </c>
      <c r="J37" t="n">
        <v>202.14</v>
      </c>
      <c r="K37" t="n">
        <v>49.1</v>
      </c>
      <c r="L37" t="n">
        <v>36</v>
      </c>
      <c r="M37" t="n">
        <v>0</v>
      </c>
      <c r="N37" t="n">
        <v>42.04</v>
      </c>
      <c r="O37" t="n">
        <v>25164.09</v>
      </c>
      <c r="P37" t="n">
        <v>811.0599999999999</v>
      </c>
      <c r="Q37" t="n">
        <v>1261.9</v>
      </c>
      <c r="R37" t="n">
        <v>126.78</v>
      </c>
      <c r="S37" t="n">
        <v>108.84</v>
      </c>
      <c r="T37" t="n">
        <v>8047.05</v>
      </c>
      <c r="U37" t="n">
        <v>0.86</v>
      </c>
      <c r="V37" t="n">
        <v>0.93</v>
      </c>
      <c r="W37" t="n">
        <v>20.7</v>
      </c>
      <c r="X37" t="n">
        <v>0.51</v>
      </c>
      <c r="Y37" t="n">
        <v>0.5</v>
      </c>
      <c r="Z37" t="n">
        <v>10</v>
      </c>
      <c r="AA37" t="n">
        <v>2272.197830631774</v>
      </c>
      <c r="AB37" t="n">
        <v>3108.921314164112</v>
      </c>
      <c r="AC37" t="n">
        <v>2812.210227338641</v>
      </c>
      <c r="AD37" t="n">
        <v>2272197.830631774</v>
      </c>
      <c r="AE37" t="n">
        <v>3108921.314164112</v>
      </c>
      <c r="AF37" t="n">
        <v>6.778366199900396e-07</v>
      </c>
      <c r="AG37" t="n">
        <v>1.12375</v>
      </c>
      <c r="AH37" t="n">
        <v>2812210.227338641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0.6536</v>
      </c>
      <c r="E2" t="n">
        <v>152.99</v>
      </c>
      <c r="F2" t="n">
        <v>110.07</v>
      </c>
      <c r="G2" t="n">
        <v>6.08</v>
      </c>
      <c r="H2" t="n">
        <v>0.1</v>
      </c>
      <c r="I2" t="n">
        <v>1087</v>
      </c>
      <c r="J2" t="n">
        <v>185.69</v>
      </c>
      <c r="K2" t="n">
        <v>53.44</v>
      </c>
      <c r="L2" t="n">
        <v>1</v>
      </c>
      <c r="M2" t="n">
        <v>1085</v>
      </c>
      <c r="N2" t="n">
        <v>36.26</v>
      </c>
      <c r="O2" t="n">
        <v>23136.14</v>
      </c>
      <c r="P2" t="n">
        <v>1503.84</v>
      </c>
      <c r="Q2" t="n">
        <v>1263.34</v>
      </c>
      <c r="R2" t="n">
        <v>1171.04</v>
      </c>
      <c r="S2" t="n">
        <v>108.84</v>
      </c>
      <c r="T2" t="n">
        <v>524833.1800000001</v>
      </c>
      <c r="U2" t="n">
        <v>0.09</v>
      </c>
      <c r="V2" t="n">
        <v>0.66</v>
      </c>
      <c r="W2" t="n">
        <v>22.42</v>
      </c>
      <c r="X2" t="n">
        <v>32.43</v>
      </c>
      <c r="Y2" t="n">
        <v>0.5</v>
      </c>
      <c r="Z2" t="n">
        <v>10</v>
      </c>
      <c r="AA2" t="n">
        <v>7566.675990876643</v>
      </c>
      <c r="AB2" t="n">
        <v>10353.05990890303</v>
      </c>
      <c r="AC2" t="n">
        <v>9364.978401807775</v>
      </c>
      <c r="AD2" t="n">
        <v>7566675.990876644</v>
      </c>
      <c r="AE2" t="n">
        <v>10353059.90890303</v>
      </c>
      <c r="AF2" t="n">
        <v>3.460042570751201e-07</v>
      </c>
      <c r="AG2" t="n">
        <v>2.124861111111111</v>
      </c>
      <c r="AH2" t="n">
        <v>9364978.401807776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0.9129</v>
      </c>
      <c r="E3" t="n">
        <v>109.54</v>
      </c>
      <c r="F3" t="n">
        <v>90.5</v>
      </c>
      <c r="G3" t="n">
        <v>12.2</v>
      </c>
      <c r="H3" t="n">
        <v>0.19</v>
      </c>
      <c r="I3" t="n">
        <v>445</v>
      </c>
      <c r="J3" t="n">
        <v>187.21</v>
      </c>
      <c r="K3" t="n">
        <v>53.44</v>
      </c>
      <c r="L3" t="n">
        <v>2</v>
      </c>
      <c r="M3" t="n">
        <v>443</v>
      </c>
      <c r="N3" t="n">
        <v>36.77</v>
      </c>
      <c r="O3" t="n">
        <v>23322.88</v>
      </c>
      <c r="P3" t="n">
        <v>1235.13</v>
      </c>
      <c r="Q3" t="n">
        <v>1262.47</v>
      </c>
      <c r="R3" t="n">
        <v>531.96</v>
      </c>
      <c r="S3" t="n">
        <v>108.84</v>
      </c>
      <c r="T3" t="n">
        <v>208500.09</v>
      </c>
      <c r="U3" t="n">
        <v>0.2</v>
      </c>
      <c r="V3" t="n">
        <v>0.8</v>
      </c>
      <c r="W3" t="n">
        <v>21.37</v>
      </c>
      <c r="X3" t="n">
        <v>12.9</v>
      </c>
      <c r="Y3" t="n">
        <v>0.5</v>
      </c>
      <c r="Z3" t="n">
        <v>10</v>
      </c>
      <c r="AA3" t="n">
        <v>4452.358153530138</v>
      </c>
      <c r="AB3" t="n">
        <v>6091.912849839094</v>
      </c>
      <c r="AC3" t="n">
        <v>5510.509237503605</v>
      </c>
      <c r="AD3" t="n">
        <v>4452358.153530139</v>
      </c>
      <c r="AE3" t="n">
        <v>6091912.849839094</v>
      </c>
      <c r="AF3" t="n">
        <v>4.832730818296774e-07</v>
      </c>
      <c r="AG3" t="n">
        <v>1.521388888888889</v>
      </c>
      <c r="AH3" t="n">
        <v>5510509.237503605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1.0147</v>
      </c>
      <c r="E4" t="n">
        <v>98.55</v>
      </c>
      <c r="F4" t="n">
        <v>85.66</v>
      </c>
      <c r="G4" t="n">
        <v>18.36</v>
      </c>
      <c r="H4" t="n">
        <v>0.28</v>
      </c>
      <c r="I4" t="n">
        <v>280</v>
      </c>
      <c r="J4" t="n">
        <v>188.73</v>
      </c>
      <c r="K4" t="n">
        <v>53.44</v>
      </c>
      <c r="L4" t="n">
        <v>3</v>
      </c>
      <c r="M4" t="n">
        <v>278</v>
      </c>
      <c r="N4" t="n">
        <v>37.29</v>
      </c>
      <c r="O4" t="n">
        <v>23510.33</v>
      </c>
      <c r="P4" t="n">
        <v>1166.66</v>
      </c>
      <c r="Q4" t="n">
        <v>1262.26</v>
      </c>
      <c r="R4" t="n">
        <v>373.14</v>
      </c>
      <c r="S4" t="n">
        <v>108.84</v>
      </c>
      <c r="T4" t="n">
        <v>129915.82</v>
      </c>
      <c r="U4" t="n">
        <v>0.29</v>
      </c>
      <c r="V4" t="n">
        <v>0.85</v>
      </c>
      <c r="W4" t="n">
        <v>21.12</v>
      </c>
      <c r="X4" t="n">
        <v>8.07</v>
      </c>
      <c r="Y4" t="n">
        <v>0.5</v>
      </c>
      <c r="Z4" t="n">
        <v>10</v>
      </c>
      <c r="AA4" t="n">
        <v>3786.036252215357</v>
      </c>
      <c r="AB4" t="n">
        <v>5180.221828412542</v>
      </c>
      <c r="AC4" t="n">
        <v>4685.828727595653</v>
      </c>
      <c r="AD4" t="n">
        <v>3786036.252215357</v>
      </c>
      <c r="AE4" t="n">
        <v>5180221.828412542</v>
      </c>
      <c r="AF4" t="n">
        <v>5.371641977572282e-07</v>
      </c>
      <c r="AG4" t="n">
        <v>1.36875</v>
      </c>
      <c r="AH4" t="n">
        <v>4685828.727595652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1.0686</v>
      </c>
      <c r="E5" t="n">
        <v>93.58</v>
      </c>
      <c r="F5" t="n">
        <v>83.48</v>
      </c>
      <c r="G5" t="n">
        <v>24.43</v>
      </c>
      <c r="H5" t="n">
        <v>0.37</v>
      </c>
      <c r="I5" t="n">
        <v>205</v>
      </c>
      <c r="J5" t="n">
        <v>190.25</v>
      </c>
      <c r="K5" t="n">
        <v>53.44</v>
      </c>
      <c r="L5" t="n">
        <v>4</v>
      </c>
      <c r="M5" t="n">
        <v>203</v>
      </c>
      <c r="N5" t="n">
        <v>37.82</v>
      </c>
      <c r="O5" t="n">
        <v>23698.48</v>
      </c>
      <c r="P5" t="n">
        <v>1134.51</v>
      </c>
      <c r="Q5" t="n">
        <v>1262.2</v>
      </c>
      <c r="R5" t="n">
        <v>302.59</v>
      </c>
      <c r="S5" t="n">
        <v>108.84</v>
      </c>
      <c r="T5" t="n">
        <v>95015.59</v>
      </c>
      <c r="U5" t="n">
        <v>0.36</v>
      </c>
      <c r="V5" t="n">
        <v>0.87</v>
      </c>
      <c r="W5" t="n">
        <v>20.99</v>
      </c>
      <c r="X5" t="n">
        <v>5.89</v>
      </c>
      <c r="Y5" t="n">
        <v>0.5</v>
      </c>
      <c r="Z5" t="n">
        <v>10</v>
      </c>
      <c r="AA5" t="n">
        <v>3498.243730040275</v>
      </c>
      <c r="AB5" t="n">
        <v>4786.451403062568</v>
      </c>
      <c r="AC5" t="n">
        <v>4329.639198980831</v>
      </c>
      <c r="AD5" t="n">
        <v>3498243.730040275</v>
      </c>
      <c r="AE5" t="n">
        <v>4786451.403062568</v>
      </c>
      <c r="AF5" t="n">
        <v>5.656979025558038e-07</v>
      </c>
      <c r="AG5" t="n">
        <v>1.299722222222222</v>
      </c>
      <c r="AH5" t="n">
        <v>4329639.198980831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1.1029</v>
      </c>
      <c r="E6" t="n">
        <v>90.67</v>
      </c>
      <c r="F6" t="n">
        <v>82.2</v>
      </c>
      <c r="G6" t="n">
        <v>30.64</v>
      </c>
      <c r="H6" t="n">
        <v>0.46</v>
      </c>
      <c r="I6" t="n">
        <v>161</v>
      </c>
      <c r="J6" t="n">
        <v>191.78</v>
      </c>
      <c r="K6" t="n">
        <v>53.44</v>
      </c>
      <c r="L6" t="n">
        <v>5</v>
      </c>
      <c r="M6" t="n">
        <v>159</v>
      </c>
      <c r="N6" t="n">
        <v>38.35</v>
      </c>
      <c r="O6" t="n">
        <v>23887.36</v>
      </c>
      <c r="P6" t="n">
        <v>1114.68</v>
      </c>
      <c r="Q6" t="n">
        <v>1262.06</v>
      </c>
      <c r="R6" t="n">
        <v>260.41</v>
      </c>
      <c r="S6" t="n">
        <v>108.84</v>
      </c>
      <c r="T6" t="n">
        <v>74146.07000000001</v>
      </c>
      <c r="U6" t="n">
        <v>0.42</v>
      </c>
      <c r="V6" t="n">
        <v>0.88</v>
      </c>
      <c r="W6" t="n">
        <v>20.93</v>
      </c>
      <c r="X6" t="n">
        <v>4.61</v>
      </c>
      <c r="Y6" t="n">
        <v>0.5</v>
      </c>
      <c r="Z6" t="n">
        <v>10</v>
      </c>
      <c r="AA6" t="n">
        <v>3332.279497911677</v>
      </c>
      <c r="AB6" t="n">
        <v>4559.371818839035</v>
      </c>
      <c r="AC6" t="n">
        <v>4124.231771567403</v>
      </c>
      <c r="AD6" t="n">
        <v>3332279.497911677</v>
      </c>
      <c r="AE6" t="n">
        <v>4559371.818839035</v>
      </c>
      <c r="AF6" t="n">
        <v>5.838557147003519e-07</v>
      </c>
      <c r="AG6" t="n">
        <v>1.259305555555556</v>
      </c>
      <c r="AH6" t="n">
        <v>4124231.771567404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1.1264</v>
      </c>
      <c r="E7" t="n">
        <v>88.78</v>
      </c>
      <c r="F7" t="n">
        <v>81.36</v>
      </c>
      <c r="G7" t="n">
        <v>36.7</v>
      </c>
      <c r="H7" t="n">
        <v>0.55</v>
      </c>
      <c r="I7" t="n">
        <v>133</v>
      </c>
      <c r="J7" t="n">
        <v>193.32</v>
      </c>
      <c r="K7" t="n">
        <v>53.44</v>
      </c>
      <c r="L7" t="n">
        <v>6</v>
      </c>
      <c r="M7" t="n">
        <v>131</v>
      </c>
      <c r="N7" t="n">
        <v>38.89</v>
      </c>
      <c r="O7" t="n">
        <v>24076.95</v>
      </c>
      <c r="P7" t="n">
        <v>1100.48</v>
      </c>
      <c r="Q7" t="n">
        <v>1262</v>
      </c>
      <c r="R7" t="n">
        <v>233.68</v>
      </c>
      <c r="S7" t="n">
        <v>108.84</v>
      </c>
      <c r="T7" t="n">
        <v>60922.03</v>
      </c>
      <c r="U7" t="n">
        <v>0.47</v>
      </c>
      <c r="V7" t="n">
        <v>0.89</v>
      </c>
      <c r="W7" t="n">
        <v>20.87</v>
      </c>
      <c r="X7" t="n">
        <v>3.77</v>
      </c>
      <c r="Y7" t="n">
        <v>0.5</v>
      </c>
      <c r="Z7" t="n">
        <v>10</v>
      </c>
      <c r="AA7" t="n">
        <v>3223.477337600158</v>
      </c>
      <c r="AB7" t="n">
        <v>4410.503903088259</v>
      </c>
      <c r="AC7" t="n">
        <v>3989.571600758456</v>
      </c>
      <c r="AD7" t="n">
        <v>3223477.337600158</v>
      </c>
      <c r="AE7" t="n">
        <v>4410503.903088259</v>
      </c>
      <c r="AF7" t="n">
        <v>5.962961982396196e-07</v>
      </c>
      <c r="AG7" t="n">
        <v>1.233055555555556</v>
      </c>
      <c r="AH7" t="n">
        <v>3989571.600758456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1.1432</v>
      </c>
      <c r="E8" t="n">
        <v>87.47</v>
      </c>
      <c r="F8" t="n">
        <v>80.8</v>
      </c>
      <c r="G8" t="n">
        <v>42.9</v>
      </c>
      <c r="H8" t="n">
        <v>0.64</v>
      </c>
      <c r="I8" t="n">
        <v>113</v>
      </c>
      <c r="J8" t="n">
        <v>194.86</v>
      </c>
      <c r="K8" t="n">
        <v>53.44</v>
      </c>
      <c r="L8" t="n">
        <v>7</v>
      </c>
      <c r="M8" t="n">
        <v>111</v>
      </c>
      <c r="N8" t="n">
        <v>39.43</v>
      </c>
      <c r="O8" t="n">
        <v>24267.28</v>
      </c>
      <c r="P8" t="n">
        <v>1090.63</v>
      </c>
      <c r="Q8" t="n">
        <v>1262.04</v>
      </c>
      <c r="R8" t="n">
        <v>215.76</v>
      </c>
      <c r="S8" t="n">
        <v>108.84</v>
      </c>
      <c r="T8" t="n">
        <v>52060.35</v>
      </c>
      <c r="U8" t="n">
        <v>0.5</v>
      </c>
      <c r="V8" t="n">
        <v>0.9</v>
      </c>
      <c r="W8" t="n">
        <v>20.83</v>
      </c>
      <c r="X8" t="n">
        <v>3.21</v>
      </c>
      <c r="Y8" t="n">
        <v>0.5</v>
      </c>
      <c r="Z8" t="n">
        <v>10</v>
      </c>
      <c r="AA8" t="n">
        <v>3149.494206292974</v>
      </c>
      <c r="AB8" t="n">
        <v>4309.276918928368</v>
      </c>
      <c r="AC8" t="n">
        <v>3898.005577893823</v>
      </c>
      <c r="AD8" t="n">
        <v>3149494.206292974</v>
      </c>
      <c r="AE8" t="n">
        <v>4309276.918928368</v>
      </c>
      <c r="AF8" t="n">
        <v>6.051898205145003e-07</v>
      </c>
      <c r="AG8" t="n">
        <v>1.214861111111111</v>
      </c>
      <c r="AH8" t="n">
        <v>3898005.577893822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1.1563</v>
      </c>
      <c r="E9" t="n">
        <v>86.48</v>
      </c>
      <c r="F9" t="n">
        <v>80.36</v>
      </c>
      <c r="G9" t="n">
        <v>49.2</v>
      </c>
      <c r="H9" t="n">
        <v>0.72</v>
      </c>
      <c r="I9" t="n">
        <v>98</v>
      </c>
      <c r="J9" t="n">
        <v>196.41</v>
      </c>
      <c r="K9" t="n">
        <v>53.44</v>
      </c>
      <c r="L9" t="n">
        <v>8</v>
      </c>
      <c r="M9" t="n">
        <v>96</v>
      </c>
      <c r="N9" t="n">
        <v>39.98</v>
      </c>
      <c r="O9" t="n">
        <v>24458.36</v>
      </c>
      <c r="P9" t="n">
        <v>1082.18</v>
      </c>
      <c r="Q9" t="n">
        <v>1261.98</v>
      </c>
      <c r="R9" t="n">
        <v>201.52</v>
      </c>
      <c r="S9" t="n">
        <v>108.84</v>
      </c>
      <c r="T9" t="n">
        <v>45017.63</v>
      </c>
      <c r="U9" t="n">
        <v>0.54</v>
      </c>
      <c r="V9" t="n">
        <v>0.9</v>
      </c>
      <c r="W9" t="n">
        <v>20.8</v>
      </c>
      <c r="X9" t="n">
        <v>2.78</v>
      </c>
      <c r="Y9" t="n">
        <v>0.5</v>
      </c>
      <c r="Z9" t="n">
        <v>10</v>
      </c>
      <c r="AA9" t="n">
        <v>3091.653601601964</v>
      </c>
      <c r="AB9" t="n">
        <v>4230.136851842736</v>
      </c>
      <c r="AC9" t="n">
        <v>3826.418527737066</v>
      </c>
      <c r="AD9" t="n">
        <v>3091653.601601963</v>
      </c>
      <c r="AE9" t="n">
        <v>4230136.851842736</v>
      </c>
      <c r="AF9" t="n">
        <v>6.121247283597941e-07</v>
      </c>
      <c r="AG9" t="n">
        <v>1.201111111111111</v>
      </c>
      <c r="AH9" t="n">
        <v>3826418.527737066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1.166</v>
      </c>
      <c r="E10" t="n">
        <v>85.76000000000001</v>
      </c>
      <c r="F10" t="n">
        <v>80.05</v>
      </c>
      <c r="G10" t="n">
        <v>55.21</v>
      </c>
      <c r="H10" t="n">
        <v>0.8100000000000001</v>
      </c>
      <c r="I10" t="n">
        <v>87</v>
      </c>
      <c r="J10" t="n">
        <v>197.97</v>
      </c>
      <c r="K10" t="n">
        <v>53.44</v>
      </c>
      <c r="L10" t="n">
        <v>9</v>
      </c>
      <c r="M10" t="n">
        <v>85</v>
      </c>
      <c r="N10" t="n">
        <v>40.53</v>
      </c>
      <c r="O10" t="n">
        <v>24650.18</v>
      </c>
      <c r="P10" t="n">
        <v>1075.44</v>
      </c>
      <c r="Q10" t="n">
        <v>1261.97</v>
      </c>
      <c r="R10" t="n">
        <v>191.26</v>
      </c>
      <c r="S10" t="n">
        <v>108.84</v>
      </c>
      <c r="T10" t="n">
        <v>39941.24</v>
      </c>
      <c r="U10" t="n">
        <v>0.57</v>
      </c>
      <c r="V10" t="n">
        <v>0.9</v>
      </c>
      <c r="W10" t="n">
        <v>20.79</v>
      </c>
      <c r="X10" t="n">
        <v>2.47</v>
      </c>
      <c r="Y10" t="n">
        <v>0.5</v>
      </c>
      <c r="Z10" t="n">
        <v>10</v>
      </c>
      <c r="AA10" t="n">
        <v>3048.820672625155</v>
      </c>
      <c r="AB10" t="n">
        <v>4171.530948761203</v>
      </c>
      <c r="AC10" t="n">
        <v>3773.405889791734</v>
      </c>
      <c r="AD10" t="n">
        <v>3048820.672625155</v>
      </c>
      <c r="AE10" t="n">
        <v>4171530.948761203</v>
      </c>
      <c r="AF10" t="n">
        <v>6.172597364589812e-07</v>
      </c>
      <c r="AG10" t="n">
        <v>1.191111111111111</v>
      </c>
      <c r="AH10" t="n">
        <v>3773405.889791735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1.1746</v>
      </c>
      <c r="E11" t="n">
        <v>85.14</v>
      </c>
      <c r="F11" t="n">
        <v>79.77</v>
      </c>
      <c r="G11" t="n">
        <v>61.36</v>
      </c>
      <c r="H11" t="n">
        <v>0.89</v>
      </c>
      <c r="I11" t="n">
        <v>78</v>
      </c>
      <c r="J11" t="n">
        <v>199.53</v>
      </c>
      <c r="K11" t="n">
        <v>53.44</v>
      </c>
      <c r="L11" t="n">
        <v>10</v>
      </c>
      <c r="M11" t="n">
        <v>76</v>
      </c>
      <c r="N11" t="n">
        <v>41.1</v>
      </c>
      <c r="O11" t="n">
        <v>24842.77</v>
      </c>
      <c r="P11" t="n">
        <v>1069.49</v>
      </c>
      <c r="Q11" t="n">
        <v>1262.06</v>
      </c>
      <c r="R11" t="n">
        <v>182.07</v>
      </c>
      <c r="S11" t="n">
        <v>108.84</v>
      </c>
      <c r="T11" t="n">
        <v>35391.07</v>
      </c>
      <c r="U11" t="n">
        <v>0.6</v>
      </c>
      <c r="V11" t="n">
        <v>0.91</v>
      </c>
      <c r="W11" t="n">
        <v>20.77</v>
      </c>
      <c r="X11" t="n">
        <v>2.18</v>
      </c>
      <c r="Y11" t="n">
        <v>0.5</v>
      </c>
      <c r="Z11" t="n">
        <v>10</v>
      </c>
      <c r="AA11" t="n">
        <v>3011.438058532476</v>
      </c>
      <c r="AB11" t="n">
        <v>4120.382406955057</v>
      </c>
      <c r="AC11" t="n">
        <v>3727.13889302814</v>
      </c>
      <c r="AD11" t="n">
        <v>3011438.058532476</v>
      </c>
      <c r="AE11" t="n">
        <v>4120382.406955057</v>
      </c>
      <c r="AF11" t="n">
        <v>6.218124240520749e-07</v>
      </c>
      <c r="AG11" t="n">
        <v>1.1825</v>
      </c>
      <c r="AH11" t="n">
        <v>3727138.89302814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1.1807</v>
      </c>
      <c r="E12" t="n">
        <v>84.7</v>
      </c>
      <c r="F12" t="n">
        <v>79.59</v>
      </c>
      <c r="G12" t="n">
        <v>67.26000000000001</v>
      </c>
      <c r="H12" t="n">
        <v>0.97</v>
      </c>
      <c r="I12" t="n">
        <v>71</v>
      </c>
      <c r="J12" t="n">
        <v>201.1</v>
      </c>
      <c r="K12" t="n">
        <v>53.44</v>
      </c>
      <c r="L12" t="n">
        <v>11</v>
      </c>
      <c r="M12" t="n">
        <v>69</v>
      </c>
      <c r="N12" t="n">
        <v>41.66</v>
      </c>
      <c r="O12" t="n">
        <v>25036.12</v>
      </c>
      <c r="P12" t="n">
        <v>1064.35</v>
      </c>
      <c r="Q12" t="n">
        <v>1261.91</v>
      </c>
      <c r="R12" t="n">
        <v>176.35</v>
      </c>
      <c r="S12" t="n">
        <v>108.84</v>
      </c>
      <c r="T12" t="n">
        <v>32566.7</v>
      </c>
      <c r="U12" t="n">
        <v>0.62</v>
      </c>
      <c r="V12" t="n">
        <v>0.91</v>
      </c>
      <c r="W12" t="n">
        <v>20.75</v>
      </c>
      <c r="X12" t="n">
        <v>2</v>
      </c>
      <c r="Y12" t="n">
        <v>0.5</v>
      </c>
      <c r="Z12" t="n">
        <v>10</v>
      </c>
      <c r="AA12" t="n">
        <v>2983.554907554405</v>
      </c>
      <c r="AB12" t="n">
        <v>4082.231449669055</v>
      </c>
      <c r="AC12" t="n">
        <v>3692.62900956031</v>
      </c>
      <c r="AD12" t="n">
        <v>2983554.907554405</v>
      </c>
      <c r="AE12" t="n">
        <v>4082231.449669055</v>
      </c>
      <c r="AF12" t="n">
        <v>6.250416559495019e-07</v>
      </c>
      <c r="AG12" t="n">
        <v>1.176388888888889</v>
      </c>
      <c r="AH12" t="n">
        <v>3692629.00956031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1.1862</v>
      </c>
      <c r="E13" t="n">
        <v>84.31</v>
      </c>
      <c r="F13" t="n">
        <v>79.42</v>
      </c>
      <c r="G13" t="n">
        <v>73.31</v>
      </c>
      <c r="H13" t="n">
        <v>1.05</v>
      </c>
      <c r="I13" t="n">
        <v>65</v>
      </c>
      <c r="J13" t="n">
        <v>202.67</v>
      </c>
      <c r="K13" t="n">
        <v>53.44</v>
      </c>
      <c r="L13" t="n">
        <v>12</v>
      </c>
      <c r="M13" t="n">
        <v>63</v>
      </c>
      <c r="N13" t="n">
        <v>42.24</v>
      </c>
      <c r="O13" t="n">
        <v>25230.25</v>
      </c>
      <c r="P13" t="n">
        <v>1060</v>
      </c>
      <c r="Q13" t="n">
        <v>1261.98</v>
      </c>
      <c r="R13" t="n">
        <v>170.82</v>
      </c>
      <c r="S13" t="n">
        <v>108.84</v>
      </c>
      <c r="T13" t="n">
        <v>29833.33</v>
      </c>
      <c r="U13" t="n">
        <v>0.64</v>
      </c>
      <c r="V13" t="n">
        <v>0.91</v>
      </c>
      <c r="W13" t="n">
        <v>20.75</v>
      </c>
      <c r="X13" t="n">
        <v>1.83</v>
      </c>
      <c r="Y13" t="n">
        <v>0.5</v>
      </c>
      <c r="Z13" t="n">
        <v>10</v>
      </c>
      <c r="AA13" t="n">
        <v>2959.163426919203</v>
      </c>
      <c r="AB13" t="n">
        <v>4048.857949787789</v>
      </c>
      <c r="AC13" t="n">
        <v>3662.440629667713</v>
      </c>
      <c r="AD13" t="n">
        <v>2959163.426919203</v>
      </c>
      <c r="AE13" t="n">
        <v>4048857.949787789</v>
      </c>
      <c r="AF13" t="n">
        <v>6.279532584799687e-07</v>
      </c>
      <c r="AG13" t="n">
        <v>1.170972222222222</v>
      </c>
      <c r="AH13" t="n">
        <v>3662440.629667712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1.1907</v>
      </c>
      <c r="E14" t="n">
        <v>83.98</v>
      </c>
      <c r="F14" t="n">
        <v>79.28</v>
      </c>
      <c r="G14" t="n">
        <v>79.28</v>
      </c>
      <c r="H14" t="n">
        <v>1.13</v>
      </c>
      <c r="I14" t="n">
        <v>60</v>
      </c>
      <c r="J14" t="n">
        <v>204.25</v>
      </c>
      <c r="K14" t="n">
        <v>53.44</v>
      </c>
      <c r="L14" t="n">
        <v>13</v>
      </c>
      <c r="M14" t="n">
        <v>58</v>
      </c>
      <c r="N14" t="n">
        <v>42.82</v>
      </c>
      <c r="O14" t="n">
        <v>25425.3</v>
      </c>
      <c r="P14" t="n">
        <v>1055.04</v>
      </c>
      <c r="Q14" t="n">
        <v>1261.97</v>
      </c>
      <c r="R14" t="n">
        <v>166.02</v>
      </c>
      <c r="S14" t="n">
        <v>108.84</v>
      </c>
      <c r="T14" t="n">
        <v>27459.97</v>
      </c>
      <c r="U14" t="n">
        <v>0.66</v>
      </c>
      <c r="V14" t="n">
        <v>0.91</v>
      </c>
      <c r="W14" t="n">
        <v>20.75</v>
      </c>
      <c r="X14" t="n">
        <v>1.69</v>
      </c>
      <c r="Y14" t="n">
        <v>0.5</v>
      </c>
      <c r="Z14" t="n">
        <v>10</v>
      </c>
      <c r="AA14" t="n">
        <v>2936.519054341584</v>
      </c>
      <c r="AB14" t="n">
        <v>4017.874920227877</v>
      </c>
      <c r="AC14" t="n">
        <v>3634.414576964044</v>
      </c>
      <c r="AD14" t="n">
        <v>2936519.054341584</v>
      </c>
      <c r="AE14" t="n">
        <v>4017874.920227877</v>
      </c>
      <c r="AF14" t="n">
        <v>6.303354787321689e-07</v>
      </c>
      <c r="AG14" t="n">
        <v>1.166388888888889</v>
      </c>
      <c r="AH14" t="n">
        <v>3634414.576964044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1.1954</v>
      </c>
      <c r="E15" t="n">
        <v>83.66</v>
      </c>
      <c r="F15" t="n">
        <v>79.14</v>
      </c>
      <c r="G15" t="n">
        <v>86.33</v>
      </c>
      <c r="H15" t="n">
        <v>1.21</v>
      </c>
      <c r="I15" t="n">
        <v>55</v>
      </c>
      <c r="J15" t="n">
        <v>205.84</v>
      </c>
      <c r="K15" t="n">
        <v>53.44</v>
      </c>
      <c r="L15" t="n">
        <v>14</v>
      </c>
      <c r="M15" t="n">
        <v>53</v>
      </c>
      <c r="N15" t="n">
        <v>43.4</v>
      </c>
      <c r="O15" t="n">
        <v>25621.03</v>
      </c>
      <c r="P15" t="n">
        <v>1051.88</v>
      </c>
      <c r="Q15" t="n">
        <v>1261.99</v>
      </c>
      <c r="R15" t="n">
        <v>161.64</v>
      </c>
      <c r="S15" t="n">
        <v>108.84</v>
      </c>
      <c r="T15" t="n">
        <v>25291.25</v>
      </c>
      <c r="U15" t="n">
        <v>0.67</v>
      </c>
      <c r="V15" t="n">
        <v>0.92</v>
      </c>
      <c r="W15" t="n">
        <v>20.73</v>
      </c>
      <c r="X15" t="n">
        <v>1.55</v>
      </c>
      <c r="Y15" t="n">
        <v>0.5</v>
      </c>
      <c r="Z15" t="n">
        <v>10</v>
      </c>
      <c r="AA15" t="n">
        <v>2917.200863783613</v>
      </c>
      <c r="AB15" t="n">
        <v>3991.442919648041</v>
      </c>
      <c r="AC15" t="n">
        <v>3610.505209422004</v>
      </c>
      <c r="AD15" t="n">
        <v>2917200.863783613</v>
      </c>
      <c r="AE15" t="n">
        <v>3991442.919648041</v>
      </c>
      <c r="AF15" t="n">
        <v>6.328235754400224e-07</v>
      </c>
      <c r="AG15" t="n">
        <v>1.161944444444444</v>
      </c>
      <c r="AH15" t="n">
        <v>3610505.209422003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1.1991</v>
      </c>
      <c r="E16" t="n">
        <v>83.40000000000001</v>
      </c>
      <c r="F16" t="n">
        <v>79.03</v>
      </c>
      <c r="G16" t="n">
        <v>92.98</v>
      </c>
      <c r="H16" t="n">
        <v>1.28</v>
      </c>
      <c r="I16" t="n">
        <v>51</v>
      </c>
      <c r="J16" t="n">
        <v>207.43</v>
      </c>
      <c r="K16" t="n">
        <v>53.44</v>
      </c>
      <c r="L16" t="n">
        <v>15</v>
      </c>
      <c r="M16" t="n">
        <v>49</v>
      </c>
      <c r="N16" t="n">
        <v>44</v>
      </c>
      <c r="O16" t="n">
        <v>25817.56</v>
      </c>
      <c r="P16" t="n">
        <v>1046.71</v>
      </c>
      <c r="Q16" t="n">
        <v>1261.97</v>
      </c>
      <c r="R16" t="n">
        <v>158.15</v>
      </c>
      <c r="S16" t="n">
        <v>108.84</v>
      </c>
      <c r="T16" t="n">
        <v>23569.15</v>
      </c>
      <c r="U16" t="n">
        <v>0.6899999999999999</v>
      </c>
      <c r="V16" t="n">
        <v>0.92</v>
      </c>
      <c r="W16" t="n">
        <v>20.73</v>
      </c>
      <c r="X16" t="n">
        <v>1.45</v>
      </c>
      <c r="Y16" t="n">
        <v>0.5</v>
      </c>
      <c r="Z16" t="n">
        <v>10</v>
      </c>
      <c r="AA16" t="n">
        <v>2896.690679122808</v>
      </c>
      <c r="AB16" t="n">
        <v>3963.37998014964</v>
      </c>
      <c r="AC16" t="n">
        <v>3585.120557482748</v>
      </c>
      <c r="AD16" t="n">
        <v>2896690.679122807</v>
      </c>
      <c r="AE16" t="n">
        <v>3963379.98014964</v>
      </c>
      <c r="AF16" t="n">
        <v>6.347822898696092e-07</v>
      </c>
      <c r="AG16" t="n">
        <v>1.158333333333333</v>
      </c>
      <c r="AH16" t="n">
        <v>3585120.557482748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1.2023</v>
      </c>
      <c r="E17" t="n">
        <v>83.17</v>
      </c>
      <c r="F17" t="n">
        <v>78.92</v>
      </c>
      <c r="G17" t="n">
        <v>98.65000000000001</v>
      </c>
      <c r="H17" t="n">
        <v>1.36</v>
      </c>
      <c r="I17" t="n">
        <v>48</v>
      </c>
      <c r="J17" t="n">
        <v>209.03</v>
      </c>
      <c r="K17" t="n">
        <v>53.44</v>
      </c>
      <c r="L17" t="n">
        <v>16</v>
      </c>
      <c r="M17" t="n">
        <v>46</v>
      </c>
      <c r="N17" t="n">
        <v>44.6</v>
      </c>
      <c r="O17" t="n">
        <v>26014.91</v>
      </c>
      <c r="P17" t="n">
        <v>1043.72</v>
      </c>
      <c r="Q17" t="n">
        <v>1261.97</v>
      </c>
      <c r="R17" t="n">
        <v>154.49</v>
      </c>
      <c r="S17" t="n">
        <v>108.84</v>
      </c>
      <c r="T17" t="n">
        <v>21751.33</v>
      </c>
      <c r="U17" t="n">
        <v>0.7</v>
      </c>
      <c r="V17" t="n">
        <v>0.92</v>
      </c>
      <c r="W17" t="n">
        <v>20.72</v>
      </c>
      <c r="X17" t="n">
        <v>1.33</v>
      </c>
      <c r="Y17" t="n">
        <v>0.5</v>
      </c>
      <c r="Z17" t="n">
        <v>10</v>
      </c>
      <c r="AA17" t="n">
        <v>2881.887352857821</v>
      </c>
      <c r="AB17" t="n">
        <v>3943.125416077221</v>
      </c>
      <c r="AC17" t="n">
        <v>3566.799060577941</v>
      </c>
      <c r="AD17" t="n">
        <v>2881887.352857821</v>
      </c>
      <c r="AE17" t="n">
        <v>3943125.416077221</v>
      </c>
      <c r="AF17" t="n">
        <v>6.364763131600626e-07</v>
      </c>
      <c r="AG17" t="n">
        <v>1.155138888888889</v>
      </c>
      <c r="AH17" t="n">
        <v>3566799.060577942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1.2053</v>
      </c>
      <c r="E18" t="n">
        <v>82.95999999999999</v>
      </c>
      <c r="F18" t="n">
        <v>78.81999999999999</v>
      </c>
      <c r="G18" t="n">
        <v>105.09</v>
      </c>
      <c r="H18" t="n">
        <v>1.43</v>
      </c>
      <c r="I18" t="n">
        <v>45</v>
      </c>
      <c r="J18" t="n">
        <v>210.64</v>
      </c>
      <c r="K18" t="n">
        <v>53.44</v>
      </c>
      <c r="L18" t="n">
        <v>17</v>
      </c>
      <c r="M18" t="n">
        <v>43</v>
      </c>
      <c r="N18" t="n">
        <v>45.21</v>
      </c>
      <c r="O18" t="n">
        <v>26213.09</v>
      </c>
      <c r="P18" t="n">
        <v>1040.55</v>
      </c>
      <c r="Q18" t="n">
        <v>1261.94</v>
      </c>
      <c r="R18" t="n">
        <v>151.48</v>
      </c>
      <c r="S18" t="n">
        <v>108.84</v>
      </c>
      <c r="T18" t="n">
        <v>20264.8</v>
      </c>
      <c r="U18" t="n">
        <v>0.72</v>
      </c>
      <c r="V18" t="n">
        <v>0.92</v>
      </c>
      <c r="W18" t="n">
        <v>20.71</v>
      </c>
      <c r="X18" t="n">
        <v>1.24</v>
      </c>
      <c r="Y18" t="n">
        <v>0.5</v>
      </c>
      <c r="Z18" t="n">
        <v>10</v>
      </c>
      <c r="AA18" t="n">
        <v>2867.375313765197</v>
      </c>
      <c r="AB18" t="n">
        <v>3923.269403964712</v>
      </c>
      <c r="AC18" t="n">
        <v>3548.838078393364</v>
      </c>
      <c r="AD18" t="n">
        <v>2867375.313765197</v>
      </c>
      <c r="AE18" t="n">
        <v>3923269.403964712</v>
      </c>
      <c r="AF18" t="n">
        <v>6.380644599948629e-07</v>
      </c>
      <c r="AG18" t="n">
        <v>1.152222222222222</v>
      </c>
      <c r="AH18" t="n">
        <v>3548838.078393363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1.207</v>
      </c>
      <c r="E19" t="n">
        <v>82.84999999999999</v>
      </c>
      <c r="F19" t="n">
        <v>78.78</v>
      </c>
      <c r="G19" t="n">
        <v>109.92</v>
      </c>
      <c r="H19" t="n">
        <v>1.51</v>
      </c>
      <c r="I19" t="n">
        <v>43</v>
      </c>
      <c r="J19" t="n">
        <v>212.25</v>
      </c>
      <c r="K19" t="n">
        <v>53.44</v>
      </c>
      <c r="L19" t="n">
        <v>18</v>
      </c>
      <c r="M19" t="n">
        <v>41</v>
      </c>
      <c r="N19" t="n">
        <v>45.82</v>
      </c>
      <c r="O19" t="n">
        <v>26412.11</v>
      </c>
      <c r="P19" t="n">
        <v>1037.38</v>
      </c>
      <c r="Q19" t="n">
        <v>1261.94</v>
      </c>
      <c r="R19" t="n">
        <v>149.76</v>
      </c>
      <c r="S19" t="n">
        <v>108.84</v>
      </c>
      <c r="T19" t="n">
        <v>19411.3</v>
      </c>
      <c r="U19" t="n">
        <v>0.73</v>
      </c>
      <c r="V19" t="n">
        <v>0.92</v>
      </c>
      <c r="W19" t="n">
        <v>20.72</v>
      </c>
      <c r="X19" t="n">
        <v>1.19</v>
      </c>
      <c r="Y19" t="n">
        <v>0.5</v>
      </c>
      <c r="Z19" t="n">
        <v>10</v>
      </c>
      <c r="AA19" t="n">
        <v>2856.595017834768</v>
      </c>
      <c r="AB19" t="n">
        <v>3908.519327479607</v>
      </c>
      <c r="AC19" t="n">
        <v>3535.495728506135</v>
      </c>
      <c r="AD19" t="n">
        <v>2856595.017834768</v>
      </c>
      <c r="AE19" t="n">
        <v>3908519.327479606</v>
      </c>
      <c r="AF19" t="n">
        <v>6.389644098679162e-07</v>
      </c>
      <c r="AG19" t="n">
        <v>1.150694444444444</v>
      </c>
      <c r="AH19" t="n">
        <v>3535495.728506134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1.2102</v>
      </c>
      <c r="E20" t="n">
        <v>82.63</v>
      </c>
      <c r="F20" t="n">
        <v>78.68000000000001</v>
      </c>
      <c r="G20" t="n">
        <v>118.02</v>
      </c>
      <c r="H20" t="n">
        <v>1.58</v>
      </c>
      <c r="I20" t="n">
        <v>40</v>
      </c>
      <c r="J20" t="n">
        <v>213.87</v>
      </c>
      <c r="K20" t="n">
        <v>53.44</v>
      </c>
      <c r="L20" t="n">
        <v>19</v>
      </c>
      <c r="M20" t="n">
        <v>38</v>
      </c>
      <c r="N20" t="n">
        <v>46.44</v>
      </c>
      <c r="O20" t="n">
        <v>26611.98</v>
      </c>
      <c r="P20" t="n">
        <v>1033.91</v>
      </c>
      <c r="Q20" t="n">
        <v>1261.95</v>
      </c>
      <c r="R20" t="n">
        <v>146.5</v>
      </c>
      <c r="S20" t="n">
        <v>108.84</v>
      </c>
      <c r="T20" t="n">
        <v>17798.13</v>
      </c>
      <c r="U20" t="n">
        <v>0.74</v>
      </c>
      <c r="V20" t="n">
        <v>0.92</v>
      </c>
      <c r="W20" t="n">
        <v>20.71</v>
      </c>
      <c r="X20" t="n">
        <v>1.09</v>
      </c>
      <c r="Y20" t="n">
        <v>0.5</v>
      </c>
      <c r="Z20" t="n">
        <v>10</v>
      </c>
      <c r="AA20" t="n">
        <v>2841.133147955863</v>
      </c>
      <c r="AB20" t="n">
        <v>3887.363714981731</v>
      </c>
      <c r="AC20" t="n">
        <v>3516.359177972969</v>
      </c>
      <c r="AD20" t="n">
        <v>2841133.147955863</v>
      </c>
      <c r="AE20" t="n">
        <v>3887363.714981731</v>
      </c>
      <c r="AF20" t="n">
        <v>6.406584331583696e-07</v>
      </c>
      <c r="AG20" t="n">
        <v>1.147638888888889</v>
      </c>
      <c r="AH20" t="n">
        <v>3516359.177972969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1.2117</v>
      </c>
      <c r="E21" t="n">
        <v>82.53</v>
      </c>
      <c r="F21" t="n">
        <v>78.64</v>
      </c>
      <c r="G21" t="n">
        <v>124.17</v>
      </c>
      <c r="H21" t="n">
        <v>1.65</v>
      </c>
      <c r="I21" t="n">
        <v>38</v>
      </c>
      <c r="J21" t="n">
        <v>215.5</v>
      </c>
      <c r="K21" t="n">
        <v>53.44</v>
      </c>
      <c r="L21" t="n">
        <v>20</v>
      </c>
      <c r="M21" t="n">
        <v>36</v>
      </c>
      <c r="N21" t="n">
        <v>47.07</v>
      </c>
      <c r="O21" t="n">
        <v>26812.71</v>
      </c>
      <c r="P21" t="n">
        <v>1030.89</v>
      </c>
      <c r="Q21" t="n">
        <v>1261.91</v>
      </c>
      <c r="R21" t="n">
        <v>145.55</v>
      </c>
      <c r="S21" t="n">
        <v>108.84</v>
      </c>
      <c r="T21" t="n">
        <v>17330.12</v>
      </c>
      <c r="U21" t="n">
        <v>0.75</v>
      </c>
      <c r="V21" t="n">
        <v>0.92</v>
      </c>
      <c r="W21" t="n">
        <v>20.71</v>
      </c>
      <c r="X21" t="n">
        <v>1.06</v>
      </c>
      <c r="Y21" t="n">
        <v>0.5</v>
      </c>
      <c r="Z21" t="n">
        <v>10</v>
      </c>
      <c r="AA21" t="n">
        <v>2831.199365421728</v>
      </c>
      <c r="AB21" t="n">
        <v>3873.771875470971</v>
      </c>
      <c r="AC21" t="n">
        <v>3504.064524548849</v>
      </c>
      <c r="AD21" t="n">
        <v>2831199.365421728</v>
      </c>
      <c r="AE21" t="n">
        <v>3873771.875470971</v>
      </c>
      <c r="AF21" t="n">
        <v>6.414525065757697e-07</v>
      </c>
      <c r="AG21" t="n">
        <v>1.14625</v>
      </c>
      <c r="AH21" t="n">
        <v>3504064.52454885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1.2125</v>
      </c>
      <c r="E22" t="n">
        <v>82.47</v>
      </c>
      <c r="F22" t="n">
        <v>78.63</v>
      </c>
      <c r="G22" t="n">
        <v>127.5</v>
      </c>
      <c r="H22" t="n">
        <v>1.72</v>
      </c>
      <c r="I22" t="n">
        <v>37</v>
      </c>
      <c r="J22" t="n">
        <v>217.14</v>
      </c>
      <c r="K22" t="n">
        <v>53.44</v>
      </c>
      <c r="L22" t="n">
        <v>21</v>
      </c>
      <c r="M22" t="n">
        <v>35</v>
      </c>
      <c r="N22" t="n">
        <v>47.7</v>
      </c>
      <c r="O22" t="n">
        <v>27014.3</v>
      </c>
      <c r="P22" t="n">
        <v>1028.23</v>
      </c>
      <c r="Q22" t="n">
        <v>1261.93</v>
      </c>
      <c r="R22" t="n">
        <v>144.94</v>
      </c>
      <c r="S22" t="n">
        <v>108.84</v>
      </c>
      <c r="T22" t="n">
        <v>17033.5</v>
      </c>
      <c r="U22" t="n">
        <v>0.75</v>
      </c>
      <c r="V22" t="n">
        <v>0.92</v>
      </c>
      <c r="W22" t="n">
        <v>20.71</v>
      </c>
      <c r="X22" t="n">
        <v>1.04</v>
      </c>
      <c r="Y22" t="n">
        <v>0.5</v>
      </c>
      <c r="Z22" t="n">
        <v>10</v>
      </c>
      <c r="AA22" t="n">
        <v>2823.928517657178</v>
      </c>
      <c r="AB22" t="n">
        <v>3863.82358079235</v>
      </c>
      <c r="AC22" t="n">
        <v>3495.065681151837</v>
      </c>
      <c r="AD22" t="n">
        <v>2823928.517657178</v>
      </c>
      <c r="AE22" t="n">
        <v>3863823.58079235</v>
      </c>
      <c r="AF22" t="n">
        <v>6.418760123983831e-07</v>
      </c>
      <c r="AG22" t="n">
        <v>1.145416666666667</v>
      </c>
      <c r="AH22" t="n">
        <v>3495065.681151837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1.2141</v>
      </c>
      <c r="E23" t="n">
        <v>82.37</v>
      </c>
      <c r="F23" t="n">
        <v>78.59</v>
      </c>
      <c r="G23" t="n">
        <v>134.73</v>
      </c>
      <c r="H23" t="n">
        <v>1.79</v>
      </c>
      <c r="I23" t="n">
        <v>35</v>
      </c>
      <c r="J23" t="n">
        <v>218.78</v>
      </c>
      <c r="K23" t="n">
        <v>53.44</v>
      </c>
      <c r="L23" t="n">
        <v>22</v>
      </c>
      <c r="M23" t="n">
        <v>33</v>
      </c>
      <c r="N23" t="n">
        <v>48.34</v>
      </c>
      <c r="O23" t="n">
        <v>27216.79</v>
      </c>
      <c r="P23" t="n">
        <v>1026.4</v>
      </c>
      <c r="Q23" t="n">
        <v>1261.94</v>
      </c>
      <c r="R23" t="n">
        <v>144.19</v>
      </c>
      <c r="S23" t="n">
        <v>108.84</v>
      </c>
      <c r="T23" t="n">
        <v>16668.13</v>
      </c>
      <c r="U23" t="n">
        <v>0.75</v>
      </c>
      <c r="V23" t="n">
        <v>0.92</v>
      </c>
      <c r="W23" t="n">
        <v>20.7</v>
      </c>
      <c r="X23" t="n">
        <v>1.01</v>
      </c>
      <c r="Y23" t="n">
        <v>0.5</v>
      </c>
      <c r="Z23" t="n">
        <v>10</v>
      </c>
      <c r="AA23" t="n">
        <v>2816.174104518621</v>
      </c>
      <c r="AB23" t="n">
        <v>3853.213650635611</v>
      </c>
      <c r="AC23" t="n">
        <v>3485.468347838127</v>
      </c>
      <c r="AD23" t="n">
        <v>2816174.104518621</v>
      </c>
      <c r="AE23" t="n">
        <v>3853213.650635611</v>
      </c>
      <c r="AF23" t="n">
        <v>6.427230240436098e-07</v>
      </c>
      <c r="AG23" t="n">
        <v>1.144027777777778</v>
      </c>
      <c r="AH23" t="n">
        <v>3485468.347838127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1.2166</v>
      </c>
      <c r="E24" t="n">
        <v>82.2</v>
      </c>
      <c r="F24" t="n">
        <v>78.5</v>
      </c>
      <c r="G24" t="n">
        <v>142.72</v>
      </c>
      <c r="H24" t="n">
        <v>1.85</v>
      </c>
      <c r="I24" t="n">
        <v>33</v>
      </c>
      <c r="J24" t="n">
        <v>220.43</v>
      </c>
      <c r="K24" t="n">
        <v>53.44</v>
      </c>
      <c r="L24" t="n">
        <v>23</v>
      </c>
      <c r="M24" t="n">
        <v>31</v>
      </c>
      <c r="N24" t="n">
        <v>48.99</v>
      </c>
      <c r="O24" t="n">
        <v>27420.16</v>
      </c>
      <c r="P24" t="n">
        <v>1022.44</v>
      </c>
      <c r="Q24" t="n">
        <v>1261.92</v>
      </c>
      <c r="R24" t="n">
        <v>140.88</v>
      </c>
      <c r="S24" t="n">
        <v>108.84</v>
      </c>
      <c r="T24" t="n">
        <v>15021.35</v>
      </c>
      <c r="U24" t="n">
        <v>0.77</v>
      </c>
      <c r="V24" t="n">
        <v>0.92</v>
      </c>
      <c r="W24" t="n">
        <v>20.7</v>
      </c>
      <c r="X24" t="n">
        <v>0.91</v>
      </c>
      <c r="Y24" t="n">
        <v>0.5</v>
      </c>
      <c r="Z24" t="n">
        <v>10</v>
      </c>
      <c r="AA24" t="n">
        <v>2801.642438604593</v>
      </c>
      <c r="AB24" t="n">
        <v>3833.330784240181</v>
      </c>
      <c r="AC24" t="n">
        <v>3467.4830743057</v>
      </c>
      <c r="AD24" t="n">
        <v>2801642.438604593</v>
      </c>
      <c r="AE24" t="n">
        <v>3833330.784240182</v>
      </c>
      <c r="AF24" t="n">
        <v>6.440464797392765e-07</v>
      </c>
      <c r="AG24" t="n">
        <v>1.141666666666667</v>
      </c>
      <c r="AH24" t="n">
        <v>3467483.0743057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1.2177</v>
      </c>
      <c r="E25" t="n">
        <v>82.12</v>
      </c>
      <c r="F25" t="n">
        <v>78.45999999999999</v>
      </c>
      <c r="G25" t="n">
        <v>147.11</v>
      </c>
      <c r="H25" t="n">
        <v>1.92</v>
      </c>
      <c r="I25" t="n">
        <v>32</v>
      </c>
      <c r="J25" t="n">
        <v>222.08</v>
      </c>
      <c r="K25" t="n">
        <v>53.44</v>
      </c>
      <c r="L25" t="n">
        <v>24</v>
      </c>
      <c r="M25" t="n">
        <v>30</v>
      </c>
      <c r="N25" t="n">
        <v>49.65</v>
      </c>
      <c r="O25" t="n">
        <v>27624.44</v>
      </c>
      <c r="P25" t="n">
        <v>1020.09</v>
      </c>
      <c r="Q25" t="n">
        <v>1261.93</v>
      </c>
      <c r="R25" t="n">
        <v>139.98</v>
      </c>
      <c r="S25" t="n">
        <v>108.84</v>
      </c>
      <c r="T25" t="n">
        <v>14579.67</v>
      </c>
      <c r="U25" t="n">
        <v>0.78</v>
      </c>
      <c r="V25" t="n">
        <v>0.92</v>
      </c>
      <c r="W25" t="n">
        <v>20.69</v>
      </c>
      <c r="X25" t="n">
        <v>0.88</v>
      </c>
      <c r="Y25" t="n">
        <v>0.5</v>
      </c>
      <c r="Z25" t="n">
        <v>10</v>
      </c>
      <c r="AA25" t="n">
        <v>2794.056427192755</v>
      </c>
      <c r="AB25" t="n">
        <v>3822.951268755301</v>
      </c>
      <c r="AC25" t="n">
        <v>3458.094165210955</v>
      </c>
      <c r="AD25" t="n">
        <v>2794056.427192755</v>
      </c>
      <c r="AE25" t="n">
        <v>3822951.268755301</v>
      </c>
      <c r="AF25" t="n">
        <v>6.4462880024537e-07</v>
      </c>
      <c r="AG25" t="n">
        <v>1.140555555555556</v>
      </c>
      <c r="AH25" t="n">
        <v>3458094.165210955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1.2185</v>
      </c>
      <c r="E26" t="n">
        <v>82.06</v>
      </c>
      <c r="F26" t="n">
        <v>78.44</v>
      </c>
      <c r="G26" t="n">
        <v>151.82</v>
      </c>
      <c r="H26" t="n">
        <v>1.99</v>
      </c>
      <c r="I26" t="n">
        <v>31</v>
      </c>
      <c r="J26" t="n">
        <v>223.75</v>
      </c>
      <c r="K26" t="n">
        <v>53.44</v>
      </c>
      <c r="L26" t="n">
        <v>25</v>
      </c>
      <c r="M26" t="n">
        <v>29</v>
      </c>
      <c r="N26" t="n">
        <v>50.31</v>
      </c>
      <c r="O26" t="n">
        <v>27829.77</v>
      </c>
      <c r="P26" t="n">
        <v>1017.52</v>
      </c>
      <c r="Q26" t="n">
        <v>1261.92</v>
      </c>
      <c r="R26" t="n">
        <v>138.91</v>
      </c>
      <c r="S26" t="n">
        <v>108.84</v>
      </c>
      <c r="T26" t="n">
        <v>14048.27</v>
      </c>
      <c r="U26" t="n">
        <v>0.78</v>
      </c>
      <c r="V26" t="n">
        <v>0.92</v>
      </c>
      <c r="W26" t="n">
        <v>20.7</v>
      </c>
      <c r="X26" t="n">
        <v>0.86</v>
      </c>
      <c r="Y26" t="n">
        <v>0.5</v>
      </c>
      <c r="Z26" t="n">
        <v>10</v>
      </c>
      <c r="AA26" t="n">
        <v>2786.927273537059</v>
      </c>
      <c r="AB26" t="n">
        <v>3813.196846207516</v>
      </c>
      <c r="AC26" t="n">
        <v>3449.270691060713</v>
      </c>
      <c r="AD26" t="n">
        <v>2786927.273537059</v>
      </c>
      <c r="AE26" t="n">
        <v>3813196.846207516</v>
      </c>
      <c r="AF26" t="n">
        <v>6.450523060679833e-07</v>
      </c>
      <c r="AG26" t="n">
        <v>1.139722222222222</v>
      </c>
      <c r="AH26" t="n">
        <v>3449270.691060713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1.2208</v>
      </c>
      <c r="E27" t="n">
        <v>81.91</v>
      </c>
      <c r="F27" t="n">
        <v>78.37</v>
      </c>
      <c r="G27" t="n">
        <v>162.14</v>
      </c>
      <c r="H27" t="n">
        <v>2.05</v>
      </c>
      <c r="I27" t="n">
        <v>29</v>
      </c>
      <c r="J27" t="n">
        <v>225.42</v>
      </c>
      <c r="K27" t="n">
        <v>53.44</v>
      </c>
      <c r="L27" t="n">
        <v>26</v>
      </c>
      <c r="M27" t="n">
        <v>27</v>
      </c>
      <c r="N27" t="n">
        <v>50.98</v>
      </c>
      <c r="O27" t="n">
        <v>28035.92</v>
      </c>
      <c r="P27" t="n">
        <v>1014.61</v>
      </c>
      <c r="Q27" t="n">
        <v>1261.91</v>
      </c>
      <c r="R27" t="n">
        <v>136.64</v>
      </c>
      <c r="S27" t="n">
        <v>108.84</v>
      </c>
      <c r="T27" t="n">
        <v>12921.42</v>
      </c>
      <c r="U27" t="n">
        <v>0.8</v>
      </c>
      <c r="V27" t="n">
        <v>0.92</v>
      </c>
      <c r="W27" t="n">
        <v>20.69</v>
      </c>
      <c r="X27" t="n">
        <v>0.78</v>
      </c>
      <c r="Y27" t="n">
        <v>0.5</v>
      </c>
      <c r="Z27" t="n">
        <v>10</v>
      </c>
      <c r="AA27" t="n">
        <v>2775.236168321887</v>
      </c>
      <c r="AB27" t="n">
        <v>3797.200560276957</v>
      </c>
      <c r="AC27" t="n">
        <v>3434.801068208439</v>
      </c>
      <c r="AD27" t="n">
        <v>2775236.168321887</v>
      </c>
      <c r="AE27" t="n">
        <v>3797200.560276957</v>
      </c>
      <c r="AF27" t="n">
        <v>6.462698853079968e-07</v>
      </c>
      <c r="AG27" t="n">
        <v>1.137638888888889</v>
      </c>
      <c r="AH27" t="n">
        <v>3434801.068208439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1.2214</v>
      </c>
      <c r="E28" t="n">
        <v>81.88</v>
      </c>
      <c r="F28" t="n">
        <v>78.36</v>
      </c>
      <c r="G28" t="n">
        <v>167.92</v>
      </c>
      <c r="H28" t="n">
        <v>2.11</v>
      </c>
      <c r="I28" t="n">
        <v>28</v>
      </c>
      <c r="J28" t="n">
        <v>227.1</v>
      </c>
      <c r="K28" t="n">
        <v>53.44</v>
      </c>
      <c r="L28" t="n">
        <v>27</v>
      </c>
      <c r="M28" t="n">
        <v>26</v>
      </c>
      <c r="N28" t="n">
        <v>51.66</v>
      </c>
      <c r="O28" t="n">
        <v>28243</v>
      </c>
      <c r="P28" t="n">
        <v>1012.98</v>
      </c>
      <c r="Q28" t="n">
        <v>1261.9</v>
      </c>
      <c r="R28" t="n">
        <v>136.66</v>
      </c>
      <c r="S28" t="n">
        <v>108.84</v>
      </c>
      <c r="T28" t="n">
        <v>12940.07</v>
      </c>
      <c r="U28" t="n">
        <v>0.8</v>
      </c>
      <c r="V28" t="n">
        <v>0.92</v>
      </c>
      <c r="W28" t="n">
        <v>20.69</v>
      </c>
      <c r="X28" t="n">
        <v>0.78</v>
      </c>
      <c r="Y28" t="n">
        <v>0.5</v>
      </c>
      <c r="Z28" t="n">
        <v>10</v>
      </c>
      <c r="AA28" t="n">
        <v>2770.54949199885</v>
      </c>
      <c r="AB28" t="n">
        <v>3790.78804297021</v>
      </c>
      <c r="AC28" t="n">
        <v>3429.000552553423</v>
      </c>
      <c r="AD28" t="n">
        <v>2770549.491998849</v>
      </c>
      <c r="AE28" t="n">
        <v>3790788.042970209</v>
      </c>
      <c r="AF28" t="n">
        <v>6.465875146749568e-07</v>
      </c>
      <c r="AG28" t="n">
        <v>1.137222222222222</v>
      </c>
      <c r="AH28" t="n">
        <v>3429000.552553423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1.2224</v>
      </c>
      <c r="E29" t="n">
        <v>81.81</v>
      </c>
      <c r="F29" t="n">
        <v>78.33</v>
      </c>
      <c r="G29" t="n">
        <v>174.07</v>
      </c>
      <c r="H29" t="n">
        <v>2.18</v>
      </c>
      <c r="I29" t="n">
        <v>27</v>
      </c>
      <c r="J29" t="n">
        <v>228.79</v>
      </c>
      <c r="K29" t="n">
        <v>53.44</v>
      </c>
      <c r="L29" t="n">
        <v>28</v>
      </c>
      <c r="M29" t="n">
        <v>25</v>
      </c>
      <c r="N29" t="n">
        <v>52.35</v>
      </c>
      <c r="O29" t="n">
        <v>28451.04</v>
      </c>
      <c r="P29" t="n">
        <v>1010.87</v>
      </c>
      <c r="Q29" t="n">
        <v>1261.89</v>
      </c>
      <c r="R29" t="n">
        <v>135.47</v>
      </c>
      <c r="S29" t="n">
        <v>108.84</v>
      </c>
      <c r="T29" t="n">
        <v>12345.14</v>
      </c>
      <c r="U29" t="n">
        <v>0.8</v>
      </c>
      <c r="V29" t="n">
        <v>0.92</v>
      </c>
      <c r="W29" t="n">
        <v>20.69</v>
      </c>
      <c r="X29" t="n">
        <v>0.75</v>
      </c>
      <c r="Y29" t="n">
        <v>0.5</v>
      </c>
      <c r="Z29" t="n">
        <v>10</v>
      </c>
      <c r="AA29" t="n">
        <v>2763.818936685969</v>
      </c>
      <c r="AB29" t="n">
        <v>3781.579000259982</v>
      </c>
      <c r="AC29" t="n">
        <v>3420.670407954487</v>
      </c>
      <c r="AD29" t="n">
        <v>2763818.936685969</v>
      </c>
      <c r="AE29" t="n">
        <v>3781579.000259982</v>
      </c>
      <c r="AF29" t="n">
        <v>6.471168969532235e-07</v>
      </c>
      <c r="AG29" t="n">
        <v>1.13625</v>
      </c>
      <c r="AH29" t="n">
        <v>3420670.407954487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1.2236</v>
      </c>
      <c r="E30" t="n">
        <v>81.72</v>
      </c>
      <c r="F30" t="n">
        <v>78.29000000000001</v>
      </c>
      <c r="G30" t="n">
        <v>180.66</v>
      </c>
      <c r="H30" t="n">
        <v>2.24</v>
      </c>
      <c r="I30" t="n">
        <v>26</v>
      </c>
      <c r="J30" t="n">
        <v>230.48</v>
      </c>
      <c r="K30" t="n">
        <v>53.44</v>
      </c>
      <c r="L30" t="n">
        <v>29</v>
      </c>
      <c r="M30" t="n">
        <v>24</v>
      </c>
      <c r="N30" t="n">
        <v>53.05</v>
      </c>
      <c r="O30" t="n">
        <v>28660.06</v>
      </c>
      <c r="P30" t="n">
        <v>1006.8</v>
      </c>
      <c r="Q30" t="n">
        <v>1261.88</v>
      </c>
      <c r="R30" t="n">
        <v>134.1</v>
      </c>
      <c r="S30" t="n">
        <v>108.84</v>
      </c>
      <c r="T30" t="n">
        <v>11667.89</v>
      </c>
      <c r="U30" t="n">
        <v>0.8100000000000001</v>
      </c>
      <c r="V30" t="n">
        <v>0.93</v>
      </c>
      <c r="W30" t="n">
        <v>20.68</v>
      </c>
      <c r="X30" t="n">
        <v>0.7</v>
      </c>
      <c r="Y30" t="n">
        <v>0.5</v>
      </c>
      <c r="Z30" t="n">
        <v>10</v>
      </c>
      <c r="AA30" t="n">
        <v>2752.6777098453</v>
      </c>
      <c r="AB30" t="n">
        <v>3766.335082180338</v>
      </c>
      <c r="AC30" t="n">
        <v>3406.881348021392</v>
      </c>
      <c r="AD30" t="n">
        <v>2752677.7098453</v>
      </c>
      <c r="AE30" t="n">
        <v>3766335.082180338</v>
      </c>
      <c r="AF30" t="n">
        <v>6.477521556871436e-07</v>
      </c>
      <c r="AG30" t="n">
        <v>1.135</v>
      </c>
      <c r="AH30" t="n">
        <v>3406881.348021392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1.2243</v>
      </c>
      <c r="E31" t="n">
        <v>81.68000000000001</v>
      </c>
      <c r="F31" t="n">
        <v>78.28</v>
      </c>
      <c r="G31" t="n">
        <v>187.87</v>
      </c>
      <c r="H31" t="n">
        <v>2.3</v>
      </c>
      <c r="I31" t="n">
        <v>25</v>
      </c>
      <c r="J31" t="n">
        <v>232.18</v>
      </c>
      <c r="K31" t="n">
        <v>53.44</v>
      </c>
      <c r="L31" t="n">
        <v>30</v>
      </c>
      <c r="M31" t="n">
        <v>23</v>
      </c>
      <c r="N31" t="n">
        <v>53.75</v>
      </c>
      <c r="O31" t="n">
        <v>28870.05</v>
      </c>
      <c r="P31" t="n">
        <v>1004.07</v>
      </c>
      <c r="Q31" t="n">
        <v>1261.88</v>
      </c>
      <c r="R31" t="n">
        <v>133.68</v>
      </c>
      <c r="S31" t="n">
        <v>108.84</v>
      </c>
      <c r="T31" t="n">
        <v>11460.18</v>
      </c>
      <c r="U31" t="n">
        <v>0.8100000000000001</v>
      </c>
      <c r="V31" t="n">
        <v>0.93</v>
      </c>
      <c r="W31" t="n">
        <v>20.69</v>
      </c>
      <c r="X31" t="n">
        <v>0.7</v>
      </c>
      <c r="Y31" t="n">
        <v>0.5</v>
      </c>
      <c r="Z31" t="n">
        <v>10</v>
      </c>
      <c r="AA31" t="n">
        <v>2745.615234683434</v>
      </c>
      <c r="AB31" t="n">
        <v>3756.671892089459</v>
      </c>
      <c r="AC31" t="n">
        <v>3398.140399230414</v>
      </c>
      <c r="AD31" t="n">
        <v>2745615.234683434</v>
      </c>
      <c r="AE31" t="n">
        <v>3756671.892089459</v>
      </c>
      <c r="AF31" t="n">
        <v>6.481227232819302e-07</v>
      </c>
      <c r="AG31" t="n">
        <v>1.134444444444445</v>
      </c>
      <c r="AH31" t="n">
        <v>3398140.399230414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1.2243</v>
      </c>
      <c r="E32" t="n">
        <v>81.68000000000001</v>
      </c>
      <c r="F32" t="n">
        <v>78.28</v>
      </c>
      <c r="G32" t="n">
        <v>187.88</v>
      </c>
      <c r="H32" t="n">
        <v>2.36</v>
      </c>
      <c r="I32" t="n">
        <v>25</v>
      </c>
      <c r="J32" t="n">
        <v>233.89</v>
      </c>
      <c r="K32" t="n">
        <v>53.44</v>
      </c>
      <c r="L32" t="n">
        <v>31</v>
      </c>
      <c r="M32" t="n">
        <v>23</v>
      </c>
      <c r="N32" t="n">
        <v>54.46</v>
      </c>
      <c r="O32" t="n">
        <v>29081.05</v>
      </c>
      <c r="P32" t="n">
        <v>1001.92</v>
      </c>
      <c r="Q32" t="n">
        <v>1261.93</v>
      </c>
      <c r="R32" t="n">
        <v>133.59</v>
      </c>
      <c r="S32" t="n">
        <v>108.84</v>
      </c>
      <c r="T32" t="n">
        <v>11416.76</v>
      </c>
      <c r="U32" t="n">
        <v>0.8100000000000001</v>
      </c>
      <c r="V32" t="n">
        <v>0.93</v>
      </c>
      <c r="W32" t="n">
        <v>20.69</v>
      </c>
      <c r="X32" t="n">
        <v>0.7</v>
      </c>
      <c r="Y32" t="n">
        <v>0.5</v>
      </c>
      <c r="Z32" t="n">
        <v>10</v>
      </c>
      <c r="AA32" t="n">
        <v>2741.367833113753</v>
      </c>
      <c r="AB32" t="n">
        <v>3750.860409879688</v>
      </c>
      <c r="AC32" t="n">
        <v>3392.883556726277</v>
      </c>
      <c r="AD32" t="n">
        <v>2741367.833113753</v>
      </c>
      <c r="AE32" t="n">
        <v>3750860.409879688</v>
      </c>
      <c r="AF32" t="n">
        <v>6.481227232819302e-07</v>
      </c>
      <c r="AG32" t="n">
        <v>1.134444444444445</v>
      </c>
      <c r="AH32" t="n">
        <v>3392883.556726277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1.2254</v>
      </c>
      <c r="E33" t="n">
        <v>81.61</v>
      </c>
      <c r="F33" t="n">
        <v>78.25</v>
      </c>
      <c r="G33" t="n">
        <v>195.62</v>
      </c>
      <c r="H33" t="n">
        <v>2.41</v>
      </c>
      <c r="I33" t="n">
        <v>24</v>
      </c>
      <c r="J33" t="n">
        <v>235.61</v>
      </c>
      <c r="K33" t="n">
        <v>53.44</v>
      </c>
      <c r="L33" t="n">
        <v>32</v>
      </c>
      <c r="M33" t="n">
        <v>22</v>
      </c>
      <c r="N33" t="n">
        <v>55.18</v>
      </c>
      <c r="O33" t="n">
        <v>29293.06</v>
      </c>
      <c r="P33" t="n">
        <v>1003.15</v>
      </c>
      <c r="Q33" t="n">
        <v>1261.89</v>
      </c>
      <c r="R33" t="n">
        <v>132.87</v>
      </c>
      <c r="S33" t="n">
        <v>108.84</v>
      </c>
      <c r="T33" t="n">
        <v>11064.63</v>
      </c>
      <c r="U33" t="n">
        <v>0.82</v>
      </c>
      <c r="V33" t="n">
        <v>0.93</v>
      </c>
      <c r="W33" t="n">
        <v>20.68</v>
      </c>
      <c r="X33" t="n">
        <v>0.66</v>
      </c>
      <c r="Y33" t="n">
        <v>0.5</v>
      </c>
      <c r="Z33" t="n">
        <v>10</v>
      </c>
      <c r="AA33" t="n">
        <v>2741.046651943698</v>
      </c>
      <c r="AB33" t="n">
        <v>3750.420955633306</v>
      </c>
      <c r="AC33" t="n">
        <v>3392.486043376392</v>
      </c>
      <c r="AD33" t="n">
        <v>2741046.651943698</v>
      </c>
      <c r="AE33" t="n">
        <v>3750420.955633306</v>
      </c>
      <c r="AF33" t="n">
        <v>6.487050437880236e-07</v>
      </c>
      <c r="AG33" t="n">
        <v>1.133472222222222</v>
      </c>
      <c r="AH33" t="n">
        <v>3392486.043376392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1.2263</v>
      </c>
      <c r="E34" t="n">
        <v>81.55</v>
      </c>
      <c r="F34" t="n">
        <v>78.22</v>
      </c>
      <c r="G34" t="n">
        <v>204.06</v>
      </c>
      <c r="H34" t="n">
        <v>2.47</v>
      </c>
      <c r="I34" t="n">
        <v>23</v>
      </c>
      <c r="J34" t="n">
        <v>237.34</v>
      </c>
      <c r="K34" t="n">
        <v>53.44</v>
      </c>
      <c r="L34" t="n">
        <v>33</v>
      </c>
      <c r="M34" t="n">
        <v>21</v>
      </c>
      <c r="N34" t="n">
        <v>55.91</v>
      </c>
      <c r="O34" t="n">
        <v>29506.09</v>
      </c>
      <c r="P34" t="n">
        <v>1000.8</v>
      </c>
      <c r="Q34" t="n">
        <v>1261.91</v>
      </c>
      <c r="R34" t="n">
        <v>131.86</v>
      </c>
      <c r="S34" t="n">
        <v>108.84</v>
      </c>
      <c r="T34" t="n">
        <v>10563.99</v>
      </c>
      <c r="U34" t="n">
        <v>0.83</v>
      </c>
      <c r="V34" t="n">
        <v>0.93</v>
      </c>
      <c r="W34" t="n">
        <v>20.68</v>
      </c>
      <c r="X34" t="n">
        <v>0.64</v>
      </c>
      <c r="Y34" t="n">
        <v>0.5</v>
      </c>
      <c r="Z34" t="n">
        <v>10</v>
      </c>
      <c r="AA34" t="n">
        <v>2734.111728955017</v>
      </c>
      <c r="AB34" t="n">
        <v>3740.932288052983</v>
      </c>
      <c r="AC34" t="n">
        <v>3383.902960912507</v>
      </c>
      <c r="AD34" t="n">
        <v>2734111.728955017</v>
      </c>
      <c r="AE34" t="n">
        <v>3740932.288052983</v>
      </c>
      <c r="AF34" t="n">
        <v>6.491814878384637e-07</v>
      </c>
      <c r="AG34" t="n">
        <v>1.132638888888889</v>
      </c>
      <c r="AH34" t="n">
        <v>3383902.960912507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1.2274</v>
      </c>
      <c r="E35" t="n">
        <v>81.47</v>
      </c>
      <c r="F35" t="n">
        <v>78.19</v>
      </c>
      <c r="G35" t="n">
        <v>213.23</v>
      </c>
      <c r="H35" t="n">
        <v>2.53</v>
      </c>
      <c r="I35" t="n">
        <v>22</v>
      </c>
      <c r="J35" t="n">
        <v>239.08</v>
      </c>
      <c r="K35" t="n">
        <v>53.44</v>
      </c>
      <c r="L35" t="n">
        <v>34</v>
      </c>
      <c r="M35" t="n">
        <v>20</v>
      </c>
      <c r="N35" t="n">
        <v>56.64</v>
      </c>
      <c r="O35" t="n">
        <v>29720.17</v>
      </c>
      <c r="P35" t="n">
        <v>996.15</v>
      </c>
      <c r="Q35" t="n">
        <v>1261.93</v>
      </c>
      <c r="R35" t="n">
        <v>130.58</v>
      </c>
      <c r="S35" t="n">
        <v>108.84</v>
      </c>
      <c r="T35" t="n">
        <v>9929.18</v>
      </c>
      <c r="U35" t="n">
        <v>0.83</v>
      </c>
      <c r="V35" t="n">
        <v>0.93</v>
      </c>
      <c r="W35" t="n">
        <v>20.68</v>
      </c>
      <c r="X35" t="n">
        <v>0.6</v>
      </c>
      <c r="Y35" t="n">
        <v>0.5</v>
      </c>
      <c r="Z35" t="n">
        <v>10</v>
      </c>
      <c r="AA35" t="n">
        <v>2722.210285670234</v>
      </c>
      <c r="AB35" t="n">
        <v>3724.648208296119</v>
      </c>
      <c r="AC35" t="n">
        <v>3369.17301087279</v>
      </c>
      <c r="AD35" t="n">
        <v>2722210.285670233</v>
      </c>
      <c r="AE35" t="n">
        <v>3724648.208296119</v>
      </c>
      <c r="AF35" t="n">
        <v>6.49763808344557e-07</v>
      </c>
      <c r="AG35" t="n">
        <v>1.131527777777778</v>
      </c>
      <c r="AH35" t="n">
        <v>3369173.01087279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1.2275</v>
      </c>
      <c r="E36" t="n">
        <v>81.47</v>
      </c>
      <c r="F36" t="n">
        <v>78.18000000000001</v>
      </c>
      <c r="G36" t="n">
        <v>213.22</v>
      </c>
      <c r="H36" t="n">
        <v>2.58</v>
      </c>
      <c r="I36" t="n">
        <v>22</v>
      </c>
      <c r="J36" t="n">
        <v>240.82</v>
      </c>
      <c r="K36" t="n">
        <v>53.44</v>
      </c>
      <c r="L36" t="n">
        <v>35</v>
      </c>
      <c r="M36" t="n">
        <v>20</v>
      </c>
      <c r="N36" t="n">
        <v>57.39</v>
      </c>
      <c r="O36" t="n">
        <v>29935.43</v>
      </c>
      <c r="P36" t="n">
        <v>996.77</v>
      </c>
      <c r="Q36" t="n">
        <v>1261.91</v>
      </c>
      <c r="R36" t="n">
        <v>130.48</v>
      </c>
      <c r="S36" t="n">
        <v>108.84</v>
      </c>
      <c r="T36" t="n">
        <v>9877.309999999999</v>
      </c>
      <c r="U36" t="n">
        <v>0.83</v>
      </c>
      <c r="V36" t="n">
        <v>0.93</v>
      </c>
      <c r="W36" t="n">
        <v>20.68</v>
      </c>
      <c r="X36" t="n">
        <v>0.6</v>
      </c>
      <c r="Y36" t="n">
        <v>0.5</v>
      </c>
      <c r="Z36" t="n">
        <v>10</v>
      </c>
      <c r="AA36" t="n">
        <v>2723.1141985158</v>
      </c>
      <c r="AB36" t="n">
        <v>3725.884981729244</v>
      </c>
      <c r="AC36" t="n">
        <v>3370.291748385279</v>
      </c>
      <c r="AD36" t="n">
        <v>2723114.1985158</v>
      </c>
      <c r="AE36" t="n">
        <v>3725884.981729244</v>
      </c>
      <c r="AF36" t="n">
        <v>6.498167465723838e-07</v>
      </c>
      <c r="AG36" t="n">
        <v>1.131527777777778</v>
      </c>
      <c r="AH36" t="n">
        <v>3370291.748385279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1.2286</v>
      </c>
      <c r="E37" t="n">
        <v>81.40000000000001</v>
      </c>
      <c r="F37" t="n">
        <v>78.15000000000001</v>
      </c>
      <c r="G37" t="n">
        <v>223.27</v>
      </c>
      <c r="H37" t="n">
        <v>2.64</v>
      </c>
      <c r="I37" t="n">
        <v>21</v>
      </c>
      <c r="J37" t="n">
        <v>242.57</v>
      </c>
      <c r="K37" t="n">
        <v>53.44</v>
      </c>
      <c r="L37" t="n">
        <v>36</v>
      </c>
      <c r="M37" t="n">
        <v>19</v>
      </c>
      <c r="N37" t="n">
        <v>58.14</v>
      </c>
      <c r="O37" t="n">
        <v>30151.65</v>
      </c>
      <c r="P37" t="n">
        <v>992.66</v>
      </c>
      <c r="Q37" t="n">
        <v>1261.88</v>
      </c>
      <c r="R37" t="n">
        <v>129.35</v>
      </c>
      <c r="S37" t="n">
        <v>108.84</v>
      </c>
      <c r="T37" t="n">
        <v>9317.190000000001</v>
      </c>
      <c r="U37" t="n">
        <v>0.84</v>
      </c>
      <c r="V37" t="n">
        <v>0.93</v>
      </c>
      <c r="W37" t="n">
        <v>20.68</v>
      </c>
      <c r="X37" t="n">
        <v>0.5600000000000001</v>
      </c>
      <c r="Y37" t="n">
        <v>0.5</v>
      </c>
      <c r="Z37" t="n">
        <v>10</v>
      </c>
      <c r="AA37" t="n">
        <v>2712.297741320946</v>
      </c>
      <c r="AB37" t="n">
        <v>3711.085427806831</v>
      </c>
      <c r="AC37" t="n">
        <v>3356.904643117918</v>
      </c>
      <c r="AD37" t="n">
        <v>2712297.741320946</v>
      </c>
      <c r="AE37" t="n">
        <v>3711085.427806831</v>
      </c>
      <c r="AF37" t="n">
        <v>6.50399067078477e-07</v>
      </c>
      <c r="AG37" t="n">
        <v>1.130555555555556</v>
      </c>
      <c r="AH37" t="n">
        <v>3356904.643117918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1.2283</v>
      </c>
      <c r="E38" t="n">
        <v>81.41</v>
      </c>
      <c r="F38" t="n">
        <v>78.16</v>
      </c>
      <c r="G38" t="n">
        <v>223.32</v>
      </c>
      <c r="H38" t="n">
        <v>2.69</v>
      </c>
      <c r="I38" t="n">
        <v>21</v>
      </c>
      <c r="J38" t="n">
        <v>244.34</v>
      </c>
      <c r="K38" t="n">
        <v>53.44</v>
      </c>
      <c r="L38" t="n">
        <v>37</v>
      </c>
      <c r="M38" t="n">
        <v>19</v>
      </c>
      <c r="N38" t="n">
        <v>58.9</v>
      </c>
      <c r="O38" t="n">
        <v>30368.96</v>
      </c>
      <c r="P38" t="n">
        <v>989.74</v>
      </c>
      <c r="Q38" t="n">
        <v>1261.88</v>
      </c>
      <c r="R38" t="n">
        <v>129.92</v>
      </c>
      <c r="S38" t="n">
        <v>108.84</v>
      </c>
      <c r="T38" t="n">
        <v>9603.940000000001</v>
      </c>
      <c r="U38" t="n">
        <v>0.84</v>
      </c>
      <c r="V38" t="n">
        <v>0.93</v>
      </c>
      <c r="W38" t="n">
        <v>20.68</v>
      </c>
      <c r="X38" t="n">
        <v>0.58</v>
      </c>
      <c r="Y38" t="n">
        <v>0.5</v>
      </c>
      <c r="Z38" t="n">
        <v>10</v>
      </c>
      <c r="AA38" t="n">
        <v>2707.305892023717</v>
      </c>
      <c r="AB38" t="n">
        <v>3704.255359373513</v>
      </c>
      <c r="AC38" t="n">
        <v>3350.726426829814</v>
      </c>
      <c r="AD38" t="n">
        <v>2707305.892023717</v>
      </c>
      <c r="AE38" t="n">
        <v>3704255.359373513</v>
      </c>
      <c r="AF38" t="n">
        <v>6.50240252394997e-07</v>
      </c>
      <c r="AG38" t="n">
        <v>1.130694444444444</v>
      </c>
      <c r="AH38" t="n">
        <v>3350726.426829814</v>
      </c>
    </row>
    <row r="39">
      <c r="A39" t="n">
        <v>37</v>
      </c>
      <c r="B39" t="n">
        <v>95</v>
      </c>
      <c r="C39" t="inlineStr">
        <is>
          <t xml:space="preserve">CONCLUIDO	</t>
        </is>
      </c>
      <c r="D39" t="n">
        <v>1.2295</v>
      </c>
      <c r="E39" t="n">
        <v>81.33</v>
      </c>
      <c r="F39" t="n">
        <v>78.12</v>
      </c>
      <c r="G39" t="n">
        <v>234.35</v>
      </c>
      <c r="H39" t="n">
        <v>2.75</v>
      </c>
      <c r="I39" t="n">
        <v>20</v>
      </c>
      <c r="J39" t="n">
        <v>246.11</v>
      </c>
      <c r="K39" t="n">
        <v>53.44</v>
      </c>
      <c r="L39" t="n">
        <v>38</v>
      </c>
      <c r="M39" t="n">
        <v>18</v>
      </c>
      <c r="N39" t="n">
        <v>59.67</v>
      </c>
      <c r="O39" t="n">
        <v>30587.38</v>
      </c>
      <c r="P39" t="n">
        <v>992.95</v>
      </c>
      <c r="Q39" t="n">
        <v>1261.91</v>
      </c>
      <c r="R39" t="n">
        <v>128.38</v>
      </c>
      <c r="S39" t="n">
        <v>108.84</v>
      </c>
      <c r="T39" t="n">
        <v>8839.08</v>
      </c>
      <c r="U39" t="n">
        <v>0.85</v>
      </c>
      <c r="V39" t="n">
        <v>0.93</v>
      </c>
      <c r="W39" t="n">
        <v>20.68</v>
      </c>
      <c r="X39" t="n">
        <v>0.53</v>
      </c>
      <c r="Y39" t="n">
        <v>0.5</v>
      </c>
      <c r="Z39" t="n">
        <v>10</v>
      </c>
      <c r="AA39" t="n">
        <v>2710.594787042609</v>
      </c>
      <c r="AB39" t="n">
        <v>3708.755370634169</v>
      </c>
      <c r="AC39" t="n">
        <v>3354.796963331559</v>
      </c>
      <c r="AD39" t="n">
        <v>2710594.787042609</v>
      </c>
      <c r="AE39" t="n">
        <v>3708755.370634169</v>
      </c>
      <c r="AF39" t="n">
        <v>6.508755111289171e-07</v>
      </c>
      <c r="AG39" t="n">
        <v>1.129583333333333</v>
      </c>
      <c r="AH39" t="n">
        <v>3354796.963331559</v>
      </c>
    </row>
    <row r="40">
      <c r="A40" t="n">
        <v>38</v>
      </c>
      <c r="B40" t="n">
        <v>95</v>
      </c>
      <c r="C40" t="inlineStr">
        <is>
          <t xml:space="preserve">CONCLUIDO	</t>
        </is>
      </c>
      <c r="D40" t="n">
        <v>1.2292</v>
      </c>
      <c r="E40" t="n">
        <v>81.36</v>
      </c>
      <c r="F40" t="n">
        <v>78.14</v>
      </c>
      <c r="G40" t="n">
        <v>234.43</v>
      </c>
      <c r="H40" t="n">
        <v>2.8</v>
      </c>
      <c r="I40" t="n">
        <v>20</v>
      </c>
      <c r="J40" t="n">
        <v>247.89</v>
      </c>
      <c r="K40" t="n">
        <v>53.44</v>
      </c>
      <c r="L40" t="n">
        <v>39</v>
      </c>
      <c r="M40" t="n">
        <v>18</v>
      </c>
      <c r="N40" t="n">
        <v>60.45</v>
      </c>
      <c r="O40" t="n">
        <v>30806.92</v>
      </c>
      <c r="P40" t="n">
        <v>985.58</v>
      </c>
      <c r="Q40" t="n">
        <v>1261.87</v>
      </c>
      <c r="R40" t="n">
        <v>129.15</v>
      </c>
      <c r="S40" t="n">
        <v>108.84</v>
      </c>
      <c r="T40" t="n">
        <v>9220.309999999999</v>
      </c>
      <c r="U40" t="n">
        <v>0.84</v>
      </c>
      <c r="V40" t="n">
        <v>0.93</v>
      </c>
      <c r="W40" t="n">
        <v>20.68</v>
      </c>
      <c r="X40" t="n">
        <v>0.5600000000000001</v>
      </c>
      <c r="Y40" t="n">
        <v>0.5</v>
      </c>
      <c r="Z40" t="n">
        <v>10</v>
      </c>
      <c r="AA40" t="n">
        <v>2696.94728957342</v>
      </c>
      <c r="AB40" t="n">
        <v>3690.082262511728</v>
      </c>
      <c r="AC40" t="n">
        <v>3337.905990440453</v>
      </c>
      <c r="AD40" t="n">
        <v>2696947.28957342</v>
      </c>
      <c r="AE40" t="n">
        <v>3690082.262511728</v>
      </c>
      <c r="AF40" t="n">
        <v>6.507166964454371e-07</v>
      </c>
      <c r="AG40" t="n">
        <v>1.13</v>
      </c>
      <c r="AH40" t="n">
        <v>3337905.990440452</v>
      </c>
    </row>
    <row r="41">
      <c r="A41" t="n">
        <v>39</v>
      </c>
      <c r="B41" t="n">
        <v>95</v>
      </c>
      <c r="C41" t="inlineStr">
        <is>
          <t xml:space="preserve">CONCLUIDO	</t>
        </is>
      </c>
      <c r="D41" t="n">
        <v>1.2304</v>
      </c>
      <c r="E41" t="n">
        <v>81.27</v>
      </c>
      <c r="F41" t="n">
        <v>78.09999999999999</v>
      </c>
      <c r="G41" t="n">
        <v>246.62</v>
      </c>
      <c r="H41" t="n">
        <v>2.85</v>
      </c>
      <c r="I41" t="n">
        <v>19</v>
      </c>
      <c r="J41" t="n">
        <v>249.68</v>
      </c>
      <c r="K41" t="n">
        <v>53.44</v>
      </c>
      <c r="L41" t="n">
        <v>40</v>
      </c>
      <c r="M41" t="n">
        <v>17</v>
      </c>
      <c r="N41" t="n">
        <v>61.24</v>
      </c>
      <c r="O41" t="n">
        <v>31027.6</v>
      </c>
      <c r="P41" t="n">
        <v>987.0700000000001</v>
      </c>
      <c r="Q41" t="n">
        <v>1261.9</v>
      </c>
      <c r="R41" t="n">
        <v>128</v>
      </c>
      <c r="S41" t="n">
        <v>108.84</v>
      </c>
      <c r="T41" t="n">
        <v>8654.17</v>
      </c>
      <c r="U41" t="n">
        <v>0.85</v>
      </c>
      <c r="V41" t="n">
        <v>0.93</v>
      </c>
      <c r="W41" t="n">
        <v>20.67</v>
      </c>
      <c r="X41" t="n">
        <v>0.51</v>
      </c>
      <c r="Y41" t="n">
        <v>0.5</v>
      </c>
      <c r="Z41" t="n">
        <v>10</v>
      </c>
      <c r="AA41" t="n">
        <v>2696.862334540773</v>
      </c>
      <c r="AB41" t="n">
        <v>3689.966023288109</v>
      </c>
      <c r="AC41" t="n">
        <v>3337.800844925192</v>
      </c>
      <c r="AD41" t="n">
        <v>2696862.334540773</v>
      </c>
      <c r="AE41" t="n">
        <v>3689966.023288109</v>
      </c>
      <c r="AF41" t="n">
        <v>6.513519551793571e-07</v>
      </c>
      <c r="AG41" t="n">
        <v>1.12875</v>
      </c>
      <c r="AH41" t="n">
        <v>3337800.844925193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0.8482</v>
      </c>
      <c r="E2" t="n">
        <v>117.9</v>
      </c>
      <c r="F2" t="n">
        <v>98.69</v>
      </c>
      <c r="G2" t="n">
        <v>8.26</v>
      </c>
      <c r="H2" t="n">
        <v>0.15</v>
      </c>
      <c r="I2" t="n">
        <v>717</v>
      </c>
      <c r="J2" t="n">
        <v>116.05</v>
      </c>
      <c r="K2" t="n">
        <v>43.4</v>
      </c>
      <c r="L2" t="n">
        <v>1</v>
      </c>
      <c r="M2" t="n">
        <v>715</v>
      </c>
      <c r="N2" t="n">
        <v>16.65</v>
      </c>
      <c r="O2" t="n">
        <v>14546.17</v>
      </c>
      <c r="P2" t="n">
        <v>993.84</v>
      </c>
      <c r="Q2" t="n">
        <v>1262.67</v>
      </c>
      <c r="R2" t="n">
        <v>798.58</v>
      </c>
      <c r="S2" t="n">
        <v>108.84</v>
      </c>
      <c r="T2" t="n">
        <v>340453.04</v>
      </c>
      <c r="U2" t="n">
        <v>0.14</v>
      </c>
      <c r="V2" t="n">
        <v>0.73</v>
      </c>
      <c r="W2" t="n">
        <v>21.83</v>
      </c>
      <c r="X2" t="n">
        <v>21.07</v>
      </c>
      <c r="Y2" t="n">
        <v>0.5</v>
      </c>
      <c r="Z2" t="n">
        <v>10</v>
      </c>
      <c r="AA2" t="n">
        <v>3945.261725443524</v>
      </c>
      <c r="AB2" t="n">
        <v>5398.081145415444</v>
      </c>
      <c r="AC2" t="n">
        <v>4882.895857151261</v>
      </c>
      <c r="AD2" t="n">
        <v>3945261.725443523</v>
      </c>
      <c r="AE2" t="n">
        <v>5398081.145415444</v>
      </c>
      <c r="AF2" t="n">
        <v>4.857731707983898e-07</v>
      </c>
      <c r="AG2" t="n">
        <v>1.6375</v>
      </c>
      <c r="AH2" t="n">
        <v>4882895.857151262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1.0402</v>
      </c>
      <c r="E3" t="n">
        <v>96.13</v>
      </c>
      <c r="F3" t="n">
        <v>86.59</v>
      </c>
      <c r="G3" t="n">
        <v>16.65</v>
      </c>
      <c r="H3" t="n">
        <v>0.3</v>
      </c>
      <c r="I3" t="n">
        <v>312</v>
      </c>
      <c r="J3" t="n">
        <v>117.34</v>
      </c>
      <c r="K3" t="n">
        <v>43.4</v>
      </c>
      <c r="L3" t="n">
        <v>2</v>
      </c>
      <c r="M3" t="n">
        <v>310</v>
      </c>
      <c r="N3" t="n">
        <v>16.94</v>
      </c>
      <c r="O3" t="n">
        <v>14705.49</v>
      </c>
      <c r="P3" t="n">
        <v>866.52</v>
      </c>
      <c r="Q3" t="n">
        <v>1262.4</v>
      </c>
      <c r="R3" t="n">
        <v>403.63</v>
      </c>
      <c r="S3" t="n">
        <v>108.84</v>
      </c>
      <c r="T3" t="n">
        <v>145003.83</v>
      </c>
      <c r="U3" t="n">
        <v>0.27</v>
      </c>
      <c r="V3" t="n">
        <v>0.84</v>
      </c>
      <c r="W3" t="n">
        <v>21.17</v>
      </c>
      <c r="X3" t="n">
        <v>8.99</v>
      </c>
      <c r="Y3" t="n">
        <v>0.5</v>
      </c>
      <c r="Z3" t="n">
        <v>10</v>
      </c>
      <c r="AA3" t="n">
        <v>2810.752113539313</v>
      </c>
      <c r="AB3" t="n">
        <v>3845.795043376359</v>
      </c>
      <c r="AC3" t="n">
        <v>3478.757762043619</v>
      </c>
      <c r="AD3" t="n">
        <v>2810752.113539313</v>
      </c>
      <c r="AE3" t="n">
        <v>3845795.04337636</v>
      </c>
      <c r="AF3" t="n">
        <v>5.957336150253302e-07</v>
      </c>
      <c r="AG3" t="n">
        <v>1.335138888888889</v>
      </c>
      <c r="AH3" t="n">
        <v>3478757.762043619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1.1098</v>
      </c>
      <c r="E4" t="n">
        <v>90.11</v>
      </c>
      <c r="F4" t="n">
        <v>83.27</v>
      </c>
      <c r="G4" t="n">
        <v>25.11</v>
      </c>
      <c r="H4" t="n">
        <v>0.45</v>
      </c>
      <c r="I4" t="n">
        <v>199</v>
      </c>
      <c r="J4" t="n">
        <v>118.63</v>
      </c>
      <c r="K4" t="n">
        <v>43.4</v>
      </c>
      <c r="L4" t="n">
        <v>3</v>
      </c>
      <c r="M4" t="n">
        <v>197</v>
      </c>
      <c r="N4" t="n">
        <v>17.23</v>
      </c>
      <c r="O4" t="n">
        <v>14865.24</v>
      </c>
      <c r="P4" t="n">
        <v>827.15</v>
      </c>
      <c r="Q4" t="n">
        <v>1262.14</v>
      </c>
      <c r="R4" t="n">
        <v>296.2</v>
      </c>
      <c r="S4" t="n">
        <v>108.84</v>
      </c>
      <c r="T4" t="n">
        <v>91853.86</v>
      </c>
      <c r="U4" t="n">
        <v>0.37</v>
      </c>
      <c r="V4" t="n">
        <v>0.87</v>
      </c>
      <c r="W4" t="n">
        <v>20.97</v>
      </c>
      <c r="X4" t="n">
        <v>5.68</v>
      </c>
      <c r="Y4" t="n">
        <v>0.5</v>
      </c>
      <c r="Z4" t="n">
        <v>10</v>
      </c>
      <c r="AA4" t="n">
        <v>2520.384663873514</v>
      </c>
      <c r="AB4" t="n">
        <v>3448.501488635806</v>
      </c>
      <c r="AC4" t="n">
        <v>3119.381346562512</v>
      </c>
      <c r="AD4" t="n">
        <v>2520384.663873515</v>
      </c>
      <c r="AE4" t="n">
        <v>3448501.488635806</v>
      </c>
      <c r="AF4" t="n">
        <v>6.355942760575961e-07</v>
      </c>
      <c r="AG4" t="n">
        <v>1.251527777777778</v>
      </c>
      <c r="AH4" t="n">
        <v>3119381.346562512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1.145</v>
      </c>
      <c r="E5" t="n">
        <v>87.33</v>
      </c>
      <c r="F5" t="n">
        <v>81.76000000000001</v>
      </c>
      <c r="G5" t="n">
        <v>33.6</v>
      </c>
      <c r="H5" t="n">
        <v>0.59</v>
      </c>
      <c r="I5" t="n">
        <v>146</v>
      </c>
      <c r="J5" t="n">
        <v>119.93</v>
      </c>
      <c r="K5" t="n">
        <v>43.4</v>
      </c>
      <c r="L5" t="n">
        <v>4</v>
      </c>
      <c r="M5" t="n">
        <v>144</v>
      </c>
      <c r="N5" t="n">
        <v>17.53</v>
      </c>
      <c r="O5" t="n">
        <v>15025.44</v>
      </c>
      <c r="P5" t="n">
        <v>806.05</v>
      </c>
      <c r="Q5" t="n">
        <v>1261.98</v>
      </c>
      <c r="R5" t="n">
        <v>247.33</v>
      </c>
      <c r="S5" t="n">
        <v>108.84</v>
      </c>
      <c r="T5" t="n">
        <v>67684.03999999999</v>
      </c>
      <c r="U5" t="n">
        <v>0.44</v>
      </c>
      <c r="V5" t="n">
        <v>0.89</v>
      </c>
      <c r="W5" t="n">
        <v>20.87</v>
      </c>
      <c r="X5" t="n">
        <v>4.17</v>
      </c>
      <c r="Y5" t="n">
        <v>0.5</v>
      </c>
      <c r="Z5" t="n">
        <v>10</v>
      </c>
      <c r="AA5" t="n">
        <v>2385.86335494895</v>
      </c>
      <c r="AB5" t="n">
        <v>3264.443499103904</v>
      </c>
      <c r="AC5" t="n">
        <v>2952.88959322453</v>
      </c>
      <c r="AD5" t="n">
        <v>2385863.35494895</v>
      </c>
      <c r="AE5" t="n">
        <v>3264443.499103904</v>
      </c>
      <c r="AF5" t="n">
        <v>6.557536908325353e-07</v>
      </c>
      <c r="AG5" t="n">
        <v>1.212916666666667</v>
      </c>
      <c r="AH5" t="n">
        <v>2952889.593224531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1.1668</v>
      </c>
      <c r="E6" t="n">
        <v>85.70999999999999</v>
      </c>
      <c r="F6" t="n">
        <v>80.88</v>
      </c>
      <c r="G6" t="n">
        <v>42.2</v>
      </c>
      <c r="H6" t="n">
        <v>0.73</v>
      </c>
      <c r="I6" t="n">
        <v>115</v>
      </c>
      <c r="J6" t="n">
        <v>121.23</v>
      </c>
      <c r="K6" t="n">
        <v>43.4</v>
      </c>
      <c r="L6" t="n">
        <v>5</v>
      </c>
      <c r="M6" t="n">
        <v>113</v>
      </c>
      <c r="N6" t="n">
        <v>17.83</v>
      </c>
      <c r="O6" t="n">
        <v>15186.08</v>
      </c>
      <c r="P6" t="n">
        <v>791.15</v>
      </c>
      <c r="Q6" t="n">
        <v>1262.03</v>
      </c>
      <c r="R6" t="n">
        <v>217.87</v>
      </c>
      <c r="S6" t="n">
        <v>108.84</v>
      </c>
      <c r="T6" t="n">
        <v>53107.29</v>
      </c>
      <c r="U6" t="n">
        <v>0.5</v>
      </c>
      <c r="V6" t="n">
        <v>0.9</v>
      </c>
      <c r="W6" t="n">
        <v>20.84</v>
      </c>
      <c r="X6" t="n">
        <v>3.29</v>
      </c>
      <c r="Y6" t="n">
        <v>0.5</v>
      </c>
      <c r="Z6" t="n">
        <v>10</v>
      </c>
      <c r="AA6" t="n">
        <v>2303.272998977367</v>
      </c>
      <c r="AB6" t="n">
        <v>3151.439730434227</v>
      </c>
      <c r="AC6" t="n">
        <v>2850.670745634906</v>
      </c>
      <c r="AD6" t="n">
        <v>2303272.998977367</v>
      </c>
      <c r="AE6" t="n">
        <v>3151439.730434227</v>
      </c>
      <c r="AF6" t="n">
        <v>6.682387829374693e-07</v>
      </c>
      <c r="AG6" t="n">
        <v>1.190416666666667</v>
      </c>
      <c r="AH6" t="n">
        <v>2850670.745634906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1.1822</v>
      </c>
      <c r="E7" t="n">
        <v>84.59</v>
      </c>
      <c r="F7" t="n">
        <v>80.26000000000001</v>
      </c>
      <c r="G7" t="n">
        <v>51.23</v>
      </c>
      <c r="H7" t="n">
        <v>0.86</v>
      </c>
      <c r="I7" t="n">
        <v>94</v>
      </c>
      <c r="J7" t="n">
        <v>122.54</v>
      </c>
      <c r="K7" t="n">
        <v>43.4</v>
      </c>
      <c r="L7" t="n">
        <v>6</v>
      </c>
      <c r="M7" t="n">
        <v>92</v>
      </c>
      <c r="N7" t="n">
        <v>18.14</v>
      </c>
      <c r="O7" t="n">
        <v>15347.16</v>
      </c>
      <c r="P7" t="n">
        <v>778.78</v>
      </c>
      <c r="Q7" t="n">
        <v>1262.01</v>
      </c>
      <c r="R7" t="n">
        <v>197.81</v>
      </c>
      <c r="S7" t="n">
        <v>108.84</v>
      </c>
      <c r="T7" t="n">
        <v>43180.99</v>
      </c>
      <c r="U7" t="n">
        <v>0.55</v>
      </c>
      <c r="V7" t="n">
        <v>0.9</v>
      </c>
      <c r="W7" t="n">
        <v>20.81</v>
      </c>
      <c r="X7" t="n">
        <v>2.67</v>
      </c>
      <c r="Y7" t="n">
        <v>0.5</v>
      </c>
      <c r="Z7" t="n">
        <v>10</v>
      </c>
      <c r="AA7" t="n">
        <v>2243.004740013213</v>
      </c>
      <c r="AB7" t="n">
        <v>3068.978039671532</v>
      </c>
      <c r="AC7" t="n">
        <v>2776.079082902897</v>
      </c>
      <c r="AD7" t="n">
        <v>2243004.740013213</v>
      </c>
      <c r="AE7" t="n">
        <v>3068978.039671532</v>
      </c>
      <c r="AF7" t="n">
        <v>6.77058526901505e-07</v>
      </c>
      <c r="AG7" t="n">
        <v>1.174861111111111</v>
      </c>
      <c r="AH7" t="n">
        <v>2776079.082902897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1.1928</v>
      </c>
      <c r="E8" t="n">
        <v>83.83</v>
      </c>
      <c r="F8" t="n">
        <v>79.84</v>
      </c>
      <c r="G8" t="n">
        <v>59.88</v>
      </c>
      <c r="H8" t="n">
        <v>1</v>
      </c>
      <c r="I8" t="n">
        <v>80</v>
      </c>
      <c r="J8" t="n">
        <v>123.85</v>
      </c>
      <c r="K8" t="n">
        <v>43.4</v>
      </c>
      <c r="L8" t="n">
        <v>7</v>
      </c>
      <c r="M8" t="n">
        <v>78</v>
      </c>
      <c r="N8" t="n">
        <v>18.45</v>
      </c>
      <c r="O8" t="n">
        <v>15508.69</v>
      </c>
      <c r="P8" t="n">
        <v>768.64</v>
      </c>
      <c r="Q8" t="n">
        <v>1261.95</v>
      </c>
      <c r="R8" t="n">
        <v>184.66</v>
      </c>
      <c r="S8" t="n">
        <v>108.84</v>
      </c>
      <c r="T8" t="n">
        <v>36677.95</v>
      </c>
      <c r="U8" t="n">
        <v>0.59</v>
      </c>
      <c r="V8" t="n">
        <v>0.91</v>
      </c>
      <c r="W8" t="n">
        <v>20.77</v>
      </c>
      <c r="X8" t="n">
        <v>2.25</v>
      </c>
      <c r="Y8" t="n">
        <v>0.5</v>
      </c>
      <c r="Z8" t="n">
        <v>10</v>
      </c>
      <c r="AA8" t="n">
        <v>2199.182901382976</v>
      </c>
      <c r="AB8" t="n">
        <v>3009.019066774563</v>
      </c>
      <c r="AC8" t="n">
        <v>2721.842510226269</v>
      </c>
      <c r="AD8" t="n">
        <v>2199182.901382976</v>
      </c>
      <c r="AE8" t="n">
        <v>3009019.066774563</v>
      </c>
      <c r="AF8" t="n">
        <v>6.831292597598673e-07</v>
      </c>
      <c r="AG8" t="n">
        <v>1.164305555555555</v>
      </c>
      <c r="AH8" t="n">
        <v>2721842.51022627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1.2009</v>
      </c>
      <c r="E9" t="n">
        <v>83.27</v>
      </c>
      <c r="F9" t="n">
        <v>79.54000000000001</v>
      </c>
      <c r="G9" t="n">
        <v>69.16</v>
      </c>
      <c r="H9" t="n">
        <v>1.13</v>
      </c>
      <c r="I9" t="n">
        <v>69</v>
      </c>
      <c r="J9" t="n">
        <v>125.16</v>
      </c>
      <c r="K9" t="n">
        <v>43.4</v>
      </c>
      <c r="L9" t="n">
        <v>8</v>
      </c>
      <c r="M9" t="n">
        <v>67</v>
      </c>
      <c r="N9" t="n">
        <v>18.76</v>
      </c>
      <c r="O9" t="n">
        <v>15670.68</v>
      </c>
      <c r="P9" t="n">
        <v>759.02</v>
      </c>
      <c r="Q9" t="n">
        <v>1261.96</v>
      </c>
      <c r="R9" t="n">
        <v>174.51</v>
      </c>
      <c r="S9" t="n">
        <v>108.84</v>
      </c>
      <c r="T9" t="n">
        <v>31657.75</v>
      </c>
      <c r="U9" t="n">
        <v>0.62</v>
      </c>
      <c r="V9" t="n">
        <v>0.91</v>
      </c>
      <c r="W9" t="n">
        <v>20.76</v>
      </c>
      <c r="X9" t="n">
        <v>1.95</v>
      </c>
      <c r="Y9" t="n">
        <v>0.5</v>
      </c>
      <c r="Z9" t="n">
        <v>10</v>
      </c>
      <c r="AA9" t="n">
        <v>2162.614611284119</v>
      </c>
      <c r="AB9" t="n">
        <v>2958.984718982034</v>
      </c>
      <c r="AC9" t="n">
        <v>2676.583370363525</v>
      </c>
      <c r="AD9" t="n">
        <v>2162614.611284119</v>
      </c>
      <c r="AE9" t="n">
        <v>2958984.718982034</v>
      </c>
      <c r="AF9" t="n">
        <v>6.877682160006914e-07</v>
      </c>
      <c r="AG9" t="n">
        <v>1.156527777777778</v>
      </c>
      <c r="AH9" t="n">
        <v>2676583.370363525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1.207</v>
      </c>
      <c r="E10" t="n">
        <v>82.84999999999999</v>
      </c>
      <c r="F10" t="n">
        <v>79.31</v>
      </c>
      <c r="G10" t="n">
        <v>78.01000000000001</v>
      </c>
      <c r="H10" t="n">
        <v>1.26</v>
      </c>
      <c r="I10" t="n">
        <v>61</v>
      </c>
      <c r="J10" t="n">
        <v>126.48</v>
      </c>
      <c r="K10" t="n">
        <v>43.4</v>
      </c>
      <c r="L10" t="n">
        <v>9</v>
      </c>
      <c r="M10" t="n">
        <v>59</v>
      </c>
      <c r="N10" t="n">
        <v>19.08</v>
      </c>
      <c r="O10" t="n">
        <v>15833.12</v>
      </c>
      <c r="P10" t="n">
        <v>751.14</v>
      </c>
      <c r="Q10" t="n">
        <v>1261.93</v>
      </c>
      <c r="R10" t="n">
        <v>167.08</v>
      </c>
      <c r="S10" t="n">
        <v>108.84</v>
      </c>
      <c r="T10" t="n">
        <v>27983.43</v>
      </c>
      <c r="U10" t="n">
        <v>0.65</v>
      </c>
      <c r="V10" t="n">
        <v>0.91</v>
      </c>
      <c r="W10" t="n">
        <v>20.74</v>
      </c>
      <c r="X10" t="n">
        <v>1.72</v>
      </c>
      <c r="Y10" t="n">
        <v>0.5</v>
      </c>
      <c r="Z10" t="n">
        <v>10</v>
      </c>
      <c r="AA10" t="n">
        <v>2134.094275015504</v>
      </c>
      <c r="AB10" t="n">
        <v>2919.96193667088</v>
      </c>
      <c r="AC10" t="n">
        <v>2641.284867627328</v>
      </c>
      <c r="AD10" t="n">
        <v>2134094.275015504</v>
      </c>
      <c r="AE10" t="n">
        <v>2919961.93667088</v>
      </c>
      <c r="AF10" t="n">
        <v>6.912617509474848e-07</v>
      </c>
      <c r="AG10" t="n">
        <v>1.150694444444444</v>
      </c>
      <c r="AH10" t="n">
        <v>2641284.867627328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1.212</v>
      </c>
      <c r="E11" t="n">
        <v>82.51000000000001</v>
      </c>
      <c r="F11" t="n">
        <v>79.11</v>
      </c>
      <c r="G11" t="n">
        <v>86.31</v>
      </c>
      <c r="H11" t="n">
        <v>1.38</v>
      </c>
      <c r="I11" t="n">
        <v>55</v>
      </c>
      <c r="J11" t="n">
        <v>127.8</v>
      </c>
      <c r="K11" t="n">
        <v>43.4</v>
      </c>
      <c r="L11" t="n">
        <v>10</v>
      </c>
      <c r="M11" t="n">
        <v>53</v>
      </c>
      <c r="N11" t="n">
        <v>19.4</v>
      </c>
      <c r="O11" t="n">
        <v>15996.02</v>
      </c>
      <c r="P11" t="n">
        <v>742.24</v>
      </c>
      <c r="Q11" t="n">
        <v>1261.9</v>
      </c>
      <c r="R11" t="n">
        <v>161.19</v>
      </c>
      <c r="S11" t="n">
        <v>108.84</v>
      </c>
      <c r="T11" t="n">
        <v>25068.96</v>
      </c>
      <c r="U11" t="n">
        <v>0.68</v>
      </c>
      <c r="V11" t="n">
        <v>0.92</v>
      </c>
      <c r="W11" t="n">
        <v>20.72</v>
      </c>
      <c r="X11" t="n">
        <v>1.53</v>
      </c>
      <c r="Y11" t="n">
        <v>0.5</v>
      </c>
      <c r="Z11" t="n">
        <v>10</v>
      </c>
      <c r="AA11" t="n">
        <v>2105.970037320983</v>
      </c>
      <c r="AB11" t="n">
        <v>2881.481113903437</v>
      </c>
      <c r="AC11" t="n">
        <v>2606.476600576636</v>
      </c>
      <c r="AD11" t="n">
        <v>2105970.037320983</v>
      </c>
      <c r="AE11" t="n">
        <v>2881481.113903437</v>
      </c>
      <c r="AF11" t="n">
        <v>6.941253041825614e-07</v>
      </c>
      <c r="AG11" t="n">
        <v>1.145972222222222</v>
      </c>
      <c r="AH11" t="n">
        <v>2606476.600576636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1.2162</v>
      </c>
      <c r="E12" t="n">
        <v>82.22</v>
      </c>
      <c r="F12" t="n">
        <v>78.97</v>
      </c>
      <c r="G12" t="n">
        <v>96.69</v>
      </c>
      <c r="H12" t="n">
        <v>1.5</v>
      </c>
      <c r="I12" t="n">
        <v>49</v>
      </c>
      <c r="J12" t="n">
        <v>129.13</v>
      </c>
      <c r="K12" t="n">
        <v>43.4</v>
      </c>
      <c r="L12" t="n">
        <v>11</v>
      </c>
      <c r="M12" t="n">
        <v>47</v>
      </c>
      <c r="N12" t="n">
        <v>19.73</v>
      </c>
      <c r="O12" t="n">
        <v>16159.39</v>
      </c>
      <c r="P12" t="n">
        <v>733.6799999999999</v>
      </c>
      <c r="Q12" t="n">
        <v>1261.94</v>
      </c>
      <c r="R12" t="n">
        <v>156.1</v>
      </c>
      <c r="S12" t="n">
        <v>108.84</v>
      </c>
      <c r="T12" t="n">
        <v>22551.85</v>
      </c>
      <c r="U12" t="n">
        <v>0.7</v>
      </c>
      <c r="V12" t="n">
        <v>0.92</v>
      </c>
      <c r="W12" t="n">
        <v>20.72</v>
      </c>
      <c r="X12" t="n">
        <v>1.38</v>
      </c>
      <c r="Y12" t="n">
        <v>0.5</v>
      </c>
      <c r="Z12" t="n">
        <v>10</v>
      </c>
      <c r="AA12" t="n">
        <v>2080.586887167166</v>
      </c>
      <c r="AB12" t="n">
        <v>2846.750768037435</v>
      </c>
      <c r="AC12" t="n">
        <v>2575.060870175738</v>
      </c>
      <c r="AD12" t="n">
        <v>2080586.887167166</v>
      </c>
      <c r="AE12" t="n">
        <v>2846750.768037435</v>
      </c>
      <c r="AF12" t="n">
        <v>6.965306889000256e-07</v>
      </c>
      <c r="AG12" t="n">
        <v>1.141944444444444</v>
      </c>
      <c r="AH12" t="n">
        <v>2575060.870175738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1.2195</v>
      </c>
      <c r="E13" t="n">
        <v>82</v>
      </c>
      <c r="F13" t="n">
        <v>78.84</v>
      </c>
      <c r="G13" t="n">
        <v>105.13</v>
      </c>
      <c r="H13" t="n">
        <v>1.63</v>
      </c>
      <c r="I13" t="n">
        <v>45</v>
      </c>
      <c r="J13" t="n">
        <v>130.45</v>
      </c>
      <c r="K13" t="n">
        <v>43.4</v>
      </c>
      <c r="L13" t="n">
        <v>12</v>
      </c>
      <c r="M13" t="n">
        <v>43</v>
      </c>
      <c r="N13" t="n">
        <v>20.05</v>
      </c>
      <c r="O13" t="n">
        <v>16323.22</v>
      </c>
      <c r="P13" t="n">
        <v>726.1799999999999</v>
      </c>
      <c r="Q13" t="n">
        <v>1261.95</v>
      </c>
      <c r="R13" t="n">
        <v>151.88</v>
      </c>
      <c r="S13" t="n">
        <v>108.84</v>
      </c>
      <c r="T13" t="n">
        <v>20460.14</v>
      </c>
      <c r="U13" t="n">
        <v>0.72</v>
      </c>
      <c r="V13" t="n">
        <v>0.92</v>
      </c>
      <c r="W13" t="n">
        <v>20.72</v>
      </c>
      <c r="X13" t="n">
        <v>1.26</v>
      </c>
      <c r="Y13" t="n">
        <v>0.5</v>
      </c>
      <c r="Z13" t="n">
        <v>10</v>
      </c>
      <c r="AA13" t="n">
        <v>2059.074599736146</v>
      </c>
      <c r="AB13" t="n">
        <v>2817.316707319172</v>
      </c>
      <c r="AC13" t="n">
        <v>2548.435954901463</v>
      </c>
      <c r="AD13" t="n">
        <v>2059074.599736146</v>
      </c>
      <c r="AE13" t="n">
        <v>2817316.707319172</v>
      </c>
      <c r="AF13" t="n">
        <v>6.984206340351763e-07</v>
      </c>
      <c r="AG13" t="n">
        <v>1.138888888888889</v>
      </c>
      <c r="AH13" t="n">
        <v>2548435.954901463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1.2227</v>
      </c>
      <c r="E14" t="n">
        <v>81.78</v>
      </c>
      <c r="F14" t="n">
        <v>78.72</v>
      </c>
      <c r="G14" t="n">
        <v>115.2</v>
      </c>
      <c r="H14" t="n">
        <v>1.74</v>
      </c>
      <c r="I14" t="n">
        <v>41</v>
      </c>
      <c r="J14" t="n">
        <v>131.79</v>
      </c>
      <c r="K14" t="n">
        <v>43.4</v>
      </c>
      <c r="L14" t="n">
        <v>13</v>
      </c>
      <c r="M14" t="n">
        <v>39</v>
      </c>
      <c r="N14" t="n">
        <v>20.39</v>
      </c>
      <c r="O14" t="n">
        <v>16487.53</v>
      </c>
      <c r="P14" t="n">
        <v>717.8200000000001</v>
      </c>
      <c r="Q14" t="n">
        <v>1261.93</v>
      </c>
      <c r="R14" t="n">
        <v>147.95</v>
      </c>
      <c r="S14" t="n">
        <v>108.84</v>
      </c>
      <c r="T14" t="n">
        <v>18517.36</v>
      </c>
      <c r="U14" t="n">
        <v>0.74</v>
      </c>
      <c r="V14" t="n">
        <v>0.92</v>
      </c>
      <c r="W14" t="n">
        <v>20.71</v>
      </c>
      <c r="X14" t="n">
        <v>1.14</v>
      </c>
      <c r="Y14" t="n">
        <v>0.5</v>
      </c>
      <c r="Z14" t="n">
        <v>10</v>
      </c>
      <c r="AA14" t="n">
        <v>2036.221050561027</v>
      </c>
      <c r="AB14" t="n">
        <v>2786.047473110343</v>
      </c>
      <c r="AC14" t="n">
        <v>2520.151012518878</v>
      </c>
      <c r="AD14" t="n">
        <v>2036221.050561027</v>
      </c>
      <c r="AE14" t="n">
        <v>2786047.473110343</v>
      </c>
      <c r="AF14" t="n">
        <v>7.002533081056251e-07</v>
      </c>
      <c r="AG14" t="n">
        <v>1.135833333333333</v>
      </c>
      <c r="AH14" t="n">
        <v>2520151.012518879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1.225</v>
      </c>
      <c r="E15" t="n">
        <v>81.64</v>
      </c>
      <c r="F15" t="n">
        <v>78.64</v>
      </c>
      <c r="G15" t="n">
        <v>124.17</v>
      </c>
      <c r="H15" t="n">
        <v>1.86</v>
      </c>
      <c r="I15" t="n">
        <v>38</v>
      </c>
      <c r="J15" t="n">
        <v>133.12</v>
      </c>
      <c r="K15" t="n">
        <v>43.4</v>
      </c>
      <c r="L15" t="n">
        <v>14</v>
      </c>
      <c r="M15" t="n">
        <v>36</v>
      </c>
      <c r="N15" t="n">
        <v>20.72</v>
      </c>
      <c r="O15" t="n">
        <v>16652.31</v>
      </c>
      <c r="P15" t="n">
        <v>709.42</v>
      </c>
      <c r="Q15" t="n">
        <v>1261.93</v>
      </c>
      <c r="R15" t="n">
        <v>145.28</v>
      </c>
      <c r="S15" t="n">
        <v>108.84</v>
      </c>
      <c r="T15" t="n">
        <v>17198.34</v>
      </c>
      <c r="U15" t="n">
        <v>0.75</v>
      </c>
      <c r="V15" t="n">
        <v>0.92</v>
      </c>
      <c r="W15" t="n">
        <v>20.72</v>
      </c>
      <c r="X15" t="n">
        <v>1.06</v>
      </c>
      <c r="Y15" t="n">
        <v>0.5</v>
      </c>
      <c r="Z15" t="n">
        <v>10</v>
      </c>
      <c r="AA15" t="n">
        <v>2015.19669373632</v>
      </c>
      <c r="AB15" t="n">
        <v>2757.281020573616</v>
      </c>
      <c r="AC15" t="n">
        <v>2494.129989838288</v>
      </c>
      <c r="AD15" t="n">
        <v>2015196.69373632</v>
      </c>
      <c r="AE15" t="n">
        <v>2757281.020573616</v>
      </c>
      <c r="AF15" t="n">
        <v>7.015705425937605e-07</v>
      </c>
      <c r="AG15" t="n">
        <v>1.133888888888889</v>
      </c>
      <c r="AH15" t="n">
        <v>2494129.989838288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1.2267</v>
      </c>
      <c r="E16" t="n">
        <v>81.52</v>
      </c>
      <c r="F16" t="n">
        <v>78.59999999999999</v>
      </c>
      <c r="G16" t="n">
        <v>134.75</v>
      </c>
      <c r="H16" t="n">
        <v>1.97</v>
      </c>
      <c r="I16" t="n">
        <v>35</v>
      </c>
      <c r="J16" t="n">
        <v>134.46</v>
      </c>
      <c r="K16" t="n">
        <v>43.4</v>
      </c>
      <c r="L16" t="n">
        <v>15</v>
      </c>
      <c r="M16" t="n">
        <v>33</v>
      </c>
      <c r="N16" t="n">
        <v>21.06</v>
      </c>
      <c r="O16" t="n">
        <v>16817.7</v>
      </c>
      <c r="P16" t="n">
        <v>703.78</v>
      </c>
      <c r="Q16" t="n">
        <v>1261.92</v>
      </c>
      <c r="R16" t="n">
        <v>144.15</v>
      </c>
      <c r="S16" t="n">
        <v>108.84</v>
      </c>
      <c r="T16" t="n">
        <v>16649.46</v>
      </c>
      <c r="U16" t="n">
        <v>0.76</v>
      </c>
      <c r="V16" t="n">
        <v>0.92</v>
      </c>
      <c r="W16" t="n">
        <v>20.71</v>
      </c>
      <c r="X16" t="n">
        <v>1.02</v>
      </c>
      <c r="Y16" t="n">
        <v>0.5</v>
      </c>
      <c r="Z16" t="n">
        <v>10</v>
      </c>
      <c r="AA16" t="n">
        <v>2000.976201534732</v>
      </c>
      <c r="AB16" t="n">
        <v>2737.823915779565</v>
      </c>
      <c r="AC16" t="n">
        <v>2476.529843817562</v>
      </c>
      <c r="AD16" t="n">
        <v>2000976.201534732</v>
      </c>
      <c r="AE16" t="n">
        <v>2737823.915779565</v>
      </c>
      <c r="AF16" t="n">
        <v>7.025441506936864e-07</v>
      </c>
      <c r="AG16" t="n">
        <v>1.132222222222222</v>
      </c>
      <c r="AH16" t="n">
        <v>2476529.843817562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1.2291</v>
      </c>
      <c r="E17" t="n">
        <v>81.36</v>
      </c>
      <c r="F17" t="n">
        <v>78.48999999999999</v>
      </c>
      <c r="G17" t="n">
        <v>142.7</v>
      </c>
      <c r="H17" t="n">
        <v>2.08</v>
      </c>
      <c r="I17" t="n">
        <v>33</v>
      </c>
      <c r="J17" t="n">
        <v>135.81</v>
      </c>
      <c r="K17" t="n">
        <v>43.4</v>
      </c>
      <c r="L17" t="n">
        <v>16</v>
      </c>
      <c r="M17" t="n">
        <v>31</v>
      </c>
      <c r="N17" t="n">
        <v>21.41</v>
      </c>
      <c r="O17" t="n">
        <v>16983.46</v>
      </c>
      <c r="P17" t="n">
        <v>695.4</v>
      </c>
      <c r="Q17" t="n">
        <v>1261.89</v>
      </c>
      <c r="R17" t="n">
        <v>140.71</v>
      </c>
      <c r="S17" t="n">
        <v>108.84</v>
      </c>
      <c r="T17" t="n">
        <v>14937.33</v>
      </c>
      <c r="U17" t="n">
        <v>0.77</v>
      </c>
      <c r="V17" t="n">
        <v>0.92</v>
      </c>
      <c r="W17" t="n">
        <v>20.69</v>
      </c>
      <c r="X17" t="n">
        <v>0.9</v>
      </c>
      <c r="Y17" t="n">
        <v>0.5</v>
      </c>
      <c r="Z17" t="n">
        <v>10</v>
      </c>
      <c r="AA17" t="n">
        <v>1979.732318665442</v>
      </c>
      <c r="AB17" t="n">
        <v>2708.757098023836</v>
      </c>
      <c r="AC17" t="n">
        <v>2450.237122352905</v>
      </c>
      <c r="AD17" t="n">
        <v>1979732.318665442</v>
      </c>
      <c r="AE17" t="n">
        <v>2708757.098023836</v>
      </c>
      <c r="AF17" t="n">
        <v>7.039186562465233e-07</v>
      </c>
      <c r="AG17" t="n">
        <v>1.13</v>
      </c>
      <c r="AH17" t="n">
        <v>2450237.122352905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1.2314</v>
      </c>
      <c r="E18" t="n">
        <v>81.20999999999999</v>
      </c>
      <c r="F18" t="n">
        <v>78.41</v>
      </c>
      <c r="G18" t="n">
        <v>156.81</v>
      </c>
      <c r="H18" t="n">
        <v>2.19</v>
      </c>
      <c r="I18" t="n">
        <v>30</v>
      </c>
      <c r="J18" t="n">
        <v>137.15</v>
      </c>
      <c r="K18" t="n">
        <v>43.4</v>
      </c>
      <c r="L18" t="n">
        <v>17</v>
      </c>
      <c r="M18" t="n">
        <v>28</v>
      </c>
      <c r="N18" t="n">
        <v>21.75</v>
      </c>
      <c r="O18" t="n">
        <v>17149.71</v>
      </c>
      <c r="P18" t="n">
        <v>686.6</v>
      </c>
      <c r="Q18" t="n">
        <v>1261.88</v>
      </c>
      <c r="R18" t="n">
        <v>137.89</v>
      </c>
      <c r="S18" t="n">
        <v>108.84</v>
      </c>
      <c r="T18" t="n">
        <v>13541.29</v>
      </c>
      <c r="U18" t="n">
        <v>0.79</v>
      </c>
      <c r="V18" t="n">
        <v>0.92</v>
      </c>
      <c r="W18" t="n">
        <v>20.69</v>
      </c>
      <c r="X18" t="n">
        <v>0.82</v>
      </c>
      <c r="Y18" t="n">
        <v>0.5</v>
      </c>
      <c r="Z18" t="n">
        <v>10</v>
      </c>
      <c r="AA18" t="n">
        <v>1958.13658526921</v>
      </c>
      <c r="AB18" t="n">
        <v>2679.208862854594</v>
      </c>
      <c r="AC18" t="n">
        <v>2423.508929277007</v>
      </c>
      <c r="AD18" t="n">
        <v>1958136.58526921</v>
      </c>
      <c r="AE18" t="n">
        <v>2679208.862854594</v>
      </c>
      <c r="AF18" t="n">
        <v>7.052358907346585e-07</v>
      </c>
      <c r="AG18" t="n">
        <v>1.127916666666667</v>
      </c>
      <c r="AH18" t="n">
        <v>2423508.929277007</v>
      </c>
    </row>
    <row r="19">
      <c r="A19" t="n">
        <v>17</v>
      </c>
      <c r="B19" t="n">
        <v>55</v>
      </c>
      <c r="C19" t="inlineStr">
        <is>
          <t xml:space="preserve">CONCLUIDO	</t>
        </is>
      </c>
      <c r="D19" t="n">
        <v>1.2327</v>
      </c>
      <c r="E19" t="n">
        <v>81.13</v>
      </c>
      <c r="F19" t="n">
        <v>78.37</v>
      </c>
      <c r="G19" t="n">
        <v>167.94</v>
      </c>
      <c r="H19" t="n">
        <v>2.3</v>
      </c>
      <c r="I19" t="n">
        <v>28</v>
      </c>
      <c r="J19" t="n">
        <v>138.51</v>
      </c>
      <c r="K19" t="n">
        <v>43.4</v>
      </c>
      <c r="L19" t="n">
        <v>18</v>
      </c>
      <c r="M19" t="n">
        <v>26</v>
      </c>
      <c r="N19" t="n">
        <v>22.11</v>
      </c>
      <c r="O19" t="n">
        <v>17316.45</v>
      </c>
      <c r="P19" t="n">
        <v>678.8</v>
      </c>
      <c r="Q19" t="n">
        <v>1261.88</v>
      </c>
      <c r="R19" t="n">
        <v>136.85</v>
      </c>
      <c r="S19" t="n">
        <v>108.84</v>
      </c>
      <c r="T19" t="n">
        <v>13035</v>
      </c>
      <c r="U19" t="n">
        <v>0.8</v>
      </c>
      <c r="V19" t="n">
        <v>0.92</v>
      </c>
      <c r="W19" t="n">
        <v>20.69</v>
      </c>
      <c r="X19" t="n">
        <v>0.79</v>
      </c>
      <c r="Y19" t="n">
        <v>0.5</v>
      </c>
      <c r="Z19" t="n">
        <v>10</v>
      </c>
      <c r="AA19" t="n">
        <v>1940.461328750092</v>
      </c>
      <c r="AB19" t="n">
        <v>2655.024797107852</v>
      </c>
      <c r="AC19" t="n">
        <v>2401.632956822585</v>
      </c>
      <c r="AD19" t="n">
        <v>1940461.328750092</v>
      </c>
      <c r="AE19" t="n">
        <v>2655024.797107853</v>
      </c>
      <c r="AF19" t="n">
        <v>7.059804145757784e-07</v>
      </c>
      <c r="AG19" t="n">
        <v>1.126805555555555</v>
      </c>
      <c r="AH19" t="n">
        <v>2401632.956822585</v>
      </c>
    </row>
    <row r="20">
      <c r="A20" t="n">
        <v>18</v>
      </c>
      <c r="B20" t="n">
        <v>55</v>
      </c>
      <c r="C20" t="inlineStr">
        <is>
          <t xml:space="preserve">CONCLUIDO	</t>
        </is>
      </c>
      <c r="D20" t="n">
        <v>1.2338</v>
      </c>
      <c r="E20" t="n">
        <v>81.05</v>
      </c>
      <c r="F20" t="n">
        <v>78.31999999999999</v>
      </c>
      <c r="G20" t="n">
        <v>174.05</v>
      </c>
      <c r="H20" t="n">
        <v>2.4</v>
      </c>
      <c r="I20" t="n">
        <v>27</v>
      </c>
      <c r="J20" t="n">
        <v>139.86</v>
      </c>
      <c r="K20" t="n">
        <v>43.4</v>
      </c>
      <c r="L20" t="n">
        <v>19</v>
      </c>
      <c r="M20" t="n">
        <v>23</v>
      </c>
      <c r="N20" t="n">
        <v>22.46</v>
      </c>
      <c r="O20" t="n">
        <v>17483.7</v>
      </c>
      <c r="P20" t="n">
        <v>669.71</v>
      </c>
      <c r="Q20" t="n">
        <v>1261.95</v>
      </c>
      <c r="R20" t="n">
        <v>135.04</v>
      </c>
      <c r="S20" t="n">
        <v>108.84</v>
      </c>
      <c r="T20" t="n">
        <v>12133.88</v>
      </c>
      <c r="U20" t="n">
        <v>0.8100000000000001</v>
      </c>
      <c r="V20" t="n">
        <v>0.92</v>
      </c>
      <c r="W20" t="n">
        <v>20.69</v>
      </c>
      <c r="X20" t="n">
        <v>0.74</v>
      </c>
      <c r="Y20" t="n">
        <v>0.5</v>
      </c>
      <c r="Z20" t="n">
        <v>10</v>
      </c>
      <c r="AA20" t="n">
        <v>1920.52841261211</v>
      </c>
      <c r="AB20" t="n">
        <v>2627.751701869669</v>
      </c>
      <c r="AC20" t="n">
        <v>2376.962767515905</v>
      </c>
      <c r="AD20" t="n">
        <v>1920528.41261211</v>
      </c>
      <c r="AE20" t="n">
        <v>2627751.701869669</v>
      </c>
      <c r="AF20" t="n">
        <v>7.066103962874952e-07</v>
      </c>
      <c r="AG20" t="n">
        <v>1.125694444444444</v>
      </c>
      <c r="AH20" t="n">
        <v>2376962.767515905</v>
      </c>
    </row>
    <row r="21">
      <c r="A21" t="n">
        <v>19</v>
      </c>
      <c r="B21" t="n">
        <v>55</v>
      </c>
      <c r="C21" t="inlineStr">
        <is>
          <t xml:space="preserve">CONCLUIDO	</t>
        </is>
      </c>
      <c r="D21" t="n">
        <v>1.2351</v>
      </c>
      <c r="E21" t="n">
        <v>80.95999999999999</v>
      </c>
      <c r="F21" t="n">
        <v>78.28</v>
      </c>
      <c r="G21" t="n">
        <v>187.88</v>
      </c>
      <c r="H21" t="n">
        <v>2.5</v>
      </c>
      <c r="I21" t="n">
        <v>25</v>
      </c>
      <c r="J21" t="n">
        <v>141.22</v>
      </c>
      <c r="K21" t="n">
        <v>43.4</v>
      </c>
      <c r="L21" t="n">
        <v>20</v>
      </c>
      <c r="M21" t="n">
        <v>16</v>
      </c>
      <c r="N21" t="n">
        <v>22.82</v>
      </c>
      <c r="O21" t="n">
        <v>17651.44</v>
      </c>
      <c r="P21" t="n">
        <v>664.15</v>
      </c>
      <c r="Q21" t="n">
        <v>1261.9</v>
      </c>
      <c r="R21" t="n">
        <v>133.66</v>
      </c>
      <c r="S21" t="n">
        <v>108.84</v>
      </c>
      <c r="T21" t="n">
        <v>11453.01</v>
      </c>
      <c r="U21" t="n">
        <v>0.8100000000000001</v>
      </c>
      <c r="V21" t="n">
        <v>0.93</v>
      </c>
      <c r="W21" t="n">
        <v>20.69</v>
      </c>
      <c r="X21" t="n">
        <v>0.7</v>
      </c>
      <c r="Y21" t="n">
        <v>0.5</v>
      </c>
      <c r="Z21" t="n">
        <v>10</v>
      </c>
      <c r="AA21" t="n">
        <v>1907.313144147526</v>
      </c>
      <c r="AB21" t="n">
        <v>2609.669988539929</v>
      </c>
      <c r="AC21" t="n">
        <v>2360.606747528511</v>
      </c>
      <c r="AD21" t="n">
        <v>1907313.144147526</v>
      </c>
      <c r="AE21" t="n">
        <v>2609669.988539929</v>
      </c>
      <c r="AF21" t="n">
        <v>7.073549201286152e-07</v>
      </c>
      <c r="AG21" t="n">
        <v>1.124444444444444</v>
      </c>
      <c r="AH21" t="n">
        <v>2360606.747528511</v>
      </c>
    </row>
    <row r="22">
      <c r="A22" t="n">
        <v>20</v>
      </c>
      <c r="B22" t="n">
        <v>55</v>
      </c>
      <c r="C22" t="inlineStr">
        <is>
          <t xml:space="preserve">CONCLUIDO	</t>
        </is>
      </c>
      <c r="D22" t="n">
        <v>1.2346</v>
      </c>
      <c r="E22" t="n">
        <v>81</v>
      </c>
      <c r="F22" t="n">
        <v>78.31</v>
      </c>
      <c r="G22" t="n">
        <v>187.95</v>
      </c>
      <c r="H22" t="n">
        <v>2.61</v>
      </c>
      <c r="I22" t="n">
        <v>25</v>
      </c>
      <c r="J22" t="n">
        <v>142.59</v>
      </c>
      <c r="K22" t="n">
        <v>43.4</v>
      </c>
      <c r="L22" t="n">
        <v>21</v>
      </c>
      <c r="M22" t="n">
        <v>6</v>
      </c>
      <c r="N22" t="n">
        <v>23.19</v>
      </c>
      <c r="O22" t="n">
        <v>17819.69</v>
      </c>
      <c r="P22" t="n">
        <v>661.88</v>
      </c>
      <c r="Q22" t="n">
        <v>1261.93</v>
      </c>
      <c r="R22" t="n">
        <v>134.08</v>
      </c>
      <c r="S22" t="n">
        <v>108.84</v>
      </c>
      <c r="T22" t="n">
        <v>11665.07</v>
      </c>
      <c r="U22" t="n">
        <v>0.8100000000000001</v>
      </c>
      <c r="V22" t="n">
        <v>0.92</v>
      </c>
      <c r="W22" t="n">
        <v>20.71</v>
      </c>
      <c r="X22" t="n">
        <v>0.73</v>
      </c>
      <c r="Y22" t="n">
        <v>0.5</v>
      </c>
      <c r="Z22" t="n">
        <v>10</v>
      </c>
      <c r="AA22" t="n">
        <v>1903.868832744242</v>
      </c>
      <c r="AB22" t="n">
        <v>2604.95732972566</v>
      </c>
      <c r="AC22" t="n">
        <v>2356.343858257218</v>
      </c>
      <c r="AD22" t="n">
        <v>1903868.832744242</v>
      </c>
      <c r="AE22" t="n">
        <v>2604957.32972566</v>
      </c>
      <c r="AF22" t="n">
        <v>7.070685648051074e-07</v>
      </c>
      <c r="AG22" t="n">
        <v>1.125</v>
      </c>
      <c r="AH22" t="n">
        <v>2356343.858257218</v>
      </c>
    </row>
    <row r="23">
      <c r="A23" t="n">
        <v>21</v>
      </c>
      <c r="B23" t="n">
        <v>55</v>
      </c>
      <c r="C23" t="inlineStr">
        <is>
          <t xml:space="preserve">CONCLUIDO	</t>
        </is>
      </c>
      <c r="D23" t="n">
        <v>1.2358</v>
      </c>
      <c r="E23" t="n">
        <v>80.92</v>
      </c>
      <c r="F23" t="n">
        <v>78.26000000000001</v>
      </c>
      <c r="G23" t="n">
        <v>195.65</v>
      </c>
      <c r="H23" t="n">
        <v>2.7</v>
      </c>
      <c r="I23" t="n">
        <v>24</v>
      </c>
      <c r="J23" t="n">
        <v>143.96</v>
      </c>
      <c r="K23" t="n">
        <v>43.4</v>
      </c>
      <c r="L23" t="n">
        <v>22</v>
      </c>
      <c r="M23" t="n">
        <v>0</v>
      </c>
      <c r="N23" t="n">
        <v>23.56</v>
      </c>
      <c r="O23" t="n">
        <v>17988.46</v>
      </c>
      <c r="P23" t="n">
        <v>665.26</v>
      </c>
      <c r="Q23" t="n">
        <v>1261.91</v>
      </c>
      <c r="R23" t="n">
        <v>132.24</v>
      </c>
      <c r="S23" t="n">
        <v>108.84</v>
      </c>
      <c r="T23" t="n">
        <v>10746.5</v>
      </c>
      <c r="U23" t="n">
        <v>0.82</v>
      </c>
      <c r="V23" t="n">
        <v>0.93</v>
      </c>
      <c r="W23" t="n">
        <v>20.71</v>
      </c>
      <c r="X23" t="n">
        <v>0.68</v>
      </c>
      <c r="Y23" t="n">
        <v>0.5</v>
      </c>
      <c r="Z23" t="n">
        <v>10</v>
      </c>
      <c r="AA23" t="n">
        <v>1908.252776343771</v>
      </c>
      <c r="AB23" t="n">
        <v>2610.955634764477</v>
      </c>
      <c r="AC23" t="n">
        <v>2361.769693481803</v>
      </c>
      <c r="AD23" t="n">
        <v>1908252.776343771</v>
      </c>
      <c r="AE23" t="n">
        <v>2610955.634764477</v>
      </c>
      <c r="AF23" t="n">
        <v>7.077558175815259e-07</v>
      </c>
      <c r="AG23" t="n">
        <v>1.123888888888889</v>
      </c>
      <c r="AH23" t="n">
        <v>2361769.693481803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0.9319</v>
      </c>
      <c r="E2" t="n">
        <v>107.31</v>
      </c>
      <c r="F2" t="n">
        <v>94.47</v>
      </c>
      <c r="G2" t="n">
        <v>9.82</v>
      </c>
      <c r="H2" t="n">
        <v>0.2</v>
      </c>
      <c r="I2" t="n">
        <v>577</v>
      </c>
      <c r="J2" t="n">
        <v>89.87</v>
      </c>
      <c r="K2" t="n">
        <v>37.55</v>
      </c>
      <c r="L2" t="n">
        <v>1</v>
      </c>
      <c r="M2" t="n">
        <v>575</v>
      </c>
      <c r="N2" t="n">
        <v>11.32</v>
      </c>
      <c r="O2" t="n">
        <v>11317.98</v>
      </c>
      <c r="P2" t="n">
        <v>800.12</v>
      </c>
      <c r="Q2" t="n">
        <v>1262.84</v>
      </c>
      <c r="R2" t="n">
        <v>660.53</v>
      </c>
      <c r="S2" t="n">
        <v>108.84</v>
      </c>
      <c r="T2" t="n">
        <v>272128.73</v>
      </c>
      <c r="U2" t="n">
        <v>0.16</v>
      </c>
      <c r="V2" t="n">
        <v>0.77</v>
      </c>
      <c r="W2" t="n">
        <v>21.6</v>
      </c>
      <c r="X2" t="n">
        <v>16.85</v>
      </c>
      <c r="Y2" t="n">
        <v>0.5</v>
      </c>
      <c r="Z2" t="n">
        <v>10</v>
      </c>
      <c r="AA2" t="n">
        <v>2928.969776145287</v>
      </c>
      <c r="AB2" t="n">
        <v>4007.545664749056</v>
      </c>
      <c r="AC2" t="n">
        <v>3625.07113113092</v>
      </c>
      <c r="AD2" t="n">
        <v>2928969.776145287</v>
      </c>
      <c r="AE2" t="n">
        <v>4007545.664749056</v>
      </c>
      <c r="AF2" t="n">
        <v>5.559479143613028e-07</v>
      </c>
      <c r="AG2" t="n">
        <v>1.490416666666667</v>
      </c>
      <c r="AH2" t="n">
        <v>3625071.13113092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1.0894</v>
      </c>
      <c r="E3" t="n">
        <v>91.8</v>
      </c>
      <c r="F3" t="n">
        <v>85</v>
      </c>
      <c r="G3" t="n">
        <v>19.84</v>
      </c>
      <c r="H3" t="n">
        <v>0.39</v>
      </c>
      <c r="I3" t="n">
        <v>257</v>
      </c>
      <c r="J3" t="n">
        <v>91.09999999999999</v>
      </c>
      <c r="K3" t="n">
        <v>37.55</v>
      </c>
      <c r="L3" t="n">
        <v>2</v>
      </c>
      <c r="M3" t="n">
        <v>255</v>
      </c>
      <c r="N3" t="n">
        <v>11.54</v>
      </c>
      <c r="O3" t="n">
        <v>11468.97</v>
      </c>
      <c r="P3" t="n">
        <v>711.8099999999999</v>
      </c>
      <c r="Q3" t="n">
        <v>1262.26</v>
      </c>
      <c r="R3" t="n">
        <v>351.45</v>
      </c>
      <c r="S3" t="n">
        <v>108.84</v>
      </c>
      <c r="T3" t="n">
        <v>119185.59</v>
      </c>
      <c r="U3" t="n">
        <v>0.31</v>
      </c>
      <c r="V3" t="n">
        <v>0.85</v>
      </c>
      <c r="W3" t="n">
        <v>21.09</v>
      </c>
      <c r="X3" t="n">
        <v>7.41</v>
      </c>
      <c r="Y3" t="n">
        <v>0.5</v>
      </c>
      <c r="Z3" t="n">
        <v>10</v>
      </c>
      <c r="AA3" t="n">
        <v>2237.121628980664</v>
      </c>
      <c r="AB3" t="n">
        <v>3060.928507612259</v>
      </c>
      <c r="AC3" t="n">
        <v>2768.797786885772</v>
      </c>
      <c r="AD3" t="n">
        <v>2237121.628980665</v>
      </c>
      <c r="AE3" t="n">
        <v>3060928.507612259</v>
      </c>
      <c r="AF3" t="n">
        <v>6.499084214027292e-07</v>
      </c>
      <c r="AG3" t="n">
        <v>1.275</v>
      </c>
      <c r="AH3" t="n">
        <v>2768797.786885771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1.145</v>
      </c>
      <c r="E4" t="n">
        <v>87.34</v>
      </c>
      <c r="F4" t="n">
        <v>82.3</v>
      </c>
      <c r="G4" t="n">
        <v>30.11</v>
      </c>
      <c r="H4" t="n">
        <v>0.57</v>
      </c>
      <c r="I4" t="n">
        <v>164</v>
      </c>
      <c r="J4" t="n">
        <v>92.31999999999999</v>
      </c>
      <c r="K4" t="n">
        <v>37.55</v>
      </c>
      <c r="L4" t="n">
        <v>3</v>
      </c>
      <c r="M4" t="n">
        <v>162</v>
      </c>
      <c r="N4" t="n">
        <v>11.77</v>
      </c>
      <c r="O4" t="n">
        <v>11620.34</v>
      </c>
      <c r="P4" t="n">
        <v>680.45</v>
      </c>
      <c r="Q4" t="n">
        <v>1262.12</v>
      </c>
      <c r="R4" t="n">
        <v>264.41</v>
      </c>
      <c r="S4" t="n">
        <v>108.84</v>
      </c>
      <c r="T4" t="n">
        <v>76131.84</v>
      </c>
      <c r="U4" t="n">
        <v>0.41</v>
      </c>
      <c r="V4" t="n">
        <v>0.88</v>
      </c>
      <c r="W4" t="n">
        <v>20.91</v>
      </c>
      <c r="X4" t="n">
        <v>4.71</v>
      </c>
      <c r="Y4" t="n">
        <v>0.5</v>
      </c>
      <c r="Z4" t="n">
        <v>10</v>
      </c>
      <c r="AA4" t="n">
        <v>2042.640393179619</v>
      </c>
      <c r="AB4" t="n">
        <v>2794.830700882508</v>
      </c>
      <c r="AC4" t="n">
        <v>2528.095981359807</v>
      </c>
      <c r="AD4" t="n">
        <v>2042640.393179619</v>
      </c>
      <c r="AE4" t="n">
        <v>2794830.700882508</v>
      </c>
      <c r="AF4" t="n">
        <v>6.830779718249724e-07</v>
      </c>
      <c r="AG4" t="n">
        <v>1.213055555555556</v>
      </c>
      <c r="AH4" t="n">
        <v>2528095.981359806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1.1736</v>
      </c>
      <c r="E5" t="n">
        <v>85.20999999999999</v>
      </c>
      <c r="F5" t="n">
        <v>81</v>
      </c>
      <c r="G5" t="n">
        <v>40.5</v>
      </c>
      <c r="H5" t="n">
        <v>0.75</v>
      </c>
      <c r="I5" t="n">
        <v>120</v>
      </c>
      <c r="J5" t="n">
        <v>93.55</v>
      </c>
      <c r="K5" t="n">
        <v>37.55</v>
      </c>
      <c r="L5" t="n">
        <v>4</v>
      </c>
      <c r="M5" t="n">
        <v>118</v>
      </c>
      <c r="N5" t="n">
        <v>12</v>
      </c>
      <c r="O5" t="n">
        <v>11772.07</v>
      </c>
      <c r="P5" t="n">
        <v>660.91</v>
      </c>
      <c r="Q5" t="n">
        <v>1261.98</v>
      </c>
      <c r="R5" t="n">
        <v>222.21</v>
      </c>
      <c r="S5" t="n">
        <v>108.84</v>
      </c>
      <c r="T5" t="n">
        <v>55251.03</v>
      </c>
      <c r="U5" t="n">
        <v>0.49</v>
      </c>
      <c r="V5" t="n">
        <v>0.89</v>
      </c>
      <c r="W5" t="n">
        <v>20.84</v>
      </c>
      <c r="X5" t="n">
        <v>3.42</v>
      </c>
      <c r="Y5" t="n">
        <v>0.5</v>
      </c>
      <c r="Z5" t="n">
        <v>10</v>
      </c>
      <c r="AA5" t="n">
        <v>1943.385662163601</v>
      </c>
      <c r="AB5" t="n">
        <v>2659.025999096702</v>
      </c>
      <c r="AC5" t="n">
        <v>2405.25228970934</v>
      </c>
      <c r="AD5" t="n">
        <v>1943385.662163601</v>
      </c>
      <c r="AE5" t="n">
        <v>2659025.999096701</v>
      </c>
      <c r="AF5" t="n">
        <v>7.001400067543997e-07</v>
      </c>
      <c r="AG5" t="n">
        <v>1.183472222222222</v>
      </c>
      <c r="AH5" t="n">
        <v>2405252.28970934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1.1908</v>
      </c>
      <c r="E6" t="n">
        <v>83.98</v>
      </c>
      <c r="F6" t="n">
        <v>80.26000000000001</v>
      </c>
      <c r="G6" t="n">
        <v>51.23</v>
      </c>
      <c r="H6" t="n">
        <v>0.93</v>
      </c>
      <c r="I6" t="n">
        <v>94</v>
      </c>
      <c r="J6" t="n">
        <v>94.79000000000001</v>
      </c>
      <c r="K6" t="n">
        <v>37.55</v>
      </c>
      <c r="L6" t="n">
        <v>5</v>
      </c>
      <c r="M6" t="n">
        <v>92</v>
      </c>
      <c r="N6" t="n">
        <v>12.23</v>
      </c>
      <c r="O6" t="n">
        <v>11924.18</v>
      </c>
      <c r="P6" t="n">
        <v>646.0700000000001</v>
      </c>
      <c r="Q6" t="n">
        <v>1261.97</v>
      </c>
      <c r="R6" t="n">
        <v>198.35</v>
      </c>
      <c r="S6" t="n">
        <v>108.84</v>
      </c>
      <c r="T6" t="n">
        <v>43450.09</v>
      </c>
      <c r="U6" t="n">
        <v>0.55</v>
      </c>
      <c r="V6" t="n">
        <v>0.9</v>
      </c>
      <c r="W6" t="n">
        <v>20.79</v>
      </c>
      <c r="X6" t="n">
        <v>2.67</v>
      </c>
      <c r="Y6" t="n">
        <v>0.5</v>
      </c>
      <c r="Z6" t="n">
        <v>10</v>
      </c>
      <c r="AA6" t="n">
        <v>1880.009626182271</v>
      </c>
      <c r="AB6" t="n">
        <v>2572.312110713667</v>
      </c>
      <c r="AC6" t="n">
        <v>2326.814253129876</v>
      </c>
      <c r="AD6" t="n">
        <v>1880009.626182271</v>
      </c>
      <c r="AE6" t="n">
        <v>2572312.110713667</v>
      </c>
      <c r="AF6" t="n">
        <v>7.104010906979713e-07</v>
      </c>
      <c r="AG6" t="n">
        <v>1.166388888888889</v>
      </c>
      <c r="AH6" t="n">
        <v>2326814.253129876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1.2025</v>
      </c>
      <c r="E7" t="n">
        <v>83.16</v>
      </c>
      <c r="F7" t="n">
        <v>79.76000000000001</v>
      </c>
      <c r="G7" t="n">
        <v>62.15</v>
      </c>
      <c r="H7" t="n">
        <v>1.1</v>
      </c>
      <c r="I7" t="n">
        <v>77</v>
      </c>
      <c r="J7" t="n">
        <v>96.02</v>
      </c>
      <c r="K7" t="n">
        <v>37.55</v>
      </c>
      <c r="L7" t="n">
        <v>6</v>
      </c>
      <c r="M7" t="n">
        <v>75</v>
      </c>
      <c r="N7" t="n">
        <v>12.47</v>
      </c>
      <c r="O7" t="n">
        <v>12076.67</v>
      </c>
      <c r="P7" t="n">
        <v>632.51</v>
      </c>
      <c r="Q7" t="n">
        <v>1262.04</v>
      </c>
      <c r="R7" t="n">
        <v>182.19</v>
      </c>
      <c r="S7" t="n">
        <v>108.84</v>
      </c>
      <c r="T7" t="n">
        <v>35458.35</v>
      </c>
      <c r="U7" t="n">
        <v>0.6</v>
      </c>
      <c r="V7" t="n">
        <v>0.91</v>
      </c>
      <c r="W7" t="n">
        <v>20.76</v>
      </c>
      <c r="X7" t="n">
        <v>2.18</v>
      </c>
      <c r="Y7" t="n">
        <v>0.5</v>
      </c>
      <c r="Z7" t="n">
        <v>10</v>
      </c>
      <c r="AA7" t="n">
        <v>1830.988505257197</v>
      </c>
      <c r="AB7" t="n">
        <v>2505.239250404758</v>
      </c>
      <c r="AC7" t="n">
        <v>2266.1427324715</v>
      </c>
      <c r="AD7" t="n">
        <v>1830988.505257197</v>
      </c>
      <c r="AE7" t="n">
        <v>2505239.250404758</v>
      </c>
      <c r="AF7" t="n">
        <v>7.173810140781915e-07</v>
      </c>
      <c r="AG7" t="n">
        <v>1.155</v>
      </c>
      <c r="AH7" t="n">
        <v>2266142.7324715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1.2106</v>
      </c>
      <c r="E8" t="n">
        <v>82.61</v>
      </c>
      <c r="F8" t="n">
        <v>79.44</v>
      </c>
      <c r="G8" t="n">
        <v>73.33</v>
      </c>
      <c r="H8" t="n">
        <v>1.27</v>
      </c>
      <c r="I8" t="n">
        <v>65</v>
      </c>
      <c r="J8" t="n">
        <v>97.26000000000001</v>
      </c>
      <c r="K8" t="n">
        <v>37.55</v>
      </c>
      <c r="L8" t="n">
        <v>7</v>
      </c>
      <c r="M8" t="n">
        <v>63</v>
      </c>
      <c r="N8" t="n">
        <v>12.71</v>
      </c>
      <c r="O8" t="n">
        <v>12229.54</v>
      </c>
      <c r="P8" t="n">
        <v>620.05</v>
      </c>
      <c r="Q8" t="n">
        <v>1261.95</v>
      </c>
      <c r="R8" t="n">
        <v>171.3</v>
      </c>
      <c r="S8" t="n">
        <v>108.84</v>
      </c>
      <c r="T8" t="n">
        <v>30071.69</v>
      </c>
      <c r="U8" t="n">
        <v>0.64</v>
      </c>
      <c r="V8" t="n">
        <v>0.91</v>
      </c>
      <c r="W8" t="n">
        <v>20.75</v>
      </c>
      <c r="X8" t="n">
        <v>1.85</v>
      </c>
      <c r="Y8" t="n">
        <v>0.5</v>
      </c>
      <c r="Z8" t="n">
        <v>10</v>
      </c>
      <c r="AA8" t="n">
        <v>1791.648430803145</v>
      </c>
      <c r="AB8" t="n">
        <v>2451.412424975128</v>
      </c>
      <c r="AC8" t="n">
        <v>2217.453063714448</v>
      </c>
      <c r="AD8" t="n">
        <v>1791648.430803145</v>
      </c>
      <c r="AE8" t="n">
        <v>2451412.424975128</v>
      </c>
      <c r="AF8" t="n">
        <v>7.222132687260362e-07</v>
      </c>
      <c r="AG8" t="n">
        <v>1.147361111111111</v>
      </c>
      <c r="AH8" t="n">
        <v>2217453.063714448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1.2169</v>
      </c>
      <c r="E9" t="n">
        <v>82.18000000000001</v>
      </c>
      <c r="F9" t="n">
        <v>79.18000000000001</v>
      </c>
      <c r="G9" t="n">
        <v>84.83</v>
      </c>
      <c r="H9" t="n">
        <v>1.43</v>
      </c>
      <c r="I9" t="n">
        <v>56</v>
      </c>
      <c r="J9" t="n">
        <v>98.5</v>
      </c>
      <c r="K9" t="n">
        <v>37.55</v>
      </c>
      <c r="L9" t="n">
        <v>8</v>
      </c>
      <c r="M9" t="n">
        <v>54</v>
      </c>
      <c r="N9" t="n">
        <v>12.95</v>
      </c>
      <c r="O9" t="n">
        <v>12382.79</v>
      </c>
      <c r="P9" t="n">
        <v>608.84</v>
      </c>
      <c r="Q9" t="n">
        <v>1261.93</v>
      </c>
      <c r="R9" t="n">
        <v>162.64</v>
      </c>
      <c r="S9" t="n">
        <v>108.84</v>
      </c>
      <c r="T9" t="n">
        <v>25785.7</v>
      </c>
      <c r="U9" t="n">
        <v>0.67</v>
      </c>
      <c r="V9" t="n">
        <v>0.91</v>
      </c>
      <c r="W9" t="n">
        <v>20.75</v>
      </c>
      <c r="X9" t="n">
        <v>1.59</v>
      </c>
      <c r="Y9" t="n">
        <v>0.5</v>
      </c>
      <c r="Z9" t="n">
        <v>10</v>
      </c>
      <c r="AA9" t="n">
        <v>1758.317280103986</v>
      </c>
      <c r="AB9" t="n">
        <v>2405.80727412195</v>
      </c>
      <c r="AC9" t="n">
        <v>2176.200404451467</v>
      </c>
      <c r="AD9" t="n">
        <v>1758317.280103986</v>
      </c>
      <c r="AE9" t="n">
        <v>2405807.27412195</v>
      </c>
      <c r="AF9" t="n">
        <v>7.259716890076934e-07</v>
      </c>
      <c r="AG9" t="n">
        <v>1.141388888888889</v>
      </c>
      <c r="AH9" t="n">
        <v>2176200.404451468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1.2224</v>
      </c>
      <c r="E10" t="n">
        <v>81.81</v>
      </c>
      <c r="F10" t="n">
        <v>78.94</v>
      </c>
      <c r="G10" t="n">
        <v>96.66</v>
      </c>
      <c r="H10" t="n">
        <v>1.59</v>
      </c>
      <c r="I10" t="n">
        <v>49</v>
      </c>
      <c r="J10" t="n">
        <v>99.75</v>
      </c>
      <c r="K10" t="n">
        <v>37.55</v>
      </c>
      <c r="L10" t="n">
        <v>9</v>
      </c>
      <c r="M10" t="n">
        <v>47</v>
      </c>
      <c r="N10" t="n">
        <v>13.2</v>
      </c>
      <c r="O10" t="n">
        <v>12536.43</v>
      </c>
      <c r="P10" t="n">
        <v>597.4400000000001</v>
      </c>
      <c r="Q10" t="n">
        <v>1261.94</v>
      </c>
      <c r="R10" t="n">
        <v>155.65</v>
      </c>
      <c r="S10" t="n">
        <v>108.84</v>
      </c>
      <c r="T10" t="n">
        <v>22325.87</v>
      </c>
      <c r="U10" t="n">
        <v>0.7</v>
      </c>
      <c r="V10" t="n">
        <v>0.92</v>
      </c>
      <c r="W10" t="n">
        <v>20.71</v>
      </c>
      <c r="X10" t="n">
        <v>1.36</v>
      </c>
      <c r="Y10" t="n">
        <v>0.5</v>
      </c>
      <c r="Z10" t="n">
        <v>10</v>
      </c>
      <c r="AA10" t="n">
        <v>1726.218272841143</v>
      </c>
      <c r="AB10" t="n">
        <v>2361.887996276672</v>
      </c>
      <c r="AC10" t="n">
        <v>2136.472720842648</v>
      </c>
      <c r="AD10" t="n">
        <v>1726218.272841143</v>
      </c>
      <c r="AE10" t="n">
        <v>2361887.996276672</v>
      </c>
      <c r="AF10" t="n">
        <v>7.292528495710447e-07</v>
      </c>
      <c r="AG10" t="n">
        <v>1.13625</v>
      </c>
      <c r="AH10" t="n">
        <v>2136472.720842648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1.2264</v>
      </c>
      <c r="E11" t="n">
        <v>81.54000000000001</v>
      </c>
      <c r="F11" t="n">
        <v>78.79000000000001</v>
      </c>
      <c r="G11" t="n">
        <v>109.93</v>
      </c>
      <c r="H11" t="n">
        <v>1.74</v>
      </c>
      <c r="I11" t="n">
        <v>43</v>
      </c>
      <c r="J11" t="n">
        <v>101</v>
      </c>
      <c r="K11" t="n">
        <v>37.55</v>
      </c>
      <c r="L11" t="n">
        <v>10</v>
      </c>
      <c r="M11" t="n">
        <v>41</v>
      </c>
      <c r="N11" t="n">
        <v>13.45</v>
      </c>
      <c r="O11" t="n">
        <v>12690.46</v>
      </c>
      <c r="P11" t="n">
        <v>585.54</v>
      </c>
      <c r="Q11" t="n">
        <v>1261.94</v>
      </c>
      <c r="R11" t="n">
        <v>150.14</v>
      </c>
      <c r="S11" t="n">
        <v>108.84</v>
      </c>
      <c r="T11" t="n">
        <v>19601.34</v>
      </c>
      <c r="U11" t="n">
        <v>0.72</v>
      </c>
      <c r="V11" t="n">
        <v>0.92</v>
      </c>
      <c r="W11" t="n">
        <v>20.72</v>
      </c>
      <c r="X11" t="n">
        <v>1.2</v>
      </c>
      <c r="Y11" t="n">
        <v>0.5</v>
      </c>
      <c r="Z11" t="n">
        <v>10</v>
      </c>
      <c r="AA11" t="n">
        <v>1696.103644577392</v>
      </c>
      <c r="AB11" t="n">
        <v>2320.683833322574</v>
      </c>
      <c r="AC11" t="n">
        <v>2099.201025370484</v>
      </c>
      <c r="AD11" t="n">
        <v>1696103.644577392</v>
      </c>
      <c r="AE11" t="n">
        <v>2320683.833322574</v>
      </c>
      <c r="AF11" t="n">
        <v>7.31639148162573e-07</v>
      </c>
      <c r="AG11" t="n">
        <v>1.1325</v>
      </c>
      <c r="AH11" t="n">
        <v>2099201.025370484</v>
      </c>
    </row>
    <row r="12">
      <c r="A12" t="n">
        <v>10</v>
      </c>
      <c r="B12" t="n">
        <v>40</v>
      </c>
      <c r="C12" t="inlineStr">
        <is>
          <t xml:space="preserve">CONCLUIDO	</t>
        </is>
      </c>
      <c r="D12" t="n">
        <v>1.229</v>
      </c>
      <c r="E12" t="n">
        <v>81.36</v>
      </c>
      <c r="F12" t="n">
        <v>78.69</v>
      </c>
      <c r="G12" t="n">
        <v>121.06</v>
      </c>
      <c r="H12" t="n">
        <v>1.89</v>
      </c>
      <c r="I12" t="n">
        <v>39</v>
      </c>
      <c r="J12" t="n">
        <v>102.25</v>
      </c>
      <c r="K12" t="n">
        <v>37.55</v>
      </c>
      <c r="L12" t="n">
        <v>11</v>
      </c>
      <c r="M12" t="n">
        <v>36</v>
      </c>
      <c r="N12" t="n">
        <v>13.7</v>
      </c>
      <c r="O12" t="n">
        <v>12844.88</v>
      </c>
      <c r="P12" t="n">
        <v>574.78</v>
      </c>
      <c r="Q12" t="n">
        <v>1261.96</v>
      </c>
      <c r="R12" t="n">
        <v>146.91</v>
      </c>
      <c r="S12" t="n">
        <v>108.84</v>
      </c>
      <c r="T12" t="n">
        <v>18007.42</v>
      </c>
      <c r="U12" t="n">
        <v>0.74</v>
      </c>
      <c r="V12" t="n">
        <v>0.92</v>
      </c>
      <c r="W12" t="n">
        <v>20.71</v>
      </c>
      <c r="X12" t="n">
        <v>1.1</v>
      </c>
      <c r="Y12" t="n">
        <v>0.5</v>
      </c>
      <c r="Z12" t="n">
        <v>10</v>
      </c>
      <c r="AA12" t="n">
        <v>1670.663906635018</v>
      </c>
      <c r="AB12" t="n">
        <v>2285.87606154779</v>
      </c>
      <c r="AC12" t="n">
        <v>2067.715258480871</v>
      </c>
      <c r="AD12" t="n">
        <v>1670663.906635018</v>
      </c>
      <c r="AE12" t="n">
        <v>2285876.06154779</v>
      </c>
      <c r="AF12" t="n">
        <v>7.331902422470665e-07</v>
      </c>
      <c r="AG12" t="n">
        <v>1.13</v>
      </c>
      <c r="AH12" t="n">
        <v>2067715.258480871</v>
      </c>
    </row>
    <row r="13">
      <c r="A13" t="n">
        <v>11</v>
      </c>
      <c r="B13" t="n">
        <v>40</v>
      </c>
      <c r="C13" t="inlineStr">
        <is>
          <t xml:space="preserve">CONCLUIDO	</t>
        </is>
      </c>
      <c r="D13" t="n">
        <v>1.2315</v>
      </c>
      <c r="E13" t="n">
        <v>81.2</v>
      </c>
      <c r="F13" t="n">
        <v>78.59999999999999</v>
      </c>
      <c r="G13" t="n">
        <v>134.74</v>
      </c>
      <c r="H13" t="n">
        <v>2.04</v>
      </c>
      <c r="I13" t="n">
        <v>35</v>
      </c>
      <c r="J13" t="n">
        <v>103.51</v>
      </c>
      <c r="K13" t="n">
        <v>37.55</v>
      </c>
      <c r="L13" t="n">
        <v>12</v>
      </c>
      <c r="M13" t="n">
        <v>27</v>
      </c>
      <c r="N13" t="n">
        <v>13.95</v>
      </c>
      <c r="O13" t="n">
        <v>12999.7</v>
      </c>
      <c r="P13" t="n">
        <v>562.83</v>
      </c>
      <c r="Q13" t="n">
        <v>1261.96</v>
      </c>
      <c r="R13" t="n">
        <v>143.69</v>
      </c>
      <c r="S13" t="n">
        <v>108.84</v>
      </c>
      <c r="T13" t="n">
        <v>16417.17</v>
      </c>
      <c r="U13" t="n">
        <v>0.76</v>
      </c>
      <c r="V13" t="n">
        <v>0.92</v>
      </c>
      <c r="W13" t="n">
        <v>20.72</v>
      </c>
      <c r="X13" t="n">
        <v>1.01</v>
      </c>
      <c r="Y13" t="n">
        <v>0.5</v>
      </c>
      <c r="Z13" t="n">
        <v>10</v>
      </c>
      <c r="AA13" t="n">
        <v>1643.19621945887</v>
      </c>
      <c r="AB13" t="n">
        <v>2248.29356016455</v>
      </c>
      <c r="AC13" t="n">
        <v>2033.719578282275</v>
      </c>
      <c r="AD13" t="n">
        <v>1643196.21945887</v>
      </c>
      <c r="AE13" t="n">
        <v>2248293.56016455</v>
      </c>
      <c r="AF13" t="n">
        <v>7.346816788667716e-07</v>
      </c>
      <c r="AG13" t="n">
        <v>1.127777777777778</v>
      </c>
      <c r="AH13" t="n">
        <v>2033719.578282275</v>
      </c>
    </row>
    <row r="14">
      <c r="A14" t="n">
        <v>12</v>
      </c>
      <c r="B14" t="n">
        <v>40</v>
      </c>
      <c r="C14" t="inlineStr">
        <is>
          <t xml:space="preserve">CONCLUIDO	</t>
        </is>
      </c>
      <c r="D14" t="n">
        <v>1.2333</v>
      </c>
      <c r="E14" t="n">
        <v>81.08</v>
      </c>
      <c r="F14" t="n">
        <v>78.52</v>
      </c>
      <c r="G14" t="n">
        <v>142.76</v>
      </c>
      <c r="H14" t="n">
        <v>2.18</v>
      </c>
      <c r="I14" t="n">
        <v>33</v>
      </c>
      <c r="J14" t="n">
        <v>104.76</v>
      </c>
      <c r="K14" t="n">
        <v>37.55</v>
      </c>
      <c r="L14" t="n">
        <v>13</v>
      </c>
      <c r="M14" t="n">
        <v>7</v>
      </c>
      <c r="N14" t="n">
        <v>14.21</v>
      </c>
      <c r="O14" t="n">
        <v>13154.91</v>
      </c>
      <c r="P14" t="n">
        <v>558.08</v>
      </c>
      <c r="Q14" t="n">
        <v>1262</v>
      </c>
      <c r="R14" t="n">
        <v>140.28</v>
      </c>
      <c r="S14" t="n">
        <v>108.84</v>
      </c>
      <c r="T14" t="n">
        <v>14723.57</v>
      </c>
      <c r="U14" t="n">
        <v>0.78</v>
      </c>
      <c r="V14" t="n">
        <v>0.92</v>
      </c>
      <c r="W14" t="n">
        <v>20.73</v>
      </c>
      <c r="X14" t="n">
        <v>0.93</v>
      </c>
      <c r="Y14" t="n">
        <v>0.5</v>
      </c>
      <c r="Z14" t="n">
        <v>10</v>
      </c>
      <c r="AA14" t="n">
        <v>1630.943491330698</v>
      </c>
      <c r="AB14" t="n">
        <v>2231.52883698737</v>
      </c>
      <c r="AC14" t="n">
        <v>2018.554856755688</v>
      </c>
      <c r="AD14" t="n">
        <v>1630943.491330698</v>
      </c>
      <c r="AE14" t="n">
        <v>2231528.83698737</v>
      </c>
      <c r="AF14" t="n">
        <v>7.357555132329594e-07</v>
      </c>
      <c r="AG14" t="n">
        <v>1.126111111111111</v>
      </c>
      <c r="AH14" t="n">
        <v>2018554.856755688</v>
      </c>
    </row>
    <row r="15">
      <c r="A15" t="n">
        <v>13</v>
      </c>
      <c r="B15" t="n">
        <v>40</v>
      </c>
      <c r="C15" t="inlineStr">
        <is>
          <t xml:space="preserve">CONCLUIDO	</t>
        </is>
      </c>
      <c r="D15" t="n">
        <v>1.2332</v>
      </c>
      <c r="E15" t="n">
        <v>81.09</v>
      </c>
      <c r="F15" t="n">
        <v>78.53</v>
      </c>
      <c r="G15" t="n">
        <v>142.77</v>
      </c>
      <c r="H15" t="n">
        <v>2.33</v>
      </c>
      <c r="I15" t="n">
        <v>33</v>
      </c>
      <c r="J15" t="n">
        <v>106.03</v>
      </c>
      <c r="K15" t="n">
        <v>37.55</v>
      </c>
      <c r="L15" t="n">
        <v>14</v>
      </c>
      <c r="M15" t="n">
        <v>0</v>
      </c>
      <c r="N15" t="n">
        <v>14.47</v>
      </c>
      <c r="O15" t="n">
        <v>13310.53</v>
      </c>
      <c r="P15" t="n">
        <v>563.88</v>
      </c>
      <c r="Q15" t="n">
        <v>1261.97</v>
      </c>
      <c r="R15" t="n">
        <v>140.36</v>
      </c>
      <c r="S15" t="n">
        <v>108.84</v>
      </c>
      <c r="T15" t="n">
        <v>14763.97</v>
      </c>
      <c r="U15" t="n">
        <v>0.78</v>
      </c>
      <c r="V15" t="n">
        <v>0.92</v>
      </c>
      <c r="W15" t="n">
        <v>20.74</v>
      </c>
      <c r="X15" t="n">
        <v>0.9399999999999999</v>
      </c>
      <c r="Y15" t="n">
        <v>0.5</v>
      </c>
      <c r="Z15" t="n">
        <v>10</v>
      </c>
      <c r="AA15" t="n">
        <v>1642.518859738917</v>
      </c>
      <c r="AB15" t="n">
        <v>2247.366766712709</v>
      </c>
      <c r="AC15" t="n">
        <v>2032.881236696715</v>
      </c>
      <c r="AD15" t="n">
        <v>1642518.859738917</v>
      </c>
      <c r="AE15" t="n">
        <v>2247366.766712709</v>
      </c>
      <c r="AF15" t="n">
        <v>7.356958557681712e-07</v>
      </c>
      <c r="AG15" t="n">
        <v>1.12625</v>
      </c>
      <c r="AH15" t="n">
        <v>2032881.236696715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3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0.6314</v>
      </c>
      <c r="E2" t="n">
        <v>158.37</v>
      </c>
      <c r="F2" t="n">
        <v>111.64</v>
      </c>
      <c r="G2" t="n">
        <v>5.89</v>
      </c>
      <c r="H2" t="n">
        <v>0.09</v>
      </c>
      <c r="I2" t="n">
        <v>1137</v>
      </c>
      <c r="J2" t="n">
        <v>194.77</v>
      </c>
      <c r="K2" t="n">
        <v>54.38</v>
      </c>
      <c r="L2" t="n">
        <v>1</v>
      </c>
      <c r="M2" t="n">
        <v>1135</v>
      </c>
      <c r="N2" t="n">
        <v>39.4</v>
      </c>
      <c r="O2" t="n">
        <v>24256.19</v>
      </c>
      <c r="P2" t="n">
        <v>1572.23</v>
      </c>
      <c r="Q2" t="n">
        <v>1263.44</v>
      </c>
      <c r="R2" t="n">
        <v>1222.07</v>
      </c>
      <c r="S2" t="n">
        <v>108.84</v>
      </c>
      <c r="T2" t="n">
        <v>550098.27</v>
      </c>
      <c r="U2" t="n">
        <v>0.09</v>
      </c>
      <c r="V2" t="n">
        <v>0.65</v>
      </c>
      <c r="W2" t="n">
        <v>22.52</v>
      </c>
      <c r="X2" t="n">
        <v>34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0.8974</v>
      </c>
      <c r="E3" t="n">
        <v>111.43</v>
      </c>
      <c r="F3" t="n">
        <v>90.98</v>
      </c>
      <c r="G3" t="n">
        <v>11.84</v>
      </c>
      <c r="H3" t="n">
        <v>0.18</v>
      </c>
      <c r="I3" t="n">
        <v>461</v>
      </c>
      <c r="J3" t="n">
        <v>196.32</v>
      </c>
      <c r="K3" t="n">
        <v>54.38</v>
      </c>
      <c r="L3" t="n">
        <v>2</v>
      </c>
      <c r="M3" t="n">
        <v>459</v>
      </c>
      <c r="N3" t="n">
        <v>39.95</v>
      </c>
      <c r="O3" t="n">
        <v>24447.22</v>
      </c>
      <c r="P3" t="n">
        <v>1280.25</v>
      </c>
      <c r="Q3" t="n">
        <v>1262.59</v>
      </c>
      <c r="R3" t="n">
        <v>547.51</v>
      </c>
      <c r="S3" t="n">
        <v>108.84</v>
      </c>
      <c r="T3" t="n">
        <v>216198.48</v>
      </c>
      <c r="U3" t="n">
        <v>0.2</v>
      </c>
      <c r="V3" t="n">
        <v>0.8</v>
      </c>
      <c r="W3" t="n">
        <v>21.39</v>
      </c>
      <c r="X3" t="n">
        <v>13.38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1.0024</v>
      </c>
      <c r="E4" t="n">
        <v>99.76000000000001</v>
      </c>
      <c r="F4" t="n">
        <v>85.97</v>
      </c>
      <c r="G4" t="n">
        <v>17.79</v>
      </c>
      <c r="H4" t="n">
        <v>0.27</v>
      </c>
      <c r="I4" t="n">
        <v>290</v>
      </c>
      <c r="J4" t="n">
        <v>197.88</v>
      </c>
      <c r="K4" t="n">
        <v>54.38</v>
      </c>
      <c r="L4" t="n">
        <v>3</v>
      </c>
      <c r="M4" t="n">
        <v>288</v>
      </c>
      <c r="N4" t="n">
        <v>40.5</v>
      </c>
      <c r="O4" t="n">
        <v>24639</v>
      </c>
      <c r="P4" t="n">
        <v>1207.72</v>
      </c>
      <c r="Q4" t="n">
        <v>1262.2</v>
      </c>
      <c r="R4" t="n">
        <v>383.34</v>
      </c>
      <c r="S4" t="n">
        <v>108.84</v>
      </c>
      <c r="T4" t="n">
        <v>134970.02</v>
      </c>
      <c r="U4" t="n">
        <v>0.28</v>
      </c>
      <c r="V4" t="n">
        <v>0.84</v>
      </c>
      <c r="W4" t="n">
        <v>21.14</v>
      </c>
      <c r="X4" t="n">
        <v>8.369999999999999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1.0591</v>
      </c>
      <c r="E5" t="n">
        <v>94.42</v>
      </c>
      <c r="F5" t="n">
        <v>83.66</v>
      </c>
      <c r="G5" t="n">
        <v>23.68</v>
      </c>
      <c r="H5" t="n">
        <v>0.36</v>
      </c>
      <c r="I5" t="n">
        <v>212</v>
      </c>
      <c r="J5" t="n">
        <v>199.44</v>
      </c>
      <c r="K5" t="n">
        <v>54.38</v>
      </c>
      <c r="L5" t="n">
        <v>4</v>
      </c>
      <c r="M5" t="n">
        <v>210</v>
      </c>
      <c r="N5" t="n">
        <v>41.06</v>
      </c>
      <c r="O5" t="n">
        <v>24831.54</v>
      </c>
      <c r="P5" t="n">
        <v>1173.18</v>
      </c>
      <c r="Q5" t="n">
        <v>1262.08</v>
      </c>
      <c r="R5" t="n">
        <v>308.99</v>
      </c>
      <c r="S5" t="n">
        <v>108.84</v>
      </c>
      <c r="T5" t="n">
        <v>98183.91</v>
      </c>
      <c r="U5" t="n">
        <v>0.35</v>
      </c>
      <c r="V5" t="n">
        <v>0.87</v>
      </c>
      <c r="W5" t="n">
        <v>20.98</v>
      </c>
      <c r="X5" t="n">
        <v>6.07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1.0944</v>
      </c>
      <c r="E6" t="n">
        <v>91.37</v>
      </c>
      <c r="F6" t="n">
        <v>82.36</v>
      </c>
      <c r="G6" t="n">
        <v>29.59</v>
      </c>
      <c r="H6" t="n">
        <v>0.44</v>
      </c>
      <c r="I6" t="n">
        <v>167</v>
      </c>
      <c r="J6" t="n">
        <v>201.01</v>
      </c>
      <c r="K6" t="n">
        <v>54.38</v>
      </c>
      <c r="L6" t="n">
        <v>5</v>
      </c>
      <c r="M6" t="n">
        <v>165</v>
      </c>
      <c r="N6" t="n">
        <v>41.63</v>
      </c>
      <c r="O6" t="n">
        <v>25024.84</v>
      </c>
      <c r="P6" t="n">
        <v>1152.57</v>
      </c>
      <c r="Q6" t="n">
        <v>1262.1</v>
      </c>
      <c r="R6" t="n">
        <v>265.96</v>
      </c>
      <c r="S6" t="n">
        <v>108.84</v>
      </c>
      <c r="T6" t="n">
        <v>76894.52</v>
      </c>
      <c r="U6" t="n">
        <v>0.41</v>
      </c>
      <c r="V6" t="n">
        <v>0.88</v>
      </c>
      <c r="W6" t="n">
        <v>20.93</v>
      </c>
      <c r="X6" t="n">
        <v>4.77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1.1194</v>
      </c>
      <c r="E7" t="n">
        <v>89.33</v>
      </c>
      <c r="F7" t="n">
        <v>81.48999999999999</v>
      </c>
      <c r="G7" t="n">
        <v>35.69</v>
      </c>
      <c r="H7" t="n">
        <v>0.53</v>
      </c>
      <c r="I7" t="n">
        <v>137</v>
      </c>
      <c r="J7" t="n">
        <v>202.58</v>
      </c>
      <c r="K7" t="n">
        <v>54.38</v>
      </c>
      <c r="L7" t="n">
        <v>6</v>
      </c>
      <c r="M7" t="n">
        <v>135</v>
      </c>
      <c r="N7" t="n">
        <v>42.2</v>
      </c>
      <c r="O7" t="n">
        <v>25218.93</v>
      </c>
      <c r="P7" t="n">
        <v>1138.16</v>
      </c>
      <c r="Q7" t="n">
        <v>1262.04</v>
      </c>
      <c r="R7" t="n">
        <v>238.1</v>
      </c>
      <c r="S7" t="n">
        <v>108.84</v>
      </c>
      <c r="T7" t="n">
        <v>63111.83</v>
      </c>
      <c r="U7" t="n">
        <v>0.46</v>
      </c>
      <c r="V7" t="n">
        <v>0.89</v>
      </c>
      <c r="W7" t="n">
        <v>20.86</v>
      </c>
      <c r="X7" t="n">
        <v>3.9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1.1366</v>
      </c>
      <c r="E8" t="n">
        <v>87.98</v>
      </c>
      <c r="F8" t="n">
        <v>80.92</v>
      </c>
      <c r="G8" t="n">
        <v>41.5</v>
      </c>
      <c r="H8" t="n">
        <v>0.61</v>
      </c>
      <c r="I8" t="n">
        <v>117</v>
      </c>
      <c r="J8" t="n">
        <v>204.16</v>
      </c>
      <c r="K8" t="n">
        <v>54.38</v>
      </c>
      <c r="L8" t="n">
        <v>7</v>
      </c>
      <c r="M8" t="n">
        <v>115</v>
      </c>
      <c r="N8" t="n">
        <v>42.78</v>
      </c>
      <c r="O8" t="n">
        <v>25413.94</v>
      </c>
      <c r="P8" t="n">
        <v>1128.17</v>
      </c>
      <c r="Q8" t="n">
        <v>1262.06</v>
      </c>
      <c r="R8" t="n">
        <v>218.84</v>
      </c>
      <c r="S8" t="n">
        <v>108.84</v>
      </c>
      <c r="T8" t="n">
        <v>53581.34</v>
      </c>
      <c r="U8" t="n">
        <v>0.5</v>
      </c>
      <c r="V8" t="n">
        <v>0.9</v>
      </c>
      <c r="W8" t="n">
        <v>20.85</v>
      </c>
      <c r="X8" t="n">
        <v>3.33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1.1496</v>
      </c>
      <c r="E9" t="n">
        <v>86.98</v>
      </c>
      <c r="F9" t="n">
        <v>80.5</v>
      </c>
      <c r="G9" t="n">
        <v>47.35</v>
      </c>
      <c r="H9" t="n">
        <v>0.6899999999999999</v>
      </c>
      <c r="I9" t="n">
        <v>102</v>
      </c>
      <c r="J9" t="n">
        <v>205.75</v>
      </c>
      <c r="K9" t="n">
        <v>54.38</v>
      </c>
      <c r="L9" t="n">
        <v>8</v>
      </c>
      <c r="M9" t="n">
        <v>100</v>
      </c>
      <c r="N9" t="n">
        <v>43.37</v>
      </c>
      <c r="O9" t="n">
        <v>25609.61</v>
      </c>
      <c r="P9" t="n">
        <v>1119.83</v>
      </c>
      <c r="Q9" t="n">
        <v>1262.02</v>
      </c>
      <c r="R9" t="n">
        <v>205.99</v>
      </c>
      <c r="S9" t="n">
        <v>108.84</v>
      </c>
      <c r="T9" t="n">
        <v>47232.5</v>
      </c>
      <c r="U9" t="n">
        <v>0.53</v>
      </c>
      <c r="V9" t="n">
        <v>0.9</v>
      </c>
      <c r="W9" t="n">
        <v>20.81</v>
      </c>
      <c r="X9" t="n">
        <v>2.91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1.1608</v>
      </c>
      <c r="E10" t="n">
        <v>86.15000000000001</v>
      </c>
      <c r="F10" t="n">
        <v>80.13</v>
      </c>
      <c r="G10" t="n">
        <v>53.42</v>
      </c>
      <c r="H10" t="n">
        <v>0.77</v>
      </c>
      <c r="I10" t="n">
        <v>90</v>
      </c>
      <c r="J10" t="n">
        <v>207.34</v>
      </c>
      <c r="K10" t="n">
        <v>54.38</v>
      </c>
      <c r="L10" t="n">
        <v>9</v>
      </c>
      <c r="M10" t="n">
        <v>88</v>
      </c>
      <c r="N10" t="n">
        <v>43.96</v>
      </c>
      <c r="O10" t="n">
        <v>25806.1</v>
      </c>
      <c r="P10" t="n">
        <v>1112.93</v>
      </c>
      <c r="Q10" t="n">
        <v>1262.02</v>
      </c>
      <c r="R10" t="n">
        <v>193.87</v>
      </c>
      <c r="S10" t="n">
        <v>108.84</v>
      </c>
      <c r="T10" t="n">
        <v>41231.2</v>
      </c>
      <c r="U10" t="n">
        <v>0.5600000000000001</v>
      </c>
      <c r="V10" t="n">
        <v>0.9</v>
      </c>
      <c r="W10" t="n">
        <v>20.79</v>
      </c>
      <c r="X10" t="n">
        <v>2.55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1.169</v>
      </c>
      <c r="E11" t="n">
        <v>85.55</v>
      </c>
      <c r="F11" t="n">
        <v>79.88</v>
      </c>
      <c r="G11" t="n">
        <v>59.17</v>
      </c>
      <c r="H11" t="n">
        <v>0.85</v>
      </c>
      <c r="I11" t="n">
        <v>81</v>
      </c>
      <c r="J11" t="n">
        <v>208.94</v>
      </c>
      <c r="K11" t="n">
        <v>54.38</v>
      </c>
      <c r="L11" t="n">
        <v>10</v>
      </c>
      <c r="M11" t="n">
        <v>79</v>
      </c>
      <c r="N11" t="n">
        <v>44.56</v>
      </c>
      <c r="O11" t="n">
        <v>26003.41</v>
      </c>
      <c r="P11" t="n">
        <v>1106.74</v>
      </c>
      <c r="Q11" t="n">
        <v>1261.97</v>
      </c>
      <c r="R11" t="n">
        <v>185.43</v>
      </c>
      <c r="S11" t="n">
        <v>108.84</v>
      </c>
      <c r="T11" t="n">
        <v>37059.73</v>
      </c>
      <c r="U11" t="n">
        <v>0.59</v>
      </c>
      <c r="V11" t="n">
        <v>0.91</v>
      </c>
      <c r="W11" t="n">
        <v>20.79</v>
      </c>
      <c r="X11" t="n">
        <v>2.29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1.1768</v>
      </c>
      <c r="E12" t="n">
        <v>84.98</v>
      </c>
      <c r="F12" t="n">
        <v>79.62</v>
      </c>
      <c r="G12" t="n">
        <v>65.44</v>
      </c>
      <c r="H12" t="n">
        <v>0.93</v>
      </c>
      <c r="I12" t="n">
        <v>73</v>
      </c>
      <c r="J12" t="n">
        <v>210.55</v>
      </c>
      <c r="K12" t="n">
        <v>54.38</v>
      </c>
      <c r="L12" t="n">
        <v>11</v>
      </c>
      <c r="M12" t="n">
        <v>71</v>
      </c>
      <c r="N12" t="n">
        <v>45.17</v>
      </c>
      <c r="O12" t="n">
        <v>26201.54</v>
      </c>
      <c r="P12" t="n">
        <v>1101.46</v>
      </c>
      <c r="Q12" t="n">
        <v>1261.97</v>
      </c>
      <c r="R12" t="n">
        <v>177.68</v>
      </c>
      <c r="S12" t="n">
        <v>108.84</v>
      </c>
      <c r="T12" t="n">
        <v>33222.73</v>
      </c>
      <c r="U12" t="n">
        <v>0.61</v>
      </c>
      <c r="V12" t="n">
        <v>0.91</v>
      </c>
      <c r="W12" t="n">
        <v>20.75</v>
      </c>
      <c r="X12" t="n">
        <v>2.04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1.1821</v>
      </c>
      <c r="E13" t="n">
        <v>84.59999999999999</v>
      </c>
      <c r="F13" t="n">
        <v>79.48</v>
      </c>
      <c r="G13" t="n">
        <v>71.17</v>
      </c>
      <c r="H13" t="n">
        <v>1</v>
      </c>
      <c r="I13" t="n">
        <v>67</v>
      </c>
      <c r="J13" t="n">
        <v>212.16</v>
      </c>
      <c r="K13" t="n">
        <v>54.38</v>
      </c>
      <c r="L13" t="n">
        <v>12</v>
      </c>
      <c r="M13" t="n">
        <v>65</v>
      </c>
      <c r="N13" t="n">
        <v>45.78</v>
      </c>
      <c r="O13" t="n">
        <v>26400.51</v>
      </c>
      <c r="P13" t="n">
        <v>1097.45</v>
      </c>
      <c r="Q13" t="n">
        <v>1261.95</v>
      </c>
      <c r="R13" t="n">
        <v>172.21</v>
      </c>
      <c r="S13" t="n">
        <v>108.84</v>
      </c>
      <c r="T13" t="n">
        <v>30515.31</v>
      </c>
      <c r="U13" t="n">
        <v>0.63</v>
      </c>
      <c r="V13" t="n">
        <v>0.91</v>
      </c>
      <c r="W13" t="n">
        <v>20.76</v>
      </c>
      <c r="X13" t="n">
        <v>1.89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1.1866</v>
      </c>
      <c r="E14" t="n">
        <v>84.27</v>
      </c>
      <c r="F14" t="n">
        <v>79.34999999999999</v>
      </c>
      <c r="G14" t="n">
        <v>76.79000000000001</v>
      </c>
      <c r="H14" t="n">
        <v>1.08</v>
      </c>
      <c r="I14" t="n">
        <v>62</v>
      </c>
      <c r="J14" t="n">
        <v>213.78</v>
      </c>
      <c r="K14" t="n">
        <v>54.38</v>
      </c>
      <c r="L14" t="n">
        <v>13</v>
      </c>
      <c r="M14" t="n">
        <v>60</v>
      </c>
      <c r="N14" t="n">
        <v>46.4</v>
      </c>
      <c r="O14" t="n">
        <v>26600.32</v>
      </c>
      <c r="P14" t="n">
        <v>1093.46</v>
      </c>
      <c r="Q14" t="n">
        <v>1261.99</v>
      </c>
      <c r="R14" t="n">
        <v>168.36</v>
      </c>
      <c r="S14" t="n">
        <v>108.84</v>
      </c>
      <c r="T14" t="n">
        <v>28617.02</v>
      </c>
      <c r="U14" t="n">
        <v>0.65</v>
      </c>
      <c r="V14" t="n">
        <v>0.91</v>
      </c>
      <c r="W14" t="n">
        <v>20.75</v>
      </c>
      <c r="X14" t="n">
        <v>1.76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1.1918</v>
      </c>
      <c r="E15" t="n">
        <v>83.91</v>
      </c>
      <c r="F15" t="n">
        <v>79.17</v>
      </c>
      <c r="G15" t="n">
        <v>83.34</v>
      </c>
      <c r="H15" t="n">
        <v>1.15</v>
      </c>
      <c r="I15" t="n">
        <v>57</v>
      </c>
      <c r="J15" t="n">
        <v>215.41</v>
      </c>
      <c r="K15" t="n">
        <v>54.38</v>
      </c>
      <c r="L15" t="n">
        <v>14</v>
      </c>
      <c r="M15" t="n">
        <v>55</v>
      </c>
      <c r="N15" t="n">
        <v>47.03</v>
      </c>
      <c r="O15" t="n">
        <v>26801</v>
      </c>
      <c r="P15" t="n">
        <v>1089.96</v>
      </c>
      <c r="Q15" t="n">
        <v>1261.91</v>
      </c>
      <c r="R15" t="n">
        <v>162.82</v>
      </c>
      <c r="S15" t="n">
        <v>108.84</v>
      </c>
      <c r="T15" t="n">
        <v>25874.08</v>
      </c>
      <c r="U15" t="n">
        <v>0.67</v>
      </c>
      <c r="V15" t="n">
        <v>0.91</v>
      </c>
      <c r="W15" t="n">
        <v>20.74</v>
      </c>
      <c r="X15" t="n">
        <v>1.59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1.1953</v>
      </c>
      <c r="E16" t="n">
        <v>83.66</v>
      </c>
      <c r="F16" t="n">
        <v>79.08</v>
      </c>
      <c r="G16" t="n">
        <v>89.53</v>
      </c>
      <c r="H16" t="n">
        <v>1.23</v>
      </c>
      <c r="I16" t="n">
        <v>53</v>
      </c>
      <c r="J16" t="n">
        <v>217.04</v>
      </c>
      <c r="K16" t="n">
        <v>54.38</v>
      </c>
      <c r="L16" t="n">
        <v>15</v>
      </c>
      <c r="M16" t="n">
        <v>51</v>
      </c>
      <c r="N16" t="n">
        <v>47.66</v>
      </c>
      <c r="O16" t="n">
        <v>27002.55</v>
      </c>
      <c r="P16" t="n">
        <v>1085.8</v>
      </c>
      <c r="Q16" t="n">
        <v>1261.94</v>
      </c>
      <c r="R16" t="n">
        <v>159.84</v>
      </c>
      <c r="S16" t="n">
        <v>108.84</v>
      </c>
      <c r="T16" t="n">
        <v>24400.12</v>
      </c>
      <c r="U16" t="n">
        <v>0.68</v>
      </c>
      <c r="V16" t="n">
        <v>0.92</v>
      </c>
      <c r="W16" t="n">
        <v>20.73</v>
      </c>
      <c r="X16" t="n">
        <v>1.5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1.1982</v>
      </c>
      <c r="E17" t="n">
        <v>83.45999999999999</v>
      </c>
      <c r="F17" t="n">
        <v>79</v>
      </c>
      <c r="G17" t="n">
        <v>94.79000000000001</v>
      </c>
      <c r="H17" t="n">
        <v>1.3</v>
      </c>
      <c r="I17" t="n">
        <v>50</v>
      </c>
      <c r="J17" t="n">
        <v>218.68</v>
      </c>
      <c r="K17" t="n">
        <v>54.38</v>
      </c>
      <c r="L17" t="n">
        <v>16</v>
      </c>
      <c r="M17" t="n">
        <v>48</v>
      </c>
      <c r="N17" t="n">
        <v>48.31</v>
      </c>
      <c r="O17" t="n">
        <v>27204.98</v>
      </c>
      <c r="P17" t="n">
        <v>1082.94</v>
      </c>
      <c r="Q17" t="n">
        <v>1261.9</v>
      </c>
      <c r="R17" t="n">
        <v>156.96</v>
      </c>
      <c r="S17" t="n">
        <v>108.84</v>
      </c>
      <c r="T17" t="n">
        <v>22978.21</v>
      </c>
      <c r="U17" t="n">
        <v>0.6899999999999999</v>
      </c>
      <c r="V17" t="n">
        <v>0.92</v>
      </c>
      <c r="W17" t="n">
        <v>20.73</v>
      </c>
      <c r="X17" t="n">
        <v>1.41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1.2013</v>
      </c>
      <c r="E18" t="n">
        <v>83.23999999999999</v>
      </c>
      <c r="F18" t="n">
        <v>78.90000000000001</v>
      </c>
      <c r="G18" t="n">
        <v>100.72</v>
      </c>
      <c r="H18" t="n">
        <v>1.37</v>
      </c>
      <c r="I18" t="n">
        <v>47</v>
      </c>
      <c r="J18" t="n">
        <v>220.33</v>
      </c>
      <c r="K18" t="n">
        <v>54.38</v>
      </c>
      <c r="L18" t="n">
        <v>17</v>
      </c>
      <c r="M18" t="n">
        <v>45</v>
      </c>
      <c r="N18" t="n">
        <v>48.95</v>
      </c>
      <c r="O18" t="n">
        <v>27408.3</v>
      </c>
      <c r="P18" t="n">
        <v>1079.35</v>
      </c>
      <c r="Q18" t="n">
        <v>1261.91</v>
      </c>
      <c r="R18" t="n">
        <v>153.85</v>
      </c>
      <c r="S18" t="n">
        <v>108.84</v>
      </c>
      <c r="T18" t="n">
        <v>21437.11</v>
      </c>
      <c r="U18" t="n">
        <v>0.71</v>
      </c>
      <c r="V18" t="n">
        <v>0.92</v>
      </c>
      <c r="W18" t="n">
        <v>20.72</v>
      </c>
      <c r="X18" t="n">
        <v>1.32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1.2044</v>
      </c>
      <c r="E19" t="n">
        <v>83.03</v>
      </c>
      <c r="F19" t="n">
        <v>78.8</v>
      </c>
      <c r="G19" t="n">
        <v>107.46</v>
      </c>
      <c r="H19" t="n">
        <v>1.44</v>
      </c>
      <c r="I19" t="n">
        <v>44</v>
      </c>
      <c r="J19" t="n">
        <v>221.99</v>
      </c>
      <c r="K19" t="n">
        <v>54.38</v>
      </c>
      <c r="L19" t="n">
        <v>18</v>
      </c>
      <c r="M19" t="n">
        <v>42</v>
      </c>
      <c r="N19" t="n">
        <v>49.61</v>
      </c>
      <c r="O19" t="n">
        <v>27612.53</v>
      </c>
      <c r="P19" t="n">
        <v>1076.08</v>
      </c>
      <c r="Q19" t="n">
        <v>1261.96</v>
      </c>
      <c r="R19" t="n">
        <v>150.55</v>
      </c>
      <c r="S19" t="n">
        <v>108.84</v>
      </c>
      <c r="T19" t="n">
        <v>19802.48</v>
      </c>
      <c r="U19" t="n">
        <v>0.72</v>
      </c>
      <c r="V19" t="n">
        <v>0.92</v>
      </c>
      <c r="W19" t="n">
        <v>20.72</v>
      </c>
      <c r="X19" t="n">
        <v>1.22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1.2063</v>
      </c>
      <c r="E20" t="n">
        <v>82.90000000000001</v>
      </c>
      <c r="F20" t="n">
        <v>78.75</v>
      </c>
      <c r="G20" t="n">
        <v>112.5</v>
      </c>
      <c r="H20" t="n">
        <v>1.51</v>
      </c>
      <c r="I20" t="n">
        <v>42</v>
      </c>
      <c r="J20" t="n">
        <v>223.65</v>
      </c>
      <c r="K20" t="n">
        <v>54.38</v>
      </c>
      <c r="L20" t="n">
        <v>19</v>
      </c>
      <c r="M20" t="n">
        <v>40</v>
      </c>
      <c r="N20" t="n">
        <v>50.27</v>
      </c>
      <c r="O20" t="n">
        <v>27817.81</v>
      </c>
      <c r="P20" t="n">
        <v>1074.17</v>
      </c>
      <c r="Q20" t="n">
        <v>1261.92</v>
      </c>
      <c r="R20" t="n">
        <v>149.12</v>
      </c>
      <c r="S20" t="n">
        <v>108.84</v>
      </c>
      <c r="T20" t="n">
        <v>19095.34</v>
      </c>
      <c r="U20" t="n">
        <v>0.73</v>
      </c>
      <c r="V20" t="n">
        <v>0.92</v>
      </c>
      <c r="W20" t="n">
        <v>20.71</v>
      </c>
      <c r="X20" t="n">
        <v>1.16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1.2082</v>
      </c>
      <c r="E21" t="n">
        <v>82.77</v>
      </c>
      <c r="F21" t="n">
        <v>78.7</v>
      </c>
      <c r="G21" t="n">
        <v>118.05</v>
      </c>
      <c r="H21" t="n">
        <v>1.58</v>
      </c>
      <c r="I21" t="n">
        <v>40</v>
      </c>
      <c r="J21" t="n">
        <v>225.32</v>
      </c>
      <c r="K21" t="n">
        <v>54.38</v>
      </c>
      <c r="L21" t="n">
        <v>20</v>
      </c>
      <c r="M21" t="n">
        <v>38</v>
      </c>
      <c r="N21" t="n">
        <v>50.95</v>
      </c>
      <c r="O21" t="n">
        <v>28023.89</v>
      </c>
      <c r="P21" t="n">
        <v>1071.99</v>
      </c>
      <c r="Q21" t="n">
        <v>1261.91</v>
      </c>
      <c r="R21" t="n">
        <v>147.6</v>
      </c>
      <c r="S21" t="n">
        <v>108.84</v>
      </c>
      <c r="T21" t="n">
        <v>18349.98</v>
      </c>
      <c r="U21" t="n">
        <v>0.74</v>
      </c>
      <c r="V21" t="n">
        <v>0.92</v>
      </c>
      <c r="W21" t="n">
        <v>20.7</v>
      </c>
      <c r="X21" t="n">
        <v>1.11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1.2105</v>
      </c>
      <c r="E22" t="n">
        <v>82.61</v>
      </c>
      <c r="F22" t="n">
        <v>78.61</v>
      </c>
      <c r="G22" t="n">
        <v>124.13</v>
      </c>
      <c r="H22" t="n">
        <v>1.64</v>
      </c>
      <c r="I22" t="n">
        <v>38</v>
      </c>
      <c r="J22" t="n">
        <v>227</v>
      </c>
      <c r="K22" t="n">
        <v>54.38</v>
      </c>
      <c r="L22" t="n">
        <v>21</v>
      </c>
      <c r="M22" t="n">
        <v>36</v>
      </c>
      <c r="N22" t="n">
        <v>51.62</v>
      </c>
      <c r="O22" t="n">
        <v>28230.92</v>
      </c>
      <c r="P22" t="n">
        <v>1068.89</v>
      </c>
      <c r="Q22" t="n">
        <v>1261.89</v>
      </c>
      <c r="R22" t="n">
        <v>144.82</v>
      </c>
      <c r="S22" t="n">
        <v>108.84</v>
      </c>
      <c r="T22" t="n">
        <v>16965.66</v>
      </c>
      <c r="U22" t="n">
        <v>0.75</v>
      </c>
      <c r="V22" t="n">
        <v>0.92</v>
      </c>
      <c r="W22" t="n">
        <v>20.7</v>
      </c>
      <c r="X22" t="n">
        <v>1.03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1.2121</v>
      </c>
      <c r="E23" t="n">
        <v>82.5</v>
      </c>
      <c r="F23" t="n">
        <v>78.58</v>
      </c>
      <c r="G23" t="n">
        <v>130.97</v>
      </c>
      <c r="H23" t="n">
        <v>1.71</v>
      </c>
      <c r="I23" t="n">
        <v>36</v>
      </c>
      <c r="J23" t="n">
        <v>228.69</v>
      </c>
      <c r="K23" t="n">
        <v>54.38</v>
      </c>
      <c r="L23" t="n">
        <v>22</v>
      </c>
      <c r="M23" t="n">
        <v>34</v>
      </c>
      <c r="N23" t="n">
        <v>52.31</v>
      </c>
      <c r="O23" t="n">
        <v>28438.91</v>
      </c>
      <c r="P23" t="n">
        <v>1066.23</v>
      </c>
      <c r="Q23" t="n">
        <v>1261.91</v>
      </c>
      <c r="R23" t="n">
        <v>143.8</v>
      </c>
      <c r="S23" t="n">
        <v>108.84</v>
      </c>
      <c r="T23" t="n">
        <v>16467.51</v>
      </c>
      <c r="U23" t="n">
        <v>0.76</v>
      </c>
      <c r="V23" t="n">
        <v>0.92</v>
      </c>
      <c r="W23" t="n">
        <v>20.7</v>
      </c>
      <c r="X23" t="n">
        <v>1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1.2126</v>
      </c>
      <c r="E24" t="n">
        <v>82.45999999999999</v>
      </c>
      <c r="F24" t="n">
        <v>78.59</v>
      </c>
      <c r="G24" t="n">
        <v>134.72</v>
      </c>
      <c r="H24" t="n">
        <v>1.77</v>
      </c>
      <c r="I24" t="n">
        <v>35</v>
      </c>
      <c r="J24" t="n">
        <v>230.38</v>
      </c>
      <c r="K24" t="n">
        <v>54.38</v>
      </c>
      <c r="L24" t="n">
        <v>23</v>
      </c>
      <c r="M24" t="n">
        <v>33</v>
      </c>
      <c r="N24" t="n">
        <v>53</v>
      </c>
      <c r="O24" t="n">
        <v>28647.87</v>
      </c>
      <c r="P24" t="n">
        <v>1063.62</v>
      </c>
      <c r="Q24" t="n">
        <v>1261.91</v>
      </c>
      <c r="R24" t="n">
        <v>143.81</v>
      </c>
      <c r="S24" t="n">
        <v>108.84</v>
      </c>
      <c r="T24" t="n">
        <v>16475.16</v>
      </c>
      <c r="U24" t="n">
        <v>0.76</v>
      </c>
      <c r="V24" t="n">
        <v>0.92</v>
      </c>
      <c r="W24" t="n">
        <v>20.7</v>
      </c>
      <c r="X24" t="n">
        <v>1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1.2151</v>
      </c>
      <c r="E25" t="n">
        <v>82.3</v>
      </c>
      <c r="F25" t="n">
        <v>78.5</v>
      </c>
      <c r="G25" t="n">
        <v>142.73</v>
      </c>
      <c r="H25" t="n">
        <v>1.84</v>
      </c>
      <c r="I25" t="n">
        <v>33</v>
      </c>
      <c r="J25" t="n">
        <v>232.08</v>
      </c>
      <c r="K25" t="n">
        <v>54.38</v>
      </c>
      <c r="L25" t="n">
        <v>24</v>
      </c>
      <c r="M25" t="n">
        <v>31</v>
      </c>
      <c r="N25" t="n">
        <v>53.71</v>
      </c>
      <c r="O25" t="n">
        <v>28857.81</v>
      </c>
      <c r="P25" t="n">
        <v>1061.83</v>
      </c>
      <c r="Q25" t="n">
        <v>1261.93</v>
      </c>
      <c r="R25" t="n">
        <v>141.02</v>
      </c>
      <c r="S25" t="n">
        <v>108.84</v>
      </c>
      <c r="T25" t="n">
        <v>15093.69</v>
      </c>
      <c r="U25" t="n">
        <v>0.77</v>
      </c>
      <c r="V25" t="n">
        <v>0.92</v>
      </c>
      <c r="W25" t="n">
        <v>20.7</v>
      </c>
      <c r="X25" t="n">
        <v>0.92</v>
      </c>
      <c r="Y25" t="n">
        <v>0.5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1.2161</v>
      </c>
      <c r="E26" t="n">
        <v>82.23</v>
      </c>
      <c r="F26" t="n">
        <v>78.47</v>
      </c>
      <c r="G26" t="n">
        <v>147.12</v>
      </c>
      <c r="H26" t="n">
        <v>1.9</v>
      </c>
      <c r="I26" t="n">
        <v>32</v>
      </c>
      <c r="J26" t="n">
        <v>233.79</v>
      </c>
      <c r="K26" t="n">
        <v>54.38</v>
      </c>
      <c r="L26" t="n">
        <v>25</v>
      </c>
      <c r="M26" t="n">
        <v>30</v>
      </c>
      <c r="N26" t="n">
        <v>54.42</v>
      </c>
      <c r="O26" t="n">
        <v>29068.74</v>
      </c>
      <c r="P26" t="n">
        <v>1058.83</v>
      </c>
      <c r="Q26" t="n">
        <v>1261.88</v>
      </c>
      <c r="R26" t="n">
        <v>139.95</v>
      </c>
      <c r="S26" t="n">
        <v>108.84</v>
      </c>
      <c r="T26" t="n">
        <v>14564.75</v>
      </c>
      <c r="U26" t="n">
        <v>0.78</v>
      </c>
      <c r="V26" t="n">
        <v>0.92</v>
      </c>
      <c r="W26" t="n">
        <v>20.69</v>
      </c>
      <c r="X26" t="n">
        <v>0.88</v>
      </c>
      <c r="Y26" t="n">
        <v>0.5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1.2171</v>
      </c>
      <c r="E27" t="n">
        <v>82.16</v>
      </c>
      <c r="F27" t="n">
        <v>78.44</v>
      </c>
      <c r="G27" t="n">
        <v>151.81</v>
      </c>
      <c r="H27" t="n">
        <v>1.96</v>
      </c>
      <c r="I27" t="n">
        <v>31</v>
      </c>
      <c r="J27" t="n">
        <v>235.51</v>
      </c>
      <c r="K27" t="n">
        <v>54.38</v>
      </c>
      <c r="L27" t="n">
        <v>26</v>
      </c>
      <c r="M27" t="n">
        <v>29</v>
      </c>
      <c r="N27" t="n">
        <v>55.14</v>
      </c>
      <c r="O27" t="n">
        <v>29280.69</v>
      </c>
      <c r="P27" t="n">
        <v>1057.01</v>
      </c>
      <c r="Q27" t="n">
        <v>1261.92</v>
      </c>
      <c r="R27" t="n">
        <v>138.95</v>
      </c>
      <c r="S27" t="n">
        <v>108.84</v>
      </c>
      <c r="T27" t="n">
        <v>14066.48</v>
      </c>
      <c r="U27" t="n">
        <v>0.78</v>
      </c>
      <c r="V27" t="n">
        <v>0.92</v>
      </c>
      <c r="W27" t="n">
        <v>20.69</v>
      </c>
      <c r="X27" t="n">
        <v>0.85</v>
      </c>
      <c r="Y27" t="n">
        <v>0.5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1.2194</v>
      </c>
      <c r="E28" t="n">
        <v>82.01000000000001</v>
      </c>
      <c r="F28" t="n">
        <v>78.36</v>
      </c>
      <c r="G28" t="n">
        <v>162.13</v>
      </c>
      <c r="H28" t="n">
        <v>2.02</v>
      </c>
      <c r="I28" t="n">
        <v>29</v>
      </c>
      <c r="J28" t="n">
        <v>237.24</v>
      </c>
      <c r="K28" t="n">
        <v>54.38</v>
      </c>
      <c r="L28" t="n">
        <v>27</v>
      </c>
      <c r="M28" t="n">
        <v>27</v>
      </c>
      <c r="N28" t="n">
        <v>55.86</v>
      </c>
      <c r="O28" t="n">
        <v>29493.67</v>
      </c>
      <c r="P28" t="n">
        <v>1054.53</v>
      </c>
      <c r="Q28" t="n">
        <v>1261.9</v>
      </c>
      <c r="R28" t="n">
        <v>136.5</v>
      </c>
      <c r="S28" t="n">
        <v>108.84</v>
      </c>
      <c r="T28" t="n">
        <v>12854.14</v>
      </c>
      <c r="U28" t="n">
        <v>0.8</v>
      </c>
      <c r="V28" t="n">
        <v>0.92</v>
      </c>
      <c r="W28" t="n">
        <v>20.69</v>
      </c>
      <c r="X28" t="n">
        <v>0.78</v>
      </c>
      <c r="Y28" t="n">
        <v>0.5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1.2198</v>
      </c>
      <c r="E29" t="n">
        <v>81.98</v>
      </c>
      <c r="F29" t="n">
        <v>78.38</v>
      </c>
      <c r="G29" t="n">
        <v>167.95</v>
      </c>
      <c r="H29" t="n">
        <v>2.08</v>
      </c>
      <c r="I29" t="n">
        <v>28</v>
      </c>
      <c r="J29" t="n">
        <v>238.97</v>
      </c>
      <c r="K29" t="n">
        <v>54.38</v>
      </c>
      <c r="L29" t="n">
        <v>28</v>
      </c>
      <c r="M29" t="n">
        <v>26</v>
      </c>
      <c r="N29" t="n">
        <v>56.6</v>
      </c>
      <c r="O29" t="n">
        <v>29707.68</v>
      </c>
      <c r="P29" t="n">
        <v>1053.39</v>
      </c>
      <c r="Q29" t="n">
        <v>1261.91</v>
      </c>
      <c r="R29" t="n">
        <v>136.82</v>
      </c>
      <c r="S29" t="n">
        <v>108.84</v>
      </c>
      <c r="T29" t="n">
        <v>13016.38</v>
      </c>
      <c r="U29" t="n">
        <v>0.8</v>
      </c>
      <c r="V29" t="n">
        <v>0.92</v>
      </c>
      <c r="W29" t="n">
        <v>20.69</v>
      </c>
      <c r="X29" t="n">
        <v>0.79</v>
      </c>
      <c r="Y29" t="n">
        <v>0.5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1.2212</v>
      </c>
      <c r="E30" t="n">
        <v>81.88</v>
      </c>
      <c r="F30" t="n">
        <v>78.31999999999999</v>
      </c>
      <c r="G30" t="n">
        <v>174.04</v>
      </c>
      <c r="H30" t="n">
        <v>2.14</v>
      </c>
      <c r="I30" t="n">
        <v>27</v>
      </c>
      <c r="J30" t="n">
        <v>240.72</v>
      </c>
      <c r="K30" t="n">
        <v>54.38</v>
      </c>
      <c r="L30" t="n">
        <v>29</v>
      </c>
      <c r="M30" t="n">
        <v>25</v>
      </c>
      <c r="N30" t="n">
        <v>57.34</v>
      </c>
      <c r="O30" t="n">
        <v>29922.88</v>
      </c>
      <c r="P30" t="n">
        <v>1051.48</v>
      </c>
      <c r="Q30" t="n">
        <v>1261.9</v>
      </c>
      <c r="R30" t="n">
        <v>135.05</v>
      </c>
      <c r="S30" t="n">
        <v>108.84</v>
      </c>
      <c r="T30" t="n">
        <v>12135.9</v>
      </c>
      <c r="U30" t="n">
        <v>0.8100000000000001</v>
      </c>
      <c r="V30" t="n">
        <v>0.92</v>
      </c>
      <c r="W30" t="n">
        <v>20.69</v>
      </c>
      <c r="X30" t="n">
        <v>0.73</v>
      </c>
      <c r="Y30" t="n">
        <v>0.5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1.2221</v>
      </c>
      <c r="E31" t="n">
        <v>81.83</v>
      </c>
      <c r="F31" t="n">
        <v>78.3</v>
      </c>
      <c r="G31" t="n">
        <v>180.69</v>
      </c>
      <c r="H31" t="n">
        <v>2.2</v>
      </c>
      <c r="I31" t="n">
        <v>26</v>
      </c>
      <c r="J31" t="n">
        <v>242.47</v>
      </c>
      <c r="K31" t="n">
        <v>54.38</v>
      </c>
      <c r="L31" t="n">
        <v>30</v>
      </c>
      <c r="M31" t="n">
        <v>24</v>
      </c>
      <c r="N31" t="n">
        <v>58.1</v>
      </c>
      <c r="O31" t="n">
        <v>30139.04</v>
      </c>
      <c r="P31" t="n">
        <v>1046.76</v>
      </c>
      <c r="Q31" t="n">
        <v>1261.88</v>
      </c>
      <c r="R31" t="n">
        <v>134.41</v>
      </c>
      <c r="S31" t="n">
        <v>108.84</v>
      </c>
      <c r="T31" t="n">
        <v>11822.19</v>
      </c>
      <c r="U31" t="n">
        <v>0.8100000000000001</v>
      </c>
      <c r="V31" t="n">
        <v>0.93</v>
      </c>
      <c r="W31" t="n">
        <v>20.68</v>
      </c>
      <c r="X31" t="n">
        <v>0.71</v>
      </c>
      <c r="Y31" t="n">
        <v>0.5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1.2219</v>
      </c>
      <c r="E32" t="n">
        <v>81.84</v>
      </c>
      <c r="F32" t="n">
        <v>78.31</v>
      </c>
      <c r="G32" t="n">
        <v>180.72</v>
      </c>
      <c r="H32" t="n">
        <v>2.26</v>
      </c>
      <c r="I32" t="n">
        <v>26</v>
      </c>
      <c r="J32" t="n">
        <v>244.23</v>
      </c>
      <c r="K32" t="n">
        <v>54.38</v>
      </c>
      <c r="L32" t="n">
        <v>31</v>
      </c>
      <c r="M32" t="n">
        <v>24</v>
      </c>
      <c r="N32" t="n">
        <v>58.86</v>
      </c>
      <c r="O32" t="n">
        <v>30356.28</v>
      </c>
      <c r="P32" t="n">
        <v>1047.16</v>
      </c>
      <c r="Q32" t="n">
        <v>1261.9</v>
      </c>
      <c r="R32" t="n">
        <v>134.87</v>
      </c>
      <c r="S32" t="n">
        <v>108.84</v>
      </c>
      <c r="T32" t="n">
        <v>12050.19</v>
      </c>
      <c r="U32" t="n">
        <v>0.8100000000000001</v>
      </c>
      <c r="V32" t="n">
        <v>0.92</v>
      </c>
      <c r="W32" t="n">
        <v>20.69</v>
      </c>
      <c r="X32" t="n">
        <v>0.73</v>
      </c>
      <c r="Y32" t="n">
        <v>0.5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1.223</v>
      </c>
      <c r="E33" t="n">
        <v>81.76000000000001</v>
      </c>
      <c r="F33" t="n">
        <v>78.27</v>
      </c>
      <c r="G33" t="n">
        <v>187.86</v>
      </c>
      <c r="H33" t="n">
        <v>2.31</v>
      </c>
      <c r="I33" t="n">
        <v>25</v>
      </c>
      <c r="J33" t="n">
        <v>246</v>
      </c>
      <c r="K33" t="n">
        <v>54.38</v>
      </c>
      <c r="L33" t="n">
        <v>32</v>
      </c>
      <c r="M33" t="n">
        <v>23</v>
      </c>
      <c r="N33" t="n">
        <v>59.63</v>
      </c>
      <c r="O33" t="n">
        <v>30574.64</v>
      </c>
      <c r="P33" t="n">
        <v>1047.38</v>
      </c>
      <c r="Q33" t="n">
        <v>1261.89</v>
      </c>
      <c r="R33" t="n">
        <v>133.59</v>
      </c>
      <c r="S33" t="n">
        <v>108.84</v>
      </c>
      <c r="T33" t="n">
        <v>11418.07</v>
      </c>
      <c r="U33" t="n">
        <v>0.8100000000000001</v>
      </c>
      <c r="V33" t="n">
        <v>0.93</v>
      </c>
      <c r="W33" t="n">
        <v>20.68</v>
      </c>
      <c r="X33" t="n">
        <v>0.6899999999999999</v>
      </c>
      <c r="Y33" t="n">
        <v>0.5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1.2241</v>
      </c>
      <c r="E34" t="n">
        <v>81.69</v>
      </c>
      <c r="F34" t="n">
        <v>78.23999999999999</v>
      </c>
      <c r="G34" t="n">
        <v>195.6</v>
      </c>
      <c r="H34" t="n">
        <v>2.37</v>
      </c>
      <c r="I34" t="n">
        <v>24</v>
      </c>
      <c r="J34" t="n">
        <v>247.78</v>
      </c>
      <c r="K34" t="n">
        <v>54.38</v>
      </c>
      <c r="L34" t="n">
        <v>33</v>
      </c>
      <c r="M34" t="n">
        <v>22</v>
      </c>
      <c r="N34" t="n">
        <v>60.41</v>
      </c>
      <c r="O34" t="n">
        <v>30794.11</v>
      </c>
      <c r="P34" t="n">
        <v>1044.68</v>
      </c>
      <c r="Q34" t="n">
        <v>1261.91</v>
      </c>
      <c r="R34" t="n">
        <v>132.3</v>
      </c>
      <c r="S34" t="n">
        <v>108.84</v>
      </c>
      <c r="T34" t="n">
        <v>10779.81</v>
      </c>
      <c r="U34" t="n">
        <v>0.82</v>
      </c>
      <c r="V34" t="n">
        <v>0.93</v>
      </c>
      <c r="W34" t="n">
        <v>20.69</v>
      </c>
      <c r="X34" t="n">
        <v>0.66</v>
      </c>
      <c r="Y34" t="n">
        <v>0.5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1.225</v>
      </c>
      <c r="E35" t="n">
        <v>81.63</v>
      </c>
      <c r="F35" t="n">
        <v>78.22</v>
      </c>
      <c r="G35" t="n">
        <v>204.05</v>
      </c>
      <c r="H35" t="n">
        <v>2.42</v>
      </c>
      <c r="I35" t="n">
        <v>23</v>
      </c>
      <c r="J35" t="n">
        <v>249.57</v>
      </c>
      <c r="K35" t="n">
        <v>54.38</v>
      </c>
      <c r="L35" t="n">
        <v>34</v>
      </c>
      <c r="M35" t="n">
        <v>21</v>
      </c>
      <c r="N35" t="n">
        <v>61.2</v>
      </c>
      <c r="O35" t="n">
        <v>31014.73</v>
      </c>
      <c r="P35" t="n">
        <v>1043.06</v>
      </c>
      <c r="Q35" t="n">
        <v>1261.89</v>
      </c>
      <c r="R35" t="n">
        <v>131.71</v>
      </c>
      <c r="S35" t="n">
        <v>108.84</v>
      </c>
      <c r="T35" t="n">
        <v>10487.71</v>
      </c>
      <c r="U35" t="n">
        <v>0.83</v>
      </c>
      <c r="V35" t="n">
        <v>0.93</v>
      </c>
      <c r="W35" t="n">
        <v>20.69</v>
      </c>
      <c r="X35" t="n">
        <v>0.64</v>
      </c>
      <c r="Y35" t="n">
        <v>0.5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1.2249</v>
      </c>
      <c r="E36" t="n">
        <v>81.64</v>
      </c>
      <c r="F36" t="n">
        <v>78.23</v>
      </c>
      <c r="G36" t="n">
        <v>204.08</v>
      </c>
      <c r="H36" t="n">
        <v>2.48</v>
      </c>
      <c r="I36" t="n">
        <v>23</v>
      </c>
      <c r="J36" t="n">
        <v>251.37</v>
      </c>
      <c r="K36" t="n">
        <v>54.38</v>
      </c>
      <c r="L36" t="n">
        <v>35</v>
      </c>
      <c r="M36" t="n">
        <v>21</v>
      </c>
      <c r="N36" t="n">
        <v>61.99</v>
      </c>
      <c r="O36" t="n">
        <v>31236.5</v>
      </c>
      <c r="P36" t="n">
        <v>1042.84</v>
      </c>
      <c r="Q36" t="n">
        <v>1261.93</v>
      </c>
      <c r="R36" t="n">
        <v>132.26</v>
      </c>
      <c r="S36" t="n">
        <v>108.84</v>
      </c>
      <c r="T36" t="n">
        <v>10762.26</v>
      </c>
      <c r="U36" t="n">
        <v>0.82</v>
      </c>
      <c r="V36" t="n">
        <v>0.93</v>
      </c>
      <c r="W36" t="n">
        <v>20.68</v>
      </c>
      <c r="X36" t="n">
        <v>0.65</v>
      </c>
      <c r="Y36" t="n">
        <v>0.5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1.2265</v>
      </c>
      <c r="E37" t="n">
        <v>81.54000000000001</v>
      </c>
      <c r="F37" t="n">
        <v>78.16</v>
      </c>
      <c r="G37" t="n">
        <v>213.17</v>
      </c>
      <c r="H37" t="n">
        <v>2.53</v>
      </c>
      <c r="I37" t="n">
        <v>22</v>
      </c>
      <c r="J37" t="n">
        <v>253.18</v>
      </c>
      <c r="K37" t="n">
        <v>54.38</v>
      </c>
      <c r="L37" t="n">
        <v>36</v>
      </c>
      <c r="M37" t="n">
        <v>20</v>
      </c>
      <c r="N37" t="n">
        <v>62.8</v>
      </c>
      <c r="O37" t="n">
        <v>31459.45</v>
      </c>
      <c r="P37" t="n">
        <v>1040.94</v>
      </c>
      <c r="Q37" t="n">
        <v>1261.88</v>
      </c>
      <c r="R37" t="n">
        <v>130.01</v>
      </c>
      <c r="S37" t="n">
        <v>108.84</v>
      </c>
      <c r="T37" t="n">
        <v>9644.76</v>
      </c>
      <c r="U37" t="n">
        <v>0.84</v>
      </c>
      <c r="V37" t="n">
        <v>0.93</v>
      </c>
      <c r="W37" t="n">
        <v>20.68</v>
      </c>
      <c r="X37" t="n">
        <v>0.58</v>
      </c>
      <c r="Y37" t="n">
        <v>0.5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1.226</v>
      </c>
      <c r="E38" t="n">
        <v>81.56</v>
      </c>
      <c r="F38" t="n">
        <v>78.19</v>
      </c>
      <c r="G38" t="n">
        <v>213.25</v>
      </c>
      <c r="H38" t="n">
        <v>2.58</v>
      </c>
      <c r="I38" t="n">
        <v>22</v>
      </c>
      <c r="J38" t="n">
        <v>255</v>
      </c>
      <c r="K38" t="n">
        <v>54.38</v>
      </c>
      <c r="L38" t="n">
        <v>37</v>
      </c>
      <c r="M38" t="n">
        <v>20</v>
      </c>
      <c r="N38" t="n">
        <v>63.62</v>
      </c>
      <c r="O38" t="n">
        <v>31683.59</v>
      </c>
      <c r="P38" t="n">
        <v>1037.23</v>
      </c>
      <c r="Q38" t="n">
        <v>1261.89</v>
      </c>
      <c r="R38" t="n">
        <v>130.83</v>
      </c>
      <c r="S38" t="n">
        <v>108.84</v>
      </c>
      <c r="T38" t="n">
        <v>10050.57</v>
      </c>
      <c r="U38" t="n">
        <v>0.83</v>
      </c>
      <c r="V38" t="n">
        <v>0.93</v>
      </c>
      <c r="W38" t="n">
        <v>20.68</v>
      </c>
      <c r="X38" t="n">
        <v>0.61</v>
      </c>
      <c r="Y38" t="n">
        <v>0.5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1.2273</v>
      </c>
      <c r="E39" t="n">
        <v>81.48</v>
      </c>
      <c r="F39" t="n">
        <v>78.15000000000001</v>
      </c>
      <c r="G39" t="n">
        <v>223.28</v>
      </c>
      <c r="H39" t="n">
        <v>2.63</v>
      </c>
      <c r="I39" t="n">
        <v>21</v>
      </c>
      <c r="J39" t="n">
        <v>256.82</v>
      </c>
      <c r="K39" t="n">
        <v>54.38</v>
      </c>
      <c r="L39" t="n">
        <v>38</v>
      </c>
      <c r="M39" t="n">
        <v>19</v>
      </c>
      <c r="N39" t="n">
        <v>64.45</v>
      </c>
      <c r="O39" t="n">
        <v>31909.08</v>
      </c>
      <c r="P39" t="n">
        <v>1038.48</v>
      </c>
      <c r="Q39" t="n">
        <v>1261.87</v>
      </c>
      <c r="R39" t="n">
        <v>129.35</v>
      </c>
      <c r="S39" t="n">
        <v>108.84</v>
      </c>
      <c r="T39" t="n">
        <v>9315.48</v>
      </c>
      <c r="U39" t="n">
        <v>0.84</v>
      </c>
      <c r="V39" t="n">
        <v>0.93</v>
      </c>
      <c r="W39" t="n">
        <v>20.68</v>
      </c>
      <c r="X39" t="n">
        <v>0.5600000000000001</v>
      </c>
      <c r="Y39" t="n">
        <v>0.5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1.2285</v>
      </c>
      <c r="E40" t="n">
        <v>81.40000000000001</v>
      </c>
      <c r="F40" t="n">
        <v>78.11</v>
      </c>
      <c r="G40" t="n">
        <v>234.32</v>
      </c>
      <c r="H40" t="n">
        <v>2.68</v>
      </c>
      <c r="I40" t="n">
        <v>20</v>
      </c>
      <c r="J40" t="n">
        <v>258.66</v>
      </c>
      <c r="K40" t="n">
        <v>54.38</v>
      </c>
      <c r="L40" t="n">
        <v>39</v>
      </c>
      <c r="M40" t="n">
        <v>18</v>
      </c>
      <c r="N40" t="n">
        <v>65.28</v>
      </c>
      <c r="O40" t="n">
        <v>32135.68</v>
      </c>
      <c r="P40" t="n">
        <v>1033.36</v>
      </c>
      <c r="Q40" t="n">
        <v>1261.88</v>
      </c>
      <c r="R40" t="n">
        <v>128.28</v>
      </c>
      <c r="S40" t="n">
        <v>108.84</v>
      </c>
      <c r="T40" t="n">
        <v>8785.379999999999</v>
      </c>
      <c r="U40" t="n">
        <v>0.85</v>
      </c>
      <c r="V40" t="n">
        <v>0.93</v>
      </c>
      <c r="W40" t="n">
        <v>20.67</v>
      </c>
      <c r="X40" t="n">
        <v>0.52</v>
      </c>
      <c r="Y40" t="n">
        <v>0.5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1.2283</v>
      </c>
      <c r="E41" t="n">
        <v>81.41</v>
      </c>
      <c r="F41" t="n">
        <v>78.12</v>
      </c>
      <c r="G41" t="n">
        <v>234.35</v>
      </c>
      <c r="H41" t="n">
        <v>2.73</v>
      </c>
      <c r="I41" t="n">
        <v>20</v>
      </c>
      <c r="J41" t="n">
        <v>260.51</v>
      </c>
      <c r="K41" t="n">
        <v>54.38</v>
      </c>
      <c r="L41" t="n">
        <v>40</v>
      </c>
      <c r="M41" t="n">
        <v>18</v>
      </c>
      <c r="N41" t="n">
        <v>66.13</v>
      </c>
      <c r="O41" t="n">
        <v>32363.54</v>
      </c>
      <c r="P41" t="n">
        <v>1038.28</v>
      </c>
      <c r="Q41" t="n">
        <v>1261.87</v>
      </c>
      <c r="R41" t="n">
        <v>128.52</v>
      </c>
      <c r="S41" t="n">
        <v>108.84</v>
      </c>
      <c r="T41" t="n">
        <v>8906.440000000001</v>
      </c>
      <c r="U41" t="n">
        <v>0.85</v>
      </c>
      <c r="V41" t="n">
        <v>0.93</v>
      </c>
      <c r="W41" t="n">
        <v>20.68</v>
      </c>
      <c r="X41" t="n">
        <v>0.54</v>
      </c>
      <c r="Y41" t="n">
        <v>0.5</v>
      </c>
      <c r="Z41" t="n">
        <v>10</v>
      </c>
    </row>
    <row r="42">
      <c r="A42" t="n">
        <v>0</v>
      </c>
      <c r="B42" t="n">
        <v>40</v>
      </c>
      <c r="C42" t="inlineStr">
        <is>
          <t xml:space="preserve">CONCLUIDO	</t>
        </is>
      </c>
      <c r="D42" t="n">
        <v>0.9319</v>
      </c>
      <c r="E42" t="n">
        <v>107.31</v>
      </c>
      <c r="F42" t="n">
        <v>94.47</v>
      </c>
      <c r="G42" t="n">
        <v>9.82</v>
      </c>
      <c r="H42" t="n">
        <v>0.2</v>
      </c>
      <c r="I42" t="n">
        <v>577</v>
      </c>
      <c r="J42" t="n">
        <v>89.87</v>
      </c>
      <c r="K42" t="n">
        <v>37.55</v>
      </c>
      <c r="L42" t="n">
        <v>1</v>
      </c>
      <c r="M42" t="n">
        <v>575</v>
      </c>
      <c r="N42" t="n">
        <v>11.32</v>
      </c>
      <c r="O42" t="n">
        <v>11317.98</v>
      </c>
      <c r="P42" t="n">
        <v>800.12</v>
      </c>
      <c r="Q42" t="n">
        <v>1262.84</v>
      </c>
      <c r="R42" t="n">
        <v>660.53</v>
      </c>
      <c r="S42" t="n">
        <v>108.84</v>
      </c>
      <c r="T42" t="n">
        <v>272128.73</v>
      </c>
      <c r="U42" t="n">
        <v>0.16</v>
      </c>
      <c r="V42" t="n">
        <v>0.77</v>
      </c>
      <c r="W42" t="n">
        <v>21.6</v>
      </c>
      <c r="X42" t="n">
        <v>16.85</v>
      </c>
      <c r="Y42" t="n">
        <v>0.5</v>
      </c>
      <c r="Z42" t="n">
        <v>10</v>
      </c>
    </row>
    <row r="43">
      <c r="A43" t="n">
        <v>1</v>
      </c>
      <c r="B43" t="n">
        <v>40</v>
      </c>
      <c r="C43" t="inlineStr">
        <is>
          <t xml:space="preserve">CONCLUIDO	</t>
        </is>
      </c>
      <c r="D43" t="n">
        <v>1.0894</v>
      </c>
      <c r="E43" t="n">
        <v>91.8</v>
      </c>
      <c r="F43" t="n">
        <v>85</v>
      </c>
      <c r="G43" t="n">
        <v>19.84</v>
      </c>
      <c r="H43" t="n">
        <v>0.39</v>
      </c>
      <c r="I43" t="n">
        <v>257</v>
      </c>
      <c r="J43" t="n">
        <v>91.09999999999999</v>
      </c>
      <c r="K43" t="n">
        <v>37.55</v>
      </c>
      <c r="L43" t="n">
        <v>2</v>
      </c>
      <c r="M43" t="n">
        <v>255</v>
      </c>
      <c r="N43" t="n">
        <v>11.54</v>
      </c>
      <c r="O43" t="n">
        <v>11468.97</v>
      </c>
      <c r="P43" t="n">
        <v>711.8099999999999</v>
      </c>
      <c r="Q43" t="n">
        <v>1262.26</v>
      </c>
      <c r="R43" t="n">
        <v>351.45</v>
      </c>
      <c r="S43" t="n">
        <v>108.84</v>
      </c>
      <c r="T43" t="n">
        <v>119185.59</v>
      </c>
      <c r="U43" t="n">
        <v>0.31</v>
      </c>
      <c r="V43" t="n">
        <v>0.85</v>
      </c>
      <c r="W43" t="n">
        <v>21.09</v>
      </c>
      <c r="X43" t="n">
        <v>7.41</v>
      </c>
      <c r="Y43" t="n">
        <v>0.5</v>
      </c>
      <c r="Z43" t="n">
        <v>10</v>
      </c>
    </row>
    <row r="44">
      <c r="A44" t="n">
        <v>2</v>
      </c>
      <c r="B44" t="n">
        <v>40</v>
      </c>
      <c r="C44" t="inlineStr">
        <is>
          <t xml:space="preserve">CONCLUIDO	</t>
        </is>
      </c>
      <c r="D44" t="n">
        <v>1.145</v>
      </c>
      <c r="E44" t="n">
        <v>87.34</v>
      </c>
      <c r="F44" t="n">
        <v>82.3</v>
      </c>
      <c r="G44" t="n">
        <v>30.11</v>
      </c>
      <c r="H44" t="n">
        <v>0.57</v>
      </c>
      <c r="I44" t="n">
        <v>164</v>
      </c>
      <c r="J44" t="n">
        <v>92.31999999999999</v>
      </c>
      <c r="K44" t="n">
        <v>37.55</v>
      </c>
      <c r="L44" t="n">
        <v>3</v>
      </c>
      <c r="M44" t="n">
        <v>162</v>
      </c>
      <c r="N44" t="n">
        <v>11.77</v>
      </c>
      <c r="O44" t="n">
        <v>11620.34</v>
      </c>
      <c r="P44" t="n">
        <v>680.45</v>
      </c>
      <c r="Q44" t="n">
        <v>1262.12</v>
      </c>
      <c r="R44" t="n">
        <v>264.41</v>
      </c>
      <c r="S44" t="n">
        <v>108.84</v>
      </c>
      <c r="T44" t="n">
        <v>76131.84</v>
      </c>
      <c r="U44" t="n">
        <v>0.41</v>
      </c>
      <c r="V44" t="n">
        <v>0.88</v>
      </c>
      <c r="W44" t="n">
        <v>20.91</v>
      </c>
      <c r="X44" t="n">
        <v>4.71</v>
      </c>
      <c r="Y44" t="n">
        <v>0.5</v>
      </c>
      <c r="Z44" t="n">
        <v>10</v>
      </c>
    </row>
    <row r="45">
      <c r="A45" t="n">
        <v>3</v>
      </c>
      <c r="B45" t="n">
        <v>40</v>
      </c>
      <c r="C45" t="inlineStr">
        <is>
          <t xml:space="preserve">CONCLUIDO	</t>
        </is>
      </c>
      <c r="D45" t="n">
        <v>1.1736</v>
      </c>
      <c r="E45" t="n">
        <v>85.20999999999999</v>
      </c>
      <c r="F45" t="n">
        <v>81</v>
      </c>
      <c r="G45" t="n">
        <v>40.5</v>
      </c>
      <c r="H45" t="n">
        <v>0.75</v>
      </c>
      <c r="I45" t="n">
        <v>120</v>
      </c>
      <c r="J45" t="n">
        <v>93.55</v>
      </c>
      <c r="K45" t="n">
        <v>37.55</v>
      </c>
      <c r="L45" t="n">
        <v>4</v>
      </c>
      <c r="M45" t="n">
        <v>118</v>
      </c>
      <c r="N45" t="n">
        <v>12</v>
      </c>
      <c r="O45" t="n">
        <v>11772.07</v>
      </c>
      <c r="P45" t="n">
        <v>660.91</v>
      </c>
      <c r="Q45" t="n">
        <v>1261.98</v>
      </c>
      <c r="R45" t="n">
        <v>222.21</v>
      </c>
      <c r="S45" t="n">
        <v>108.84</v>
      </c>
      <c r="T45" t="n">
        <v>55251.03</v>
      </c>
      <c r="U45" t="n">
        <v>0.49</v>
      </c>
      <c r="V45" t="n">
        <v>0.89</v>
      </c>
      <c r="W45" t="n">
        <v>20.84</v>
      </c>
      <c r="X45" t="n">
        <v>3.42</v>
      </c>
      <c r="Y45" t="n">
        <v>0.5</v>
      </c>
      <c r="Z45" t="n">
        <v>10</v>
      </c>
    </row>
    <row r="46">
      <c r="A46" t="n">
        <v>4</v>
      </c>
      <c r="B46" t="n">
        <v>40</v>
      </c>
      <c r="C46" t="inlineStr">
        <is>
          <t xml:space="preserve">CONCLUIDO	</t>
        </is>
      </c>
      <c r="D46" t="n">
        <v>1.1908</v>
      </c>
      <c r="E46" t="n">
        <v>83.98</v>
      </c>
      <c r="F46" t="n">
        <v>80.26000000000001</v>
      </c>
      <c r="G46" t="n">
        <v>51.23</v>
      </c>
      <c r="H46" t="n">
        <v>0.93</v>
      </c>
      <c r="I46" t="n">
        <v>94</v>
      </c>
      <c r="J46" t="n">
        <v>94.79000000000001</v>
      </c>
      <c r="K46" t="n">
        <v>37.55</v>
      </c>
      <c r="L46" t="n">
        <v>5</v>
      </c>
      <c r="M46" t="n">
        <v>92</v>
      </c>
      <c r="N46" t="n">
        <v>12.23</v>
      </c>
      <c r="O46" t="n">
        <v>11924.18</v>
      </c>
      <c r="P46" t="n">
        <v>646.0700000000001</v>
      </c>
      <c r="Q46" t="n">
        <v>1261.97</v>
      </c>
      <c r="R46" t="n">
        <v>198.35</v>
      </c>
      <c r="S46" t="n">
        <v>108.84</v>
      </c>
      <c r="T46" t="n">
        <v>43450.09</v>
      </c>
      <c r="U46" t="n">
        <v>0.55</v>
      </c>
      <c r="V46" t="n">
        <v>0.9</v>
      </c>
      <c r="W46" t="n">
        <v>20.79</v>
      </c>
      <c r="X46" t="n">
        <v>2.67</v>
      </c>
      <c r="Y46" t="n">
        <v>0.5</v>
      </c>
      <c r="Z46" t="n">
        <v>10</v>
      </c>
    </row>
    <row r="47">
      <c r="A47" t="n">
        <v>5</v>
      </c>
      <c r="B47" t="n">
        <v>40</v>
      </c>
      <c r="C47" t="inlineStr">
        <is>
          <t xml:space="preserve">CONCLUIDO	</t>
        </is>
      </c>
      <c r="D47" t="n">
        <v>1.2025</v>
      </c>
      <c r="E47" t="n">
        <v>83.16</v>
      </c>
      <c r="F47" t="n">
        <v>79.76000000000001</v>
      </c>
      <c r="G47" t="n">
        <v>62.15</v>
      </c>
      <c r="H47" t="n">
        <v>1.1</v>
      </c>
      <c r="I47" t="n">
        <v>77</v>
      </c>
      <c r="J47" t="n">
        <v>96.02</v>
      </c>
      <c r="K47" t="n">
        <v>37.55</v>
      </c>
      <c r="L47" t="n">
        <v>6</v>
      </c>
      <c r="M47" t="n">
        <v>75</v>
      </c>
      <c r="N47" t="n">
        <v>12.47</v>
      </c>
      <c r="O47" t="n">
        <v>12076.67</v>
      </c>
      <c r="P47" t="n">
        <v>632.51</v>
      </c>
      <c r="Q47" t="n">
        <v>1262.04</v>
      </c>
      <c r="R47" t="n">
        <v>182.19</v>
      </c>
      <c r="S47" t="n">
        <v>108.84</v>
      </c>
      <c r="T47" t="n">
        <v>35458.35</v>
      </c>
      <c r="U47" t="n">
        <v>0.6</v>
      </c>
      <c r="V47" t="n">
        <v>0.91</v>
      </c>
      <c r="W47" t="n">
        <v>20.76</v>
      </c>
      <c r="X47" t="n">
        <v>2.18</v>
      </c>
      <c r="Y47" t="n">
        <v>0.5</v>
      </c>
      <c r="Z47" t="n">
        <v>10</v>
      </c>
    </row>
    <row r="48">
      <c r="A48" t="n">
        <v>6</v>
      </c>
      <c r="B48" t="n">
        <v>40</v>
      </c>
      <c r="C48" t="inlineStr">
        <is>
          <t xml:space="preserve">CONCLUIDO	</t>
        </is>
      </c>
      <c r="D48" t="n">
        <v>1.2106</v>
      </c>
      <c r="E48" t="n">
        <v>82.61</v>
      </c>
      <c r="F48" t="n">
        <v>79.44</v>
      </c>
      <c r="G48" t="n">
        <v>73.33</v>
      </c>
      <c r="H48" t="n">
        <v>1.27</v>
      </c>
      <c r="I48" t="n">
        <v>65</v>
      </c>
      <c r="J48" t="n">
        <v>97.26000000000001</v>
      </c>
      <c r="K48" t="n">
        <v>37.55</v>
      </c>
      <c r="L48" t="n">
        <v>7</v>
      </c>
      <c r="M48" t="n">
        <v>63</v>
      </c>
      <c r="N48" t="n">
        <v>12.71</v>
      </c>
      <c r="O48" t="n">
        <v>12229.54</v>
      </c>
      <c r="P48" t="n">
        <v>620.05</v>
      </c>
      <c r="Q48" t="n">
        <v>1261.95</v>
      </c>
      <c r="R48" t="n">
        <v>171.3</v>
      </c>
      <c r="S48" t="n">
        <v>108.84</v>
      </c>
      <c r="T48" t="n">
        <v>30071.69</v>
      </c>
      <c r="U48" t="n">
        <v>0.64</v>
      </c>
      <c r="V48" t="n">
        <v>0.91</v>
      </c>
      <c r="W48" t="n">
        <v>20.75</v>
      </c>
      <c r="X48" t="n">
        <v>1.85</v>
      </c>
      <c r="Y48" t="n">
        <v>0.5</v>
      </c>
      <c r="Z48" t="n">
        <v>10</v>
      </c>
    </row>
    <row r="49">
      <c r="A49" t="n">
        <v>7</v>
      </c>
      <c r="B49" t="n">
        <v>40</v>
      </c>
      <c r="C49" t="inlineStr">
        <is>
          <t xml:space="preserve">CONCLUIDO	</t>
        </is>
      </c>
      <c r="D49" t="n">
        <v>1.2169</v>
      </c>
      <c r="E49" t="n">
        <v>82.18000000000001</v>
      </c>
      <c r="F49" t="n">
        <v>79.18000000000001</v>
      </c>
      <c r="G49" t="n">
        <v>84.83</v>
      </c>
      <c r="H49" t="n">
        <v>1.43</v>
      </c>
      <c r="I49" t="n">
        <v>56</v>
      </c>
      <c r="J49" t="n">
        <v>98.5</v>
      </c>
      <c r="K49" t="n">
        <v>37.55</v>
      </c>
      <c r="L49" t="n">
        <v>8</v>
      </c>
      <c r="M49" t="n">
        <v>54</v>
      </c>
      <c r="N49" t="n">
        <v>12.95</v>
      </c>
      <c r="O49" t="n">
        <v>12382.79</v>
      </c>
      <c r="P49" t="n">
        <v>608.84</v>
      </c>
      <c r="Q49" t="n">
        <v>1261.93</v>
      </c>
      <c r="R49" t="n">
        <v>162.64</v>
      </c>
      <c r="S49" t="n">
        <v>108.84</v>
      </c>
      <c r="T49" t="n">
        <v>25785.7</v>
      </c>
      <c r="U49" t="n">
        <v>0.67</v>
      </c>
      <c r="V49" t="n">
        <v>0.91</v>
      </c>
      <c r="W49" t="n">
        <v>20.75</v>
      </c>
      <c r="X49" t="n">
        <v>1.59</v>
      </c>
      <c r="Y49" t="n">
        <v>0.5</v>
      </c>
      <c r="Z49" t="n">
        <v>10</v>
      </c>
    </row>
    <row r="50">
      <c r="A50" t="n">
        <v>8</v>
      </c>
      <c r="B50" t="n">
        <v>40</v>
      </c>
      <c r="C50" t="inlineStr">
        <is>
          <t xml:space="preserve">CONCLUIDO	</t>
        </is>
      </c>
      <c r="D50" t="n">
        <v>1.2224</v>
      </c>
      <c r="E50" t="n">
        <v>81.81</v>
      </c>
      <c r="F50" t="n">
        <v>78.94</v>
      </c>
      <c r="G50" t="n">
        <v>96.66</v>
      </c>
      <c r="H50" t="n">
        <v>1.59</v>
      </c>
      <c r="I50" t="n">
        <v>49</v>
      </c>
      <c r="J50" t="n">
        <v>99.75</v>
      </c>
      <c r="K50" t="n">
        <v>37.55</v>
      </c>
      <c r="L50" t="n">
        <v>9</v>
      </c>
      <c r="M50" t="n">
        <v>47</v>
      </c>
      <c r="N50" t="n">
        <v>13.2</v>
      </c>
      <c r="O50" t="n">
        <v>12536.43</v>
      </c>
      <c r="P50" t="n">
        <v>597.4400000000001</v>
      </c>
      <c r="Q50" t="n">
        <v>1261.94</v>
      </c>
      <c r="R50" t="n">
        <v>155.65</v>
      </c>
      <c r="S50" t="n">
        <v>108.84</v>
      </c>
      <c r="T50" t="n">
        <v>22325.87</v>
      </c>
      <c r="U50" t="n">
        <v>0.7</v>
      </c>
      <c r="V50" t="n">
        <v>0.92</v>
      </c>
      <c r="W50" t="n">
        <v>20.71</v>
      </c>
      <c r="X50" t="n">
        <v>1.36</v>
      </c>
      <c r="Y50" t="n">
        <v>0.5</v>
      </c>
      <c r="Z50" t="n">
        <v>10</v>
      </c>
    </row>
    <row r="51">
      <c r="A51" t="n">
        <v>9</v>
      </c>
      <c r="B51" t="n">
        <v>40</v>
      </c>
      <c r="C51" t="inlineStr">
        <is>
          <t xml:space="preserve">CONCLUIDO	</t>
        </is>
      </c>
      <c r="D51" t="n">
        <v>1.2264</v>
      </c>
      <c r="E51" t="n">
        <v>81.54000000000001</v>
      </c>
      <c r="F51" t="n">
        <v>78.79000000000001</v>
      </c>
      <c r="G51" t="n">
        <v>109.93</v>
      </c>
      <c r="H51" t="n">
        <v>1.74</v>
      </c>
      <c r="I51" t="n">
        <v>43</v>
      </c>
      <c r="J51" t="n">
        <v>101</v>
      </c>
      <c r="K51" t="n">
        <v>37.55</v>
      </c>
      <c r="L51" t="n">
        <v>10</v>
      </c>
      <c r="M51" t="n">
        <v>41</v>
      </c>
      <c r="N51" t="n">
        <v>13.45</v>
      </c>
      <c r="O51" t="n">
        <v>12690.46</v>
      </c>
      <c r="P51" t="n">
        <v>585.54</v>
      </c>
      <c r="Q51" t="n">
        <v>1261.94</v>
      </c>
      <c r="R51" t="n">
        <v>150.14</v>
      </c>
      <c r="S51" t="n">
        <v>108.84</v>
      </c>
      <c r="T51" t="n">
        <v>19601.34</v>
      </c>
      <c r="U51" t="n">
        <v>0.72</v>
      </c>
      <c r="V51" t="n">
        <v>0.92</v>
      </c>
      <c r="W51" t="n">
        <v>20.72</v>
      </c>
      <c r="X51" t="n">
        <v>1.2</v>
      </c>
      <c r="Y51" t="n">
        <v>0.5</v>
      </c>
      <c r="Z51" t="n">
        <v>10</v>
      </c>
    </row>
    <row r="52">
      <c r="A52" t="n">
        <v>10</v>
      </c>
      <c r="B52" t="n">
        <v>40</v>
      </c>
      <c r="C52" t="inlineStr">
        <is>
          <t xml:space="preserve">CONCLUIDO	</t>
        </is>
      </c>
      <c r="D52" t="n">
        <v>1.229</v>
      </c>
      <c r="E52" t="n">
        <v>81.36</v>
      </c>
      <c r="F52" t="n">
        <v>78.69</v>
      </c>
      <c r="G52" t="n">
        <v>121.06</v>
      </c>
      <c r="H52" t="n">
        <v>1.89</v>
      </c>
      <c r="I52" t="n">
        <v>39</v>
      </c>
      <c r="J52" t="n">
        <v>102.25</v>
      </c>
      <c r="K52" t="n">
        <v>37.55</v>
      </c>
      <c r="L52" t="n">
        <v>11</v>
      </c>
      <c r="M52" t="n">
        <v>36</v>
      </c>
      <c r="N52" t="n">
        <v>13.7</v>
      </c>
      <c r="O52" t="n">
        <v>12844.88</v>
      </c>
      <c r="P52" t="n">
        <v>574.78</v>
      </c>
      <c r="Q52" t="n">
        <v>1261.96</v>
      </c>
      <c r="R52" t="n">
        <v>146.91</v>
      </c>
      <c r="S52" t="n">
        <v>108.84</v>
      </c>
      <c r="T52" t="n">
        <v>18007.42</v>
      </c>
      <c r="U52" t="n">
        <v>0.74</v>
      </c>
      <c r="V52" t="n">
        <v>0.92</v>
      </c>
      <c r="W52" t="n">
        <v>20.71</v>
      </c>
      <c r="X52" t="n">
        <v>1.1</v>
      </c>
      <c r="Y52" t="n">
        <v>0.5</v>
      </c>
      <c r="Z52" t="n">
        <v>10</v>
      </c>
    </row>
    <row r="53">
      <c r="A53" t="n">
        <v>11</v>
      </c>
      <c r="B53" t="n">
        <v>40</v>
      </c>
      <c r="C53" t="inlineStr">
        <is>
          <t xml:space="preserve">CONCLUIDO	</t>
        </is>
      </c>
      <c r="D53" t="n">
        <v>1.2315</v>
      </c>
      <c r="E53" t="n">
        <v>81.2</v>
      </c>
      <c r="F53" t="n">
        <v>78.59999999999999</v>
      </c>
      <c r="G53" t="n">
        <v>134.74</v>
      </c>
      <c r="H53" t="n">
        <v>2.04</v>
      </c>
      <c r="I53" t="n">
        <v>35</v>
      </c>
      <c r="J53" t="n">
        <v>103.51</v>
      </c>
      <c r="K53" t="n">
        <v>37.55</v>
      </c>
      <c r="L53" t="n">
        <v>12</v>
      </c>
      <c r="M53" t="n">
        <v>27</v>
      </c>
      <c r="N53" t="n">
        <v>13.95</v>
      </c>
      <c r="O53" t="n">
        <v>12999.7</v>
      </c>
      <c r="P53" t="n">
        <v>562.83</v>
      </c>
      <c r="Q53" t="n">
        <v>1261.96</v>
      </c>
      <c r="R53" t="n">
        <v>143.69</v>
      </c>
      <c r="S53" t="n">
        <v>108.84</v>
      </c>
      <c r="T53" t="n">
        <v>16417.17</v>
      </c>
      <c r="U53" t="n">
        <v>0.76</v>
      </c>
      <c r="V53" t="n">
        <v>0.92</v>
      </c>
      <c r="W53" t="n">
        <v>20.72</v>
      </c>
      <c r="X53" t="n">
        <v>1.01</v>
      </c>
      <c r="Y53" t="n">
        <v>0.5</v>
      </c>
      <c r="Z53" t="n">
        <v>10</v>
      </c>
    </row>
    <row r="54">
      <c r="A54" t="n">
        <v>12</v>
      </c>
      <c r="B54" t="n">
        <v>40</v>
      </c>
      <c r="C54" t="inlineStr">
        <is>
          <t xml:space="preserve">CONCLUIDO	</t>
        </is>
      </c>
      <c r="D54" t="n">
        <v>1.2333</v>
      </c>
      <c r="E54" t="n">
        <v>81.08</v>
      </c>
      <c r="F54" t="n">
        <v>78.52</v>
      </c>
      <c r="G54" t="n">
        <v>142.76</v>
      </c>
      <c r="H54" t="n">
        <v>2.18</v>
      </c>
      <c r="I54" t="n">
        <v>33</v>
      </c>
      <c r="J54" t="n">
        <v>104.76</v>
      </c>
      <c r="K54" t="n">
        <v>37.55</v>
      </c>
      <c r="L54" t="n">
        <v>13</v>
      </c>
      <c r="M54" t="n">
        <v>7</v>
      </c>
      <c r="N54" t="n">
        <v>14.21</v>
      </c>
      <c r="O54" t="n">
        <v>13154.91</v>
      </c>
      <c r="P54" t="n">
        <v>558.08</v>
      </c>
      <c r="Q54" t="n">
        <v>1262</v>
      </c>
      <c r="R54" t="n">
        <v>140.28</v>
      </c>
      <c r="S54" t="n">
        <v>108.84</v>
      </c>
      <c r="T54" t="n">
        <v>14723.57</v>
      </c>
      <c r="U54" t="n">
        <v>0.78</v>
      </c>
      <c r="V54" t="n">
        <v>0.92</v>
      </c>
      <c r="W54" t="n">
        <v>20.73</v>
      </c>
      <c r="X54" t="n">
        <v>0.93</v>
      </c>
      <c r="Y54" t="n">
        <v>0.5</v>
      </c>
      <c r="Z54" t="n">
        <v>10</v>
      </c>
    </row>
    <row r="55">
      <c r="A55" t="n">
        <v>13</v>
      </c>
      <c r="B55" t="n">
        <v>40</v>
      </c>
      <c r="C55" t="inlineStr">
        <is>
          <t xml:space="preserve">CONCLUIDO	</t>
        </is>
      </c>
      <c r="D55" t="n">
        <v>1.2332</v>
      </c>
      <c r="E55" t="n">
        <v>81.09</v>
      </c>
      <c r="F55" t="n">
        <v>78.53</v>
      </c>
      <c r="G55" t="n">
        <v>142.77</v>
      </c>
      <c r="H55" t="n">
        <v>2.33</v>
      </c>
      <c r="I55" t="n">
        <v>33</v>
      </c>
      <c r="J55" t="n">
        <v>106.03</v>
      </c>
      <c r="K55" t="n">
        <v>37.55</v>
      </c>
      <c r="L55" t="n">
        <v>14</v>
      </c>
      <c r="M55" t="n">
        <v>0</v>
      </c>
      <c r="N55" t="n">
        <v>14.47</v>
      </c>
      <c r="O55" t="n">
        <v>13310.53</v>
      </c>
      <c r="P55" t="n">
        <v>563.88</v>
      </c>
      <c r="Q55" t="n">
        <v>1261.97</v>
      </c>
      <c r="R55" t="n">
        <v>140.36</v>
      </c>
      <c r="S55" t="n">
        <v>108.84</v>
      </c>
      <c r="T55" t="n">
        <v>14763.97</v>
      </c>
      <c r="U55" t="n">
        <v>0.78</v>
      </c>
      <c r="V55" t="n">
        <v>0.92</v>
      </c>
      <c r="W55" t="n">
        <v>20.74</v>
      </c>
      <c r="X55" t="n">
        <v>0.9399999999999999</v>
      </c>
      <c r="Y55" t="n">
        <v>0.5</v>
      </c>
      <c r="Z55" t="n">
        <v>10</v>
      </c>
    </row>
    <row r="56">
      <c r="A56" t="n">
        <v>0</v>
      </c>
      <c r="B56" t="n">
        <v>30</v>
      </c>
      <c r="C56" t="inlineStr">
        <is>
          <t xml:space="preserve">CONCLUIDO	</t>
        </is>
      </c>
      <c r="D56" t="n">
        <v>0.9939</v>
      </c>
      <c r="E56" t="n">
        <v>100.62</v>
      </c>
      <c r="F56" t="n">
        <v>91.39</v>
      </c>
      <c r="G56" t="n">
        <v>11.54</v>
      </c>
      <c r="H56" t="n">
        <v>0.24</v>
      </c>
      <c r="I56" t="n">
        <v>475</v>
      </c>
      <c r="J56" t="n">
        <v>71.52</v>
      </c>
      <c r="K56" t="n">
        <v>32.27</v>
      </c>
      <c r="L56" t="n">
        <v>1</v>
      </c>
      <c r="M56" t="n">
        <v>473</v>
      </c>
      <c r="N56" t="n">
        <v>8.25</v>
      </c>
      <c r="O56" t="n">
        <v>9054.6</v>
      </c>
      <c r="P56" t="n">
        <v>658.9299999999999</v>
      </c>
      <c r="Q56" t="n">
        <v>1262.43</v>
      </c>
      <c r="R56" t="n">
        <v>560.3</v>
      </c>
      <c r="S56" t="n">
        <v>108.84</v>
      </c>
      <c r="T56" t="n">
        <v>222522.95</v>
      </c>
      <c r="U56" t="n">
        <v>0.19</v>
      </c>
      <c r="V56" t="n">
        <v>0.79</v>
      </c>
      <c r="W56" t="n">
        <v>21.42</v>
      </c>
      <c r="X56" t="n">
        <v>13.78</v>
      </c>
      <c r="Y56" t="n">
        <v>0.5</v>
      </c>
      <c r="Z56" t="n">
        <v>10</v>
      </c>
    </row>
    <row r="57">
      <c r="A57" t="n">
        <v>1</v>
      </c>
      <c r="B57" t="n">
        <v>30</v>
      </c>
      <c r="C57" t="inlineStr">
        <is>
          <t xml:space="preserve">CONCLUIDO	</t>
        </is>
      </c>
      <c r="D57" t="n">
        <v>1.1248</v>
      </c>
      <c r="E57" t="n">
        <v>88.90000000000001</v>
      </c>
      <c r="F57" t="n">
        <v>83.73</v>
      </c>
      <c r="G57" t="n">
        <v>23.48</v>
      </c>
      <c r="H57" t="n">
        <v>0.48</v>
      </c>
      <c r="I57" t="n">
        <v>214</v>
      </c>
      <c r="J57" t="n">
        <v>72.7</v>
      </c>
      <c r="K57" t="n">
        <v>32.27</v>
      </c>
      <c r="L57" t="n">
        <v>2</v>
      </c>
      <c r="M57" t="n">
        <v>212</v>
      </c>
      <c r="N57" t="n">
        <v>8.43</v>
      </c>
      <c r="O57" t="n">
        <v>9200.25</v>
      </c>
      <c r="P57" t="n">
        <v>592.53</v>
      </c>
      <c r="Q57" t="n">
        <v>1262.2</v>
      </c>
      <c r="R57" t="n">
        <v>310.75</v>
      </c>
      <c r="S57" t="n">
        <v>108.84</v>
      </c>
      <c r="T57" t="n">
        <v>99050.25</v>
      </c>
      <c r="U57" t="n">
        <v>0.35</v>
      </c>
      <c r="V57" t="n">
        <v>0.87</v>
      </c>
      <c r="W57" t="n">
        <v>21</v>
      </c>
      <c r="X57" t="n">
        <v>6.13</v>
      </c>
      <c r="Y57" t="n">
        <v>0.5</v>
      </c>
      <c r="Z57" t="n">
        <v>10</v>
      </c>
    </row>
    <row r="58">
      <c r="A58" t="n">
        <v>2</v>
      </c>
      <c r="B58" t="n">
        <v>30</v>
      </c>
      <c r="C58" t="inlineStr">
        <is>
          <t xml:space="preserve">CONCLUIDO	</t>
        </is>
      </c>
      <c r="D58" t="n">
        <v>1.1706</v>
      </c>
      <c r="E58" t="n">
        <v>85.42</v>
      </c>
      <c r="F58" t="n">
        <v>81.45999999999999</v>
      </c>
      <c r="G58" t="n">
        <v>35.94</v>
      </c>
      <c r="H58" t="n">
        <v>0.71</v>
      </c>
      <c r="I58" t="n">
        <v>136</v>
      </c>
      <c r="J58" t="n">
        <v>73.88</v>
      </c>
      <c r="K58" t="n">
        <v>32.27</v>
      </c>
      <c r="L58" t="n">
        <v>3</v>
      </c>
      <c r="M58" t="n">
        <v>134</v>
      </c>
      <c r="N58" t="n">
        <v>8.609999999999999</v>
      </c>
      <c r="O58" t="n">
        <v>9346.23</v>
      </c>
      <c r="P58" t="n">
        <v>565.05</v>
      </c>
      <c r="Q58" t="n">
        <v>1261.97</v>
      </c>
      <c r="R58" t="n">
        <v>237.6</v>
      </c>
      <c r="S58" t="n">
        <v>108.84</v>
      </c>
      <c r="T58" t="n">
        <v>62868.19</v>
      </c>
      <c r="U58" t="n">
        <v>0.46</v>
      </c>
      <c r="V58" t="n">
        <v>0.89</v>
      </c>
      <c r="W58" t="n">
        <v>20.86</v>
      </c>
      <c r="X58" t="n">
        <v>3.88</v>
      </c>
      <c r="Y58" t="n">
        <v>0.5</v>
      </c>
      <c r="Z58" t="n">
        <v>10</v>
      </c>
    </row>
    <row r="59">
      <c r="A59" t="n">
        <v>3</v>
      </c>
      <c r="B59" t="n">
        <v>30</v>
      </c>
      <c r="C59" t="inlineStr">
        <is>
          <t xml:space="preserve">CONCLUIDO	</t>
        </is>
      </c>
      <c r="D59" t="n">
        <v>1.1934</v>
      </c>
      <c r="E59" t="n">
        <v>83.79000000000001</v>
      </c>
      <c r="F59" t="n">
        <v>80.41</v>
      </c>
      <c r="G59" t="n">
        <v>48.73</v>
      </c>
      <c r="H59" t="n">
        <v>0.93</v>
      </c>
      <c r="I59" t="n">
        <v>99</v>
      </c>
      <c r="J59" t="n">
        <v>75.06999999999999</v>
      </c>
      <c r="K59" t="n">
        <v>32.27</v>
      </c>
      <c r="L59" t="n">
        <v>4</v>
      </c>
      <c r="M59" t="n">
        <v>97</v>
      </c>
      <c r="N59" t="n">
        <v>8.800000000000001</v>
      </c>
      <c r="O59" t="n">
        <v>9492.549999999999</v>
      </c>
      <c r="P59" t="n">
        <v>545.26</v>
      </c>
      <c r="Q59" t="n">
        <v>1262.05</v>
      </c>
      <c r="R59" t="n">
        <v>202.37</v>
      </c>
      <c r="S59" t="n">
        <v>108.84</v>
      </c>
      <c r="T59" t="n">
        <v>45437.12</v>
      </c>
      <c r="U59" t="n">
        <v>0.54</v>
      </c>
      <c r="V59" t="n">
        <v>0.9</v>
      </c>
      <c r="W59" t="n">
        <v>20.82</v>
      </c>
      <c r="X59" t="n">
        <v>2.82</v>
      </c>
      <c r="Y59" t="n">
        <v>0.5</v>
      </c>
      <c r="Z59" t="n">
        <v>10</v>
      </c>
    </row>
    <row r="60">
      <c r="A60" t="n">
        <v>4</v>
      </c>
      <c r="B60" t="n">
        <v>30</v>
      </c>
      <c r="C60" t="inlineStr">
        <is>
          <t xml:space="preserve">CONCLUIDO	</t>
        </is>
      </c>
      <c r="D60" t="n">
        <v>1.2076</v>
      </c>
      <c r="E60" t="n">
        <v>82.81</v>
      </c>
      <c r="F60" t="n">
        <v>79.77</v>
      </c>
      <c r="G60" t="n">
        <v>62.16</v>
      </c>
      <c r="H60" t="n">
        <v>1.15</v>
      </c>
      <c r="I60" t="n">
        <v>77</v>
      </c>
      <c r="J60" t="n">
        <v>76.26000000000001</v>
      </c>
      <c r="K60" t="n">
        <v>32.27</v>
      </c>
      <c r="L60" t="n">
        <v>5</v>
      </c>
      <c r="M60" t="n">
        <v>75</v>
      </c>
      <c r="N60" t="n">
        <v>8.99</v>
      </c>
      <c r="O60" t="n">
        <v>9639.200000000001</v>
      </c>
      <c r="P60" t="n">
        <v>528.22</v>
      </c>
      <c r="Q60" t="n">
        <v>1261.97</v>
      </c>
      <c r="R60" t="n">
        <v>181.74</v>
      </c>
      <c r="S60" t="n">
        <v>108.84</v>
      </c>
      <c r="T60" t="n">
        <v>35234.99</v>
      </c>
      <c r="U60" t="n">
        <v>0.6</v>
      </c>
      <c r="V60" t="n">
        <v>0.91</v>
      </c>
      <c r="W60" t="n">
        <v>20.78</v>
      </c>
      <c r="X60" t="n">
        <v>2.18</v>
      </c>
      <c r="Y60" t="n">
        <v>0.5</v>
      </c>
      <c r="Z60" t="n">
        <v>10</v>
      </c>
    </row>
    <row r="61">
      <c r="A61" t="n">
        <v>5</v>
      </c>
      <c r="B61" t="n">
        <v>30</v>
      </c>
      <c r="C61" t="inlineStr">
        <is>
          <t xml:space="preserve">CONCLUIDO	</t>
        </is>
      </c>
      <c r="D61" t="n">
        <v>1.2166</v>
      </c>
      <c r="E61" t="n">
        <v>82.2</v>
      </c>
      <c r="F61" t="n">
        <v>79.37</v>
      </c>
      <c r="G61" t="n">
        <v>75.59</v>
      </c>
      <c r="H61" t="n">
        <v>1.36</v>
      </c>
      <c r="I61" t="n">
        <v>63</v>
      </c>
      <c r="J61" t="n">
        <v>77.45</v>
      </c>
      <c r="K61" t="n">
        <v>32.27</v>
      </c>
      <c r="L61" t="n">
        <v>6</v>
      </c>
      <c r="M61" t="n">
        <v>61</v>
      </c>
      <c r="N61" t="n">
        <v>9.18</v>
      </c>
      <c r="O61" t="n">
        <v>9786.190000000001</v>
      </c>
      <c r="P61" t="n">
        <v>512.29</v>
      </c>
      <c r="Q61" t="n">
        <v>1261.95</v>
      </c>
      <c r="R61" t="n">
        <v>169.14</v>
      </c>
      <c r="S61" t="n">
        <v>108.84</v>
      </c>
      <c r="T61" t="n">
        <v>29001.06</v>
      </c>
      <c r="U61" t="n">
        <v>0.64</v>
      </c>
      <c r="V61" t="n">
        <v>0.91</v>
      </c>
      <c r="W61" t="n">
        <v>20.75</v>
      </c>
      <c r="X61" t="n">
        <v>1.79</v>
      </c>
      <c r="Y61" t="n">
        <v>0.5</v>
      </c>
      <c r="Z61" t="n">
        <v>10</v>
      </c>
    </row>
    <row r="62">
      <c r="A62" t="n">
        <v>6</v>
      </c>
      <c r="B62" t="n">
        <v>30</v>
      </c>
      <c r="C62" t="inlineStr">
        <is>
          <t xml:space="preserve">CONCLUIDO	</t>
        </is>
      </c>
      <c r="D62" t="n">
        <v>1.2239</v>
      </c>
      <c r="E62" t="n">
        <v>81.70999999999999</v>
      </c>
      <c r="F62" t="n">
        <v>79.06</v>
      </c>
      <c r="G62" t="n">
        <v>91.22</v>
      </c>
      <c r="H62" t="n">
        <v>1.56</v>
      </c>
      <c r="I62" t="n">
        <v>52</v>
      </c>
      <c r="J62" t="n">
        <v>78.65000000000001</v>
      </c>
      <c r="K62" t="n">
        <v>32.27</v>
      </c>
      <c r="L62" t="n">
        <v>7</v>
      </c>
      <c r="M62" t="n">
        <v>50</v>
      </c>
      <c r="N62" t="n">
        <v>9.380000000000001</v>
      </c>
      <c r="O62" t="n">
        <v>9933.52</v>
      </c>
      <c r="P62" t="n">
        <v>496.39</v>
      </c>
      <c r="Q62" t="n">
        <v>1261.91</v>
      </c>
      <c r="R62" t="n">
        <v>158.69</v>
      </c>
      <c r="S62" t="n">
        <v>108.84</v>
      </c>
      <c r="T62" t="n">
        <v>23832.95</v>
      </c>
      <c r="U62" t="n">
        <v>0.6899999999999999</v>
      </c>
      <c r="V62" t="n">
        <v>0.92</v>
      </c>
      <c r="W62" t="n">
        <v>20.74</v>
      </c>
      <c r="X62" t="n">
        <v>1.47</v>
      </c>
      <c r="Y62" t="n">
        <v>0.5</v>
      </c>
      <c r="Z62" t="n">
        <v>10</v>
      </c>
    </row>
    <row r="63">
      <c r="A63" t="n">
        <v>7</v>
      </c>
      <c r="B63" t="n">
        <v>30</v>
      </c>
      <c r="C63" t="inlineStr">
        <is>
          <t xml:space="preserve">CONCLUIDO	</t>
        </is>
      </c>
      <c r="D63" t="n">
        <v>1.2284</v>
      </c>
      <c r="E63" t="n">
        <v>81.41</v>
      </c>
      <c r="F63" t="n">
        <v>78.86</v>
      </c>
      <c r="G63" t="n">
        <v>105.15</v>
      </c>
      <c r="H63" t="n">
        <v>1.75</v>
      </c>
      <c r="I63" t="n">
        <v>45</v>
      </c>
      <c r="J63" t="n">
        <v>79.84</v>
      </c>
      <c r="K63" t="n">
        <v>32.27</v>
      </c>
      <c r="L63" t="n">
        <v>8</v>
      </c>
      <c r="M63" t="n">
        <v>27</v>
      </c>
      <c r="N63" t="n">
        <v>9.57</v>
      </c>
      <c r="O63" t="n">
        <v>10081.19</v>
      </c>
      <c r="P63" t="n">
        <v>483.58</v>
      </c>
      <c r="Q63" t="n">
        <v>1261.88</v>
      </c>
      <c r="R63" t="n">
        <v>152.21</v>
      </c>
      <c r="S63" t="n">
        <v>108.84</v>
      </c>
      <c r="T63" t="n">
        <v>20628.11</v>
      </c>
      <c r="U63" t="n">
        <v>0.72</v>
      </c>
      <c r="V63" t="n">
        <v>0.92</v>
      </c>
      <c r="W63" t="n">
        <v>20.73</v>
      </c>
      <c r="X63" t="n">
        <v>1.28</v>
      </c>
      <c r="Y63" t="n">
        <v>0.5</v>
      </c>
      <c r="Z63" t="n">
        <v>10</v>
      </c>
    </row>
    <row r="64">
      <c r="A64" t="n">
        <v>8</v>
      </c>
      <c r="B64" t="n">
        <v>30</v>
      </c>
      <c r="C64" t="inlineStr">
        <is>
          <t xml:space="preserve">CONCLUIDO	</t>
        </is>
      </c>
      <c r="D64" t="n">
        <v>1.2283</v>
      </c>
      <c r="E64" t="n">
        <v>81.41</v>
      </c>
      <c r="F64" t="n">
        <v>78.89</v>
      </c>
      <c r="G64" t="n">
        <v>107.57</v>
      </c>
      <c r="H64" t="n">
        <v>1.94</v>
      </c>
      <c r="I64" t="n">
        <v>44</v>
      </c>
      <c r="J64" t="n">
        <v>81.04000000000001</v>
      </c>
      <c r="K64" t="n">
        <v>32.27</v>
      </c>
      <c r="L64" t="n">
        <v>9</v>
      </c>
      <c r="M64" t="n">
        <v>0</v>
      </c>
      <c r="N64" t="n">
        <v>9.77</v>
      </c>
      <c r="O64" t="n">
        <v>10229.34</v>
      </c>
      <c r="P64" t="n">
        <v>483.91</v>
      </c>
      <c r="Q64" t="n">
        <v>1262.01</v>
      </c>
      <c r="R64" t="n">
        <v>151.49</v>
      </c>
      <c r="S64" t="n">
        <v>108.84</v>
      </c>
      <c r="T64" t="n">
        <v>20271.58</v>
      </c>
      <c r="U64" t="n">
        <v>0.72</v>
      </c>
      <c r="V64" t="n">
        <v>0.92</v>
      </c>
      <c r="W64" t="n">
        <v>20.78</v>
      </c>
      <c r="X64" t="n">
        <v>1.3</v>
      </c>
      <c r="Y64" t="n">
        <v>0.5</v>
      </c>
      <c r="Z64" t="n">
        <v>10</v>
      </c>
    </row>
    <row r="65">
      <c r="A65" t="n">
        <v>0</v>
      </c>
      <c r="B65" t="n">
        <v>15</v>
      </c>
      <c r="C65" t="inlineStr">
        <is>
          <t xml:space="preserve">CONCLUIDO	</t>
        </is>
      </c>
      <c r="D65" t="n">
        <v>1.1043</v>
      </c>
      <c r="E65" t="n">
        <v>90.55</v>
      </c>
      <c r="F65" t="n">
        <v>85.70999999999999</v>
      </c>
      <c r="G65" t="n">
        <v>18.17</v>
      </c>
      <c r="H65" t="n">
        <v>0.43</v>
      </c>
      <c r="I65" t="n">
        <v>283</v>
      </c>
      <c r="J65" t="n">
        <v>39.78</v>
      </c>
      <c r="K65" t="n">
        <v>19.54</v>
      </c>
      <c r="L65" t="n">
        <v>1</v>
      </c>
      <c r="M65" t="n">
        <v>281</v>
      </c>
      <c r="N65" t="n">
        <v>4.24</v>
      </c>
      <c r="O65" t="n">
        <v>5140</v>
      </c>
      <c r="P65" t="n">
        <v>392.35</v>
      </c>
      <c r="Q65" t="n">
        <v>1262.1</v>
      </c>
      <c r="R65" t="n">
        <v>375.69</v>
      </c>
      <c r="S65" t="n">
        <v>108.84</v>
      </c>
      <c r="T65" t="n">
        <v>131176.47</v>
      </c>
      <c r="U65" t="n">
        <v>0.29</v>
      </c>
      <c r="V65" t="n">
        <v>0.85</v>
      </c>
      <c r="W65" t="n">
        <v>21.1</v>
      </c>
      <c r="X65" t="n">
        <v>8.119999999999999</v>
      </c>
      <c r="Y65" t="n">
        <v>0.5</v>
      </c>
      <c r="Z65" t="n">
        <v>10</v>
      </c>
    </row>
    <row r="66">
      <c r="A66" t="n">
        <v>1</v>
      </c>
      <c r="B66" t="n">
        <v>15</v>
      </c>
      <c r="C66" t="inlineStr">
        <is>
          <t xml:space="preserve">CONCLUIDO	</t>
        </is>
      </c>
      <c r="D66" t="n">
        <v>1.1862</v>
      </c>
      <c r="E66" t="n">
        <v>84.3</v>
      </c>
      <c r="F66" t="n">
        <v>81.2</v>
      </c>
      <c r="G66" t="n">
        <v>38.67</v>
      </c>
      <c r="H66" t="n">
        <v>0.84</v>
      </c>
      <c r="I66" t="n">
        <v>126</v>
      </c>
      <c r="J66" t="n">
        <v>40.89</v>
      </c>
      <c r="K66" t="n">
        <v>19.54</v>
      </c>
      <c r="L66" t="n">
        <v>2</v>
      </c>
      <c r="M66" t="n">
        <v>124</v>
      </c>
      <c r="N66" t="n">
        <v>4.35</v>
      </c>
      <c r="O66" t="n">
        <v>5277.26</v>
      </c>
      <c r="P66" t="n">
        <v>347.51</v>
      </c>
      <c r="Q66" t="n">
        <v>1262.03</v>
      </c>
      <c r="R66" t="n">
        <v>228.64</v>
      </c>
      <c r="S66" t="n">
        <v>108.84</v>
      </c>
      <c r="T66" t="n">
        <v>58436.78</v>
      </c>
      <c r="U66" t="n">
        <v>0.48</v>
      </c>
      <c r="V66" t="n">
        <v>0.89</v>
      </c>
      <c r="W66" t="n">
        <v>20.86</v>
      </c>
      <c r="X66" t="n">
        <v>3.61</v>
      </c>
      <c r="Y66" t="n">
        <v>0.5</v>
      </c>
      <c r="Z66" t="n">
        <v>10</v>
      </c>
    </row>
    <row r="67">
      <c r="A67" t="n">
        <v>2</v>
      </c>
      <c r="B67" t="n">
        <v>15</v>
      </c>
      <c r="C67" t="inlineStr">
        <is>
          <t xml:space="preserve">CONCLUIDO	</t>
        </is>
      </c>
      <c r="D67" t="n">
        <v>1.2085</v>
      </c>
      <c r="E67" t="n">
        <v>82.75</v>
      </c>
      <c r="F67" t="n">
        <v>80.09</v>
      </c>
      <c r="G67" t="n">
        <v>55.88</v>
      </c>
      <c r="H67" t="n">
        <v>1.22</v>
      </c>
      <c r="I67" t="n">
        <v>86</v>
      </c>
      <c r="J67" t="n">
        <v>42.01</v>
      </c>
      <c r="K67" t="n">
        <v>19.54</v>
      </c>
      <c r="L67" t="n">
        <v>3</v>
      </c>
      <c r="M67" t="n">
        <v>7</v>
      </c>
      <c r="N67" t="n">
        <v>4.46</v>
      </c>
      <c r="O67" t="n">
        <v>5414.79</v>
      </c>
      <c r="P67" t="n">
        <v>324.64</v>
      </c>
      <c r="Q67" t="n">
        <v>1262.23</v>
      </c>
      <c r="R67" t="n">
        <v>189.26</v>
      </c>
      <c r="S67" t="n">
        <v>108.84</v>
      </c>
      <c r="T67" t="n">
        <v>38949.28</v>
      </c>
      <c r="U67" t="n">
        <v>0.58</v>
      </c>
      <c r="V67" t="n">
        <v>0.9</v>
      </c>
      <c r="W67" t="n">
        <v>20.88</v>
      </c>
      <c r="X67" t="n">
        <v>2.5</v>
      </c>
      <c r="Y67" t="n">
        <v>0.5</v>
      </c>
      <c r="Z67" t="n">
        <v>10</v>
      </c>
    </row>
    <row r="68">
      <c r="A68" t="n">
        <v>3</v>
      </c>
      <c r="B68" t="n">
        <v>15</v>
      </c>
      <c r="C68" t="inlineStr">
        <is>
          <t xml:space="preserve">CONCLUIDO	</t>
        </is>
      </c>
      <c r="D68" t="n">
        <v>1.2081</v>
      </c>
      <c r="E68" t="n">
        <v>82.78</v>
      </c>
      <c r="F68" t="n">
        <v>80.12</v>
      </c>
      <c r="G68" t="n">
        <v>55.9</v>
      </c>
      <c r="H68" t="n">
        <v>1.59</v>
      </c>
      <c r="I68" t="n">
        <v>86</v>
      </c>
      <c r="J68" t="n">
        <v>43.13</v>
      </c>
      <c r="K68" t="n">
        <v>19.54</v>
      </c>
      <c r="L68" t="n">
        <v>4</v>
      </c>
      <c r="M68" t="n">
        <v>0</v>
      </c>
      <c r="N68" t="n">
        <v>4.58</v>
      </c>
      <c r="O68" t="n">
        <v>5552.61</v>
      </c>
      <c r="P68" t="n">
        <v>331.96</v>
      </c>
      <c r="Q68" t="n">
        <v>1262.16</v>
      </c>
      <c r="R68" t="n">
        <v>189.4</v>
      </c>
      <c r="S68" t="n">
        <v>108.84</v>
      </c>
      <c r="T68" t="n">
        <v>39017.38</v>
      </c>
      <c r="U68" t="n">
        <v>0.57</v>
      </c>
      <c r="V68" t="n">
        <v>0.9</v>
      </c>
      <c r="W68" t="n">
        <v>20.9</v>
      </c>
      <c r="X68" t="n">
        <v>2.53</v>
      </c>
      <c r="Y68" t="n">
        <v>0.5</v>
      </c>
      <c r="Z68" t="n">
        <v>10</v>
      </c>
    </row>
    <row r="69">
      <c r="A69" t="n">
        <v>0</v>
      </c>
      <c r="B69" t="n">
        <v>70</v>
      </c>
      <c r="C69" t="inlineStr">
        <is>
          <t xml:space="preserve">CONCLUIDO	</t>
        </is>
      </c>
      <c r="D69" t="n">
        <v>0.7708</v>
      </c>
      <c r="E69" t="n">
        <v>129.74</v>
      </c>
      <c r="F69" t="n">
        <v>102.87</v>
      </c>
      <c r="G69" t="n">
        <v>7.24</v>
      </c>
      <c r="H69" t="n">
        <v>0.12</v>
      </c>
      <c r="I69" t="n">
        <v>853</v>
      </c>
      <c r="J69" t="n">
        <v>141.81</v>
      </c>
      <c r="K69" t="n">
        <v>47.83</v>
      </c>
      <c r="L69" t="n">
        <v>1</v>
      </c>
      <c r="M69" t="n">
        <v>851</v>
      </c>
      <c r="N69" t="n">
        <v>22.98</v>
      </c>
      <c r="O69" t="n">
        <v>17723.39</v>
      </c>
      <c r="P69" t="n">
        <v>1181.99</v>
      </c>
      <c r="Q69" t="n">
        <v>1263</v>
      </c>
      <c r="R69" t="n">
        <v>933.75</v>
      </c>
      <c r="S69" t="n">
        <v>108.84</v>
      </c>
      <c r="T69" t="n">
        <v>407357.83</v>
      </c>
      <c r="U69" t="n">
        <v>0.12</v>
      </c>
      <c r="V69" t="n">
        <v>0.7</v>
      </c>
      <c r="W69" t="n">
        <v>22.09</v>
      </c>
      <c r="X69" t="n">
        <v>25.24</v>
      </c>
      <c r="Y69" t="n">
        <v>0.5</v>
      </c>
      <c r="Z69" t="n">
        <v>10</v>
      </c>
    </row>
    <row r="70">
      <c r="A70" t="n">
        <v>1</v>
      </c>
      <c r="B70" t="n">
        <v>70</v>
      </c>
      <c r="C70" t="inlineStr">
        <is>
          <t xml:space="preserve">CONCLUIDO	</t>
        </is>
      </c>
      <c r="D70" t="n">
        <v>0.9918</v>
      </c>
      <c r="E70" t="n">
        <v>100.82</v>
      </c>
      <c r="F70" t="n">
        <v>88.11</v>
      </c>
      <c r="G70" t="n">
        <v>14.56</v>
      </c>
      <c r="H70" t="n">
        <v>0.25</v>
      </c>
      <c r="I70" t="n">
        <v>363</v>
      </c>
      <c r="J70" t="n">
        <v>143.17</v>
      </c>
      <c r="K70" t="n">
        <v>47.83</v>
      </c>
      <c r="L70" t="n">
        <v>2</v>
      </c>
      <c r="M70" t="n">
        <v>361</v>
      </c>
      <c r="N70" t="n">
        <v>23.34</v>
      </c>
      <c r="O70" t="n">
        <v>17891.86</v>
      </c>
      <c r="P70" t="n">
        <v>1008.61</v>
      </c>
      <c r="Q70" t="n">
        <v>1262.43</v>
      </c>
      <c r="R70" t="n">
        <v>452.46</v>
      </c>
      <c r="S70" t="n">
        <v>108.84</v>
      </c>
      <c r="T70" t="n">
        <v>169164.44</v>
      </c>
      <c r="U70" t="n">
        <v>0.24</v>
      </c>
      <c r="V70" t="n">
        <v>0.82</v>
      </c>
      <c r="W70" t="n">
        <v>21.27</v>
      </c>
      <c r="X70" t="n">
        <v>10.51</v>
      </c>
      <c r="Y70" t="n">
        <v>0.5</v>
      </c>
      <c r="Z70" t="n">
        <v>10</v>
      </c>
    </row>
    <row r="71">
      <c r="A71" t="n">
        <v>2</v>
      </c>
      <c r="B71" t="n">
        <v>70</v>
      </c>
      <c r="C71" t="inlineStr">
        <is>
          <t xml:space="preserve">CONCLUIDO	</t>
        </is>
      </c>
      <c r="D71" t="n">
        <v>1.0738</v>
      </c>
      <c r="E71" t="n">
        <v>93.13</v>
      </c>
      <c r="F71" t="n">
        <v>84.22</v>
      </c>
      <c r="G71" t="n">
        <v>21.88</v>
      </c>
      <c r="H71" t="n">
        <v>0.37</v>
      </c>
      <c r="I71" t="n">
        <v>231</v>
      </c>
      <c r="J71" t="n">
        <v>144.54</v>
      </c>
      <c r="K71" t="n">
        <v>47.83</v>
      </c>
      <c r="L71" t="n">
        <v>3</v>
      </c>
      <c r="M71" t="n">
        <v>229</v>
      </c>
      <c r="N71" t="n">
        <v>23.71</v>
      </c>
      <c r="O71" t="n">
        <v>18060.85</v>
      </c>
      <c r="P71" t="n">
        <v>959.8</v>
      </c>
      <c r="Q71" t="n">
        <v>1262.17</v>
      </c>
      <c r="R71" t="n">
        <v>327.14</v>
      </c>
      <c r="S71" t="n">
        <v>108.84</v>
      </c>
      <c r="T71" t="n">
        <v>107161.75</v>
      </c>
      <c r="U71" t="n">
        <v>0.33</v>
      </c>
      <c r="V71" t="n">
        <v>0.86</v>
      </c>
      <c r="W71" t="n">
        <v>21.02</v>
      </c>
      <c r="X71" t="n">
        <v>6.63</v>
      </c>
      <c r="Y71" t="n">
        <v>0.5</v>
      </c>
      <c r="Z71" t="n">
        <v>10</v>
      </c>
    </row>
    <row r="72">
      <c r="A72" t="n">
        <v>3</v>
      </c>
      <c r="B72" t="n">
        <v>70</v>
      </c>
      <c r="C72" t="inlineStr">
        <is>
          <t xml:space="preserve">CONCLUIDO	</t>
        </is>
      </c>
      <c r="D72" t="n">
        <v>1.1167</v>
      </c>
      <c r="E72" t="n">
        <v>89.55</v>
      </c>
      <c r="F72" t="n">
        <v>82.44</v>
      </c>
      <c r="G72" t="n">
        <v>29.27</v>
      </c>
      <c r="H72" t="n">
        <v>0.49</v>
      </c>
      <c r="I72" t="n">
        <v>169</v>
      </c>
      <c r="J72" t="n">
        <v>145.92</v>
      </c>
      <c r="K72" t="n">
        <v>47.83</v>
      </c>
      <c r="L72" t="n">
        <v>4</v>
      </c>
      <c r="M72" t="n">
        <v>167</v>
      </c>
      <c r="N72" t="n">
        <v>24.09</v>
      </c>
      <c r="O72" t="n">
        <v>18230.35</v>
      </c>
      <c r="P72" t="n">
        <v>935.16</v>
      </c>
      <c r="Q72" t="n">
        <v>1262.06</v>
      </c>
      <c r="R72" t="n">
        <v>268.28</v>
      </c>
      <c r="S72" t="n">
        <v>108.84</v>
      </c>
      <c r="T72" t="n">
        <v>78042.34</v>
      </c>
      <c r="U72" t="n">
        <v>0.41</v>
      </c>
      <c r="V72" t="n">
        <v>0.88</v>
      </c>
      <c r="W72" t="n">
        <v>20.94</v>
      </c>
      <c r="X72" t="n">
        <v>4.85</v>
      </c>
      <c r="Y72" t="n">
        <v>0.5</v>
      </c>
      <c r="Z72" t="n">
        <v>10</v>
      </c>
    </row>
    <row r="73">
      <c r="A73" t="n">
        <v>4</v>
      </c>
      <c r="B73" t="n">
        <v>70</v>
      </c>
      <c r="C73" t="inlineStr">
        <is>
          <t xml:space="preserve">CONCLUIDO	</t>
        </is>
      </c>
      <c r="D73" t="n">
        <v>1.1436</v>
      </c>
      <c r="E73" t="n">
        <v>87.44</v>
      </c>
      <c r="F73" t="n">
        <v>81.37</v>
      </c>
      <c r="G73" t="n">
        <v>36.71</v>
      </c>
      <c r="H73" t="n">
        <v>0.6</v>
      </c>
      <c r="I73" t="n">
        <v>133</v>
      </c>
      <c r="J73" t="n">
        <v>147.3</v>
      </c>
      <c r="K73" t="n">
        <v>47.83</v>
      </c>
      <c r="L73" t="n">
        <v>5</v>
      </c>
      <c r="M73" t="n">
        <v>131</v>
      </c>
      <c r="N73" t="n">
        <v>24.47</v>
      </c>
      <c r="O73" t="n">
        <v>18400.38</v>
      </c>
      <c r="P73" t="n">
        <v>918.37</v>
      </c>
      <c r="Q73" t="n">
        <v>1262.13</v>
      </c>
      <c r="R73" t="n">
        <v>234.01</v>
      </c>
      <c r="S73" t="n">
        <v>108.84</v>
      </c>
      <c r="T73" t="n">
        <v>61085.76</v>
      </c>
      <c r="U73" t="n">
        <v>0.47</v>
      </c>
      <c r="V73" t="n">
        <v>0.89</v>
      </c>
      <c r="W73" t="n">
        <v>20.86</v>
      </c>
      <c r="X73" t="n">
        <v>3.78</v>
      </c>
      <c r="Y73" t="n">
        <v>0.5</v>
      </c>
      <c r="Z73" t="n">
        <v>10</v>
      </c>
    </row>
    <row r="74">
      <c r="A74" t="n">
        <v>5</v>
      </c>
      <c r="B74" t="n">
        <v>70</v>
      </c>
      <c r="C74" t="inlineStr">
        <is>
          <t xml:space="preserve">CONCLUIDO	</t>
        </is>
      </c>
      <c r="D74" t="n">
        <v>1.1611</v>
      </c>
      <c r="E74" t="n">
        <v>86.12</v>
      </c>
      <c r="F74" t="n">
        <v>80.72</v>
      </c>
      <c r="G74" t="n">
        <v>44.03</v>
      </c>
      <c r="H74" t="n">
        <v>0.71</v>
      </c>
      <c r="I74" t="n">
        <v>110</v>
      </c>
      <c r="J74" t="n">
        <v>148.68</v>
      </c>
      <c r="K74" t="n">
        <v>47.83</v>
      </c>
      <c r="L74" t="n">
        <v>6</v>
      </c>
      <c r="M74" t="n">
        <v>108</v>
      </c>
      <c r="N74" t="n">
        <v>24.85</v>
      </c>
      <c r="O74" t="n">
        <v>18570.94</v>
      </c>
      <c r="P74" t="n">
        <v>906.46</v>
      </c>
      <c r="Q74" t="n">
        <v>1262.04</v>
      </c>
      <c r="R74" t="n">
        <v>212.74</v>
      </c>
      <c r="S74" t="n">
        <v>108.84</v>
      </c>
      <c r="T74" t="n">
        <v>50565.62</v>
      </c>
      <c r="U74" t="n">
        <v>0.51</v>
      </c>
      <c r="V74" t="n">
        <v>0.9</v>
      </c>
      <c r="W74" t="n">
        <v>20.83</v>
      </c>
      <c r="X74" t="n">
        <v>3.13</v>
      </c>
      <c r="Y74" t="n">
        <v>0.5</v>
      </c>
      <c r="Z74" t="n">
        <v>10</v>
      </c>
    </row>
    <row r="75">
      <c r="A75" t="n">
        <v>6</v>
      </c>
      <c r="B75" t="n">
        <v>70</v>
      </c>
      <c r="C75" t="inlineStr">
        <is>
          <t xml:space="preserve">CONCLUIDO	</t>
        </is>
      </c>
      <c r="D75" t="n">
        <v>1.1745</v>
      </c>
      <c r="E75" t="n">
        <v>85.14</v>
      </c>
      <c r="F75" t="n">
        <v>80.23</v>
      </c>
      <c r="G75" t="n">
        <v>51.76</v>
      </c>
      <c r="H75" t="n">
        <v>0.83</v>
      </c>
      <c r="I75" t="n">
        <v>93</v>
      </c>
      <c r="J75" t="n">
        <v>150.07</v>
      </c>
      <c r="K75" t="n">
        <v>47.83</v>
      </c>
      <c r="L75" t="n">
        <v>7</v>
      </c>
      <c r="M75" t="n">
        <v>91</v>
      </c>
      <c r="N75" t="n">
        <v>25.24</v>
      </c>
      <c r="O75" t="n">
        <v>18742.03</v>
      </c>
      <c r="P75" t="n">
        <v>896.61</v>
      </c>
      <c r="Q75" t="n">
        <v>1262.01</v>
      </c>
      <c r="R75" t="n">
        <v>197.57</v>
      </c>
      <c r="S75" t="n">
        <v>108.84</v>
      </c>
      <c r="T75" t="n">
        <v>43066.63</v>
      </c>
      <c r="U75" t="n">
        <v>0.55</v>
      </c>
      <c r="V75" t="n">
        <v>0.9</v>
      </c>
      <c r="W75" t="n">
        <v>20.78</v>
      </c>
      <c r="X75" t="n">
        <v>2.64</v>
      </c>
      <c r="Y75" t="n">
        <v>0.5</v>
      </c>
      <c r="Z75" t="n">
        <v>10</v>
      </c>
    </row>
    <row r="76">
      <c r="A76" t="n">
        <v>7</v>
      </c>
      <c r="B76" t="n">
        <v>70</v>
      </c>
      <c r="C76" t="inlineStr">
        <is>
          <t xml:space="preserve">CONCLUIDO	</t>
        </is>
      </c>
      <c r="D76" t="n">
        <v>1.1844</v>
      </c>
      <c r="E76" t="n">
        <v>84.43000000000001</v>
      </c>
      <c r="F76" t="n">
        <v>79.86</v>
      </c>
      <c r="G76" t="n">
        <v>59.16</v>
      </c>
      <c r="H76" t="n">
        <v>0.9399999999999999</v>
      </c>
      <c r="I76" t="n">
        <v>81</v>
      </c>
      <c r="J76" t="n">
        <v>151.46</v>
      </c>
      <c r="K76" t="n">
        <v>47.83</v>
      </c>
      <c r="L76" t="n">
        <v>8</v>
      </c>
      <c r="M76" t="n">
        <v>79</v>
      </c>
      <c r="N76" t="n">
        <v>25.63</v>
      </c>
      <c r="O76" t="n">
        <v>18913.66</v>
      </c>
      <c r="P76" t="n">
        <v>887.55</v>
      </c>
      <c r="Q76" t="n">
        <v>1261.96</v>
      </c>
      <c r="R76" t="n">
        <v>185.32</v>
      </c>
      <c r="S76" t="n">
        <v>108.84</v>
      </c>
      <c r="T76" t="n">
        <v>37004.74</v>
      </c>
      <c r="U76" t="n">
        <v>0.59</v>
      </c>
      <c r="V76" t="n">
        <v>0.91</v>
      </c>
      <c r="W76" t="n">
        <v>20.77</v>
      </c>
      <c r="X76" t="n">
        <v>2.28</v>
      </c>
      <c r="Y76" t="n">
        <v>0.5</v>
      </c>
      <c r="Z76" t="n">
        <v>10</v>
      </c>
    </row>
    <row r="77">
      <c r="A77" t="n">
        <v>8</v>
      </c>
      <c r="B77" t="n">
        <v>70</v>
      </c>
      <c r="C77" t="inlineStr">
        <is>
          <t xml:space="preserve">CONCLUIDO	</t>
        </is>
      </c>
      <c r="D77" t="n">
        <v>1.1923</v>
      </c>
      <c r="E77" t="n">
        <v>83.87</v>
      </c>
      <c r="F77" t="n">
        <v>79.59</v>
      </c>
      <c r="G77" t="n">
        <v>67.26000000000001</v>
      </c>
      <c r="H77" t="n">
        <v>1.04</v>
      </c>
      <c r="I77" t="n">
        <v>71</v>
      </c>
      <c r="J77" t="n">
        <v>152.85</v>
      </c>
      <c r="K77" t="n">
        <v>47.83</v>
      </c>
      <c r="L77" t="n">
        <v>9</v>
      </c>
      <c r="M77" t="n">
        <v>69</v>
      </c>
      <c r="N77" t="n">
        <v>26.03</v>
      </c>
      <c r="O77" t="n">
        <v>19085.83</v>
      </c>
      <c r="P77" t="n">
        <v>879.9299999999999</v>
      </c>
      <c r="Q77" t="n">
        <v>1261.98</v>
      </c>
      <c r="R77" t="n">
        <v>176.56</v>
      </c>
      <c r="S77" t="n">
        <v>108.84</v>
      </c>
      <c r="T77" t="n">
        <v>32670.81</v>
      </c>
      <c r="U77" t="n">
        <v>0.62</v>
      </c>
      <c r="V77" t="n">
        <v>0.91</v>
      </c>
      <c r="W77" t="n">
        <v>20.76</v>
      </c>
      <c r="X77" t="n">
        <v>2.01</v>
      </c>
      <c r="Y77" t="n">
        <v>0.5</v>
      </c>
      <c r="Z77" t="n">
        <v>10</v>
      </c>
    </row>
    <row r="78">
      <c r="A78" t="n">
        <v>9</v>
      </c>
      <c r="B78" t="n">
        <v>70</v>
      </c>
      <c r="C78" t="inlineStr">
        <is>
          <t xml:space="preserve">CONCLUIDO	</t>
        </is>
      </c>
      <c r="D78" t="n">
        <v>1.1984</v>
      </c>
      <c r="E78" t="n">
        <v>83.45</v>
      </c>
      <c r="F78" t="n">
        <v>79.37</v>
      </c>
      <c r="G78" t="n">
        <v>74.41</v>
      </c>
      <c r="H78" t="n">
        <v>1.15</v>
      </c>
      <c r="I78" t="n">
        <v>64</v>
      </c>
      <c r="J78" t="n">
        <v>154.25</v>
      </c>
      <c r="K78" t="n">
        <v>47.83</v>
      </c>
      <c r="L78" t="n">
        <v>10</v>
      </c>
      <c r="M78" t="n">
        <v>62</v>
      </c>
      <c r="N78" t="n">
        <v>26.43</v>
      </c>
      <c r="O78" t="n">
        <v>19258.55</v>
      </c>
      <c r="P78" t="n">
        <v>873.58</v>
      </c>
      <c r="Q78" t="n">
        <v>1261.98</v>
      </c>
      <c r="R78" t="n">
        <v>169.06</v>
      </c>
      <c r="S78" t="n">
        <v>108.84</v>
      </c>
      <c r="T78" t="n">
        <v>28956.63</v>
      </c>
      <c r="U78" t="n">
        <v>0.64</v>
      </c>
      <c r="V78" t="n">
        <v>0.91</v>
      </c>
      <c r="W78" t="n">
        <v>20.75</v>
      </c>
      <c r="X78" t="n">
        <v>1.78</v>
      </c>
      <c r="Y78" t="n">
        <v>0.5</v>
      </c>
      <c r="Z78" t="n">
        <v>10</v>
      </c>
    </row>
    <row r="79">
      <c r="A79" t="n">
        <v>10</v>
      </c>
      <c r="B79" t="n">
        <v>70</v>
      </c>
      <c r="C79" t="inlineStr">
        <is>
          <t xml:space="preserve">CONCLUIDO	</t>
        </is>
      </c>
      <c r="D79" t="n">
        <v>1.203</v>
      </c>
      <c r="E79" t="n">
        <v>83.13</v>
      </c>
      <c r="F79" t="n">
        <v>79.22</v>
      </c>
      <c r="G79" t="n">
        <v>81.95999999999999</v>
      </c>
      <c r="H79" t="n">
        <v>1.25</v>
      </c>
      <c r="I79" t="n">
        <v>58</v>
      </c>
      <c r="J79" t="n">
        <v>155.66</v>
      </c>
      <c r="K79" t="n">
        <v>47.83</v>
      </c>
      <c r="L79" t="n">
        <v>11</v>
      </c>
      <c r="M79" t="n">
        <v>56</v>
      </c>
      <c r="N79" t="n">
        <v>26.83</v>
      </c>
      <c r="O79" t="n">
        <v>19431.82</v>
      </c>
      <c r="P79" t="n">
        <v>868.03</v>
      </c>
      <c r="Q79" t="n">
        <v>1262</v>
      </c>
      <c r="R79" t="n">
        <v>164.57</v>
      </c>
      <c r="S79" t="n">
        <v>108.84</v>
      </c>
      <c r="T79" t="n">
        <v>26742.62</v>
      </c>
      <c r="U79" t="n">
        <v>0.66</v>
      </c>
      <c r="V79" t="n">
        <v>0.91</v>
      </c>
      <c r="W79" t="n">
        <v>20.74</v>
      </c>
      <c r="X79" t="n">
        <v>1.64</v>
      </c>
      <c r="Y79" t="n">
        <v>0.5</v>
      </c>
      <c r="Z79" t="n">
        <v>10</v>
      </c>
    </row>
    <row r="80">
      <c r="A80" t="n">
        <v>11</v>
      </c>
      <c r="B80" t="n">
        <v>70</v>
      </c>
      <c r="C80" t="inlineStr">
        <is>
          <t xml:space="preserve">CONCLUIDO	</t>
        </is>
      </c>
      <c r="D80" t="n">
        <v>1.2072</v>
      </c>
      <c r="E80" t="n">
        <v>82.83</v>
      </c>
      <c r="F80" t="n">
        <v>79.06999999999999</v>
      </c>
      <c r="G80" t="n">
        <v>89.52</v>
      </c>
      <c r="H80" t="n">
        <v>1.35</v>
      </c>
      <c r="I80" t="n">
        <v>53</v>
      </c>
      <c r="J80" t="n">
        <v>157.07</v>
      </c>
      <c r="K80" t="n">
        <v>47.83</v>
      </c>
      <c r="L80" t="n">
        <v>12</v>
      </c>
      <c r="M80" t="n">
        <v>51</v>
      </c>
      <c r="N80" t="n">
        <v>27.24</v>
      </c>
      <c r="O80" t="n">
        <v>19605.66</v>
      </c>
      <c r="P80" t="n">
        <v>860.8099999999999</v>
      </c>
      <c r="Q80" t="n">
        <v>1261.92</v>
      </c>
      <c r="R80" t="n">
        <v>159.74</v>
      </c>
      <c r="S80" t="n">
        <v>108.84</v>
      </c>
      <c r="T80" t="n">
        <v>24354.11</v>
      </c>
      <c r="U80" t="n">
        <v>0.68</v>
      </c>
      <c r="V80" t="n">
        <v>0.92</v>
      </c>
      <c r="W80" t="n">
        <v>20.73</v>
      </c>
      <c r="X80" t="n">
        <v>1.49</v>
      </c>
      <c r="Y80" t="n">
        <v>0.5</v>
      </c>
      <c r="Z80" t="n">
        <v>10</v>
      </c>
    </row>
    <row r="81">
      <c r="A81" t="n">
        <v>12</v>
      </c>
      <c r="B81" t="n">
        <v>70</v>
      </c>
      <c r="C81" t="inlineStr">
        <is>
          <t xml:space="preserve">CONCLUIDO	</t>
        </is>
      </c>
      <c r="D81" t="n">
        <v>1.2107</v>
      </c>
      <c r="E81" t="n">
        <v>82.59999999999999</v>
      </c>
      <c r="F81" t="n">
        <v>78.95</v>
      </c>
      <c r="G81" t="n">
        <v>96.68000000000001</v>
      </c>
      <c r="H81" t="n">
        <v>1.45</v>
      </c>
      <c r="I81" t="n">
        <v>49</v>
      </c>
      <c r="J81" t="n">
        <v>158.48</v>
      </c>
      <c r="K81" t="n">
        <v>47.83</v>
      </c>
      <c r="L81" t="n">
        <v>13</v>
      </c>
      <c r="M81" t="n">
        <v>47</v>
      </c>
      <c r="N81" t="n">
        <v>27.65</v>
      </c>
      <c r="O81" t="n">
        <v>19780.06</v>
      </c>
      <c r="P81" t="n">
        <v>855</v>
      </c>
      <c r="Q81" t="n">
        <v>1261.9</v>
      </c>
      <c r="R81" t="n">
        <v>155.6</v>
      </c>
      <c r="S81" t="n">
        <v>108.84</v>
      </c>
      <c r="T81" t="n">
        <v>22301.14</v>
      </c>
      <c r="U81" t="n">
        <v>0.7</v>
      </c>
      <c r="V81" t="n">
        <v>0.92</v>
      </c>
      <c r="W81" t="n">
        <v>20.72</v>
      </c>
      <c r="X81" t="n">
        <v>1.37</v>
      </c>
      <c r="Y81" t="n">
        <v>0.5</v>
      </c>
      <c r="Z81" t="n">
        <v>10</v>
      </c>
    </row>
    <row r="82">
      <c r="A82" t="n">
        <v>13</v>
      </c>
      <c r="B82" t="n">
        <v>70</v>
      </c>
      <c r="C82" t="inlineStr">
        <is>
          <t xml:space="preserve">CONCLUIDO	</t>
        </is>
      </c>
      <c r="D82" t="n">
        <v>1.214</v>
      </c>
      <c r="E82" t="n">
        <v>82.37</v>
      </c>
      <c r="F82" t="n">
        <v>78.84999999999999</v>
      </c>
      <c r="G82" t="n">
        <v>105.13</v>
      </c>
      <c r="H82" t="n">
        <v>1.55</v>
      </c>
      <c r="I82" t="n">
        <v>45</v>
      </c>
      <c r="J82" t="n">
        <v>159.9</v>
      </c>
      <c r="K82" t="n">
        <v>47.83</v>
      </c>
      <c r="L82" t="n">
        <v>14</v>
      </c>
      <c r="M82" t="n">
        <v>43</v>
      </c>
      <c r="N82" t="n">
        <v>28.07</v>
      </c>
      <c r="O82" t="n">
        <v>19955.16</v>
      </c>
      <c r="P82" t="n">
        <v>849.22</v>
      </c>
      <c r="Q82" t="n">
        <v>1261.95</v>
      </c>
      <c r="R82" t="n">
        <v>152.14</v>
      </c>
      <c r="S82" t="n">
        <v>108.84</v>
      </c>
      <c r="T82" t="n">
        <v>20594.37</v>
      </c>
      <c r="U82" t="n">
        <v>0.72</v>
      </c>
      <c r="V82" t="n">
        <v>0.92</v>
      </c>
      <c r="W82" t="n">
        <v>20.72</v>
      </c>
      <c r="X82" t="n">
        <v>1.26</v>
      </c>
      <c r="Y82" t="n">
        <v>0.5</v>
      </c>
      <c r="Z82" t="n">
        <v>10</v>
      </c>
    </row>
    <row r="83">
      <c r="A83" t="n">
        <v>14</v>
      </c>
      <c r="B83" t="n">
        <v>70</v>
      </c>
      <c r="C83" t="inlineStr">
        <is>
          <t xml:space="preserve">CONCLUIDO	</t>
        </is>
      </c>
      <c r="D83" t="n">
        <v>1.2164</v>
      </c>
      <c r="E83" t="n">
        <v>82.20999999999999</v>
      </c>
      <c r="F83" t="n">
        <v>78.77</v>
      </c>
      <c r="G83" t="n">
        <v>112.52</v>
      </c>
      <c r="H83" t="n">
        <v>1.65</v>
      </c>
      <c r="I83" t="n">
        <v>42</v>
      </c>
      <c r="J83" t="n">
        <v>161.32</v>
      </c>
      <c r="K83" t="n">
        <v>47.83</v>
      </c>
      <c r="L83" t="n">
        <v>15</v>
      </c>
      <c r="M83" t="n">
        <v>40</v>
      </c>
      <c r="N83" t="n">
        <v>28.5</v>
      </c>
      <c r="O83" t="n">
        <v>20130.71</v>
      </c>
      <c r="P83" t="n">
        <v>844.37</v>
      </c>
      <c r="Q83" t="n">
        <v>1261.96</v>
      </c>
      <c r="R83" t="n">
        <v>149.55</v>
      </c>
      <c r="S83" t="n">
        <v>108.84</v>
      </c>
      <c r="T83" t="n">
        <v>19311.79</v>
      </c>
      <c r="U83" t="n">
        <v>0.73</v>
      </c>
      <c r="V83" t="n">
        <v>0.92</v>
      </c>
      <c r="W83" t="n">
        <v>20.71</v>
      </c>
      <c r="X83" t="n">
        <v>1.18</v>
      </c>
      <c r="Y83" t="n">
        <v>0.5</v>
      </c>
      <c r="Z83" t="n">
        <v>10</v>
      </c>
    </row>
    <row r="84">
      <c r="A84" t="n">
        <v>15</v>
      </c>
      <c r="B84" t="n">
        <v>70</v>
      </c>
      <c r="C84" t="inlineStr">
        <is>
          <t xml:space="preserve">CONCLUIDO	</t>
        </is>
      </c>
      <c r="D84" t="n">
        <v>1.2191</v>
      </c>
      <c r="E84" t="n">
        <v>82.03</v>
      </c>
      <c r="F84" t="n">
        <v>78.67</v>
      </c>
      <c r="G84" t="n">
        <v>121.03</v>
      </c>
      <c r="H84" t="n">
        <v>1.74</v>
      </c>
      <c r="I84" t="n">
        <v>39</v>
      </c>
      <c r="J84" t="n">
        <v>162.75</v>
      </c>
      <c r="K84" t="n">
        <v>47.83</v>
      </c>
      <c r="L84" t="n">
        <v>16</v>
      </c>
      <c r="M84" t="n">
        <v>37</v>
      </c>
      <c r="N84" t="n">
        <v>28.92</v>
      </c>
      <c r="O84" t="n">
        <v>20306.85</v>
      </c>
      <c r="P84" t="n">
        <v>839.03</v>
      </c>
      <c r="Q84" t="n">
        <v>1261.99</v>
      </c>
      <c r="R84" t="n">
        <v>146.65</v>
      </c>
      <c r="S84" t="n">
        <v>108.84</v>
      </c>
      <c r="T84" t="n">
        <v>17878.87</v>
      </c>
      <c r="U84" t="n">
        <v>0.74</v>
      </c>
      <c r="V84" t="n">
        <v>0.92</v>
      </c>
      <c r="W84" t="n">
        <v>20.7</v>
      </c>
      <c r="X84" t="n">
        <v>1.09</v>
      </c>
      <c r="Y84" t="n">
        <v>0.5</v>
      </c>
      <c r="Z84" t="n">
        <v>10</v>
      </c>
    </row>
    <row r="85">
      <c r="A85" t="n">
        <v>16</v>
      </c>
      <c r="B85" t="n">
        <v>70</v>
      </c>
      <c r="C85" t="inlineStr">
        <is>
          <t xml:space="preserve">CONCLUIDO	</t>
        </is>
      </c>
      <c r="D85" t="n">
        <v>1.2208</v>
      </c>
      <c r="E85" t="n">
        <v>81.92</v>
      </c>
      <c r="F85" t="n">
        <v>78.62</v>
      </c>
      <c r="G85" t="n">
        <v>127.49</v>
      </c>
      <c r="H85" t="n">
        <v>1.83</v>
      </c>
      <c r="I85" t="n">
        <v>37</v>
      </c>
      <c r="J85" t="n">
        <v>164.19</v>
      </c>
      <c r="K85" t="n">
        <v>47.83</v>
      </c>
      <c r="L85" t="n">
        <v>17</v>
      </c>
      <c r="M85" t="n">
        <v>35</v>
      </c>
      <c r="N85" t="n">
        <v>29.36</v>
      </c>
      <c r="O85" t="n">
        <v>20483.57</v>
      </c>
      <c r="P85" t="n">
        <v>832.9400000000001</v>
      </c>
      <c r="Q85" t="n">
        <v>1261.89</v>
      </c>
      <c r="R85" t="n">
        <v>145.04</v>
      </c>
      <c r="S85" t="n">
        <v>108.84</v>
      </c>
      <c r="T85" t="n">
        <v>17081.47</v>
      </c>
      <c r="U85" t="n">
        <v>0.75</v>
      </c>
      <c r="V85" t="n">
        <v>0.92</v>
      </c>
      <c r="W85" t="n">
        <v>20.7</v>
      </c>
      <c r="X85" t="n">
        <v>1.03</v>
      </c>
      <c r="Y85" t="n">
        <v>0.5</v>
      </c>
      <c r="Z85" t="n">
        <v>10</v>
      </c>
    </row>
    <row r="86">
      <c r="A86" t="n">
        <v>17</v>
      </c>
      <c r="B86" t="n">
        <v>70</v>
      </c>
      <c r="C86" t="inlineStr">
        <is>
          <t xml:space="preserve">CONCLUIDO	</t>
        </is>
      </c>
      <c r="D86" t="n">
        <v>1.2237</v>
      </c>
      <c r="E86" t="n">
        <v>81.72</v>
      </c>
      <c r="F86" t="n">
        <v>78.51000000000001</v>
      </c>
      <c r="G86" t="n">
        <v>138.54</v>
      </c>
      <c r="H86" t="n">
        <v>1.93</v>
      </c>
      <c r="I86" t="n">
        <v>34</v>
      </c>
      <c r="J86" t="n">
        <v>165.62</v>
      </c>
      <c r="K86" t="n">
        <v>47.83</v>
      </c>
      <c r="L86" t="n">
        <v>18</v>
      </c>
      <c r="M86" t="n">
        <v>32</v>
      </c>
      <c r="N86" t="n">
        <v>29.8</v>
      </c>
      <c r="O86" t="n">
        <v>20660.89</v>
      </c>
      <c r="P86" t="n">
        <v>825.7</v>
      </c>
      <c r="Q86" t="n">
        <v>1261.92</v>
      </c>
      <c r="R86" t="n">
        <v>141.34</v>
      </c>
      <c r="S86" t="n">
        <v>108.84</v>
      </c>
      <c r="T86" t="n">
        <v>15249.19</v>
      </c>
      <c r="U86" t="n">
        <v>0.77</v>
      </c>
      <c r="V86" t="n">
        <v>0.92</v>
      </c>
      <c r="W86" t="n">
        <v>20.69</v>
      </c>
      <c r="X86" t="n">
        <v>0.92</v>
      </c>
      <c r="Y86" t="n">
        <v>0.5</v>
      </c>
      <c r="Z86" t="n">
        <v>10</v>
      </c>
    </row>
    <row r="87">
      <c r="A87" t="n">
        <v>18</v>
      </c>
      <c r="B87" t="n">
        <v>70</v>
      </c>
      <c r="C87" t="inlineStr">
        <is>
          <t xml:space="preserve">CONCLUIDO	</t>
        </is>
      </c>
      <c r="D87" t="n">
        <v>1.2252</v>
      </c>
      <c r="E87" t="n">
        <v>81.62</v>
      </c>
      <c r="F87" t="n">
        <v>78.45999999999999</v>
      </c>
      <c r="G87" t="n">
        <v>147.12</v>
      </c>
      <c r="H87" t="n">
        <v>2.02</v>
      </c>
      <c r="I87" t="n">
        <v>32</v>
      </c>
      <c r="J87" t="n">
        <v>167.07</v>
      </c>
      <c r="K87" t="n">
        <v>47.83</v>
      </c>
      <c r="L87" t="n">
        <v>19</v>
      </c>
      <c r="M87" t="n">
        <v>30</v>
      </c>
      <c r="N87" t="n">
        <v>30.24</v>
      </c>
      <c r="O87" t="n">
        <v>20838.81</v>
      </c>
      <c r="P87" t="n">
        <v>822.34</v>
      </c>
      <c r="Q87" t="n">
        <v>1261.95</v>
      </c>
      <c r="R87" t="n">
        <v>139.76</v>
      </c>
      <c r="S87" t="n">
        <v>108.84</v>
      </c>
      <c r="T87" t="n">
        <v>14465.78</v>
      </c>
      <c r="U87" t="n">
        <v>0.78</v>
      </c>
      <c r="V87" t="n">
        <v>0.92</v>
      </c>
      <c r="W87" t="n">
        <v>20.69</v>
      </c>
      <c r="X87" t="n">
        <v>0.88</v>
      </c>
      <c r="Y87" t="n">
        <v>0.5</v>
      </c>
      <c r="Z87" t="n">
        <v>10</v>
      </c>
    </row>
    <row r="88">
      <c r="A88" t="n">
        <v>19</v>
      </c>
      <c r="B88" t="n">
        <v>70</v>
      </c>
      <c r="C88" t="inlineStr">
        <is>
          <t xml:space="preserve">CONCLUIDO	</t>
        </is>
      </c>
      <c r="D88" t="n">
        <v>1.2261</v>
      </c>
      <c r="E88" t="n">
        <v>81.56</v>
      </c>
      <c r="F88" t="n">
        <v>78.44</v>
      </c>
      <c r="G88" t="n">
        <v>151.81</v>
      </c>
      <c r="H88" t="n">
        <v>2.1</v>
      </c>
      <c r="I88" t="n">
        <v>31</v>
      </c>
      <c r="J88" t="n">
        <v>168.51</v>
      </c>
      <c r="K88" t="n">
        <v>47.83</v>
      </c>
      <c r="L88" t="n">
        <v>20</v>
      </c>
      <c r="M88" t="n">
        <v>29</v>
      </c>
      <c r="N88" t="n">
        <v>30.69</v>
      </c>
      <c r="O88" t="n">
        <v>21017.33</v>
      </c>
      <c r="P88" t="n">
        <v>817.5</v>
      </c>
      <c r="Q88" t="n">
        <v>1261.91</v>
      </c>
      <c r="R88" t="n">
        <v>138.84</v>
      </c>
      <c r="S88" t="n">
        <v>108.84</v>
      </c>
      <c r="T88" t="n">
        <v>14012.49</v>
      </c>
      <c r="U88" t="n">
        <v>0.78</v>
      </c>
      <c r="V88" t="n">
        <v>0.92</v>
      </c>
      <c r="W88" t="n">
        <v>20.69</v>
      </c>
      <c r="X88" t="n">
        <v>0.85</v>
      </c>
      <c r="Y88" t="n">
        <v>0.5</v>
      </c>
      <c r="Z88" t="n">
        <v>10</v>
      </c>
    </row>
    <row r="89">
      <c r="A89" t="n">
        <v>20</v>
      </c>
      <c r="B89" t="n">
        <v>70</v>
      </c>
      <c r="C89" t="inlineStr">
        <is>
          <t xml:space="preserve">CONCLUIDO	</t>
        </is>
      </c>
      <c r="D89" t="n">
        <v>1.2279</v>
      </c>
      <c r="E89" t="n">
        <v>81.44</v>
      </c>
      <c r="F89" t="n">
        <v>78.38</v>
      </c>
      <c r="G89" t="n">
        <v>162.16</v>
      </c>
      <c r="H89" t="n">
        <v>2.19</v>
      </c>
      <c r="I89" t="n">
        <v>29</v>
      </c>
      <c r="J89" t="n">
        <v>169.97</v>
      </c>
      <c r="K89" t="n">
        <v>47.83</v>
      </c>
      <c r="L89" t="n">
        <v>21</v>
      </c>
      <c r="M89" t="n">
        <v>27</v>
      </c>
      <c r="N89" t="n">
        <v>31.14</v>
      </c>
      <c r="O89" t="n">
        <v>21196.47</v>
      </c>
      <c r="P89" t="n">
        <v>812.15</v>
      </c>
      <c r="Q89" t="n">
        <v>1261.9</v>
      </c>
      <c r="R89" t="n">
        <v>137.15</v>
      </c>
      <c r="S89" t="n">
        <v>108.84</v>
      </c>
      <c r="T89" t="n">
        <v>13178.65</v>
      </c>
      <c r="U89" t="n">
        <v>0.79</v>
      </c>
      <c r="V89" t="n">
        <v>0.92</v>
      </c>
      <c r="W89" t="n">
        <v>20.68</v>
      </c>
      <c r="X89" t="n">
        <v>0.79</v>
      </c>
      <c r="Y89" t="n">
        <v>0.5</v>
      </c>
      <c r="Z89" t="n">
        <v>10</v>
      </c>
    </row>
    <row r="90">
      <c r="A90" t="n">
        <v>21</v>
      </c>
      <c r="B90" t="n">
        <v>70</v>
      </c>
      <c r="C90" t="inlineStr">
        <is>
          <t xml:space="preserve">CONCLUIDO	</t>
        </is>
      </c>
      <c r="D90" t="n">
        <v>1.2288</v>
      </c>
      <c r="E90" t="n">
        <v>81.38</v>
      </c>
      <c r="F90" t="n">
        <v>78.34</v>
      </c>
      <c r="G90" t="n">
        <v>167.88</v>
      </c>
      <c r="H90" t="n">
        <v>2.28</v>
      </c>
      <c r="I90" t="n">
        <v>28</v>
      </c>
      <c r="J90" t="n">
        <v>171.42</v>
      </c>
      <c r="K90" t="n">
        <v>47.83</v>
      </c>
      <c r="L90" t="n">
        <v>22</v>
      </c>
      <c r="M90" t="n">
        <v>26</v>
      </c>
      <c r="N90" t="n">
        <v>31.6</v>
      </c>
      <c r="O90" t="n">
        <v>21376.23</v>
      </c>
      <c r="P90" t="n">
        <v>805.9</v>
      </c>
      <c r="Q90" t="n">
        <v>1261.88</v>
      </c>
      <c r="R90" t="n">
        <v>136.01</v>
      </c>
      <c r="S90" t="n">
        <v>108.84</v>
      </c>
      <c r="T90" t="n">
        <v>12614.91</v>
      </c>
      <c r="U90" t="n">
        <v>0.8</v>
      </c>
      <c r="V90" t="n">
        <v>0.92</v>
      </c>
      <c r="W90" t="n">
        <v>20.68</v>
      </c>
      <c r="X90" t="n">
        <v>0.76</v>
      </c>
      <c r="Y90" t="n">
        <v>0.5</v>
      </c>
      <c r="Z90" t="n">
        <v>10</v>
      </c>
    </row>
    <row r="91">
      <c r="A91" t="n">
        <v>22</v>
      </c>
      <c r="B91" t="n">
        <v>70</v>
      </c>
      <c r="C91" t="inlineStr">
        <is>
          <t xml:space="preserve">CONCLUIDO	</t>
        </is>
      </c>
      <c r="D91" t="n">
        <v>1.2305</v>
      </c>
      <c r="E91" t="n">
        <v>81.27</v>
      </c>
      <c r="F91" t="n">
        <v>78.29000000000001</v>
      </c>
      <c r="G91" t="n">
        <v>180.67</v>
      </c>
      <c r="H91" t="n">
        <v>2.36</v>
      </c>
      <c r="I91" t="n">
        <v>26</v>
      </c>
      <c r="J91" t="n">
        <v>172.89</v>
      </c>
      <c r="K91" t="n">
        <v>47.83</v>
      </c>
      <c r="L91" t="n">
        <v>23</v>
      </c>
      <c r="M91" t="n">
        <v>24</v>
      </c>
      <c r="N91" t="n">
        <v>32.06</v>
      </c>
      <c r="O91" t="n">
        <v>21556.61</v>
      </c>
      <c r="P91" t="n">
        <v>799.7</v>
      </c>
      <c r="Q91" t="n">
        <v>1261.9</v>
      </c>
      <c r="R91" t="n">
        <v>134.14</v>
      </c>
      <c r="S91" t="n">
        <v>108.84</v>
      </c>
      <c r="T91" t="n">
        <v>11686.87</v>
      </c>
      <c r="U91" t="n">
        <v>0.8100000000000001</v>
      </c>
      <c r="V91" t="n">
        <v>0.93</v>
      </c>
      <c r="W91" t="n">
        <v>20.68</v>
      </c>
      <c r="X91" t="n">
        <v>0.71</v>
      </c>
      <c r="Y91" t="n">
        <v>0.5</v>
      </c>
      <c r="Z91" t="n">
        <v>10</v>
      </c>
    </row>
    <row r="92">
      <c r="A92" t="n">
        <v>23</v>
      </c>
      <c r="B92" t="n">
        <v>70</v>
      </c>
      <c r="C92" t="inlineStr">
        <is>
          <t xml:space="preserve">CONCLUIDO	</t>
        </is>
      </c>
      <c r="D92" t="n">
        <v>1.2312</v>
      </c>
      <c r="E92" t="n">
        <v>81.22</v>
      </c>
      <c r="F92" t="n">
        <v>78.27</v>
      </c>
      <c r="G92" t="n">
        <v>187.86</v>
      </c>
      <c r="H92" t="n">
        <v>2.44</v>
      </c>
      <c r="I92" t="n">
        <v>25</v>
      </c>
      <c r="J92" t="n">
        <v>174.35</v>
      </c>
      <c r="K92" t="n">
        <v>47.83</v>
      </c>
      <c r="L92" t="n">
        <v>24</v>
      </c>
      <c r="M92" t="n">
        <v>23</v>
      </c>
      <c r="N92" t="n">
        <v>32.53</v>
      </c>
      <c r="O92" t="n">
        <v>21737.62</v>
      </c>
      <c r="P92" t="n">
        <v>796.96</v>
      </c>
      <c r="Q92" t="n">
        <v>1261.91</v>
      </c>
      <c r="R92" t="n">
        <v>133.56</v>
      </c>
      <c r="S92" t="n">
        <v>108.84</v>
      </c>
      <c r="T92" t="n">
        <v>11404.27</v>
      </c>
      <c r="U92" t="n">
        <v>0.8100000000000001</v>
      </c>
      <c r="V92" t="n">
        <v>0.93</v>
      </c>
      <c r="W92" t="n">
        <v>20.68</v>
      </c>
      <c r="X92" t="n">
        <v>0.6899999999999999</v>
      </c>
      <c r="Y92" t="n">
        <v>0.5</v>
      </c>
      <c r="Z92" t="n">
        <v>10</v>
      </c>
    </row>
    <row r="93">
      <c r="A93" t="n">
        <v>24</v>
      </c>
      <c r="B93" t="n">
        <v>70</v>
      </c>
      <c r="C93" t="inlineStr">
        <is>
          <t xml:space="preserve">CONCLUIDO	</t>
        </is>
      </c>
      <c r="D93" t="n">
        <v>1.2323</v>
      </c>
      <c r="E93" t="n">
        <v>81.15000000000001</v>
      </c>
      <c r="F93" t="n">
        <v>78.23</v>
      </c>
      <c r="G93" t="n">
        <v>195.57</v>
      </c>
      <c r="H93" t="n">
        <v>2.52</v>
      </c>
      <c r="I93" t="n">
        <v>24</v>
      </c>
      <c r="J93" t="n">
        <v>175.83</v>
      </c>
      <c r="K93" t="n">
        <v>47.83</v>
      </c>
      <c r="L93" t="n">
        <v>25</v>
      </c>
      <c r="M93" t="n">
        <v>22</v>
      </c>
      <c r="N93" t="n">
        <v>33</v>
      </c>
      <c r="O93" t="n">
        <v>21919.27</v>
      </c>
      <c r="P93" t="n">
        <v>791.24</v>
      </c>
      <c r="Q93" t="n">
        <v>1261.95</v>
      </c>
      <c r="R93" t="n">
        <v>132.3</v>
      </c>
      <c r="S93" t="n">
        <v>108.84</v>
      </c>
      <c r="T93" t="n">
        <v>10776.46</v>
      </c>
      <c r="U93" t="n">
        <v>0.82</v>
      </c>
      <c r="V93" t="n">
        <v>0.93</v>
      </c>
      <c r="W93" t="n">
        <v>20.67</v>
      </c>
      <c r="X93" t="n">
        <v>0.64</v>
      </c>
      <c r="Y93" t="n">
        <v>0.5</v>
      </c>
      <c r="Z93" t="n">
        <v>10</v>
      </c>
    </row>
    <row r="94">
      <c r="A94" t="n">
        <v>25</v>
      </c>
      <c r="B94" t="n">
        <v>70</v>
      </c>
      <c r="C94" t="inlineStr">
        <is>
          <t xml:space="preserve">CONCLUIDO	</t>
        </is>
      </c>
      <c r="D94" t="n">
        <v>1.233</v>
      </c>
      <c r="E94" t="n">
        <v>81.09999999999999</v>
      </c>
      <c r="F94" t="n">
        <v>78.20999999999999</v>
      </c>
      <c r="G94" t="n">
        <v>204.03</v>
      </c>
      <c r="H94" t="n">
        <v>2.6</v>
      </c>
      <c r="I94" t="n">
        <v>23</v>
      </c>
      <c r="J94" t="n">
        <v>177.3</v>
      </c>
      <c r="K94" t="n">
        <v>47.83</v>
      </c>
      <c r="L94" t="n">
        <v>26</v>
      </c>
      <c r="M94" t="n">
        <v>21</v>
      </c>
      <c r="N94" t="n">
        <v>33.48</v>
      </c>
      <c r="O94" t="n">
        <v>22101.56</v>
      </c>
      <c r="P94" t="n">
        <v>786.9400000000001</v>
      </c>
      <c r="Q94" t="n">
        <v>1261.92</v>
      </c>
      <c r="R94" t="n">
        <v>131.66</v>
      </c>
      <c r="S94" t="n">
        <v>108.84</v>
      </c>
      <c r="T94" t="n">
        <v>10460.6</v>
      </c>
      <c r="U94" t="n">
        <v>0.83</v>
      </c>
      <c r="V94" t="n">
        <v>0.93</v>
      </c>
      <c r="W94" t="n">
        <v>20.68</v>
      </c>
      <c r="X94" t="n">
        <v>0.63</v>
      </c>
      <c r="Y94" t="n">
        <v>0.5</v>
      </c>
      <c r="Z94" t="n">
        <v>10</v>
      </c>
    </row>
    <row r="95">
      <c r="A95" t="n">
        <v>26</v>
      </c>
      <c r="B95" t="n">
        <v>70</v>
      </c>
      <c r="C95" t="inlineStr">
        <is>
          <t xml:space="preserve">CONCLUIDO	</t>
        </is>
      </c>
      <c r="D95" t="n">
        <v>1.2342</v>
      </c>
      <c r="E95" t="n">
        <v>81.02</v>
      </c>
      <c r="F95" t="n">
        <v>78.16</v>
      </c>
      <c r="G95" t="n">
        <v>213.16</v>
      </c>
      <c r="H95" t="n">
        <v>2.68</v>
      </c>
      <c r="I95" t="n">
        <v>22</v>
      </c>
      <c r="J95" t="n">
        <v>178.79</v>
      </c>
      <c r="K95" t="n">
        <v>47.83</v>
      </c>
      <c r="L95" t="n">
        <v>27</v>
      </c>
      <c r="M95" t="n">
        <v>20</v>
      </c>
      <c r="N95" t="n">
        <v>33.96</v>
      </c>
      <c r="O95" t="n">
        <v>22284.51</v>
      </c>
      <c r="P95" t="n">
        <v>781.59</v>
      </c>
      <c r="Q95" t="n">
        <v>1261.91</v>
      </c>
      <c r="R95" t="n">
        <v>129.98</v>
      </c>
      <c r="S95" t="n">
        <v>108.84</v>
      </c>
      <c r="T95" t="n">
        <v>9629.110000000001</v>
      </c>
      <c r="U95" t="n">
        <v>0.84</v>
      </c>
      <c r="V95" t="n">
        <v>0.93</v>
      </c>
      <c r="W95" t="n">
        <v>20.67</v>
      </c>
      <c r="X95" t="n">
        <v>0.58</v>
      </c>
      <c r="Y95" t="n">
        <v>0.5</v>
      </c>
      <c r="Z95" t="n">
        <v>10</v>
      </c>
    </row>
    <row r="96">
      <c r="A96" t="n">
        <v>27</v>
      </c>
      <c r="B96" t="n">
        <v>70</v>
      </c>
      <c r="C96" t="inlineStr">
        <is>
          <t xml:space="preserve">CONCLUIDO	</t>
        </is>
      </c>
      <c r="D96" t="n">
        <v>1.2349</v>
      </c>
      <c r="E96" t="n">
        <v>80.98</v>
      </c>
      <c r="F96" t="n">
        <v>78.14</v>
      </c>
      <c r="G96" t="n">
        <v>223.27</v>
      </c>
      <c r="H96" t="n">
        <v>2.75</v>
      </c>
      <c r="I96" t="n">
        <v>21</v>
      </c>
      <c r="J96" t="n">
        <v>180.28</v>
      </c>
      <c r="K96" t="n">
        <v>47.83</v>
      </c>
      <c r="L96" t="n">
        <v>28</v>
      </c>
      <c r="M96" t="n">
        <v>18</v>
      </c>
      <c r="N96" t="n">
        <v>34.45</v>
      </c>
      <c r="O96" t="n">
        <v>22468.11</v>
      </c>
      <c r="P96" t="n">
        <v>773.8200000000001</v>
      </c>
      <c r="Q96" t="n">
        <v>1261.9</v>
      </c>
      <c r="R96" t="n">
        <v>129.44</v>
      </c>
      <c r="S96" t="n">
        <v>108.84</v>
      </c>
      <c r="T96" t="n">
        <v>9363.530000000001</v>
      </c>
      <c r="U96" t="n">
        <v>0.84</v>
      </c>
      <c r="V96" t="n">
        <v>0.93</v>
      </c>
      <c r="W96" t="n">
        <v>20.67</v>
      </c>
      <c r="X96" t="n">
        <v>0.5600000000000001</v>
      </c>
      <c r="Y96" t="n">
        <v>0.5</v>
      </c>
      <c r="Z96" t="n">
        <v>10</v>
      </c>
    </row>
    <row r="97">
      <c r="A97" t="n">
        <v>28</v>
      </c>
      <c r="B97" t="n">
        <v>70</v>
      </c>
      <c r="C97" t="inlineStr">
        <is>
          <t xml:space="preserve">CONCLUIDO	</t>
        </is>
      </c>
      <c r="D97" t="n">
        <v>1.2357</v>
      </c>
      <c r="E97" t="n">
        <v>80.92</v>
      </c>
      <c r="F97" t="n">
        <v>78.12</v>
      </c>
      <c r="G97" t="n">
        <v>234.35</v>
      </c>
      <c r="H97" t="n">
        <v>2.83</v>
      </c>
      <c r="I97" t="n">
        <v>20</v>
      </c>
      <c r="J97" t="n">
        <v>181.77</v>
      </c>
      <c r="K97" t="n">
        <v>47.83</v>
      </c>
      <c r="L97" t="n">
        <v>29</v>
      </c>
      <c r="M97" t="n">
        <v>15</v>
      </c>
      <c r="N97" t="n">
        <v>34.94</v>
      </c>
      <c r="O97" t="n">
        <v>22652.51</v>
      </c>
      <c r="P97" t="n">
        <v>767.96</v>
      </c>
      <c r="Q97" t="n">
        <v>1261.92</v>
      </c>
      <c r="R97" t="n">
        <v>128.3</v>
      </c>
      <c r="S97" t="n">
        <v>108.84</v>
      </c>
      <c r="T97" t="n">
        <v>8799.459999999999</v>
      </c>
      <c r="U97" t="n">
        <v>0.85</v>
      </c>
      <c r="V97" t="n">
        <v>0.93</v>
      </c>
      <c r="W97" t="n">
        <v>20.68</v>
      </c>
      <c r="X97" t="n">
        <v>0.53</v>
      </c>
      <c r="Y97" t="n">
        <v>0.5</v>
      </c>
      <c r="Z97" t="n">
        <v>10</v>
      </c>
    </row>
    <row r="98">
      <c r="A98" t="n">
        <v>29</v>
      </c>
      <c r="B98" t="n">
        <v>70</v>
      </c>
      <c r="C98" t="inlineStr">
        <is>
          <t xml:space="preserve">CONCLUIDO	</t>
        </is>
      </c>
      <c r="D98" t="n">
        <v>1.2355</v>
      </c>
      <c r="E98" t="n">
        <v>80.94</v>
      </c>
      <c r="F98" t="n">
        <v>78.13</v>
      </c>
      <c r="G98" t="n">
        <v>234.39</v>
      </c>
      <c r="H98" t="n">
        <v>2.9</v>
      </c>
      <c r="I98" t="n">
        <v>20</v>
      </c>
      <c r="J98" t="n">
        <v>183.27</v>
      </c>
      <c r="K98" t="n">
        <v>47.83</v>
      </c>
      <c r="L98" t="n">
        <v>30</v>
      </c>
      <c r="M98" t="n">
        <v>12</v>
      </c>
      <c r="N98" t="n">
        <v>35.44</v>
      </c>
      <c r="O98" t="n">
        <v>22837.46</v>
      </c>
      <c r="P98" t="n">
        <v>771.88</v>
      </c>
      <c r="Q98" t="n">
        <v>1261.95</v>
      </c>
      <c r="R98" t="n">
        <v>128.68</v>
      </c>
      <c r="S98" t="n">
        <v>108.84</v>
      </c>
      <c r="T98" t="n">
        <v>8989.559999999999</v>
      </c>
      <c r="U98" t="n">
        <v>0.85</v>
      </c>
      <c r="V98" t="n">
        <v>0.93</v>
      </c>
      <c r="W98" t="n">
        <v>20.68</v>
      </c>
      <c r="X98" t="n">
        <v>0.55</v>
      </c>
      <c r="Y98" t="n">
        <v>0.5</v>
      </c>
      <c r="Z98" t="n">
        <v>10</v>
      </c>
    </row>
    <row r="99">
      <c r="A99" t="n">
        <v>30</v>
      </c>
      <c r="B99" t="n">
        <v>70</v>
      </c>
      <c r="C99" t="inlineStr">
        <is>
          <t xml:space="preserve">CONCLUIDO	</t>
        </is>
      </c>
      <c r="D99" t="n">
        <v>1.2355</v>
      </c>
      <c r="E99" t="n">
        <v>80.94</v>
      </c>
      <c r="F99" t="n">
        <v>78.13</v>
      </c>
      <c r="G99" t="n">
        <v>234.4</v>
      </c>
      <c r="H99" t="n">
        <v>2.98</v>
      </c>
      <c r="I99" t="n">
        <v>20</v>
      </c>
      <c r="J99" t="n">
        <v>184.78</v>
      </c>
      <c r="K99" t="n">
        <v>47.83</v>
      </c>
      <c r="L99" t="n">
        <v>31</v>
      </c>
      <c r="M99" t="n">
        <v>6</v>
      </c>
      <c r="N99" t="n">
        <v>35.95</v>
      </c>
      <c r="O99" t="n">
        <v>23023.09</v>
      </c>
      <c r="P99" t="n">
        <v>770.3099999999999</v>
      </c>
      <c r="Q99" t="n">
        <v>1261.9</v>
      </c>
      <c r="R99" t="n">
        <v>128.61</v>
      </c>
      <c r="S99" t="n">
        <v>108.84</v>
      </c>
      <c r="T99" t="n">
        <v>8953.02</v>
      </c>
      <c r="U99" t="n">
        <v>0.85</v>
      </c>
      <c r="V99" t="n">
        <v>0.93</v>
      </c>
      <c r="W99" t="n">
        <v>20.69</v>
      </c>
      <c r="X99" t="n">
        <v>0.55</v>
      </c>
      <c r="Y99" t="n">
        <v>0.5</v>
      </c>
      <c r="Z99" t="n">
        <v>10</v>
      </c>
    </row>
    <row r="100">
      <c r="A100" t="n">
        <v>31</v>
      </c>
      <c r="B100" t="n">
        <v>70</v>
      </c>
      <c r="C100" t="inlineStr">
        <is>
          <t xml:space="preserve">CONCLUIDO	</t>
        </is>
      </c>
      <c r="D100" t="n">
        <v>1.2352</v>
      </c>
      <c r="E100" t="n">
        <v>80.95999999999999</v>
      </c>
      <c r="F100" t="n">
        <v>78.15000000000001</v>
      </c>
      <c r="G100" t="n">
        <v>234.46</v>
      </c>
      <c r="H100" t="n">
        <v>3.05</v>
      </c>
      <c r="I100" t="n">
        <v>20</v>
      </c>
      <c r="J100" t="n">
        <v>186.29</v>
      </c>
      <c r="K100" t="n">
        <v>47.83</v>
      </c>
      <c r="L100" t="n">
        <v>32</v>
      </c>
      <c r="M100" t="n">
        <v>1</v>
      </c>
      <c r="N100" t="n">
        <v>36.46</v>
      </c>
      <c r="O100" t="n">
        <v>23209.42</v>
      </c>
      <c r="P100" t="n">
        <v>773.6900000000001</v>
      </c>
      <c r="Q100" t="n">
        <v>1261.91</v>
      </c>
      <c r="R100" t="n">
        <v>129.03</v>
      </c>
      <c r="S100" t="n">
        <v>108.84</v>
      </c>
      <c r="T100" t="n">
        <v>9164.620000000001</v>
      </c>
      <c r="U100" t="n">
        <v>0.84</v>
      </c>
      <c r="V100" t="n">
        <v>0.93</v>
      </c>
      <c r="W100" t="n">
        <v>20.7</v>
      </c>
      <c r="X100" t="n">
        <v>0.57</v>
      </c>
      <c r="Y100" t="n">
        <v>0.5</v>
      </c>
      <c r="Z100" t="n">
        <v>10</v>
      </c>
    </row>
    <row r="101">
      <c r="A101" t="n">
        <v>32</v>
      </c>
      <c r="B101" t="n">
        <v>70</v>
      </c>
      <c r="C101" t="inlineStr">
        <is>
          <t xml:space="preserve">CONCLUIDO	</t>
        </is>
      </c>
      <c r="D101" t="n">
        <v>1.2352</v>
      </c>
      <c r="E101" t="n">
        <v>80.95999999999999</v>
      </c>
      <c r="F101" t="n">
        <v>78.15000000000001</v>
      </c>
      <c r="G101" t="n">
        <v>234.45</v>
      </c>
      <c r="H101" t="n">
        <v>3.12</v>
      </c>
      <c r="I101" t="n">
        <v>20</v>
      </c>
      <c r="J101" t="n">
        <v>187.8</v>
      </c>
      <c r="K101" t="n">
        <v>47.83</v>
      </c>
      <c r="L101" t="n">
        <v>33</v>
      </c>
      <c r="M101" t="n">
        <v>0</v>
      </c>
      <c r="N101" t="n">
        <v>36.98</v>
      </c>
      <c r="O101" t="n">
        <v>23396.44</v>
      </c>
      <c r="P101" t="n">
        <v>778.28</v>
      </c>
      <c r="Q101" t="n">
        <v>1261.89</v>
      </c>
      <c r="R101" t="n">
        <v>128.82</v>
      </c>
      <c r="S101" t="n">
        <v>108.84</v>
      </c>
      <c r="T101" t="n">
        <v>9057.889999999999</v>
      </c>
      <c r="U101" t="n">
        <v>0.84</v>
      </c>
      <c r="V101" t="n">
        <v>0.93</v>
      </c>
      <c r="W101" t="n">
        <v>20.7</v>
      </c>
      <c r="X101" t="n">
        <v>0.57</v>
      </c>
      <c r="Y101" t="n">
        <v>0.5</v>
      </c>
      <c r="Z101" t="n">
        <v>10</v>
      </c>
    </row>
    <row r="102">
      <c r="A102" t="n">
        <v>0</v>
      </c>
      <c r="B102" t="n">
        <v>90</v>
      </c>
      <c r="C102" t="inlineStr">
        <is>
          <t xml:space="preserve">CONCLUIDO	</t>
        </is>
      </c>
      <c r="D102" t="n">
        <v>0.6763</v>
      </c>
      <c r="E102" t="n">
        <v>147.86</v>
      </c>
      <c r="F102" t="n">
        <v>108.53</v>
      </c>
      <c r="G102" t="n">
        <v>6.27</v>
      </c>
      <c r="H102" t="n">
        <v>0.1</v>
      </c>
      <c r="I102" t="n">
        <v>1038</v>
      </c>
      <c r="J102" t="n">
        <v>176.73</v>
      </c>
      <c r="K102" t="n">
        <v>52.44</v>
      </c>
      <c r="L102" t="n">
        <v>1</v>
      </c>
      <c r="M102" t="n">
        <v>1036</v>
      </c>
      <c r="N102" t="n">
        <v>33.29</v>
      </c>
      <c r="O102" t="n">
        <v>22031.19</v>
      </c>
      <c r="P102" t="n">
        <v>1436.96</v>
      </c>
      <c r="Q102" t="n">
        <v>1263.35</v>
      </c>
      <c r="R102" t="n">
        <v>1120.84</v>
      </c>
      <c r="S102" t="n">
        <v>108.84</v>
      </c>
      <c r="T102" t="n">
        <v>499979.17</v>
      </c>
      <c r="U102" t="n">
        <v>0.1</v>
      </c>
      <c r="V102" t="n">
        <v>0.67</v>
      </c>
      <c r="W102" t="n">
        <v>22.34</v>
      </c>
      <c r="X102" t="n">
        <v>30.9</v>
      </c>
      <c r="Y102" t="n">
        <v>0.5</v>
      </c>
      <c r="Z102" t="n">
        <v>10</v>
      </c>
    </row>
    <row r="103">
      <c r="A103" t="n">
        <v>1</v>
      </c>
      <c r="B103" t="n">
        <v>90</v>
      </c>
      <c r="C103" t="inlineStr">
        <is>
          <t xml:space="preserve">CONCLUIDO	</t>
        </is>
      </c>
      <c r="D103" t="n">
        <v>0.9283</v>
      </c>
      <c r="E103" t="n">
        <v>107.72</v>
      </c>
      <c r="F103" t="n">
        <v>90.05</v>
      </c>
      <c r="G103" t="n">
        <v>12.59</v>
      </c>
      <c r="H103" t="n">
        <v>0.2</v>
      </c>
      <c r="I103" t="n">
        <v>429</v>
      </c>
      <c r="J103" t="n">
        <v>178.21</v>
      </c>
      <c r="K103" t="n">
        <v>52.44</v>
      </c>
      <c r="L103" t="n">
        <v>2</v>
      </c>
      <c r="M103" t="n">
        <v>427</v>
      </c>
      <c r="N103" t="n">
        <v>33.77</v>
      </c>
      <c r="O103" t="n">
        <v>22213.89</v>
      </c>
      <c r="P103" t="n">
        <v>1190.36</v>
      </c>
      <c r="Q103" t="n">
        <v>1262.54</v>
      </c>
      <c r="R103" t="n">
        <v>516.86</v>
      </c>
      <c r="S103" t="n">
        <v>108.84</v>
      </c>
      <c r="T103" t="n">
        <v>201034.3</v>
      </c>
      <c r="U103" t="n">
        <v>0.21</v>
      </c>
      <c r="V103" t="n">
        <v>0.8</v>
      </c>
      <c r="W103" t="n">
        <v>21.34</v>
      </c>
      <c r="X103" t="n">
        <v>12.44</v>
      </c>
      <c r="Y103" t="n">
        <v>0.5</v>
      </c>
      <c r="Z103" t="n">
        <v>10</v>
      </c>
    </row>
    <row r="104">
      <c r="A104" t="n">
        <v>2</v>
      </c>
      <c r="B104" t="n">
        <v>90</v>
      </c>
      <c r="C104" t="inlineStr">
        <is>
          <t xml:space="preserve">CONCLUIDO	</t>
        </is>
      </c>
      <c r="D104" t="n">
        <v>1.0261</v>
      </c>
      <c r="E104" t="n">
        <v>97.45999999999999</v>
      </c>
      <c r="F104" t="n">
        <v>85.40000000000001</v>
      </c>
      <c r="G104" t="n">
        <v>18.91</v>
      </c>
      <c r="H104" t="n">
        <v>0.3</v>
      </c>
      <c r="I104" t="n">
        <v>271</v>
      </c>
      <c r="J104" t="n">
        <v>179.7</v>
      </c>
      <c r="K104" t="n">
        <v>52.44</v>
      </c>
      <c r="L104" t="n">
        <v>3</v>
      </c>
      <c r="M104" t="n">
        <v>269</v>
      </c>
      <c r="N104" t="n">
        <v>34.26</v>
      </c>
      <c r="O104" t="n">
        <v>22397.24</v>
      </c>
      <c r="P104" t="n">
        <v>1126.22</v>
      </c>
      <c r="Q104" t="n">
        <v>1262.22</v>
      </c>
      <c r="R104" t="n">
        <v>365.56</v>
      </c>
      <c r="S104" t="n">
        <v>108.84</v>
      </c>
      <c r="T104" t="n">
        <v>126170.82</v>
      </c>
      <c r="U104" t="n">
        <v>0.3</v>
      </c>
      <c r="V104" t="n">
        <v>0.85</v>
      </c>
      <c r="W104" t="n">
        <v>21.08</v>
      </c>
      <c r="X104" t="n">
        <v>7.81</v>
      </c>
      <c r="Y104" t="n">
        <v>0.5</v>
      </c>
      <c r="Z104" t="n">
        <v>10</v>
      </c>
    </row>
    <row r="105">
      <c r="A105" t="n">
        <v>3</v>
      </c>
      <c r="B105" t="n">
        <v>90</v>
      </c>
      <c r="C105" t="inlineStr">
        <is>
          <t xml:space="preserve">CONCLUIDO	</t>
        </is>
      </c>
      <c r="D105" t="n">
        <v>1.0782</v>
      </c>
      <c r="E105" t="n">
        <v>92.75</v>
      </c>
      <c r="F105" t="n">
        <v>83.28</v>
      </c>
      <c r="G105" t="n">
        <v>25.24</v>
      </c>
      <c r="H105" t="n">
        <v>0.39</v>
      </c>
      <c r="I105" t="n">
        <v>198</v>
      </c>
      <c r="J105" t="n">
        <v>181.19</v>
      </c>
      <c r="K105" t="n">
        <v>52.44</v>
      </c>
      <c r="L105" t="n">
        <v>4</v>
      </c>
      <c r="M105" t="n">
        <v>196</v>
      </c>
      <c r="N105" t="n">
        <v>34.75</v>
      </c>
      <c r="O105" t="n">
        <v>22581.25</v>
      </c>
      <c r="P105" t="n">
        <v>1095.37</v>
      </c>
      <c r="Q105" t="n">
        <v>1262.14</v>
      </c>
      <c r="R105" t="n">
        <v>295.89</v>
      </c>
      <c r="S105" t="n">
        <v>108.84</v>
      </c>
      <c r="T105" t="n">
        <v>91702.67</v>
      </c>
      <c r="U105" t="n">
        <v>0.37</v>
      </c>
      <c r="V105" t="n">
        <v>0.87</v>
      </c>
      <c r="W105" t="n">
        <v>20.98</v>
      </c>
      <c r="X105" t="n">
        <v>5.69</v>
      </c>
      <c r="Y105" t="n">
        <v>0.5</v>
      </c>
      <c r="Z105" t="n">
        <v>10</v>
      </c>
    </row>
    <row r="106">
      <c r="A106" t="n">
        <v>4</v>
      </c>
      <c r="B106" t="n">
        <v>90</v>
      </c>
      <c r="C106" t="inlineStr">
        <is>
          <t xml:space="preserve">CONCLUIDO	</t>
        </is>
      </c>
      <c r="D106" t="n">
        <v>1.1113</v>
      </c>
      <c r="E106" t="n">
        <v>89.98999999999999</v>
      </c>
      <c r="F106" t="n">
        <v>82.02</v>
      </c>
      <c r="G106" t="n">
        <v>31.55</v>
      </c>
      <c r="H106" t="n">
        <v>0.49</v>
      </c>
      <c r="I106" t="n">
        <v>156</v>
      </c>
      <c r="J106" t="n">
        <v>182.69</v>
      </c>
      <c r="K106" t="n">
        <v>52.44</v>
      </c>
      <c r="L106" t="n">
        <v>5</v>
      </c>
      <c r="M106" t="n">
        <v>154</v>
      </c>
      <c r="N106" t="n">
        <v>35.25</v>
      </c>
      <c r="O106" t="n">
        <v>22766.06</v>
      </c>
      <c r="P106" t="n">
        <v>1075.8</v>
      </c>
      <c r="Q106" t="n">
        <v>1262.02</v>
      </c>
      <c r="R106" t="n">
        <v>255.57</v>
      </c>
      <c r="S106" t="n">
        <v>108.84</v>
      </c>
      <c r="T106" t="n">
        <v>71752.59</v>
      </c>
      <c r="U106" t="n">
        <v>0.43</v>
      </c>
      <c r="V106" t="n">
        <v>0.88</v>
      </c>
      <c r="W106" t="n">
        <v>20.89</v>
      </c>
      <c r="X106" t="n">
        <v>4.43</v>
      </c>
      <c r="Y106" t="n">
        <v>0.5</v>
      </c>
      <c r="Z106" t="n">
        <v>10</v>
      </c>
    </row>
    <row r="107">
      <c r="A107" t="n">
        <v>5</v>
      </c>
      <c r="B107" t="n">
        <v>90</v>
      </c>
      <c r="C107" t="inlineStr">
        <is>
          <t xml:space="preserve">CONCLUIDO	</t>
        </is>
      </c>
      <c r="D107" t="n">
        <v>1.1338</v>
      </c>
      <c r="E107" t="n">
        <v>88.2</v>
      </c>
      <c r="F107" t="n">
        <v>81.23</v>
      </c>
      <c r="G107" t="n">
        <v>38.07</v>
      </c>
      <c r="H107" t="n">
        <v>0.58</v>
      </c>
      <c r="I107" t="n">
        <v>128</v>
      </c>
      <c r="J107" t="n">
        <v>184.19</v>
      </c>
      <c r="K107" t="n">
        <v>52.44</v>
      </c>
      <c r="L107" t="n">
        <v>6</v>
      </c>
      <c r="M107" t="n">
        <v>126</v>
      </c>
      <c r="N107" t="n">
        <v>35.75</v>
      </c>
      <c r="O107" t="n">
        <v>22951.43</v>
      </c>
      <c r="P107" t="n">
        <v>1062.73</v>
      </c>
      <c r="Q107" t="n">
        <v>1262.02</v>
      </c>
      <c r="R107" t="n">
        <v>230.12</v>
      </c>
      <c r="S107" t="n">
        <v>108.84</v>
      </c>
      <c r="T107" t="n">
        <v>59166</v>
      </c>
      <c r="U107" t="n">
        <v>0.47</v>
      </c>
      <c r="V107" t="n">
        <v>0.89</v>
      </c>
      <c r="W107" t="n">
        <v>20.84</v>
      </c>
      <c r="X107" t="n">
        <v>3.64</v>
      </c>
      <c r="Y107" t="n">
        <v>0.5</v>
      </c>
      <c r="Z107" t="n">
        <v>10</v>
      </c>
    </row>
    <row r="108">
      <c r="A108" t="n">
        <v>6</v>
      </c>
      <c r="B108" t="n">
        <v>90</v>
      </c>
      <c r="C108" t="inlineStr">
        <is>
          <t xml:space="preserve">CONCLUIDO	</t>
        </is>
      </c>
      <c r="D108" t="n">
        <v>1.1498</v>
      </c>
      <c r="E108" t="n">
        <v>86.98</v>
      </c>
      <c r="F108" t="n">
        <v>80.68000000000001</v>
      </c>
      <c r="G108" t="n">
        <v>44.41</v>
      </c>
      <c r="H108" t="n">
        <v>0.67</v>
      </c>
      <c r="I108" t="n">
        <v>109</v>
      </c>
      <c r="J108" t="n">
        <v>185.7</v>
      </c>
      <c r="K108" t="n">
        <v>52.44</v>
      </c>
      <c r="L108" t="n">
        <v>7</v>
      </c>
      <c r="M108" t="n">
        <v>107</v>
      </c>
      <c r="N108" t="n">
        <v>36.26</v>
      </c>
      <c r="O108" t="n">
        <v>23137.49</v>
      </c>
      <c r="P108" t="n">
        <v>1052.95</v>
      </c>
      <c r="Q108" t="n">
        <v>1262.04</v>
      </c>
      <c r="R108" t="n">
        <v>211.74</v>
      </c>
      <c r="S108" t="n">
        <v>108.84</v>
      </c>
      <c r="T108" t="n">
        <v>50074.68</v>
      </c>
      <c r="U108" t="n">
        <v>0.51</v>
      </c>
      <c r="V108" t="n">
        <v>0.9</v>
      </c>
      <c r="W108" t="n">
        <v>20.82</v>
      </c>
      <c r="X108" t="n">
        <v>3.09</v>
      </c>
      <c r="Y108" t="n">
        <v>0.5</v>
      </c>
      <c r="Z108" t="n">
        <v>10</v>
      </c>
    </row>
    <row r="109">
      <c r="A109" t="n">
        <v>7</v>
      </c>
      <c r="B109" t="n">
        <v>90</v>
      </c>
      <c r="C109" t="inlineStr">
        <is>
          <t xml:space="preserve">CONCLUIDO	</t>
        </is>
      </c>
      <c r="D109" t="n">
        <v>1.1621</v>
      </c>
      <c r="E109" t="n">
        <v>86.05</v>
      </c>
      <c r="F109" t="n">
        <v>80.25</v>
      </c>
      <c r="G109" t="n">
        <v>50.69</v>
      </c>
      <c r="H109" t="n">
        <v>0.76</v>
      </c>
      <c r="I109" t="n">
        <v>95</v>
      </c>
      <c r="J109" t="n">
        <v>187.22</v>
      </c>
      <c r="K109" t="n">
        <v>52.44</v>
      </c>
      <c r="L109" t="n">
        <v>8</v>
      </c>
      <c r="M109" t="n">
        <v>93</v>
      </c>
      <c r="N109" t="n">
        <v>36.78</v>
      </c>
      <c r="O109" t="n">
        <v>23324.24</v>
      </c>
      <c r="P109" t="n">
        <v>1044.3</v>
      </c>
      <c r="Q109" t="n">
        <v>1262.01</v>
      </c>
      <c r="R109" t="n">
        <v>197.95</v>
      </c>
      <c r="S109" t="n">
        <v>108.84</v>
      </c>
      <c r="T109" t="n">
        <v>43247.43</v>
      </c>
      <c r="U109" t="n">
        <v>0.55</v>
      </c>
      <c r="V109" t="n">
        <v>0.9</v>
      </c>
      <c r="W109" t="n">
        <v>20.8</v>
      </c>
      <c r="X109" t="n">
        <v>2.67</v>
      </c>
      <c r="Y109" t="n">
        <v>0.5</v>
      </c>
      <c r="Z109" t="n">
        <v>10</v>
      </c>
    </row>
    <row r="110">
      <c r="A110" t="n">
        <v>8</v>
      </c>
      <c r="B110" t="n">
        <v>90</v>
      </c>
      <c r="C110" t="inlineStr">
        <is>
          <t xml:space="preserve">CONCLUIDO	</t>
        </is>
      </c>
      <c r="D110" t="n">
        <v>1.1712</v>
      </c>
      <c r="E110" t="n">
        <v>85.38</v>
      </c>
      <c r="F110" t="n">
        <v>79.97</v>
      </c>
      <c r="G110" t="n">
        <v>57.12</v>
      </c>
      <c r="H110" t="n">
        <v>0.85</v>
      </c>
      <c r="I110" t="n">
        <v>84</v>
      </c>
      <c r="J110" t="n">
        <v>188.74</v>
      </c>
      <c r="K110" t="n">
        <v>52.44</v>
      </c>
      <c r="L110" t="n">
        <v>9</v>
      </c>
      <c r="M110" t="n">
        <v>82</v>
      </c>
      <c r="N110" t="n">
        <v>37.3</v>
      </c>
      <c r="O110" t="n">
        <v>23511.69</v>
      </c>
      <c r="P110" t="n">
        <v>1037.59</v>
      </c>
      <c r="Q110" t="n">
        <v>1262.05</v>
      </c>
      <c r="R110" t="n">
        <v>188.78</v>
      </c>
      <c r="S110" t="n">
        <v>108.84</v>
      </c>
      <c r="T110" t="n">
        <v>38715.68</v>
      </c>
      <c r="U110" t="n">
        <v>0.58</v>
      </c>
      <c r="V110" t="n">
        <v>0.91</v>
      </c>
      <c r="W110" t="n">
        <v>20.78</v>
      </c>
      <c r="X110" t="n">
        <v>2.39</v>
      </c>
      <c r="Y110" t="n">
        <v>0.5</v>
      </c>
      <c r="Z110" t="n">
        <v>10</v>
      </c>
    </row>
    <row r="111">
      <c r="A111" t="n">
        <v>9</v>
      </c>
      <c r="B111" t="n">
        <v>90</v>
      </c>
      <c r="C111" t="inlineStr">
        <is>
          <t xml:space="preserve">CONCLUIDO	</t>
        </is>
      </c>
      <c r="D111" t="n">
        <v>1.1793</v>
      </c>
      <c r="E111" t="n">
        <v>84.79000000000001</v>
      </c>
      <c r="F111" t="n">
        <v>79.70999999999999</v>
      </c>
      <c r="G111" t="n">
        <v>63.77</v>
      </c>
      <c r="H111" t="n">
        <v>0.93</v>
      </c>
      <c r="I111" t="n">
        <v>75</v>
      </c>
      <c r="J111" t="n">
        <v>190.26</v>
      </c>
      <c r="K111" t="n">
        <v>52.44</v>
      </c>
      <c r="L111" t="n">
        <v>10</v>
      </c>
      <c r="M111" t="n">
        <v>73</v>
      </c>
      <c r="N111" t="n">
        <v>37.82</v>
      </c>
      <c r="O111" t="n">
        <v>23699.85</v>
      </c>
      <c r="P111" t="n">
        <v>1031.38</v>
      </c>
      <c r="Q111" t="n">
        <v>1261.94</v>
      </c>
      <c r="R111" t="n">
        <v>180.16</v>
      </c>
      <c r="S111" t="n">
        <v>108.84</v>
      </c>
      <c r="T111" t="n">
        <v>34453.36</v>
      </c>
      <c r="U111" t="n">
        <v>0.6</v>
      </c>
      <c r="V111" t="n">
        <v>0.91</v>
      </c>
      <c r="W111" t="n">
        <v>20.77</v>
      </c>
      <c r="X111" t="n">
        <v>2.12</v>
      </c>
      <c r="Y111" t="n">
        <v>0.5</v>
      </c>
      <c r="Z111" t="n">
        <v>10</v>
      </c>
    </row>
    <row r="112">
      <c r="A112" t="n">
        <v>10</v>
      </c>
      <c r="B112" t="n">
        <v>90</v>
      </c>
      <c r="C112" t="inlineStr">
        <is>
          <t xml:space="preserve">CONCLUIDO	</t>
        </is>
      </c>
      <c r="D112" t="n">
        <v>1.1856</v>
      </c>
      <c r="E112" t="n">
        <v>84.34</v>
      </c>
      <c r="F112" t="n">
        <v>79.51000000000001</v>
      </c>
      <c r="G112" t="n">
        <v>70.15000000000001</v>
      </c>
      <c r="H112" t="n">
        <v>1.02</v>
      </c>
      <c r="I112" t="n">
        <v>68</v>
      </c>
      <c r="J112" t="n">
        <v>191.79</v>
      </c>
      <c r="K112" t="n">
        <v>52.44</v>
      </c>
      <c r="L112" t="n">
        <v>11</v>
      </c>
      <c r="M112" t="n">
        <v>66</v>
      </c>
      <c r="N112" t="n">
        <v>38.35</v>
      </c>
      <c r="O112" t="n">
        <v>23888.73</v>
      </c>
      <c r="P112" t="n">
        <v>1025.8</v>
      </c>
      <c r="Q112" t="n">
        <v>1261.9</v>
      </c>
      <c r="R112" t="n">
        <v>174.03</v>
      </c>
      <c r="S112" t="n">
        <v>108.84</v>
      </c>
      <c r="T112" t="n">
        <v>31422</v>
      </c>
      <c r="U112" t="n">
        <v>0.63</v>
      </c>
      <c r="V112" t="n">
        <v>0.91</v>
      </c>
      <c r="W112" t="n">
        <v>20.74</v>
      </c>
      <c r="X112" t="n">
        <v>1.92</v>
      </c>
      <c r="Y112" t="n">
        <v>0.5</v>
      </c>
      <c r="Z112" t="n">
        <v>10</v>
      </c>
    </row>
    <row r="113">
      <c r="A113" t="n">
        <v>11</v>
      </c>
      <c r="B113" t="n">
        <v>90</v>
      </c>
      <c r="C113" t="inlineStr">
        <is>
          <t xml:space="preserve">CONCLUIDO	</t>
        </is>
      </c>
      <c r="D113" t="n">
        <v>1.1913</v>
      </c>
      <c r="E113" t="n">
        <v>83.94</v>
      </c>
      <c r="F113" t="n">
        <v>79.31999999999999</v>
      </c>
      <c r="G113" t="n">
        <v>76.76000000000001</v>
      </c>
      <c r="H113" t="n">
        <v>1.1</v>
      </c>
      <c r="I113" t="n">
        <v>62</v>
      </c>
      <c r="J113" t="n">
        <v>193.33</v>
      </c>
      <c r="K113" t="n">
        <v>52.44</v>
      </c>
      <c r="L113" t="n">
        <v>12</v>
      </c>
      <c r="M113" t="n">
        <v>60</v>
      </c>
      <c r="N113" t="n">
        <v>38.89</v>
      </c>
      <c r="O113" t="n">
        <v>24078.33</v>
      </c>
      <c r="P113" t="n">
        <v>1020.81</v>
      </c>
      <c r="Q113" t="n">
        <v>1261.93</v>
      </c>
      <c r="R113" t="n">
        <v>167.99</v>
      </c>
      <c r="S113" t="n">
        <v>108.84</v>
      </c>
      <c r="T113" t="n">
        <v>28433.65</v>
      </c>
      <c r="U113" t="n">
        <v>0.65</v>
      </c>
      <c r="V113" t="n">
        <v>0.91</v>
      </c>
      <c r="W113" t="n">
        <v>20.73</v>
      </c>
      <c r="X113" t="n">
        <v>1.73</v>
      </c>
      <c r="Y113" t="n">
        <v>0.5</v>
      </c>
      <c r="Z113" t="n">
        <v>10</v>
      </c>
    </row>
    <row r="114">
      <c r="A114" t="n">
        <v>12</v>
      </c>
      <c r="B114" t="n">
        <v>90</v>
      </c>
      <c r="C114" t="inlineStr">
        <is>
          <t xml:space="preserve">CONCLUIDO	</t>
        </is>
      </c>
      <c r="D114" t="n">
        <v>1.1963</v>
      </c>
      <c r="E114" t="n">
        <v>83.59</v>
      </c>
      <c r="F114" t="n">
        <v>79.14</v>
      </c>
      <c r="G114" t="n">
        <v>83.31</v>
      </c>
      <c r="H114" t="n">
        <v>1.18</v>
      </c>
      <c r="I114" t="n">
        <v>57</v>
      </c>
      <c r="J114" t="n">
        <v>194.88</v>
      </c>
      <c r="K114" t="n">
        <v>52.44</v>
      </c>
      <c r="L114" t="n">
        <v>13</v>
      </c>
      <c r="M114" t="n">
        <v>55</v>
      </c>
      <c r="N114" t="n">
        <v>39.43</v>
      </c>
      <c r="O114" t="n">
        <v>24268.67</v>
      </c>
      <c r="P114" t="n">
        <v>1016.32</v>
      </c>
      <c r="Q114" t="n">
        <v>1261.94</v>
      </c>
      <c r="R114" t="n">
        <v>161.7</v>
      </c>
      <c r="S114" t="n">
        <v>108.84</v>
      </c>
      <c r="T114" t="n">
        <v>25310.97</v>
      </c>
      <c r="U114" t="n">
        <v>0.67</v>
      </c>
      <c r="V114" t="n">
        <v>0.92</v>
      </c>
      <c r="W114" t="n">
        <v>20.73</v>
      </c>
      <c r="X114" t="n">
        <v>1.56</v>
      </c>
      <c r="Y114" t="n">
        <v>0.5</v>
      </c>
      <c r="Z114" t="n">
        <v>10</v>
      </c>
    </row>
    <row r="115">
      <c r="A115" t="n">
        <v>13</v>
      </c>
      <c r="B115" t="n">
        <v>90</v>
      </c>
      <c r="C115" t="inlineStr">
        <is>
          <t xml:space="preserve">CONCLUIDO	</t>
        </is>
      </c>
      <c r="D115" t="n">
        <v>1.1992</v>
      </c>
      <c r="E115" t="n">
        <v>83.39</v>
      </c>
      <c r="F115" t="n">
        <v>79.08</v>
      </c>
      <c r="G115" t="n">
        <v>89.53</v>
      </c>
      <c r="H115" t="n">
        <v>1.27</v>
      </c>
      <c r="I115" t="n">
        <v>53</v>
      </c>
      <c r="J115" t="n">
        <v>196.42</v>
      </c>
      <c r="K115" t="n">
        <v>52.44</v>
      </c>
      <c r="L115" t="n">
        <v>14</v>
      </c>
      <c r="M115" t="n">
        <v>51</v>
      </c>
      <c r="N115" t="n">
        <v>39.98</v>
      </c>
      <c r="O115" t="n">
        <v>24459.75</v>
      </c>
      <c r="P115" t="n">
        <v>1012.28</v>
      </c>
      <c r="Q115" t="n">
        <v>1261.92</v>
      </c>
      <c r="R115" t="n">
        <v>159.85</v>
      </c>
      <c r="S115" t="n">
        <v>108.84</v>
      </c>
      <c r="T115" t="n">
        <v>24405.44</v>
      </c>
      <c r="U115" t="n">
        <v>0.68</v>
      </c>
      <c r="V115" t="n">
        <v>0.92</v>
      </c>
      <c r="W115" t="n">
        <v>20.73</v>
      </c>
      <c r="X115" t="n">
        <v>1.5</v>
      </c>
      <c r="Y115" t="n">
        <v>0.5</v>
      </c>
      <c r="Z115" t="n">
        <v>10</v>
      </c>
    </row>
    <row r="116">
      <c r="A116" t="n">
        <v>14</v>
      </c>
      <c r="B116" t="n">
        <v>90</v>
      </c>
      <c r="C116" t="inlineStr">
        <is>
          <t xml:space="preserve">CONCLUIDO	</t>
        </is>
      </c>
      <c r="D116" t="n">
        <v>1.2017</v>
      </c>
      <c r="E116" t="n">
        <v>83.22</v>
      </c>
      <c r="F116" t="n">
        <v>79.02</v>
      </c>
      <c r="G116" t="n">
        <v>94.81999999999999</v>
      </c>
      <c r="H116" t="n">
        <v>1.35</v>
      </c>
      <c r="I116" t="n">
        <v>50</v>
      </c>
      <c r="J116" t="n">
        <v>197.98</v>
      </c>
      <c r="K116" t="n">
        <v>52.44</v>
      </c>
      <c r="L116" t="n">
        <v>15</v>
      </c>
      <c r="M116" t="n">
        <v>48</v>
      </c>
      <c r="N116" t="n">
        <v>40.54</v>
      </c>
      <c r="O116" t="n">
        <v>24651.58</v>
      </c>
      <c r="P116" t="n">
        <v>1009.16</v>
      </c>
      <c r="Q116" t="n">
        <v>1261.93</v>
      </c>
      <c r="R116" t="n">
        <v>157.42</v>
      </c>
      <c r="S116" t="n">
        <v>108.84</v>
      </c>
      <c r="T116" t="n">
        <v>23208.65</v>
      </c>
      <c r="U116" t="n">
        <v>0.6899999999999999</v>
      </c>
      <c r="V116" t="n">
        <v>0.92</v>
      </c>
      <c r="W116" t="n">
        <v>20.74</v>
      </c>
      <c r="X116" t="n">
        <v>1.43</v>
      </c>
      <c r="Y116" t="n">
        <v>0.5</v>
      </c>
      <c r="Z116" t="n">
        <v>10</v>
      </c>
    </row>
    <row r="117">
      <c r="A117" t="n">
        <v>15</v>
      </c>
      <c r="B117" t="n">
        <v>90</v>
      </c>
      <c r="C117" t="inlineStr">
        <is>
          <t xml:space="preserve">CONCLUIDO	</t>
        </is>
      </c>
      <c r="D117" t="n">
        <v>1.2057</v>
      </c>
      <c r="E117" t="n">
        <v>82.94</v>
      </c>
      <c r="F117" t="n">
        <v>78.88</v>
      </c>
      <c r="G117" t="n">
        <v>102.89</v>
      </c>
      <c r="H117" t="n">
        <v>1.42</v>
      </c>
      <c r="I117" t="n">
        <v>46</v>
      </c>
      <c r="J117" t="n">
        <v>199.54</v>
      </c>
      <c r="K117" t="n">
        <v>52.44</v>
      </c>
      <c r="L117" t="n">
        <v>16</v>
      </c>
      <c r="M117" t="n">
        <v>44</v>
      </c>
      <c r="N117" t="n">
        <v>41.1</v>
      </c>
      <c r="O117" t="n">
        <v>24844.17</v>
      </c>
      <c r="P117" t="n">
        <v>1003.9</v>
      </c>
      <c r="Q117" t="n">
        <v>1261.92</v>
      </c>
      <c r="R117" t="n">
        <v>153.18</v>
      </c>
      <c r="S117" t="n">
        <v>108.84</v>
      </c>
      <c r="T117" t="n">
        <v>21109.89</v>
      </c>
      <c r="U117" t="n">
        <v>0.71</v>
      </c>
      <c r="V117" t="n">
        <v>0.92</v>
      </c>
      <c r="W117" t="n">
        <v>20.72</v>
      </c>
      <c r="X117" t="n">
        <v>1.3</v>
      </c>
      <c r="Y117" t="n">
        <v>0.5</v>
      </c>
      <c r="Z117" t="n">
        <v>10</v>
      </c>
    </row>
    <row r="118">
      <c r="A118" t="n">
        <v>16</v>
      </c>
      <c r="B118" t="n">
        <v>90</v>
      </c>
      <c r="C118" t="inlineStr">
        <is>
          <t xml:space="preserve">CONCLUIDO	</t>
        </is>
      </c>
      <c r="D118" t="n">
        <v>1.2074</v>
      </c>
      <c r="E118" t="n">
        <v>82.81999999999999</v>
      </c>
      <c r="F118" t="n">
        <v>78.84</v>
      </c>
      <c r="G118" t="n">
        <v>107.5</v>
      </c>
      <c r="H118" t="n">
        <v>1.5</v>
      </c>
      <c r="I118" t="n">
        <v>44</v>
      </c>
      <c r="J118" t="n">
        <v>201.11</v>
      </c>
      <c r="K118" t="n">
        <v>52.44</v>
      </c>
      <c r="L118" t="n">
        <v>17</v>
      </c>
      <c r="M118" t="n">
        <v>42</v>
      </c>
      <c r="N118" t="n">
        <v>41.67</v>
      </c>
      <c r="O118" t="n">
        <v>25037.53</v>
      </c>
      <c r="P118" t="n">
        <v>1000.79</v>
      </c>
      <c r="Q118" t="n">
        <v>1261.95</v>
      </c>
      <c r="R118" t="n">
        <v>151.63</v>
      </c>
      <c r="S118" t="n">
        <v>108.84</v>
      </c>
      <c r="T118" t="n">
        <v>20342.46</v>
      </c>
      <c r="U118" t="n">
        <v>0.72</v>
      </c>
      <c r="V118" t="n">
        <v>0.92</v>
      </c>
      <c r="W118" t="n">
        <v>20.72</v>
      </c>
      <c r="X118" t="n">
        <v>1.25</v>
      </c>
      <c r="Y118" t="n">
        <v>0.5</v>
      </c>
      <c r="Z118" t="n">
        <v>10</v>
      </c>
    </row>
    <row r="119">
      <c r="A119" t="n">
        <v>17</v>
      </c>
      <c r="B119" t="n">
        <v>90</v>
      </c>
      <c r="C119" t="inlineStr">
        <is>
          <t xml:space="preserve">CONCLUIDO	</t>
        </is>
      </c>
      <c r="D119" t="n">
        <v>1.2106</v>
      </c>
      <c r="E119" t="n">
        <v>82.59999999999999</v>
      </c>
      <c r="F119" t="n">
        <v>78.72</v>
      </c>
      <c r="G119" t="n">
        <v>115.21</v>
      </c>
      <c r="H119" t="n">
        <v>1.58</v>
      </c>
      <c r="I119" t="n">
        <v>41</v>
      </c>
      <c r="J119" t="n">
        <v>202.68</v>
      </c>
      <c r="K119" t="n">
        <v>52.44</v>
      </c>
      <c r="L119" t="n">
        <v>18</v>
      </c>
      <c r="M119" t="n">
        <v>39</v>
      </c>
      <c r="N119" t="n">
        <v>42.24</v>
      </c>
      <c r="O119" t="n">
        <v>25231.66</v>
      </c>
      <c r="P119" t="n">
        <v>996.5700000000001</v>
      </c>
      <c r="Q119" t="n">
        <v>1261.92</v>
      </c>
      <c r="R119" t="n">
        <v>148.01</v>
      </c>
      <c r="S119" t="n">
        <v>108.84</v>
      </c>
      <c r="T119" t="n">
        <v>18546.48</v>
      </c>
      <c r="U119" t="n">
        <v>0.74</v>
      </c>
      <c r="V119" t="n">
        <v>0.92</v>
      </c>
      <c r="W119" t="n">
        <v>20.71</v>
      </c>
      <c r="X119" t="n">
        <v>1.14</v>
      </c>
      <c r="Y119" t="n">
        <v>0.5</v>
      </c>
      <c r="Z119" t="n">
        <v>10</v>
      </c>
    </row>
    <row r="120">
      <c r="A120" t="n">
        <v>18</v>
      </c>
      <c r="B120" t="n">
        <v>90</v>
      </c>
      <c r="C120" t="inlineStr">
        <is>
          <t xml:space="preserve">CONCLUIDO	</t>
        </is>
      </c>
      <c r="D120" t="n">
        <v>1.2121</v>
      </c>
      <c r="E120" t="n">
        <v>82.5</v>
      </c>
      <c r="F120" t="n">
        <v>78.7</v>
      </c>
      <c r="G120" t="n">
        <v>121.07</v>
      </c>
      <c r="H120" t="n">
        <v>1.65</v>
      </c>
      <c r="I120" t="n">
        <v>39</v>
      </c>
      <c r="J120" t="n">
        <v>204.26</v>
      </c>
      <c r="K120" t="n">
        <v>52.44</v>
      </c>
      <c r="L120" t="n">
        <v>19</v>
      </c>
      <c r="M120" t="n">
        <v>37</v>
      </c>
      <c r="N120" t="n">
        <v>42.82</v>
      </c>
      <c r="O120" t="n">
        <v>25426.72</v>
      </c>
      <c r="P120" t="n">
        <v>994.8</v>
      </c>
      <c r="Q120" t="n">
        <v>1261.91</v>
      </c>
      <c r="R120" t="n">
        <v>147.1</v>
      </c>
      <c r="S120" t="n">
        <v>108.84</v>
      </c>
      <c r="T120" t="n">
        <v>18102.37</v>
      </c>
      <c r="U120" t="n">
        <v>0.74</v>
      </c>
      <c r="V120" t="n">
        <v>0.92</v>
      </c>
      <c r="W120" t="n">
        <v>20.71</v>
      </c>
      <c r="X120" t="n">
        <v>1.11</v>
      </c>
      <c r="Y120" t="n">
        <v>0.5</v>
      </c>
      <c r="Z120" t="n">
        <v>10</v>
      </c>
    </row>
    <row r="121">
      <c r="A121" t="n">
        <v>19</v>
      </c>
      <c r="B121" t="n">
        <v>90</v>
      </c>
      <c r="C121" t="inlineStr">
        <is>
          <t xml:space="preserve">CONCLUIDO	</t>
        </is>
      </c>
      <c r="D121" t="n">
        <v>1.2143</v>
      </c>
      <c r="E121" t="n">
        <v>82.34999999999999</v>
      </c>
      <c r="F121" t="n">
        <v>78.62</v>
      </c>
      <c r="G121" t="n">
        <v>127.49</v>
      </c>
      <c r="H121" t="n">
        <v>1.73</v>
      </c>
      <c r="I121" t="n">
        <v>37</v>
      </c>
      <c r="J121" t="n">
        <v>205.85</v>
      </c>
      <c r="K121" t="n">
        <v>52.44</v>
      </c>
      <c r="L121" t="n">
        <v>20</v>
      </c>
      <c r="M121" t="n">
        <v>35</v>
      </c>
      <c r="N121" t="n">
        <v>43.41</v>
      </c>
      <c r="O121" t="n">
        <v>25622.45</v>
      </c>
      <c r="P121" t="n">
        <v>990.9400000000001</v>
      </c>
      <c r="Q121" t="n">
        <v>1261.92</v>
      </c>
      <c r="R121" t="n">
        <v>144.86</v>
      </c>
      <c r="S121" t="n">
        <v>108.84</v>
      </c>
      <c r="T121" t="n">
        <v>16993.76</v>
      </c>
      <c r="U121" t="n">
        <v>0.75</v>
      </c>
      <c r="V121" t="n">
        <v>0.92</v>
      </c>
      <c r="W121" t="n">
        <v>20.7</v>
      </c>
      <c r="X121" t="n">
        <v>1.03</v>
      </c>
      <c r="Y121" t="n">
        <v>0.5</v>
      </c>
      <c r="Z121" t="n">
        <v>10</v>
      </c>
    </row>
    <row r="122">
      <c r="A122" t="n">
        <v>20</v>
      </c>
      <c r="B122" t="n">
        <v>90</v>
      </c>
      <c r="C122" t="inlineStr">
        <is>
          <t xml:space="preserve">CONCLUIDO	</t>
        </is>
      </c>
      <c r="D122" t="n">
        <v>1.2161</v>
      </c>
      <c r="E122" t="n">
        <v>82.23</v>
      </c>
      <c r="F122" t="n">
        <v>78.56999999999999</v>
      </c>
      <c r="G122" t="n">
        <v>134.69</v>
      </c>
      <c r="H122" t="n">
        <v>1.8</v>
      </c>
      <c r="I122" t="n">
        <v>35</v>
      </c>
      <c r="J122" t="n">
        <v>207.45</v>
      </c>
      <c r="K122" t="n">
        <v>52.44</v>
      </c>
      <c r="L122" t="n">
        <v>21</v>
      </c>
      <c r="M122" t="n">
        <v>33</v>
      </c>
      <c r="N122" t="n">
        <v>44</v>
      </c>
      <c r="O122" t="n">
        <v>25818.99</v>
      </c>
      <c r="P122" t="n">
        <v>987.15</v>
      </c>
      <c r="Q122" t="n">
        <v>1261.96</v>
      </c>
      <c r="R122" t="n">
        <v>143.23</v>
      </c>
      <c r="S122" t="n">
        <v>108.84</v>
      </c>
      <c r="T122" t="n">
        <v>16186.75</v>
      </c>
      <c r="U122" t="n">
        <v>0.76</v>
      </c>
      <c r="V122" t="n">
        <v>0.92</v>
      </c>
      <c r="W122" t="n">
        <v>20.7</v>
      </c>
      <c r="X122" t="n">
        <v>0.98</v>
      </c>
      <c r="Y122" t="n">
        <v>0.5</v>
      </c>
      <c r="Z122" t="n">
        <v>10</v>
      </c>
    </row>
    <row r="123">
      <c r="A123" t="n">
        <v>21</v>
      </c>
      <c r="B123" t="n">
        <v>90</v>
      </c>
      <c r="C123" t="inlineStr">
        <is>
          <t xml:space="preserve">CONCLUIDO	</t>
        </is>
      </c>
      <c r="D123" t="n">
        <v>1.218</v>
      </c>
      <c r="E123" t="n">
        <v>82.09999999999999</v>
      </c>
      <c r="F123" t="n">
        <v>78.51000000000001</v>
      </c>
      <c r="G123" t="n">
        <v>142.75</v>
      </c>
      <c r="H123" t="n">
        <v>1.87</v>
      </c>
      <c r="I123" t="n">
        <v>33</v>
      </c>
      <c r="J123" t="n">
        <v>209.05</v>
      </c>
      <c r="K123" t="n">
        <v>52.44</v>
      </c>
      <c r="L123" t="n">
        <v>22</v>
      </c>
      <c r="M123" t="n">
        <v>31</v>
      </c>
      <c r="N123" t="n">
        <v>44.6</v>
      </c>
      <c r="O123" t="n">
        <v>26016.35</v>
      </c>
      <c r="P123" t="n">
        <v>984.25</v>
      </c>
      <c r="Q123" t="n">
        <v>1261.91</v>
      </c>
      <c r="R123" t="n">
        <v>141.39</v>
      </c>
      <c r="S123" t="n">
        <v>108.84</v>
      </c>
      <c r="T123" t="n">
        <v>15276.84</v>
      </c>
      <c r="U123" t="n">
        <v>0.77</v>
      </c>
      <c r="V123" t="n">
        <v>0.92</v>
      </c>
      <c r="W123" t="n">
        <v>20.7</v>
      </c>
      <c r="X123" t="n">
        <v>0.93</v>
      </c>
      <c r="Y123" t="n">
        <v>0.5</v>
      </c>
      <c r="Z123" t="n">
        <v>10</v>
      </c>
    </row>
    <row r="124">
      <c r="A124" t="n">
        <v>22</v>
      </c>
      <c r="B124" t="n">
        <v>90</v>
      </c>
      <c r="C124" t="inlineStr">
        <is>
          <t xml:space="preserve">CONCLUIDO	</t>
        </is>
      </c>
      <c r="D124" t="n">
        <v>1.219</v>
      </c>
      <c r="E124" t="n">
        <v>82.03</v>
      </c>
      <c r="F124" t="n">
        <v>78.47</v>
      </c>
      <c r="G124" t="n">
        <v>147.14</v>
      </c>
      <c r="H124" t="n">
        <v>1.94</v>
      </c>
      <c r="I124" t="n">
        <v>32</v>
      </c>
      <c r="J124" t="n">
        <v>210.65</v>
      </c>
      <c r="K124" t="n">
        <v>52.44</v>
      </c>
      <c r="L124" t="n">
        <v>23</v>
      </c>
      <c r="M124" t="n">
        <v>30</v>
      </c>
      <c r="N124" t="n">
        <v>45.21</v>
      </c>
      <c r="O124" t="n">
        <v>26214.54</v>
      </c>
      <c r="P124" t="n">
        <v>981.72</v>
      </c>
      <c r="Q124" t="n">
        <v>1261.88</v>
      </c>
      <c r="R124" t="n">
        <v>139.88</v>
      </c>
      <c r="S124" t="n">
        <v>108.84</v>
      </c>
      <c r="T124" t="n">
        <v>14528.98</v>
      </c>
      <c r="U124" t="n">
        <v>0.78</v>
      </c>
      <c r="V124" t="n">
        <v>0.92</v>
      </c>
      <c r="W124" t="n">
        <v>20.7</v>
      </c>
      <c r="X124" t="n">
        <v>0.89</v>
      </c>
      <c r="Y124" t="n">
        <v>0.5</v>
      </c>
      <c r="Z124" t="n">
        <v>10</v>
      </c>
    </row>
    <row r="125">
      <c r="A125" t="n">
        <v>23</v>
      </c>
      <c r="B125" t="n">
        <v>90</v>
      </c>
      <c r="C125" t="inlineStr">
        <is>
          <t xml:space="preserve">CONCLUIDO	</t>
        </is>
      </c>
      <c r="D125" t="n">
        <v>1.2201</v>
      </c>
      <c r="E125" t="n">
        <v>81.95999999999999</v>
      </c>
      <c r="F125" t="n">
        <v>78.44</v>
      </c>
      <c r="G125" t="n">
        <v>151.82</v>
      </c>
      <c r="H125" t="n">
        <v>2.01</v>
      </c>
      <c r="I125" t="n">
        <v>31</v>
      </c>
      <c r="J125" t="n">
        <v>212.27</v>
      </c>
      <c r="K125" t="n">
        <v>52.44</v>
      </c>
      <c r="L125" t="n">
        <v>24</v>
      </c>
      <c r="M125" t="n">
        <v>29</v>
      </c>
      <c r="N125" t="n">
        <v>45.82</v>
      </c>
      <c r="O125" t="n">
        <v>26413.56</v>
      </c>
      <c r="P125" t="n">
        <v>977.7</v>
      </c>
      <c r="Q125" t="n">
        <v>1261.89</v>
      </c>
      <c r="R125" t="n">
        <v>138.85</v>
      </c>
      <c r="S125" t="n">
        <v>108.84</v>
      </c>
      <c r="T125" t="n">
        <v>14015.62</v>
      </c>
      <c r="U125" t="n">
        <v>0.78</v>
      </c>
      <c r="V125" t="n">
        <v>0.92</v>
      </c>
      <c r="W125" t="n">
        <v>20.7</v>
      </c>
      <c r="X125" t="n">
        <v>0.85</v>
      </c>
      <c r="Y125" t="n">
        <v>0.5</v>
      </c>
      <c r="Z125" t="n">
        <v>10</v>
      </c>
    </row>
    <row r="126">
      <c r="A126" t="n">
        <v>24</v>
      </c>
      <c r="B126" t="n">
        <v>90</v>
      </c>
      <c r="C126" t="inlineStr">
        <is>
          <t xml:space="preserve">CONCLUIDO	</t>
        </is>
      </c>
      <c r="D126" t="n">
        <v>1.2222</v>
      </c>
      <c r="E126" t="n">
        <v>81.81999999999999</v>
      </c>
      <c r="F126" t="n">
        <v>78.37</v>
      </c>
      <c r="G126" t="n">
        <v>162.14</v>
      </c>
      <c r="H126" t="n">
        <v>2.08</v>
      </c>
      <c r="I126" t="n">
        <v>29</v>
      </c>
      <c r="J126" t="n">
        <v>213.89</v>
      </c>
      <c r="K126" t="n">
        <v>52.44</v>
      </c>
      <c r="L126" t="n">
        <v>25</v>
      </c>
      <c r="M126" t="n">
        <v>27</v>
      </c>
      <c r="N126" t="n">
        <v>46.44</v>
      </c>
      <c r="O126" t="n">
        <v>26613.43</v>
      </c>
      <c r="P126" t="n">
        <v>974.59</v>
      </c>
      <c r="Q126" t="n">
        <v>1261.92</v>
      </c>
      <c r="R126" t="n">
        <v>136.79</v>
      </c>
      <c r="S126" t="n">
        <v>108.84</v>
      </c>
      <c r="T126" t="n">
        <v>12997.48</v>
      </c>
      <c r="U126" t="n">
        <v>0.8</v>
      </c>
      <c r="V126" t="n">
        <v>0.92</v>
      </c>
      <c r="W126" t="n">
        <v>20.68</v>
      </c>
      <c r="X126" t="n">
        <v>0.78</v>
      </c>
      <c r="Y126" t="n">
        <v>0.5</v>
      </c>
      <c r="Z126" t="n">
        <v>10</v>
      </c>
    </row>
    <row r="127">
      <c r="A127" t="n">
        <v>25</v>
      </c>
      <c r="B127" t="n">
        <v>90</v>
      </c>
      <c r="C127" t="inlineStr">
        <is>
          <t xml:space="preserve">CONCLUIDO	</t>
        </is>
      </c>
      <c r="D127" t="n">
        <v>1.223</v>
      </c>
      <c r="E127" t="n">
        <v>81.77</v>
      </c>
      <c r="F127" t="n">
        <v>78.34999999999999</v>
      </c>
      <c r="G127" t="n">
        <v>167.9</v>
      </c>
      <c r="H127" t="n">
        <v>2.14</v>
      </c>
      <c r="I127" t="n">
        <v>28</v>
      </c>
      <c r="J127" t="n">
        <v>215.51</v>
      </c>
      <c r="K127" t="n">
        <v>52.44</v>
      </c>
      <c r="L127" t="n">
        <v>26</v>
      </c>
      <c r="M127" t="n">
        <v>26</v>
      </c>
      <c r="N127" t="n">
        <v>47.07</v>
      </c>
      <c r="O127" t="n">
        <v>26814.17</v>
      </c>
      <c r="P127" t="n">
        <v>972.3200000000001</v>
      </c>
      <c r="Q127" t="n">
        <v>1261.89</v>
      </c>
      <c r="R127" t="n">
        <v>136.31</v>
      </c>
      <c r="S127" t="n">
        <v>108.84</v>
      </c>
      <c r="T127" t="n">
        <v>12762.32</v>
      </c>
      <c r="U127" t="n">
        <v>0.8</v>
      </c>
      <c r="V127" t="n">
        <v>0.92</v>
      </c>
      <c r="W127" t="n">
        <v>20.68</v>
      </c>
      <c r="X127" t="n">
        <v>0.77</v>
      </c>
      <c r="Y127" t="n">
        <v>0.5</v>
      </c>
      <c r="Z127" t="n">
        <v>10</v>
      </c>
    </row>
    <row r="128">
      <c r="A128" t="n">
        <v>26</v>
      </c>
      <c r="B128" t="n">
        <v>90</v>
      </c>
      <c r="C128" t="inlineStr">
        <is>
          <t xml:space="preserve">CONCLUIDO	</t>
        </is>
      </c>
      <c r="D128" t="n">
        <v>1.2239</v>
      </c>
      <c r="E128" t="n">
        <v>81.70999999999999</v>
      </c>
      <c r="F128" t="n">
        <v>78.33</v>
      </c>
      <c r="G128" t="n">
        <v>174.06</v>
      </c>
      <c r="H128" t="n">
        <v>2.21</v>
      </c>
      <c r="I128" t="n">
        <v>27</v>
      </c>
      <c r="J128" t="n">
        <v>217.15</v>
      </c>
      <c r="K128" t="n">
        <v>52.44</v>
      </c>
      <c r="L128" t="n">
        <v>27</v>
      </c>
      <c r="M128" t="n">
        <v>25</v>
      </c>
      <c r="N128" t="n">
        <v>47.71</v>
      </c>
      <c r="O128" t="n">
        <v>27015.77</v>
      </c>
      <c r="P128" t="n">
        <v>969.1900000000001</v>
      </c>
      <c r="Q128" t="n">
        <v>1261.88</v>
      </c>
      <c r="R128" t="n">
        <v>135.17</v>
      </c>
      <c r="S128" t="n">
        <v>108.84</v>
      </c>
      <c r="T128" t="n">
        <v>12196.42</v>
      </c>
      <c r="U128" t="n">
        <v>0.8100000000000001</v>
      </c>
      <c r="V128" t="n">
        <v>0.92</v>
      </c>
      <c r="W128" t="n">
        <v>20.69</v>
      </c>
      <c r="X128" t="n">
        <v>0.75</v>
      </c>
      <c r="Y128" t="n">
        <v>0.5</v>
      </c>
      <c r="Z128" t="n">
        <v>10</v>
      </c>
    </row>
    <row r="129">
      <c r="A129" t="n">
        <v>27</v>
      </c>
      <c r="B129" t="n">
        <v>90</v>
      </c>
      <c r="C129" t="inlineStr">
        <is>
          <t xml:space="preserve">CONCLUIDO	</t>
        </is>
      </c>
      <c r="D129" t="n">
        <v>1.2249</v>
      </c>
      <c r="E129" t="n">
        <v>81.64</v>
      </c>
      <c r="F129" t="n">
        <v>78.3</v>
      </c>
      <c r="G129" t="n">
        <v>180.68</v>
      </c>
      <c r="H129" t="n">
        <v>2.27</v>
      </c>
      <c r="I129" t="n">
        <v>26</v>
      </c>
      <c r="J129" t="n">
        <v>218.79</v>
      </c>
      <c r="K129" t="n">
        <v>52.44</v>
      </c>
      <c r="L129" t="n">
        <v>28</v>
      </c>
      <c r="M129" t="n">
        <v>24</v>
      </c>
      <c r="N129" t="n">
        <v>48.35</v>
      </c>
      <c r="O129" t="n">
        <v>27218.26</v>
      </c>
      <c r="P129" t="n">
        <v>966.6799999999999</v>
      </c>
      <c r="Q129" t="n">
        <v>1261.95</v>
      </c>
      <c r="R129" t="n">
        <v>134.31</v>
      </c>
      <c r="S129" t="n">
        <v>108.84</v>
      </c>
      <c r="T129" t="n">
        <v>11774.39</v>
      </c>
      <c r="U129" t="n">
        <v>0.8100000000000001</v>
      </c>
      <c r="V129" t="n">
        <v>0.93</v>
      </c>
      <c r="W129" t="n">
        <v>20.68</v>
      </c>
      <c r="X129" t="n">
        <v>0.71</v>
      </c>
      <c r="Y129" t="n">
        <v>0.5</v>
      </c>
      <c r="Z129" t="n">
        <v>10</v>
      </c>
    </row>
    <row r="130">
      <c r="A130" t="n">
        <v>28</v>
      </c>
      <c r="B130" t="n">
        <v>90</v>
      </c>
      <c r="C130" t="inlineStr">
        <is>
          <t xml:space="preserve">CONCLUIDO	</t>
        </is>
      </c>
      <c r="D130" t="n">
        <v>1.2257</v>
      </c>
      <c r="E130" t="n">
        <v>81.58</v>
      </c>
      <c r="F130" t="n">
        <v>78.27</v>
      </c>
      <c r="G130" t="n">
        <v>187.86</v>
      </c>
      <c r="H130" t="n">
        <v>2.34</v>
      </c>
      <c r="I130" t="n">
        <v>25</v>
      </c>
      <c r="J130" t="n">
        <v>220.44</v>
      </c>
      <c r="K130" t="n">
        <v>52.44</v>
      </c>
      <c r="L130" t="n">
        <v>29</v>
      </c>
      <c r="M130" t="n">
        <v>23</v>
      </c>
      <c r="N130" t="n">
        <v>49</v>
      </c>
      <c r="O130" t="n">
        <v>27421.64</v>
      </c>
      <c r="P130" t="n">
        <v>964.4400000000001</v>
      </c>
      <c r="Q130" t="n">
        <v>1261.9</v>
      </c>
      <c r="R130" t="n">
        <v>133.59</v>
      </c>
      <c r="S130" t="n">
        <v>108.84</v>
      </c>
      <c r="T130" t="n">
        <v>11418.24</v>
      </c>
      <c r="U130" t="n">
        <v>0.8100000000000001</v>
      </c>
      <c r="V130" t="n">
        <v>0.93</v>
      </c>
      <c r="W130" t="n">
        <v>20.68</v>
      </c>
      <c r="X130" t="n">
        <v>0.6899999999999999</v>
      </c>
      <c r="Y130" t="n">
        <v>0.5</v>
      </c>
      <c r="Z130" t="n">
        <v>10</v>
      </c>
    </row>
    <row r="131">
      <c r="A131" t="n">
        <v>29</v>
      </c>
      <c r="B131" t="n">
        <v>90</v>
      </c>
      <c r="C131" t="inlineStr">
        <is>
          <t xml:space="preserve">CONCLUIDO	</t>
        </is>
      </c>
      <c r="D131" t="n">
        <v>1.227</v>
      </c>
      <c r="E131" t="n">
        <v>81.5</v>
      </c>
      <c r="F131" t="n">
        <v>78.23</v>
      </c>
      <c r="G131" t="n">
        <v>195.56</v>
      </c>
      <c r="H131" t="n">
        <v>2.4</v>
      </c>
      <c r="I131" t="n">
        <v>24</v>
      </c>
      <c r="J131" t="n">
        <v>222.1</v>
      </c>
      <c r="K131" t="n">
        <v>52.44</v>
      </c>
      <c r="L131" t="n">
        <v>30</v>
      </c>
      <c r="M131" t="n">
        <v>22</v>
      </c>
      <c r="N131" t="n">
        <v>49.65</v>
      </c>
      <c r="O131" t="n">
        <v>27625.93</v>
      </c>
      <c r="P131" t="n">
        <v>959.12</v>
      </c>
      <c r="Q131" t="n">
        <v>1261.9</v>
      </c>
      <c r="R131" t="n">
        <v>131.99</v>
      </c>
      <c r="S131" t="n">
        <v>108.84</v>
      </c>
      <c r="T131" t="n">
        <v>10621.09</v>
      </c>
      <c r="U131" t="n">
        <v>0.82</v>
      </c>
      <c r="V131" t="n">
        <v>0.93</v>
      </c>
      <c r="W131" t="n">
        <v>20.68</v>
      </c>
      <c r="X131" t="n">
        <v>0.64</v>
      </c>
      <c r="Y131" t="n">
        <v>0.5</v>
      </c>
      <c r="Z131" t="n">
        <v>10</v>
      </c>
    </row>
    <row r="132">
      <c r="A132" t="n">
        <v>30</v>
      </c>
      <c r="B132" t="n">
        <v>90</v>
      </c>
      <c r="C132" t="inlineStr">
        <is>
          <t xml:space="preserve">CONCLUIDO	</t>
        </is>
      </c>
      <c r="D132" t="n">
        <v>1.2266</v>
      </c>
      <c r="E132" t="n">
        <v>81.52</v>
      </c>
      <c r="F132" t="n">
        <v>78.25</v>
      </c>
      <c r="G132" t="n">
        <v>195.63</v>
      </c>
      <c r="H132" t="n">
        <v>2.46</v>
      </c>
      <c r="I132" t="n">
        <v>24</v>
      </c>
      <c r="J132" t="n">
        <v>223.76</v>
      </c>
      <c r="K132" t="n">
        <v>52.44</v>
      </c>
      <c r="L132" t="n">
        <v>31</v>
      </c>
      <c r="M132" t="n">
        <v>22</v>
      </c>
      <c r="N132" t="n">
        <v>50.32</v>
      </c>
      <c r="O132" t="n">
        <v>27831.27</v>
      </c>
      <c r="P132" t="n">
        <v>958.36</v>
      </c>
      <c r="Q132" t="n">
        <v>1261.91</v>
      </c>
      <c r="R132" t="n">
        <v>132.82</v>
      </c>
      <c r="S132" t="n">
        <v>108.84</v>
      </c>
      <c r="T132" t="n">
        <v>11038.18</v>
      </c>
      <c r="U132" t="n">
        <v>0.82</v>
      </c>
      <c r="V132" t="n">
        <v>0.93</v>
      </c>
      <c r="W132" t="n">
        <v>20.68</v>
      </c>
      <c r="X132" t="n">
        <v>0.67</v>
      </c>
      <c r="Y132" t="n">
        <v>0.5</v>
      </c>
      <c r="Z132" t="n">
        <v>10</v>
      </c>
    </row>
    <row r="133">
      <c r="A133" t="n">
        <v>31</v>
      </c>
      <c r="B133" t="n">
        <v>90</v>
      </c>
      <c r="C133" t="inlineStr">
        <is>
          <t xml:space="preserve">CONCLUIDO	</t>
        </is>
      </c>
      <c r="D133" t="n">
        <v>1.2278</v>
      </c>
      <c r="E133" t="n">
        <v>81.44</v>
      </c>
      <c r="F133" t="n">
        <v>78.20999999999999</v>
      </c>
      <c r="G133" t="n">
        <v>204.02</v>
      </c>
      <c r="H133" t="n">
        <v>2.52</v>
      </c>
      <c r="I133" t="n">
        <v>23</v>
      </c>
      <c r="J133" t="n">
        <v>225.43</v>
      </c>
      <c r="K133" t="n">
        <v>52.44</v>
      </c>
      <c r="L133" t="n">
        <v>32</v>
      </c>
      <c r="M133" t="n">
        <v>21</v>
      </c>
      <c r="N133" t="n">
        <v>50.99</v>
      </c>
      <c r="O133" t="n">
        <v>28037.42</v>
      </c>
      <c r="P133" t="n">
        <v>957.5599999999999</v>
      </c>
      <c r="Q133" t="n">
        <v>1261.88</v>
      </c>
      <c r="R133" t="n">
        <v>131.58</v>
      </c>
      <c r="S133" t="n">
        <v>108.84</v>
      </c>
      <c r="T133" t="n">
        <v>10420.14</v>
      </c>
      <c r="U133" t="n">
        <v>0.83</v>
      </c>
      <c r="V133" t="n">
        <v>0.93</v>
      </c>
      <c r="W133" t="n">
        <v>20.68</v>
      </c>
      <c r="X133" t="n">
        <v>0.62</v>
      </c>
      <c r="Y133" t="n">
        <v>0.5</v>
      </c>
      <c r="Z133" t="n">
        <v>10</v>
      </c>
    </row>
    <row r="134">
      <c r="A134" t="n">
        <v>32</v>
      </c>
      <c r="B134" t="n">
        <v>90</v>
      </c>
      <c r="C134" t="inlineStr">
        <is>
          <t xml:space="preserve">CONCLUIDO	</t>
        </is>
      </c>
      <c r="D134" t="n">
        <v>1.229</v>
      </c>
      <c r="E134" t="n">
        <v>81.37</v>
      </c>
      <c r="F134" t="n">
        <v>78.17</v>
      </c>
      <c r="G134" t="n">
        <v>213.18</v>
      </c>
      <c r="H134" t="n">
        <v>2.58</v>
      </c>
      <c r="I134" t="n">
        <v>22</v>
      </c>
      <c r="J134" t="n">
        <v>227.11</v>
      </c>
      <c r="K134" t="n">
        <v>52.44</v>
      </c>
      <c r="L134" t="n">
        <v>33</v>
      </c>
      <c r="M134" t="n">
        <v>20</v>
      </c>
      <c r="N134" t="n">
        <v>51.67</v>
      </c>
      <c r="O134" t="n">
        <v>28244.51</v>
      </c>
      <c r="P134" t="n">
        <v>954.47</v>
      </c>
      <c r="Q134" t="n">
        <v>1261.88</v>
      </c>
      <c r="R134" t="n">
        <v>130.02</v>
      </c>
      <c r="S134" t="n">
        <v>108.84</v>
      </c>
      <c r="T134" t="n">
        <v>9648.49</v>
      </c>
      <c r="U134" t="n">
        <v>0.84</v>
      </c>
      <c r="V134" t="n">
        <v>0.93</v>
      </c>
      <c r="W134" t="n">
        <v>20.68</v>
      </c>
      <c r="X134" t="n">
        <v>0.58</v>
      </c>
      <c r="Y134" t="n">
        <v>0.5</v>
      </c>
      <c r="Z134" t="n">
        <v>10</v>
      </c>
    </row>
    <row r="135">
      <c r="A135" t="n">
        <v>33</v>
      </c>
      <c r="B135" t="n">
        <v>90</v>
      </c>
      <c r="C135" t="inlineStr">
        <is>
          <t xml:space="preserve">CONCLUIDO	</t>
        </is>
      </c>
      <c r="D135" t="n">
        <v>1.2296</v>
      </c>
      <c r="E135" t="n">
        <v>81.33</v>
      </c>
      <c r="F135" t="n">
        <v>78.16</v>
      </c>
      <c r="G135" t="n">
        <v>223.32</v>
      </c>
      <c r="H135" t="n">
        <v>2.64</v>
      </c>
      <c r="I135" t="n">
        <v>21</v>
      </c>
      <c r="J135" t="n">
        <v>228.8</v>
      </c>
      <c r="K135" t="n">
        <v>52.44</v>
      </c>
      <c r="L135" t="n">
        <v>34</v>
      </c>
      <c r="M135" t="n">
        <v>19</v>
      </c>
      <c r="N135" t="n">
        <v>52.36</v>
      </c>
      <c r="O135" t="n">
        <v>28452.56</v>
      </c>
      <c r="P135" t="n">
        <v>949.01</v>
      </c>
      <c r="Q135" t="n">
        <v>1261.92</v>
      </c>
      <c r="R135" t="n">
        <v>130.03</v>
      </c>
      <c r="S135" t="n">
        <v>108.84</v>
      </c>
      <c r="T135" t="n">
        <v>9656.719999999999</v>
      </c>
      <c r="U135" t="n">
        <v>0.84</v>
      </c>
      <c r="V135" t="n">
        <v>0.93</v>
      </c>
      <c r="W135" t="n">
        <v>20.67</v>
      </c>
      <c r="X135" t="n">
        <v>0.58</v>
      </c>
      <c r="Y135" t="n">
        <v>0.5</v>
      </c>
      <c r="Z135" t="n">
        <v>10</v>
      </c>
    </row>
    <row r="136">
      <c r="A136" t="n">
        <v>34</v>
      </c>
      <c r="B136" t="n">
        <v>90</v>
      </c>
      <c r="C136" t="inlineStr">
        <is>
          <t xml:space="preserve">CONCLUIDO	</t>
        </is>
      </c>
      <c r="D136" t="n">
        <v>1.2299</v>
      </c>
      <c r="E136" t="n">
        <v>81.31</v>
      </c>
      <c r="F136" t="n">
        <v>78.14</v>
      </c>
      <c r="G136" t="n">
        <v>223.26</v>
      </c>
      <c r="H136" t="n">
        <v>2.7</v>
      </c>
      <c r="I136" t="n">
        <v>21</v>
      </c>
      <c r="J136" t="n">
        <v>230.49</v>
      </c>
      <c r="K136" t="n">
        <v>52.44</v>
      </c>
      <c r="L136" t="n">
        <v>35</v>
      </c>
      <c r="M136" t="n">
        <v>19</v>
      </c>
      <c r="N136" t="n">
        <v>53.05</v>
      </c>
      <c r="O136" t="n">
        <v>28661.58</v>
      </c>
      <c r="P136" t="n">
        <v>948.11</v>
      </c>
      <c r="Q136" t="n">
        <v>1261.89</v>
      </c>
      <c r="R136" t="n">
        <v>129.39</v>
      </c>
      <c r="S136" t="n">
        <v>108.84</v>
      </c>
      <c r="T136" t="n">
        <v>9335.450000000001</v>
      </c>
      <c r="U136" t="n">
        <v>0.84</v>
      </c>
      <c r="V136" t="n">
        <v>0.93</v>
      </c>
      <c r="W136" t="n">
        <v>20.67</v>
      </c>
      <c r="X136" t="n">
        <v>0.5600000000000001</v>
      </c>
      <c r="Y136" t="n">
        <v>0.5</v>
      </c>
      <c r="Z136" t="n">
        <v>10</v>
      </c>
    </row>
    <row r="137">
      <c r="A137" t="n">
        <v>35</v>
      </c>
      <c r="B137" t="n">
        <v>90</v>
      </c>
      <c r="C137" t="inlineStr">
        <is>
          <t xml:space="preserve">CONCLUIDO	</t>
        </is>
      </c>
      <c r="D137" t="n">
        <v>1.2307</v>
      </c>
      <c r="E137" t="n">
        <v>81.26000000000001</v>
      </c>
      <c r="F137" t="n">
        <v>78.12</v>
      </c>
      <c r="G137" t="n">
        <v>234.37</v>
      </c>
      <c r="H137" t="n">
        <v>2.76</v>
      </c>
      <c r="I137" t="n">
        <v>20</v>
      </c>
      <c r="J137" t="n">
        <v>232.2</v>
      </c>
      <c r="K137" t="n">
        <v>52.44</v>
      </c>
      <c r="L137" t="n">
        <v>36</v>
      </c>
      <c r="M137" t="n">
        <v>18</v>
      </c>
      <c r="N137" t="n">
        <v>53.75</v>
      </c>
      <c r="O137" t="n">
        <v>28871.58</v>
      </c>
      <c r="P137" t="n">
        <v>947.5</v>
      </c>
      <c r="Q137" t="n">
        <v>1261.9</v>
      </c>
      <c r="R137" t="n">
        <v>128.59</v>
      </c>
      <c r="S137" t="n">
        <v>108.84</v>
      </c>
      <c r="T137" t="n">
        <v>8940.9</v>
      </c>
      <c r="U137" t="n">
        <v>0.85</v>
      </c>
      <c r="V137" t="n">
        <v>0.93</v>
      </c>
      <c r="W137" t="n">
        <v>20.68</v>
      </c>
      <c r="X137" t="n">
        <v>0.54</v>
      </c>
      <c r="Y137" t="n">
        <v>0.5</v>
      </c>
      <c r="Z137" t="n">
        <v>10</v>
      </c>
    </row>
    <row r="138">
      <c r="A138" t="n">
        <v>36</v>
      </c>
      <c r="B138" t="n">
        <v>90</v>
      </c>
      <c r="C138" t="inlineStr">
        <is>
          <t xml:space="preserve">CONCLUIDO	</t>
        </is>
      </c>
      <c r="D138" t="n">
        <v>1.2307</v>
      </c>
      <c r="E138" t="n">
        <v>81.25</v>
      </c>
      <c r="F138" t="n">
        <v>78.12</v>
      </c>
      <c r="G138" t="n">
        <v>234.36</v>
      </c>
      <c r="H138" t="n">
        <v>2.81</v>
      </c>
      <c r="I138" t="n">
        <v>20</v>
      </c>
      <c r="J138" t="n">
        <v>233.91</v>
      </c>
      <c r="K138" t="n">
        <v>52.44</v>
      </c>
      <c r="L138" t="n">
        <v>37</v>
      </c>
      <c r="M138" t="n">
        <v>18</v>
      </c>
      <c r="N138" t="n">
        <v>54.46</v>
      </c>
      <c r="O138" t="n">
        <v>29082.59</v>
      </c>
      <c r="P138" t="n">
        <v>945.61</v>
      </c>
      <c r="Q138" t="n">
        <v>1261.89</v>
      </c>
      <c r="R138" t="n">
        <v>128.6</v>
      </c>
      <c r="S138" t="n">
        <v>108.84</v>
      </c>
      <c r="T138" t="n">
        <v>8949.139999999999</v>
      </c>
      <c r="U138" t="n">
        <v>0.85</v>
      </c>
      <c r="V138" t="n">
        <v>0.93</v>
      </c>
      <c r="W138" t="n">
        <v>20.67</v>
      </c>
      <c r="X138" t="n">
        <v>0.54</v>
      </c>
      <c r="Y138" t="n">
        <v>0.5</v>
      </c>
      <c r="Z138" t="n">
        <v>10</v>
      </c>
    </row>
    <row r="139">
      <c r="A139" t="n">
        <v>37</v>
      </c>
      <c r="B139" t="n">
        <v>90</v>
      </c>
      <c r="C139" t="inlineStr">
        <is>
          <t xml:space="preserve">CONCLUIDO	</t>
        </is>
      </c>
      <c r="D139" t="n">
        <v>1.2315</v>
      </c>
      <c r="E139" t="n">
        <v>81.2</v>
      </c>
      <c r="F139" t="n">
        <v>78.09999999999999</v>
      </c>
      <c r="G139" t="n">
        <v>246.65</v>
      </c>
      <c r="H139" t="n">
        <v>2.87</v>
      </c>
      <c r="I139" t="n">
        <v>19</v>
      </c>
      <c r="J139" t="n">
        <v>235.63</v>
      </c>
      <c r="K139" t="n">
        <v>52.44</v>
      </c>
      <c r="L139" t="n">
        <v>38</v>
      </c>
      <c r="M139" t="n">
        <v>17</v>
      </c>
      <c r="N139" t="n">
        <v>55.18</v>
      </c>
      <c r="O139" t="n">
        <v>29294.6</v>
      </c>
      <c r="P139" t="n">
        <v>941.1900000000001</v>
      </c>
      <c r="Q139" t="n">
        <v>1261.9</v>
      </c>
      <c r="R139" t="n">
        <v>128.07</v>
      </c>
      <c r="S139" t="n">
        <v>108.84</v>
      </c>
      <c r="T139" t="n">
        <v>8689.85</v>
      </c>
      <c r="U139" t="n">
        <v>0.85</v>
      </c>
      <c r="V139" t="n">
        <v>0.93</v>
      </c>
      <c r="W139" t="n">
        <v>20.68</v>
      </c>
      <c r="X139" t="n">
        <v>0.52</v>
      </c>
      <c r="Y139" t="n">
        <v>0.5</v>
      </c>
      <c r="Z139" t="n">
        <v>10</v>
      </c>
    </row>
    <row r="140">
      <c r="A140" t="n">
        <v>38</v>
      </c>
      <c r="B140" t="n">
        <v>90</v>
      </c>
      <c r="C140" t="inlineStr">
        <is>
          <t xml:space="preserve">CONCLUIDO	</t>
        </is>
      </c>
      <c r="D140" t="n">
        <v>1.2316</v>
      </c>
      <c r="E140" t="n">
        <v>81.19</v>
      </c>
      <c r="F140" t="n">
        <v>78.09999999999999</v>
      </c>
      <c r="G140" t="n">
        <v>246.62</v>
      </c>
      <c r="H140" t="n">
        <v>2.92</v>
      </c>
      <c r="I140" t="n">
        <v>19</v>
      </c>
      <c r="J140" t="n">
        <v>237.35</v>
      </c>
      <c r="K140" t="n">
        <v>52.44</v>
      </c>
      <c r="L140" t="n">
        <v>39</v>
      </c>
      <c r="M140" t="n">
        <v>17</v>
      </c>
      <c r="N140" t="n">
        <v>55.91</v>
      </c>
      <c r="O140" t="n">
        <v>29507.65</v>
      </c>
      <c r="P140" t="n">
        <v>937.1900000000001</v>
      </c>
      <c r="Q140" t="n">
        <v>1261.88</v>
      </c>
      <c r="R140" t="n">
        <v>127.95</v>
      </c>
      <c r="S140" t="n">
        <v>108.84</v>
      </c>
      <c r="T140" t="n">
        <v>8628.559999999999</v>
      </c>
      <c r="U140" t="n">
        <v>0.85</v>
      </c>
      <c r="V140" t="n">
        <v>0.93</v>
      </c>
      <c r="W140" t="n">
        <v>20.67</v>
      </c>
      <c r="X140" t="n">
        <v>0.51</v>
      </c>
      <c r="Y140" t="n">
        <v>0.5</v>
      </c>
      <c r="Z140" t="n">
        <v>10</v>
      </c>
    </row>
    <row r="141">
      <c r="A141" t="n">
        <v>39</v>
      </c>
      <c r="B141" t="n">
        <v>90</v>
      </c>
      <c r="C141" t="inlineStr">
        <is>
          <t xml:space="preserve">CONCLUIDO	</t>
        </is>
      </c>
      <c r="D141" t="n">
        <v>1.2323</v>
      </c>
      <c r="E141" t="n">
        <v>81.15000000000001</v>
      </c>
      <c r="F141" t="n">
        <v>78.09</v>
      </c>
      <c r="G141" t="n">
        <v>260.3</v>
      </c>
      <c r="H141" t="n">
        <v>2.98</v>
      </c>
      <c r="I141" t="n">
        <v>18</v>
      </c>
      <c r="J141" t="n">
        <v>239.09</v>
      </c>
      <c r="K141" t="n">
        <v>52.44</v>
      </c>
      <c r="L141" t="n">
        <v>40</v>
      </c>
      <c r="M141" t="n">
        <v>16</v>
      </c>
      <c r="N141" t="n">
        <v>56.65</v>
      </c>
      <c r="O141" t="n">
        <v>29721.73</v>
      </c>
      <c r="P141" t="n">
        <v>937.84</v>
      </c>
      <c r="Q141" t="n">
        <v>1261.88</v>
      </c>
      <c r="R141" t="n">
        <v>127.53</v>
      </c>
      <c r="S141" t="n">
        <v>108.84</v>
      </c>
      <c r="T141" t="n">
        <v>8421.379999999999</v>
      </c>
      <c r="U141" t="n">
        <v>0.85</v>
      </c>
      <c r="V141" t="n">
        <v>0.93</v>
      </c>
      <c r="W141" t="n">
        <v>20.68</v>
      </c>
      <c r="X141" t="n">
        <v>0.51</v>
      </c>
      <c r="Y141" t="n">
        <v>0.5</v>
      </c>
      <c r="Z141" t="n">
        <v>10</v>
      </c>
    </row>
    <row r="142">
      <c r="A142" t="n">
        <v>0</v>
      </c>
      <c r="B142" t="n">
        <v>10</v>
      </c>
      <c r="C142" t="inlineStr">
        <is>
          <t xml:space="preserve">CONCLUIDO	</t>
        </is>
      </c>
      <c r="D142" t="n">
        <v>1.1546</v>
      </c>
      <c r="E142" t="n">
        <v>86.61</v>
      </c>
      <c r="F142" t="n">
        <v>82.91</v>
      </c>
      <c r="G142" t="n">
        <v>26.89</v>
      </c>
      <c r="H142" t="n">
        <v>0.64</v>
      </c>
      <c r="I142" t="n">
        <v>185</v>
      </c>
      <c r="J142" t="n">
        <v>26.11</v>
      </c>
      <c r="K142" t="n">
        <v>12.1</v>
      </c>
      <c r="L142" t="n">
        <v>1</v>
      </c>
      <c r="M142" t="n">
        <v>183</v>
      </c>
      <c r="N142" t="n">
        <v>3.01</v>
      </c>
      <c r="O142" t="n">
        <v>3454.41</v>
      </c>
      <c r="P142" t="n">
        <v>255.72</v>
      </c>
      <c r="Q142" t="n">
        <v>1262.17</v>
      </c>
      <c r="R142" t="n">
        <v>284.33</v>
      </c>
      <c r="S142" t="n">
        <v>108.84</v>
      </c>
      <c r="T142" t="n">
        <v>85989.06</v>
      </c>
      <c r="U142" t="n">
        <v>0.38</v>
      </c>
      <c r="V142" t="n">
        <v>0.87</v>
      </c>
      <c r="W142" t="n">
        <v>20.95</v>
      </c>
      <c r="X142" t="n">
        <v>5.32</v>
      </c>
      <c r="Y142" t="n">
        <v>0.5</v>
      </c>
      <c r="Z142" t="n">
        <v>10</v>
      </c>
    </row>
    <row r="143">
      <c r="A143" t="n">
        <v>1</v>
      </c>
      <c r="B143" t="n">
        <v>10</v>
      </c>
      <c r="C143" t="inlineStr">
        <is>
          <t xml:space="preserve">CONCLUIDO	</t>
        </is>
      </c>
      <c r="D143" t="n">
        <v>1.1844</v>
      </c>
      <c r="E143" t="n">
        <v>84.43000000000001</v>
      </c>
      <c r="F143" t="n">
        <v>81.36</v>
      </c>
      <c r="G143" t="n">
        <v>38.14</v>
      </c>
      <c r="H143" t="n">
        <v>1.23</v>
      </c>
      <c r="I143" t="n">
        <v>128</v>
      </c>
      <c r="J143" t="n">
        <v>27.2</v>
      </c>
      <c r="K143" t="n">
        <v>12.1</v>
      </c>
      <c r="L143" t="n">
        <v>2</v>
      </c>
      <c r="M143" t="n">
        <v>0</v>
      </c>
      <c r="N143" t="n">
        <v>3.1</v>
      </c>
      <c r="O143" t="n">
        <v>3588.35</v>
      </c>
      <c r="P143" t="n">
        <v>241.96</v>
      </c>
      <c r="Q143" t="n">
        <v>1262.29</v>
      </c>
      <c r="R143" t="n">
        <v>228.38</v>
      </c>
      <c r="S143" t="n">
        <v>108.84</v>
      </c>
      <c r="T143" t="n">
        <v>58295.39</v>
      </c>
      <c r="U143" t="n">
        <v>0.48</v>
      </c>
      <c r="V143" t="n">
        <v>0.89</v>
      </c>
      <c r="W143" t="n">
        <v>21.02</v>
      </c>
      <c r="X143" t="n">
        <v>3.77</v>
      </c>
      <c r="Y143" t="n">
        <v>0.5</v>
      </c>
      <c r="Z143" t="n">
        <v>10</v>
      </c>
    </row>
    <row r="144">
      <c r="A144" t="n">
        <v>0</v>
      </c>
      <c r="B144" t="n">
        <v>45</v>
      </c>
      <c r="C144" t="inlineStr">
        <is>
          <t xml:space="preserve">CONCLUIDO	</t>
        </is>
      </c>
      <c r="D144" t="n">
        <v>0.9028</v>
      </c>
      <c r="E144" t="n">
        <v>110.77</v>
      </c>
      <c r="F144" t="n">
        <v>95.93000000000001</v>
      </c>
      <c r="G144" t="n">
        <v>9.210000000000001</v>
      </c>
      <c r="H144" t="n">
        <v>0.18</v>
      </c>
      <c r="I144" t="n">
        <v>625</v>
      </c>
      <c r="J144" t="n">
        <v>98.70999999999999</v>
      </c>
      <c r="K144" t="n">
        <v>39.72</v>
      </c>
      <c r="L144" t="n">
        <v>1</v>
      </c>
      <c r="M144" t="n">
        <v>623</v>
      </c>
      <c r="N144" t="n">
        <v>12.99</v>
      </c>
      <c r="O144" t="n">
        <v>12407.75</v>
      </c>
      <c r="P144" t="n">
        <v>866.45</v>
      </c>
      <c r="Q144" t="n">
        <v>1262.8</v>
      </c>
      <c r="R144" t="n">
        <v>707.16</v>
      </c>
      <c r="S144" t="n">
        <v>108.84</v>
      </c>
      <c r="T144" t="n">
        <v>295203.52</v>
      </c>
      <c r="U144" t="n">
        <v>0.15</v>
      </c>
      <c r="V144" t="n">
        <v>0.76</v>
      </c>
      <c r="W144" t="n">
        <v>21.7</v>
      </c>
      <c r="X144" t="n">
        <v>18.31</v>
      </c>
      <c r="Y144" t="n">
        <v>0.5</v>
      </c>
      <c r="Z144" t="n">
        <v>10</v>
      </c>
    </row>
    <row r="145">
      <c r="A145" t="n">
        <v>1</v>
      </c>
      <c r="B145" t="n">
        <v>45</v>
      </c>
      <c r="C145" t="inlineStr">
        <is>
          <t xml:space="preserve">CONCLUIDO	</t>
        </is>
      </c>
      <c r="D145" t="n">
        <v>1.0731</v>
      </c>
      <c r="E145" t="n">
        <v>93.19</v>
      </c>
      <c r="F145" t="n">
        <v>85.53</v>
      </c>
      <c r="G145" t="n">
        <v>18.59</v>
      </c>
      <c r="H145" t="n">
        <v>0.35</v>
      </c>
      <c r="I145" t="n">
        <v>276</v>
      </c>
      <c r="J145" t="n">
        <v>99.95</v>
      </c>
      <c r="K145" t="n">
        <v>39.72</v>
      </c>
      <c r="L145" t="n">
        <v>2</v>
      </c>
      <c r="M145" t="n">
        <v>274</v>
      </c>
      <c r="N145" t="n">
        <v>13.24</v>
      </c>
      <c r="O145" t="n">
        <v>12561.45</v>
      </c>
      <c r="P145" t="n">
        <v>765.28</v>
      </c>
      <c r="Q145" t="n">
        <v>1262.32</v>
      </c>
      <c r="R145" t="n">
        <v>369.3</v>
      </c>
      <c r="S145" t="n">
        <v>108.84</v>
      </c>
      <c r="T145" t="n">
        <v>128017.57</v>
      </c>
      <c r="U145" t="n">
        <v>0.29</v>
      </c>
      <c r="V145" t="n">
        <v>0.85</v>
      </c>
      <c r="W145" t="n">
        <v>21.1</v>
      </c>
      <c r="X145" t="n">
        <v>7.93</v>
      </c>
      <c r="Y145" t="n">
        <v>0.5</v>
      </c>
      <c r="Z145" t="n">
        <v>10</v>
      </c>
    </row>
    <row r="146">
      <c r="A146" t="n">
        <v>2</v>
      </c>
      <c r="B146" t="n">
        <v>45</v>
      </c>
      <c r="C146" t="inlineStr">
        <is>
          <t xml:space="preserve">CONCLUIDO	</t>
        </is>
      </c>
      <c r="D146" t="n">
        <v>1.1335</v>
      </c>
      <c r="E146" t="n">
        <v>88.22</v>
      </c>
      <c r="F146" t="n">
        <v>82.62</v>
      </c>
      <c r="G146" t="n">
        <v>28.16</v>
      </c>
      <c r="H146" t="n">
        <v>0.52</v>
      </c>
      <c r="I146" t="n">
        <v>176</v>
      </c>
      <c r="J146" t="n">
        <v>101.2</v>
      </c>
      <c r="K146" t="n">
        <v>39.72</v>
      </c>
      <c r="L146" t="n">
        <v>3</v>
      </c>
      <c r="M146" t="n">
        <v>174</v>
      </c>
      <c r="N146" t="n">
        <v>13.49</v>
      </c>
      <c r="O146" t="n">
        <v>12715.54</v>
      </c>
      <c r="P146" t="n">
        <v>731.5599999999999</v>
      </c>
      <c r="Q146" t="n">
        <v>1262.17</v>
      </c>
      <c r="R146" t="n">
        <v>274.69</v>
      </c>
      <c r="S146" t="n">
        <v>108.84</v>
      </c>
      <c r="T146" t="n">
        <v>81214.19</v>
      </c>
      <c r="U146" t="n">
        <v>0.4</v>
      </c>
      <c r="V146" t="n">
        <v>0.88</v>
      </c>
      <c r="W146" t="n">
        <v>20.93</v>
      </c>
      <c r="X146" t="n">
        <v>5.03</v>
      </c>
      <c r="Y146" t="n">
        <v>0.5</v>
      </c>
      <c r="Z146" t="n">
        <v>10</v>
      </c>
    </row>
    <row r="147">
      <c r="A147" t="n">
        <v>3</v>
      </c>
      <c r="B147" t="n">
        <v>45</v>
      </c>
      <c r="C147" t="inlineStr">
        <is>
          <t xml:space="preserve">CONCLUIDO	</t>
        </is>
      </c>
      <c r="D147" t="n">
        <v>1.1644</v>
      </c>
      <c r="E147" t="n">
        <v>85.88</v>
      </c>
      <c r="F147" t="n">
        <v>81.23999999999999</v>
      </c>
      <c r="G147" t="n">
        <v>37.79</v>
      </c>
      <c r="H147" t="n">
        <v>0.6899999999999999</v>
      </c>
      <c r="I147" t="n">
        <v>129</v>
      </c>
      <c r="J147" t="n">
        <v>102.45</v>
      </c>
      <c r="K147" t="n">
        <v>39.72</v>
      </c>
      <c r="L147" t="n">
        <v>4</v>
      </c>
      <c r="M147" t="n">
        <v>127</v>
      </c>
      <c r="N147" t="n">
        <v>13.74</v>
      </c>
      <c r="O147" t="n">
        <v>12870.03</v>
      </c>
      <c r="P147" t="n">
        <v>711.36</v>
      </c>
      <c r="Q147" t="n">
        <v>1261.98</v>
      </c>
      <c r="R147" t="n">
        <v>229.9</v>
      </c>
      <c r="S147" t="n">
        <v>108.84</v>
      </c>
      <c r="T147" t="n">
        <v>59054.3</v>
      </c>
      <c r="U147" t="n">
        <v>0.47</v>
      </c>
      <c r="V147" t="n">
        <v>0.89</v>
      </c>
      <c r="W147" t="n">
        <v>20.86</v>
      </c>
      <c r="X147" t="n">
        <v>3.66</v>
      </c>
      <c r="Y147" t="n">
        <v>0.5</v>
      </c>
      <c r="Z147" t="n">
        <v>10</v>
      </c>
    </row>
    <row r="148">
      <c r="A148" t="n">
        <v>4</v>
      </c>
      <c r="B148" t="n">
        <v>45</v>
      </c>
      <c r="C148" t="inlineStr">
        <is>
          <t xml:space="preserve">CONCLUIDO	</t>
        </is>
      </c>
      <c r="D148" t="n">
        <v>1.1833</v>
      </c>
      <c r="E148" t="n">
        <v>84.51000000000001</v>
      </c>
      <c r="F148" t="n">
        <v>80.45</v>
      </c>
      <c r="G148" t="n">
        <v>47.79</v>
      </c>
      <c r="H148" t="n">
        <v>0.85</v>
      </c>
      <c r="I148" t="n">
        <v>101</v>
      </c>
      <c r="J148" t="n">
        <v>103.71</v>
      </c>
      <c r="K148" t="n">
        <v>39.72</v>
      </c>
      <c r="L148" t="n">
        <v>5</v>
      </c>
      <c r="M148" t="n">
        <v>99</v>
      </c>
      <c r="N148" t="n">
        <v>14</v>
      </c>
      <c r="O148" t="n">
        <v>13024.91</v>
      </c>
      <c r="P148" t="n">
        <v>696.6</v>
      </c>
      <c r="Q148" t="n">
        <v>1261.99</v>
      </c>
      <c r="R148" t="n">
        <v>204.4</v>
      </c>
      <c r="S148" t="n">
        <v>108.84</v>
      </c>
      <c r="T148" t="n">
        <v>46444.22</v>
      </c>
      <c r="U148" t="n">
        <v>0.53</v>
      </c>
      <c r="V148" t="n">
        <v>0.9</v>
      </c>
      <c r="W148" t="n">
        <v>20.8</v>
      </c>
      <c r="X148" t="n">
        <v>2.86</v>
      </c>
      <c r="Y148" t="n">
        <v>0.5</v>
      </c>
      <c r="Z148" t="n">
        <v>10</v>
      </c>
    </row>
    <row r="149">
      <c r="A149" t="n">
        <v>5</v>
      </c>
      <c r="B149" t="n">
        <v>45</v>
      </c>
      <c r="C149" t="inlineStr">
        <is>
          <t xml:space="preserve">CONCLUIDO	</t>
        </is>
      </c>
      <c r="D149" t="n">
        <v>1.1958</v>
      </c>
      <c r="E149" t="n">
        <v>83.63</v>
      </c>
      <c r="F149" t="n">
        <v>79.94</v>
      </c>
      <c r="G149" t="n">
        <v>57.78</v>
      </c>
      <c r="H149" t="n">
        <v>1.01</v>
      </c>
      <c r="I149" t="n">
        <v>83</v>
      </c>
      <c r="J149" t="n">
        <v>104.97</v>
      </c>
      <c r="K149" t="n">
        <v>39.72</v>
      </c>
      <c r="L149" t="n">
        <v>6</v>
      </c>
      <c r="M149" t="n">
        <v>81</v>
      </c>
      <c r="N149" t="n">
        <v>14.25</v>
      </c>
      <c r="O149" t="n">
        <v>13180.19</v>
      </c>
      <c r="P149" t="n">
        <v>684.37</v>
      </c>
      <c r="Q149" t="n">
        <v>1261.92</v>
      </c>
      <c r="R149" t="n">
        <v>187.43</v>
      </c>
      <c r="S149" t="n">
        <v>108.84</v>
      </c>
      <c r="T149" t="n">
        <v>38048.15</v>
      </c>
      <c r="U149" t="n">
        <v>0.58</v>
      </c>
      <c r="V149" t="n">
        <v>0.91</v>
      </c>
      <c r="W149" t="n">
        <v>20.78</v>
      </c>
      <c r="X149" t="n">
        <v>2.35</v>
      </c>
      <c r="Y149" t="n">
        <v>0.5</v>
      </c>
      <c r="Z149" t="n">
        <v>10</v>
      </c>
    </row>
    <row r="150">
      <c r="A150" t="n">
        <v>6</v>
      </c>
      <c r="B150" t="n">
        <v>45</v>
      </c>
      <c r="C150" t="inlineStr">
        <is>
          <t xml:space="preserve">CONCLUIDO	</t>
        </is>
      </c>
      <c r="D150" t="n">
        <v>1.2053</v>
      </c>
      <c r="E150" t="n">
        <v>82.97</v>
      </c>
      <c r="F150" t="n">
        <v>79.54000000000001</v>
      </c>
      <c r="G150" t="n">
        <v>68.18000000000001</v>
      </c>
      <c r="H150" t="n">
        <v>1.16</v>
      </c>
      <c r="I150" t="n">
        <v>70</v>
      </c>
      <c r="J150" t="n">
        <v>106.23</v>
      </c>
      <c r="K150" t="n">
        <v>39.72</v>
      </c>
      <c r="L150" t="n">
        <v>7</v>
      </c>
      <c r="M150" t="n">
        <v>68</v>
      </c>
      <c r="N150" t="n">
        <v>14.52</v>
      </c>
      <c r="O150" t="n">
        <v>13335.87</v>
      </c>
      <c r="P150" t="n">
        <v>672.34</v>
      </c>
      <c r="Q150" t="n">
        <v>1261.97</v>
      </c>
      <c r="R150" t="n">
        <v>174.16</v>
      </c>
      <c r="S150" t="n">
        <v>108.84</v>
      </c>
      <c r="T150" t="n">
        <v>31478.62</v>
      </c>
      <c r="U150" t="n">
        <v>0.62</v>
      </c>
      <c r="V150" t="n">
        <v>0.91</v>
      </c>
      <c r="W150" t="n">
        <v>20.77</v>
      </c>
      <c r="X150" t="n">
        <v>1.96</v>
      </c>
      <c r="Y150" t="n">
        <v>0.5</v>
      </c>
      <c r="Z150" t="n">
        <v>10</v>
      </c>
    </row>
    <row r="151">
      <c r="A151" t="n">
        <v>7</v>
      </c>
      <c r="B151" t="n">
        <v>45</v>
      </c>
      <c r="C151" t="inlineStr">
        <is>
          <t xml:space="preserve">CONCLUIDO	</t>
        </is>
      </c>
      <c r="D151" t="n">
        <v>1.2116</v>
      </c>
      <c r="E151" t="n">
        <v>82.53</v>
      </c>
      <c r="F151" t="n">
        <v>79.29000000000001</v>
      </c>
      <c r="G151" t="n">
        <v>77.98999999999999</v>
      </c>
      <c r="H151" t="n">
        <v>1.31</v>
      </c>
      <c r="I151" t="n">
        <v>61</v>
      </c>
      <c r="J151" t="n">
        <v>107.5</v>
      </c>
      <c r="K151" t="n">
        <v>39.72</v>
      </c>
      <c r="L151" t="n">
        <v>8</v>
      </c>
      <c r="M151" t="n">
        <v>59</v>
      </c>
      <c r="N151" t="n">
        <v>14.78</v>
      </c>
      <c r="O151" t="n">
        <v>13491.96</v>
      </c>
      <c r="P151" t="n">
        <v>661.77</v>
      </c>
      <c r="Q151" t="n">
        <v>1261.98</v>
      </c>
      <c r="R151" t="n">
        <v>166.41</v>
      </c>
      <c r="S151" t="n">
        <v>108.84</v>
      </c>
      <c r="T151" t="n">
        <v>27645.15</v>
      </c>
      <c r="U151" t="n">
        <v>0.65</v>
      </c>
      <c r="V151" t="n">
        <v>0.91</v>
      </c>
      <c r="W151" t="n">
        <v>20.75</v>
      </c>
      <c r="X151" t="n">
        <v>1.71</v>
      </c>
      <c r="Y151" t="n">
        <v>0.5</v>
      </c>
      <c r="Z151" t="n">
        <v>10</v>
      </c>
    </row>
    <row r="152">
      <c r="A152" t="n">
        <v>8</v>
      </c>
      <c r="B152" t="n">
        <v>45</v>
      </c>
      <c r="C152" t="inlineStr">
        <is>
          <t xml:space="preserve">CONCLUIDO	</t>
        </is>
      </c>
      <c r="D152" t="n">
        <v>1.2173</v>
      </c>
      <c r="E152" t="n">
        <v>82.15000000000001</v>
      </c>
      <c r="F152" t="n">
        <v>79.06999999999999</v>
      </c>
      <c r="G152" t="n">
        <v>89.52</v>
      </c>
      <c r="H152" t="n">
        <v>1.46</v>
      </c>
      <c r="I152" t="n">
        <v>53</v>
      </c>
      <c r="J152" t="n">
        <v>108.77</v>
      </c>
      <c r="K152" t="n">
        <v>39.72</v>
      </c>
      <c r="L152" t="n">
        <v>9</v>
      </c>
      <c r="M152" t="n">
        <v>51</v>
      </c>
      <c r="N152" t="n">
        <v>15.05</v>
      </c>
      <c r="O152" t="n">
        <v>13648.58</v>
      </c>
      <c r="P152" t="n">
        <v>651.74</v>
      </c>
      <c r="Q152" t="n">
        <v>1261.97</v>
      </c>
      <c r="R152" t="n">
        <v>159.69</v>
      </c>
      <c r="S152" t="n">
        <v>108.84</v>
      </c>
      <c r="T152" t="n">
        <v>24329.98</v>
      </c>
      <c r="U152" t="n">
        <v>0.68</v>
      </c>
      <c r="V152" t="n">
        <v>0.92</v>
      </c>
      <c r="W152" t="n">
        <v>20.72</v>
      </c>
      <c r="X152" t="n">
        <v>1.49</v>
      </c>
      <c r="Y152" t="n">
        <v>0.5</v>
      </c>
      <c r="Z152" t="n">
        <v>10</v>
      </c>
    </row>
    <row r="153">
      <c r="A153" t="n">
        <v>9</v>
      </c>
      <c r="B153" t="n">
        <v>45</v>
      </c>
      <c r="C153" t="inlineStr">
        <is>
          <t xml:space="preserve">CONCLUIDO	</t>
        </is>
      </c>
      <c r="D153" t="n">
        <v>1.2216</v>
      </c>
      <c r="E153" t="n">
        <v>81.86</v>
      </c>
      <c r="F153" t="n">
        <v>78.91</v>
      </c>
      <c r="G153" t="n">
        <v>100.73</v>
      </c>
      <c r="H153" t="n">
        <v>1.6</v>
      </c>
      <c r="I153" t="n">
        <v>47</v>
      </c>
      <c r="J153" t="n">
        <v>110.04</v>
      </c>
      <c r="K153" t="n">
        <v>39.72</v>
      </c>
      <c r="L153" t="n">
        <v>10</v>
      </c>
      <c r="M153" t="n">
        <v>45</v>
      </c>
      <c r="N153" t="n">
        <v>15.32</v>
      </c>
      <c r="O153" t="n">
        <v>13805.5</v>
      </c>
      <c r="P153" t="n">
        <v>641.79</v>
      </c>
      <c r="Q153" t="n">
        <v>1261.94</v>
      </c>
      <c r="R153" t="n">
        <v>154.32</v>
      </c>
      <c r="S153" t="n">
        <v>108.84</v>
      </c>
      <c r="T153" t="n">
        <v>21674.67</v>
      </c>
      <c r="U153" t="n">
        <v>0.71</v>
      </c>
      <c r="V153" t="n">
        <v>0.92</v>
      </c>
      <c r="W153" t="n">
        <v>20.72</v>
      </c>
      <c r="X153" t="n">
        <v>1.32</v>
      </c>
      <c r="Y153" t="n">
        <v>0.5</v>
      </c>
      <c r="Z153" t="n">
        <v>10</v>
      </c>
    </row>
    <row r="154">
      <c r="A154" t="n">
        <v>10</v>
      </c>
      <c r="B154" t="n">
        <v>45</v>
      </c>
      <c r="C154" t="inlineStr">
        <is>
          <t xml:space="preserve">CONCLUIDO	</t>
        </is>
      </c>
      <c r="D154" t="n">
        <v>1.2246</v>
      </c>
      <c r="E154" t="n">
        <v>81.66</v>
      </c>
      <c r="F154" t="n">
        <v>78.79000000000001</v>
      </c>
      <c r="G154" t="n">
        <v>109.94</v>
      </c>
      <c r="H154" t="n">
        <v>1.74</v>
      </c>
      <c r="I154" t="n">
        <v>43</v>
      </c>
      <c r="J154" t="n">
        <v>111.32</v>
      </c>
      <c r="K154" t="n">
        <v>39.72</v>
      </c>
      <c r="L154" t="n">
        <v>11</v>
      </c>
      <c r="M154" t="n">
        <v>41</v>
      </c>
      <c r="N154" t="n">
        <v>15.6</v>
      </c>
      <c r="O154" t="n">
        <v>13962.83</v>
      </c>
      <c r="P154" t="n">
        <v>632.08</v>
      </c>
      <c r="Q154" t="n">
        <v>1261.93</v>
      </c>
      <c r="R154" t="n">
        <v>150.16</v>
      </c>
      <c r="S154" t="n">
        <v>108.84</v>
      </c>
      <c r="T154" t="n">
        <v>19613.59</v>
      </c>
      <c r="U154" t="n">
        <v>0.72</v>
      </c>
      <c r="V154" t="n">
        <v>0.92</v>
      </c>
      <c r="W154" t="n">
        <v>20.72</v>
      </c>
      <c r="X154" t="n">
        <v>1.2</v>
      </c>
      <c r="Y154" t="n">
        <v>0.5</v>
      </c>
      <c r="Z154" t="n">
        <v>10</v>
      </c>
    </row>
    <row r="155">
      <c r="A155" t="n">
        <v>11</v>
      </c>
      <c r="B155" t="n">
        <v>45</v>
      </c>
      <c r="C155" t="inlineStr">
        <is>
          <t xml:space="preserve">CONCLUIDO	</t>
        </is>
      </c>
      <c r="D155" t="n">
        <v>1.2276</v>
      </c>
      <c r="E155" t="n">
        <v>81.45999999999999</v>
      </c>
      <c r="F155" t="n">
        <v>78.67</v>
      </c>
      <c r="G155" t="n">
        <v>121.03</v>
      </c>
      <c r="H155" t="n">
        <v>1.88</v>
      </c>
      <c r="I155" t="n">
        <v>39</v>
      </c>
      <c r="J155" t="n">
        <v>112.59</v>
      </c>
      <c r="K155" t="n">
        <v>39.72</v>
      </c>
      <c r="L155" t="n">
        <v>12</v>
      </c>
      <c r="M155" t="n">
        <v>37</v>
      </c>
      <c r="N155" t="n">
        <v>15.88</v>
      </c>
      <c r="O155" t="n">
        <v>14120.58</v>
      </c>
      <c r="P155" t="n">
        <v>621.28</v>
      </c>
      <c r="Q155" t="n">
        <v>1261.92</v>
      </c>
      <c r="R155" t="n">
        <v>146.59</v>
      </c>
      <c r="S155" t="n">
        <v>108.84</v>
      </c>
      <c r="T155" t="n">
        <v>17847.62</v>
      </c>
      <c r="U155" t="n">
        <v>0.74</v>
      </c>
      <c r="V155" t="n">
        <v>0.92</v>
      </c>
      <c r="W155" t="n">
        <v>20.71</v>
      </c>
      <c r="X155" t="n">
        <v>1.09</v>
      </c>
      <c r="Y155" t="n">
        <v>0.5</v>
      </c>
      <c r="Z155" t="n">
        <v>10</v>
      </c>
    </row>
    <row r="156">
      <c r="A156" t="n">
        <v>12</v>
      </c>
      <c r="B156" t="n">
        <v>45</v>
      </c>
      <c r="C156" t="inlineStr">
        <is>
          <t xml:space="preserve">CONCLUIDO	</t>
        </is>
      </c>
      <c r="D156" t="n">
        <v>1.2304</v>
      </c>
      <c r="E156" t="n">
        <v>81.27</v>
      </c>
      <c r="F156" t="n">
        <v>78.56999999999999</v>
      </c>
      <c r="G156" t="n">
        <v>134.69</v>
      </c>
      <c r="H156" t="n">
        <v>2.01</v>
      </c>
      <c r="I156" t="n">
        <v>35</v>
      </c>
      <c r="J156" t="n">
        <v>113.88</v>
      </c>
      <c r="K156" t="n">
        <v>39.72</v>
      </c>
      <c r="L156" t="n">
        <v>13</v>
      </c>
      <c r="M156" t="n">
        <v>33</v>
      </c>
      <c r="N156" t="n">
        <v>16.16</v>
      </c>
      <c r="O156" t="n">
        <v>14278.75</v>
      </c>
      <c r="P156" t="n">
        <v>611.53</v>
      </c>
      <c r="Q156" t="n">
        <v>1261.92</v>
      </c>
      <c r="R156" t="n">
        <v>143.29</v>
      </c>
      <c r="S156" t="n">
        <v>108.84</v>
      </c>
      <c r="T156" t="n">
        <v>16217.33</v>
      </c>
      <c r="U156" t="n">
        <v>0.76</v>
      </c>
      <c r="V156" t="n">
        <v>0.92</v>
      </c>
      <c r="W156" t="n">
        <v>20.7</v>
      </c>
      <c r="X156" t="n">
        <v>0.98</v>
      </c>
      <c r="Y156" t="n">
        <v>0.5</v>
      </c>
      <c r="Z156" t="n">
        <v>10</v>
      </c>
    </row>
    <row r="157">
      <c r="A157" t="n">
        <v>13</v>
      </c>
      <c r="B157" t="n">
        <v>45</v>
      </c>
      <c r="C157" t="inlineStr">
        <is>
          <t xml:space="preserve">CONCLUIDO	</t>
        </is>
      </c>
      <c r="D157" t="n">
        <v>1.2328</v>
      </c>
      <c r="E157" t="n">
        <v>81.12</v>
      </c>
      <c r="F157" t="n">
        <v>78.47</v>
      </c>
      <c r="G157" t="n">
        <v>147.13</v>
      </c>
      <c r="H157" t="n">
        <v>2.14</v>
      </c>
      <c r="I157" t="n">
        <v>32</v>
      </c>
      <c r="J157" t="n">
        <v>115.16</v>
      </c>
      <c r="K157" t="n">
        <v>39.72</v>
      </c>
      <c r="L157" t="n">
        <v>14</v>
      </c>
      <c r="M157" t="n">
        <v>30</v>
      </c>
      <c r="N157" t="n">
        <v>16.45</v>
      </c>
      <c r="O157" t="n">
        <v>14437.35</v>
      </c>
      <c r="P157" t="n">
        <v>602.02</v>
      </c>
      <c r="Q157" t="n">
        <v>1261.88</v>
      </c>
      <c r="R157" t="n">
        <v>139.97</v>
      </c>
      <c r="S157" t="n">
        <v>108.84</v>
      </c>
      <c r="T157" t="n">
        <v>14574.26</v>
      </c>
      <c r="U157" t="n">
        <v>0.78</v>
      </c>
      <c r="V157" t="n">
        <v>0.92</v>
      </c>
      <c r="W157" t="n">
        <v>20.7</v>
      </c>
      <c r="X157" t="n">
        <v>0.89</v>
      </c>
      <c r="Y157" t="n">
        <v>0.5</v>
      </c>
      <c r="Z157" t="n">
        <v>10</v>
      </c>
    </row>
    <row r="158">
      <c r="A158" t="n">
        <v>14</v>
      </c>
      <c r="B158" t="n">
        <v>45</v>
      </c>
      <c r="C158" t="inlineStr">
        <is>
          <t xml:space="preserve">CONCLUIDO	</t>
        </is>
      </c>
      <c r="D158" t="n">
        <v>1.234</v>
      </c>
      <c r="E158" t="n">
        <v>81.03</v>
      </c>
      <c r="F158" t="n">
        <v>78.43000000000001</v>
      </c>
      <c r="G158" t="n">
        <v>156.86</v>
      </c>
      <c r="H158" t="n">
        <v>2.27</v>
      </c>
      <c r="I158" t="n">
        <v>30</v>
      </c>
      <c r="J158" t="n">
        <v>116.45</v>
      </c>
      <c r="K158" t="n">
        <v>39.72</v>
      </c>
      <c r="L158" t="n">
        <v>15</v>
      </c>
      <c r="M158" t="n">
        <v>12</v>
      </c>
      <c r="N158" t="n">
        <v>16.74</v>
      </c>
      <c r="O158" t="n">
        <v>14596.38</v>
      </c>
      <c r="P158" t="n">
        <v>594.59</v>
      </c>
      <c r="Q158" t="n">
        <v>1261.97</v>
      </c>
      <c r="R158" t="n">
        <v>137.74</v>
      </c>
      <c r="S158" t="n">
        <v>108.84</v>
      </c>
      <c r="T158" t="n">
        <v>13468.31</v>
      </c>
      <c r="U158" t="n">
        <v>0.79</v>
      </c>
      <c r="V158" t="n">
        <v>0.92</v>
      </c>
      <c r="W158" t="n">
        <v>20.72</v>
      </c>
      <c r="X158" t="n">
        <v>0.84</v>
      </c>
      <c r="Y158" t="n">
        <v>0.5</v>
      </c>
      <c r="Z158" t="n">
        <v>10</v>
      </c>
    </row>
    <row r="159">
      <c r="A159" t="n">
        <v>15</v>
      </c>
      <c r="B159" t="n">
        <v>45</v>
      </c>
      <c r="C159" t="inlineStr">
        <is>
          <t xml:space="preserve">CONCLUIDO	</t>
        </is>
      </c>
      <c r="D159" t="n">
        <v>1.2339</v>
      </c>
      <c r="E159" t="n">
        <v>81.04000000000001</v>
      </c>
      <c r="F159" t="n">
        <v>78.44</v>
      </c>
      <c r="G159" t="n">
        <v>156.88</v>
      </c>
      <c r="H159" t="n">
        <v>2.4</v>
      </c>
      <c r="I159" t="n">
        <v>30</v>
      </c>
      <c r="J159" t="n">
        <v>117.75</v>
      </c>
      <c r="K159" t="n">
        <v>39.72</v>
      </c>
      <c r="L159" t="n">
        <v>16</v>
      </c>
      <c r="M159" t="n">
        <v>3</v>
      </c>
      <c r="N159" t="n">
        <v>17.03</v>
      </c>
      <c r="O159" t="n">
        <v>14755.84</v>
      </c>
      <c r="P159" t="n">
        <v>596.11</v>
      </c>
      <c r="Q159" t="n">
        <v>1261.95</v>
      </c>
      <c r="R159" t="n">
        <v>138.02</v>
      </c>
      <c r="S159" t="n">
        <v>108.84</v>
      </c>
      <c r="T159" t="n">
        <v>13606.29</v>
      </c>
      <c r="U159" t="n">
        <v>0.79</v>
      </c>
      <c r="V159" t="n">
        <v>0.92</v>
      </c>
      <c r="W159" t="n">
        <v>20.72</v>
      </c>
      <c r="X159" t="n">
        <v>0.86</v>
      </c>
      <c r="Y159" t="n">
        <v>0.5</v>
      </c>
      <c r="Z159" t="n">
        <v>10</v>
      </c>
    </row>
    <row r="160">
      <c r="A160" t="n">
        <v>16</v>
      </c>
      <c r="B160" t="n">
        <v>45</v>
      </c>
      <c r="C160" t="inlineStr">
        <is>
          <t xml:space="preserve">CONCLUIDO	</t>
        </is>
      </c>
      <c r="D160" t="n">
        <v>1.2337</v>
      </c>
      <c r="E160" t="n">
        <v>81.05</v>
      </c>
      <c r="F160" t="n">
        <v>78.45</v>
      </c>
      <c r="G160" t="n">
        <v>156.9</v>
      </c>
      <c r="H160" t="n">
        <v>2.52</v>
      </c>
      <c r="I160" t="n">
        <v>30</v>
      </c>
      <c r="J160" t="n">
        <v>119.04</v>
      </c>
      <c r="K160" t="n">
        <v>39.72</v>
      </c>
      <c r="L160" t="n">
        <v>17</v>
      </c>
      <c r="M160" t="n">
        <v>0</v>
      </c>
      <c r="N160" t="n">
        <v>17.33</v>
      </c>
      <c r="O160" t="n">
        <v>14915.73</v>
      </c>
      <c r="P160" t="n">
        <v>602.02</v>
      </c>
      <c r="Q160" t="n">
        <v>1261.93</v>
      </c>
      <c r="R160" t="n">
        <v>137.96</v>
      </c>
      <c r="S160" t="n">
        <v>108.84</v>
      </c>
      <c r="T160" t="n">
        <v>13579.03</v>
      </c>
      <c r="U160" t="n">
        <v>0.79</v>
      </c>
      <c r="V160" t="n">
        <v>0.92</v>
      </c>
      <c r="W160" t="n">
        <v>20.73</v>
      </c>
      <c r="X160" t="n">
        <v>0.87</v>
      </c>
      <c r="Y160" t="n">
        <v>0.5</v>
      </c>
      <c r="Z160" t="n">
        <v>10</v>
      </c>
    </row>
    <row r="161">
      <c r="A161" t="n">
        <v>0</v>
      </c>
      <c r="B161" t="n">
        <v>60</v>
      </c>
      <c r="C161" t="inlineStr">
        <is>
          <t xml:space="preserve">CONCLUIDO	</t>
        </is>
      </c>
      <c r="D161" t="n">
        <v>0.8222</v>
      </c>
      <c r="E161" t="n">
        <v>121.62</v>
      </c>
      <c r="F161" t="n">
        <v>100.02</v>
      </c>
      <c r="G161" t="n">
        <v>7.88</v>
      </c>
      <c r="H161" t="n">
        <v>0.14</v>
      </c>
      <c r="I161" t="n">
        <v>762</v>
      </c>
      <c r="J161" t="n">
        <v>124.63</v>
      </c>
      <c r="K161" t="n">
        <v>45</v>
      </c>
      <c r="L161" t="n">
        <v>1</v>
      </c>
      <c r="M161" t="n">
        <v>760</v>
      </c>
      <c r="N161" t="n">
        <v>18.64</v>
      </c>
      <c r="O161" t="n">
        <v>15605.44</v>
      </c>
      <c r="P161" t="n">
        <v>1055.97</v>
      </c>
      <c r="Q161" t="n">
        <v>1263.04</v>
      </c>
      <c r="R161" t="n">
        <v>842.77</v>
      </c>
      <c r="S161" t="n">
        <v>108.84</v>
      </c>
      <c r="T161" t="n">
        <v>362325.06</v>
      </c>
      <c r="U161" t="n">
        <v>0.13</v>
      </c>
      <c r="V161" t="n">
        <v>0.72</v>
      </c>
      <c r="W161" t="n">
        <v>21.86</v>
      </c>
      <c r="X161" t="n">
        <v>22.39</v>
      </c>
      <c r="Y161" t="n">
        <v>0.5</v>
      </c>
      <c r="Z161" t="n">
        <v>10</v>
      </c>
    </row>
    <row r="162">
      <c r="A162" t="n">
        <v>1</v>
      </c>
      <c r="B162" t="n">
        <v>60</v>
      </c>
      <c r="C162" t="inlineStr">
        <is>
          <t xml:space="preserve">CONCLUIDO	</t>
        </is>
      </c>
      <c r="D162" t="n">
        <v>1.0238</v>
      </c>
      <c r="E162" t="n">
        <v>97.68000000000001</v>
      </c>
      <c r="F162" t="n">
        <v>87.11</v>
      </c>
      <c r="G162" t="n">
        <v>15.84</v>
      </c>
      <c r="H162" t="n">
        <v>0.28</v>
      </c>
      <c r="I162" t="n">
        <v>330</v>
      </c>
      <c r="J162" t="n">
        <v>125.95</v>
      </c>
      <c r="K162" t="n">
        <v>45</v>
      </c>
      <c r="L162" t="n">
        <v>2</v>
      </c>
      <c r="M162" t="n">
        <v>328</v>
      </c>
      <c r="N162" t="n">
        <v>18.95</v>
      </c>
      <c r="O162" t="n">
        <v>15767.7</v>
      </c>
      <c r="P162" t="n">
        <v>914.79</v>
      </c>
      <c r="Q162" t="n">
        <v>1262.24</v>
      </c>
      <c r="R162" t="n">
        <v>420.98</v>
      </c>
      <c r="S162" t="n">
        <v>108.84</v>
      </c>
      <c r="T162" t="n">
        <v>153589.14</v>
      </c>
      <c r="U162" t="n">
        <v>0.26</v>
      </c>
      <c r="V162" t="n">
        <v>0.83</v>
      </c>
      <c r="W162" t="n">
        <v>21.18</v>
      </c>
      <c r="X162" t="n">
        <v>9.51</v>
      </c>
      <c r="Y162" t="n">
        <v>0.5</v>
      </c>
      <c r="Z162" t="n">
        <v>10</v>
      </c>
    </row>
    <row r="163">
      <c r="A163" t="n">
        <v>2</v>
      </c>
      <c r="B163" t="n">
        <v>60</v>
      </c>
      <c r="C163" t="inlineStr">
        <is>
          <t xml:space="preserve">CONCLUIDO	</t>
        </is>
      </c>
      <c r="D163" t="n">
        <v>1.0978</v>
      </c>
      <c r="E163" t="n">
        <v>91.09</v>
      </c>
      <c r="F163" t="n">
        <v>83.59</v>
      </c>
      <c r="G163" t="n">
        <v>23.88</v>
      </c>
      <c r="H163" t="n">
        <v>0.42</v>
      </c>
      <c r="I163" t="n">
        <v>210</v>
      </c>
      <c r="J163" t="n">
        <v>127.27</v>
      </c>
      <c r="K163" t="n">
        <v>45</v>
      </c>
      <c r="L163" t="n">
        <v>3</v>
      </c>
      <c r="M163" t="n">
        <v>208</v>
      </c>
      <c r="N163" t="n">
        <v>19.27</v>
      </c>
      <c r="O163" t="n">
        <v>15930.42</v>
      </c>
      <c r="P163" t="n">
        <v>872.41</v>
      </c>
      <c r="Q163" t="n">
        <v>1262.19</v>
      </c>
      <c r="R163" t="n">
        <v>306.75</v>
      </c>
      <c r="S163" t="n">
        <v>108.84</v>
      </c>
      <c r="T163" t="n">
        <v>97074.78</v>
      </c>
      <c r="U163" t="n">
        <v>0.35</v>
      </c>
      <c r="V163" t="n">
        <v>0.87</v>
      </c>
      <c r="W163" t="n">
        <v>20.98</v>
      </c>
      <c r="X163" t="n">
        <v>6</v>
      </c>
      <c r="Y163" t="n">
        <v>0.5</v>
      </c>
      <c r="Z163" t="n">
        <v>10</v>
      </c>
    </row>
    <row r="164">
      <c r="A164" t="n">
        <v>3</v>
      </c>
      <c r="B164" t="n">
        <v>60</v>
      </c>
      <c r="C164" t="inlineStr">
        <is>
          <t xml:space="preserve">CONCLUIDO	</t>
        </is>
      </c>
      <c r="D164" t="n">
        <v>1.1358</v>
      </c>
      <c r="E164" t="n">
        <v>88.04000000000001</v>
      </c>
      <c r="F164" t="n">
        <v>81.97</v>
      </c>
      <c r="G164" t="n">
        <v>31.94</v>
      </c>
      <c r="H164" t="n">
        <v>0.55</v>
      </c>
      <c r="I164" t="n">
        <v>154</v>
      </c>
      <c r="J164" t="n">
        <v>128.59</v>
      </c>
      <c r="K164" t="n">
        <v>45</v>
      </c>
      <c r="L164" t="n">
        <v>4</v>
      </c>
      <c r="M164" t="n">
        <v>152</v>
      </c>
      <c r="N164" t="n">
        <v>19.59</v>
      </c>
      <c r="O164" t="n">
        <v>16093.6</v>
      </c>
      <c r="P164" t="n">
        <v>849.84</v>
      </c>
      <c r="Q164" t="n">
        <v>1262.04</v>
      </c>
      <c r="R164" t="n">
        <v>253.71</v>
      </c>
      <c r="S164" t="n">
        <v>108.84</v>
      </c>
      <c r="T164" t="n">
        <v>70830.74000000001</v>
      </c>
      <c r="U164" t="n">
        <v>0.43</v>
      </c>
      <c r="V164" t="n">
        <v>0.88</v>
      </c>
      <c r="W164" t="n">
        <v>20.9</v>
      </c>
      <c r="X164" t="n">
        <v>4.38</v>
      </c>
      <c r="Y164" t="n">
        <v>0.5</v>
      </c>
      <c r="Z164" t="n">
        <v>10</v>
      </c>
    </row>
    <row r="165">
      <c r="A165" t="n">
        <v>4</v>
      </c>
      <c r="B165" t="n">
        <v>60</v>
      </c>
      <c r="C165" t="inlineStr">
        <is>
          <t xml:space="preserve">CONCLUIDO	</t>
        </is>
      </c>
      <c r="D165" t="n">
        <v>1.1595</v>
      </c>
      <c r="E165" t="n">
        <v>86.23999999999999</v>
      </c>
      <c r="F165" t="n">
        <v>81.02</v>
      </c>
      <c r="G165" t="n">
        <v>40.17</v>
      </c>
      <c r="H165" t="n">
        <v>0.68</v>
      </c>
      <c r="I165" t="n">
        <v>121</v>
      </c>
      <c r="J165" t="n">
        <v>129.92</v>
      </c>
      <c r="K165" t="n">
        <v>45</v>
      </c>
      <c r="L165" t="n">
        <v>5</v>
      </c>
      <c r="M165" t="n">
        <v>119</v>
      </c>
      <c r="N165" t="n">
        <v>19.92</v>
      </c>
      <c r="O165" t="n">
        <v>16257.24</v>
      </c>
      <c r="P165" t="n">
        <v>834.74</v>
      </c>
      <c r="Q165" t="n">
        <v>1262.05</v>
      </c>
      <c r="R165" t="n">
        <v>223.21</v>
      </c>
      <c r="S165" t="n">
        <v>108.84</v>
      </c>
      <c r="T165" t="n">
        <v>55745.77</v>
      </c>
      <c r="U165" t="n">
        <v>0.49</v>
      </c>
      <c r="V165" t="n">
        <v>0.89</v>
      </c>
      <c r="W165" t="n">
        <v>20.83</v>
      </c>
      <c r="X165" t="n">
        <v>3.43</v>
      </c>
      <c r="Y165" t="n">
        <v>0.5</v>
      </c>
      <c r="Z165" t="n">
        <v>10</v>
      </c>
    </row>
    <row r="166">
      <c r="A166" t="n">
        <v>5</v>
      </c>
      <c r="B166" t="n">
        <v>60</v>
      </c>
      <c r="C166" t="inlineStr">
        <is>
          <t xml:space="preserve">CONCLUIDO	</t>
        </is>
      </c>
      <c r="D166" t="n">
        <v>1.1748</v>
      </c>
      <c r="E166" t="n">
        <v>85.12</v>
      </c>
      <c r="F166" t="n">
        <v>80.43000000000001</v>
      </c>
      <c r="G166" t="n">
        <v>48.26</v>
      </c>
      <c r="H166" t="n">
        <v>0.8100000000000001</v>
      </c>
      <c r="I166" t="n">
        <v>100</v>
      </c>
      <c r="J166" t="n">
        <v>131.25</v>
      </c>
      <c r="K166" t="n">
        <v>45</v>
      </c>
      <c r="L166" t="n">
        <v>6</v>
      </c>
      <c r="M166" t="n">
        <v>98</v>
      </c>
      <c r="N166" t="n">
        <v>20.25</v>
      </c>
      <c r="O166" t="n">
        <v>16421.36</v>
      </c>
      <c r="P166" t="n">
        <v>822.8</v>
      </c>
      <c r="Q166" t="n">
        <v>1261.93</v>
      </c>
      <c r="R166" t="n">
        <v>203.74</v>
      </c>
      <c r="S166" t="n">
        <v>108.84</v>
      </c>
      <c r="T166" t="n">
        <v>46116.98</v>
      </c>
      <c r="U166" t="n">
        <v>0.53</v>
      </c>
      <c r="V166" t="n">
        <v>0.9</v>
      </c>
      <c r="W166" t="n">
        <v>20.81</v>
      </c>
      <c r="X166" t="n">
        <v>2.84</v>
      </c>
      <c r="Y166" t="n">
        <v>0.5</v>
      </c>
      <c r="Z166" t="n">
        <v>10</v>
      </c>
    </row>
    <row r="167">
      <c r="A167" t="n">
        <v>6</v>
      </c>
      <c r="B167" t="n">
        <v>60</v>
      </c>
      <c r="C167" t="inlineStr">
        <is>
          <t xml:space="preserve">CONCLUIDO	</t>
        </is>
      </c>
      <c r="D167" t="n">
        <v>1.1862</v>
      </c>
      <c r="E167" t="n">
        <v>84.3</v>
      </c>
      <c r="F167" t="n">
        <v>80</v>
      </c>
      <c r="G167" t="n">
        <v>56.47</v>
      </c>
      <c r="H167" t="n">
        <v>0.93</v>
      </c>
      <c r="I167" t="n">
        <v>85</v>
      </c>
      <c r="J167" t="n">
        <v>132.58</v>
      </c>
      <c r="K167" t="n">
        <v>45</v>
      </c>
      <c r="L167" t="n">
        <v>7</v>
      </c>
      <c r="M167" t="n">
        <v>83</v>
      </c>
      <c r="N167" t="n">
        <v>20.59</v>
      </c>
      <c r="O167" t="n">
        <v>16585.95</v>
      </c>
      <c r="P167" t="n">
        <v>812.64</v>
      </c>
      <c r="Q167" t="n">
        <v>1262.1</v>
      </c>
      <c r="R167" t="n">
        <v>189.17</v>
      </c>
      <c r="S167" t="n">
        <v>108.84</v>
      </c>
      <c r="T167" t="n">
        <v>38906.24</v>
      </c>
      <c r="U167" t="n">
        <v>0.58</v>
      </c>
      <c r="V167" t="n">
        <v>0.91</v>
      </c>
      <c r="W167" t="n">
        <v>20.79</v>
      </c>
      <c r="X167" t="n">
        <v>2.41</v>
      </c>
      <c r="Y167" t="n">
        <v>0.5</v>
      </c>
      <c r="Z167" t="n">
        <v>10</v>
      </c>
    </row>
    <row r="168">
      <c r="A168" t="n">
        <v>7</v>
      </c>
      <c r="B168" t="n">
        <v>60</v>
      </c>
      <c r="C168" t="inlineStr">
        <is>
          <t xml:space="preserve">CONCLUIDO	</t>
        </is>
      </c>
      <c r="D168" t="n">
        <v>1.1955</v>
      </c>
      <c r="E168" t="n">
        <v>83.65000000000001</v>
      </c>
      <c r="F168" t="n">
        <v>79.65000000000001</v>
      </c>
      <c r="G168" t="n">
        <v>65.45999999999999</v>
      </c>
      <c r="H168" t="n">
        <v>1.06</v>
      </c>
      <c r="I168" t="n">
        <v>73</v>
      </c>
      <c r="J168" t="n">
        <v>133.92</v>
      </c>
      <c r="K168" t="n">
        <v>45</v>
      </c>
      <c r="L168" t="n">
        <v>8</v>
      </c>
      <c r="M168" t="n">
        <v>71</v>
      </c>
      <c r="N168" t="n">
        <v>20.93</v>
      </c>
      <c r="O168" t="n">
        <v>16751.02</v>
      </c>
      <c r="P168" t="n">
        <v>803.16</v>
      </c>
      <c r="Q168" t="n">
        <v>1262.03</v>
      </c>
      <c r="R168" t="n">
        <v>177.97</v>
      </c>
      <c r="S168" t="n">
        <v>108.84</v>
      </c>
      <c r="T168" t="n">
        <v>33368.94</v>
      </c>
      <c r="U168" t="n">
        <v>0.61</v>
      </c>
      <c r="V168" t="n">
        <v>0.91</v>
      </c>
      <c r="W168" t="n">
        <v>20.77</v>
      </c>
      <c r="X168" t="n">
        <v>2.06</v>
      </c>
      <c r="Y168" t="n">
        <v>0.5</v>
      </c>
      <c r="Z168" t="n">
        <v>10</v>
      </c>
    </row>
    <row r="169">
      <c r="A169" t="n">
        <v>8</v>
      </c>
      <c r="B169" t="n">
        <v>60</v>
      </c>
      <c r="C169" t="inlineStr">
        <is>
          <t xml:space="preserve">CONCLUIDO	</t>
        </is>
      </c>
      <c r="D169" t="n">
        <v>1.2017</v>
      </c>
      <c r="E169" t="n">
        <v>83.22</v>
      </c>
      <c r="F169" t="n">
        <v>79.42</v>
      </c>
      <c r="G169" t="n">
        <v>73.31</v>
      </c>
      <c r="H169" t="n">
        <v>1.18</v>
      </c>
      <c r="I169" t="n">
        <v>65</v>
      </c>
      <c r="J169" t="n">
        <v>135.27</v>
      </c>
      <c r="K169" t="n">
        <v>45</v>
      </c>
      <c r="L169" t="n">
        <v>9</v>
      </c>
      <c r="M169" t="n">
        <v>63</v>
      </c>
      <c r="N169" t="n">
        <v>21.27</v>
      </c>
      <c r="O169" t="n">
        <v>16916.71</v>
      </c>
      <c r="P169" t="n">
        <v>795.91</v>
      </c>
      <c r="Q169" t="n">
        <v>1261.92</v>
      </c>
      <c r="R169" t="n">
        <v>170.92</v>
      </c>
      <c r="S169" t="n">
        <v>108.84</v>
      </c>
      <c r="T169" t="n">
        <v>29880.64</v>
      </c>
      <c r="U169" t="n">
        <v>0.64</v>
      </c>
      <c r="V169" t="n">
        <v>0.91</v>
      </c>
      <c r="W169" t="n">
        <v>20.75</v>
      </c>
      <c r="X169" t="n">
        <v>1.84</v>
      </c>
      <c r="Y169" t="n">
        <v>0.5</v>
      </c>
      <c r="Z169" t="n">
        <v>10</v>
      </c>
    </row>
    <row r="170">
      <c r="A170" t="n">
        <v>9</v>
      </c>
      <c r="B170" t="n">
        <v>60</v>
      </c>
      <c r="C170" t="inlineStr">
        <is>
          <t xml:space="preserve">CONCLUIDO	</t>
        </is>
      </c>
      <c r="D170" t="n">
        <v>1.2071</v>
      </c>
      <c r="E170" t="n">
        <v>82.84</v>
      </c>
      <c r="F170" t="n">
        <v>79.23</v>
      </c>
      <c r="G170" t="n">
        <v>81.95999999999999</v>
      </c>
      <c r="H170" t="n">
        <v>1.29</v>
      </c>
      <c r="I170" t="n">
        <v>58</v>
      </c>
      <c r="J170" t="n">
        <v>136.61</v>
      </c>
      <c r="K170" t="n">
        <v>45</v>
      </c>
      <c r="L170" t="n">
        <v>10</v>
      </c>
      <c r="M170" t="n">
        <v>56</v>
      </c>
      <c r="N170" t="n">
        <v>21.61</v>
      </c>
      <c r="O170" t="n">
        <v>17082.76</v>
      </c>
      <c r="P170" t="n">
        <v>788.84</v>
      </c>
      <c r="Q170" t="n">
        <v>1261.93</v>
      </c>
      <c r="R170" t="n">
        <v>164.49</v>
      </c>
      <c r="S170" t="n">
        <v>108.84</v>
      </c>
      <c r="T170" t="n">
        <v>26703.61</v>
      </c>
      <c r="U170" t="n">
        <v>0.66</v>
      </c>
      <c r="V170" t="n">
        <v>0.91</v>
      </c>
      <c r="W170" t="n">
        <v>20.74</v>
      </c>
      <c r="X170" t="n">
        <v>1.64</v>
      </c>
      <c r="Y170" t="n">
        <v>0.5</v>
      </c>
      <c r="Z170" t="n">
        <v>10</v>
      </c>
    </row>
    <row r="171">
      <c r="A171" t="n">
        <v>10</v>
      </c>
      <c r="B171" t="n">
        <v>60</v>
      </c>
      <c r="C171" t="inlineStr">
        <is>
          <t xml:space="preserve">CONCLUIDO	</t>
        </is>
      </c>
      <c r="D171" t="n">
        <v>1.2122</v>
      </c>
      <c r="E171" t="n">
        <v>82.5</v>
      </c>
      <c r="F171" t="n">
        <v>79.03</v>
      </c>
      <c r="G171" t="n">
        <v>91.19</v>
      </c>
      <c r="H171" t="n">
        <v>1.41</v>
      </c>
      <c r="I171" t="n">
        <v>52</v>
      </c>
      <c r="J171" t="n">
        <v>137.96</v>
      </c>
      <c r="K171" t="n">
        <v>45</v>
      </c>
      <c r="L171" t="n">
        <v>11</v>
      </c>
      <c r="M171" t="n">
        <v>50</v>
      </c>
      <c r="N171" t="n">
        <v>21.96</v>
      </c>
      <c r="O171" t="n">
        <v>17249.3</v>
      </c>
      <c r="P171" t="n">
        <v>780.61</v>
      </c>
      <c r="Q171" t="n">
        <v>1261.93</v>
      </c>
      <c r="R171" t="n">
        <v>158.52</v>
      </c>
      <c r="S171" t="n">
        <v>108.84</v>
      </c>
      <c r="T171" t="n">
        <v>23749.69</v>
      </c>
      <c r="U171" t="n">
        <v>0.6899999999999999</v>
      </c>
      <c r="V171" t="n">
        <v>0.92</v>
      </c>
      <c r="W171" t="n">
        <v>20.72</v>
      </c>
      <c r="X171" t="n">
        <v>1.45</v>
      </c>
      <c r="Y171" t="n">
        <v>0.5</v>
      </c>
      <c r="Z171" t="n">
        <v>10</v>
      </c>
    </row>
    <row r="172">
      <c r="A172" t="n">
        <v>11</v>
      </c>
      <c r="B172" t="n">
        <v>60</v>
      </c>
      <c r="C172" t="inlineStr">
        <is>
          <t xml:space="preserve">CONCLUIDO	</t>
        </is>
      </c>
      <c r="D172" t="n">
        <v>1.2151</v>
      </c>
      <c r="E172" t="n">
        <v>82.3</v>
      </c>
      <c r="F172" t="n">
        <v>78.94</v>
      </c>
      <c r="G172" t="n">
        <v>98.67</v>
      </c>
      <c r="H172" t="n">
        <v>1.52</v>
      </c>
      <c r="I172" t="n">
        <v>48</v>
      </c>
      <c r="J172" t="n">
        <v>139.32</v>
      </c>
      <c r="K172" t="n">
        <v>45</v>
      </c>
      <c r="L172" t="n">
        <v>12</v>
      </c>
      <c r="M172" t="n">
        <v>46</v>
      </c>
      <c r="N172" t="n">
        <v>22.32</v>
      </c>
      <c r="O172" t="n">
        <v>17416.34</v>
      </c>
      <c r="P172" t="n">
        <v>773.2</v>
      </c>
      <c r="Q172" t="n">
        <v>1261.92</v>
      </c>
      <c r="R172" t="n">
        <v>155.35</v>
      </c>
      <c r="S172" t="n">
        <v>108.84</v>
      </c>
      <c r="T172" t="n">
        <v>22182.99</v>
      </c>
      <c r="U172" t="n">
        <v>0.7</v>
      </c>
      <c r="V172" t="n">
        <v>0.92</v>
      </c>
      <c r="W172" t="n">
        <v>20.72</v>
      </c>
      <c r="X172" t="n">
        <v>1.36</v>
      </c>
      <c r="Y172" t="n">
        <v>0.5</v>
      </c>
      <c r="Z172" t="n">
        <v>10</v>
      </c>
    </row>
    <row r="173">
      <c r="A173" t="n">
        <v>12</v>
      </c>
      <c r="B173" t="n">
        <v>60</v>
      </c>
      <c r="C173" t="inlineStr">
        <is>
          <t xml:space="preserve">CONCLUIDO	</t>
        </is>
      </c>
      <c r="D173" t="n">
        <v>1.2183</v>
      </c>
      <c r="E173" t="n">
        <v>82.08</v>
      </c>
      <c r="F173" t="n">
        <v>78.83</v>
      </c>
      <c r="G173" t="n">
        <v>107.49</v>
      </c>
      <c r="H173" t="n">
        <v>1.63</v>
      </c>
      <c r="I173" t="n">
        <v>44</v>
      </c>
      <c r="J173" t="n">
        <v>140.67</v>
      </c>
      <c r="K173" t="n">
        <v>45</v>
      </c>
      <c r="L173" t="n">
        <v>13</v>
      </c>
      <c r="M173" t="n">
        <v>42</v>
      </c>
      <c r="N173" t="n">
        <v>22.68</v>
      </c>
      <c r="O173" t="n">
        <v>17583.88</v>
      </c>
      <c r="P173" t="n">
        <v>765.97</v>
      </c>
      <c r="Q173" t="n">
        <v>1261.9</v>
      </c>
      <c r="R173" t="n">
        <v>151.87</v>
      </c>
      <c r="S173" t="n">
        <v>108.84</v>
      </c>
      <c r="T173" t="n">
        <v>20462.24</v>
      </c>
      <c r="U173" t="n">
        <v>0.72</v>
      </c>
      <c r="V173" t="n">
        <v>0.92</v>
      </c>
      <c r="W173" t="n">
        <v>20.71</v>
      </c>
      <c r="X173" t="n">
        <v>1.24</v>
      </c>
      <c r="Y173" t="n">
        <v>0.5</v>
      </c>
      <c r="Z173" t="n">
        <v>10</v>
      </c>
    </row>
    <row r="174">
      <c r="A174" t="n">
        <v>13</v>
      </c>
      <c r="B174" t="n">
        <v>60</v>
      </c>
      <c r="C174" t="inlineStr">
        <is>
          <t xml:space="preserve">CONCLUIDO	</t>
        </is>
      </c>
      <c r="D174" t="n">
        <v>1.222</v>
      </c>
      <c r="E174" t="n">
        <v>81.84</v>
      </c>
      <c r="F174" t="n">
        <v>78.68000000000001</v>
      </c>
      <c r="G174" t="n">
        <v>118.02</v>
      </c>
      <c r="H174" t="n">
        <v>1.74</v>
      </c>
      <c r="I174" t="n">
        <v>40</v>
      </c>
      <c r="J174" t="n">
        <v>142.04</v>
      </c>
      <c r="K174" t="n">
        <v>45</v>
      </c>
      <c r="L174" t="n">
        <v>14</v>
      </c>
      <c r="M174" t="n">
        <v>38</v>
      </c>
      <c r="N174" t="n">
        <v>23.04</v>
      </c>
      <c r="O174" t="n">
        <v>17751.93</v>
      </c>
      <c r="P174" t="n">
        <v>759.8099999999999</v>
      </c>
      <c r="Q174" t="n">
        <v>1261.9</v>
      </c>
      <c r="R174" t="n">
        <v>146.6</v>
      </c>
      <c r="S174" t="n">
        <v>108.84</v>
      </c>
      <c r="T174" t="n">
        <v>17846.53</v>
      </c>
      <c r="U174" t="n">
        <v>0.74</v>
      </c>
      <c r="V174" t="n">
        <v>0.92</v>
      </c>
      <c r="W174" t="n">
        <v>20.71</v>
      </c>
      <c r="X174" t="n">
        <v>1.1</v>
      </c>
      <c r="Y174" t="n">
        <v>0.5</v>
      </c>
      <c r="Z174" t="n">
        <v>10</v>
      </c>
    </row>
    <row r="175">
      <c r="A175" t="n">
        <v>14</v>
      </c>
      <c r="B175" t="n">
        <v>60</v>
      </c>
      <c r="C175" t="inlineStr">
        <is>
          <t xml:space="preserve">CONCLUIDO	</t>
        </is>
      </c>
      <c r="D175" t="n">
        <v>1.2244</v>
      </c>
      <c r="E175" t="n">
        <v>81.67</v>
      </c>
      <c r="F175" t="n">
        <v>78.59999999999999</v>
      </c>
      <c r="G175" t="n">
        <v>127.45</v>
      </c>
      <c r="H175" t="n">
        <v>1.85</v>
      </c>
      <c r="I175" t="n">
        <v>37</v>
      </c>
      <c r="J175" t="n">
        <v>143.4</v>
      </c>
      <c r="K175" t="n">
        <v>45</v>
      </c>
      <c r="L175" t="n">
        <v>15</v>
      </c>
      <c r="M175" t="n">
        <v>35</v>
      </c>
      <c r="N175" t="n">
        <v>23.41</v>
      </c>
      <c r="O175" t="n">
        <v>17920.49</v>
      </c>
      <c r="P175" t="n">
        <v>751.49</v>
      </c>
      <c r="Q175" t="n">
        <v>1261.91</v>
      </c>
      <c r="R175" t="n">
        <v>144.04</v>
      </c>
      <c r="S175" t="n">
        <v>108.84</v>
      </c>
      <c r="T175" t="n">
        <v>16581.03</v>
      </c>
      <c r="U175" t="n">
        <v>0.76</v>
      </c>
      <c r="V175" t="n">
        <v>0.92</v>
      </c>
      <c r="W175" t="n">
        <v>20.7</v>
      </c>
      <c r="X175" t="n">
        <v>1.01</v>
      </c>
      <c r="Y175" t="n">
        <v>0.5</v>
      </c>
      <c r="Z175" t="n">
        <v>10</v>
      </c>
    </row>
    <row r="176">
      <c r="A176" t="n">
        <v>15</v>
      </c>
      <c r="B176" t="n">
        <v>60</v>
      </c>
      <c r="C176" t="inlineStr">
        <is>
          <t xml:space="preserve">CONCLUIDO	</t>
        </is>
      </c>
      <c r="D176" t="n">
        <v>1.2254</v>
      </c>
      <c r="E176" t="n">
        <v>81.61</v>
      </c>
      <c r="F176" t="n">
        <v>78.58</v>
      </c>
      <c r="G176" t="n">
        <v>134.71</v>
      </c>
      <c r="H176" t="n">
        <v>1.96</v>
      </c>
      <c r="I176" t="n">
        <v>35</v>
      </c>
      <c r="J176" t="n">
        <v>144.77</v>
      </c>
      <c r="K176" t="n">
        <v>45</v>
      </c>
      <c r="L176" t="n">
        <v>16</v>
      </c>
      <c r="M176" t="n">
        <v>33</v>
      </c>
      <c r="N176" t="n">
        <v>23.78</v>
      </c>
      <c r="O176" t="n">
        <v>18089.56</v>
      </c>
      <c r="P176" t="n">
        <v>745.84</v>
      </c>
      <c r="Q176" t="n">
        <v>1261.9</v>
      </c>
      <c r="R176" t="n">
        <v>144.04</v>
      </c>
      <c r="S176" t="n">
        <v>108.84</v>
      </c>
      <c r="T176" t="n">
        <v>16590.76</v>
      </c>
      <c r="U176" t="n">
        <v>0.76</v>
      </c>
      <c r="V176" t="n">
        <v>0.92</v>
      </c>
      <c r="W176" t="n">
        <v>20.69</v>
      </c>
      <c r="X176" t="n">
        <v>1</v>
      </c>
      <c r="Y176" t="n">
        <v>0.5</v>
      </c>
      <c r="Z176" t="n">
        <v>10</v>
      </c>
    </row>
    <row r="177">
      <c r="A177" t="n">
        <v>16</v>
      </c>
      <c r="B177" t="n">
        <v>60</v>
      </c>
      <c r="C177" t="inlineStr">
        <is>
          <t xml:space="preserve">CONCLUIDO	</t>
        </is>
      </c>
      <c r="D177" t="n">
        <v>1.2275</v>
      </c>
      <c r="E177" t="n">
        <v>81.47</v>
      </c>
      <c r="F177" t="n">
        <v>78.48999999999999</v>
      </c>
      <c r="G177" t="n">
        <v>142.72</v>
      </c>
      <c r="H177" t="n">
        <v>2.06</v>
      </c>
      <c r="I177" t="n">
        <v>33</v>
      </c>
      <c r="J177" t="n">
        <v>146.15</v>
      </c>
      <c r="K177" t="n">
        <v>45</v>
      </c>
      <c r="L177" t="n">
        <v>17</v>
      </c>
      <c r="M177" t="n">
        <v>31</v>
      </c>
      <c r="N177" t="n">
        <v>24.15</v>
      </c>
      <c r="O177" t="n">
        <v>18259.16</v>
      </c>
      <c r="P177" t="n">
        <v>739.1900000000001</v>
      </c>
      <c r="Q177" t="n">
        <v>1261.91</v>
      </c>
      <c r="R177" t="n">
        <v>140.65</v>
      </c>
      <c r="S177" t="n">
        <v>108.84</v>
      </c>
      <c r="T177" t="n">
        <v>14908.08</v>
      </c>
      <c r="U177" t="n">
        <v>0.77</v>
      </c>
      <c r="V177" t="n">
        <v>0.92</v>
      </c>
      <c r="W177" t="n">
        <v>20.7</v>
      </c>
      <c r="X177" t="n">
        <v>0.91</v>
      </c>
      <c r="Y177" t="n">
        <v>0.5</v>
      </c>
      <c r="Z177" t="n">
        <v>10</v>
      </c>
    </row>
    <row r="178">
      <c r="A178" t="n">
        <v>17</v>
      </c>
      <c r="B178" t="n">
        <v>60</v>
      </c>
      <c r="C178" t="inlineStr">
        <is>
          <t xml:space="preserve">CONCLUIDO	</t>
        </is>
      </c>
      <c r="D178" t="n">
        <v>1.2292</v>
      </c>
      <c r="E178" t="n">
        <v>81.34999999999999</v>
      </c>
      <c r="F178" t="n">
        <v>78.43000000000001</v>
      </c>
      <c r="G178" t="n">
        <v>151.8</v>
      </c>
      <c r="H178" t="n">
        <v>2.16</v>
      </c>
      <c r="I178" t="n">
        <v>31</v>
      </c>
      <c r="J178" t="n">
        <v>147.53</v>
      </c>
      <c r="K178" t="n">
        <v>45</v>
      </c>
      <c r="L178" t="n">
        <v>18</v>
      </c>
      <c r="M178" t="n">
        <v>29</v>
      </c>
      <c r="N178" t="n">
        <v>24.53</v>
      </c>
      <c r="O178" t="n">
        <v>18429.27</v>
      </c>
      <c r="P178" t="n">
        <v>731.08</v>
      </c>
      <c r="Q178" t="n">
        <v>1261.89</v>
      </c>
      <c r="R178" t="n">
        <v>138.95</v>
      </c>
      <c r="S178" t="n">
        <v>108.84</v>
      </c>
      <c r="T178" t="n">
        <v>14070.04</v>
      </c>
      <c r="U178" t="n">
        <v>0.78</v>
      </c>
      <c r="V178" t="n">
        <v>0.92</v>
      </c>
      <c r="W178" t="n">
        <v>20.68</v>
      </c>
      <c r="X178" t="n">
        <v>0.85</v>
      </c>
      <c r="Y178" t="n">
        <v>0.5</v>
      </c>
      <c r="Z178" t="n">
        <v>10</v>
      </c>
    </row>
    <row r="179">
      <c r="A179" t="n">
        <v>18</v>
      </c>
      <c r="B179" t="n">
        <v>60</v>
      </c>
      <c r="C179" t="inlineStr">
        <is>
          <t xml:space="preserve">CONCLUIDO	</t>
        </is>
      </c>
      <c r="D179" t="n">
        <v>1.2307</v>
      </c>
      <c r="E179" t="n">
        <v>81.26000000000001</v>
      </c>
      <c r="F179" t="n">
        <v>78.38</v>
      </c>
      <c r="G179" t="n">
        <v>162.17</v>
      </c>
      <c r="H179" t="n">
        <v>2.26</v>
      </c>
      <c r="I179" t="n">
        <v>29</v>
      </c>
      <c r="J179" t="n">
        <v>148.91</v>
      </c>
      <c r="K179" t="n">
        <v>45</v>
      </c>
      <c r="L179" t="n">
        <v>19</v>
      </c>
      <c r="M179" t="n">
        <v>27</v>
      </c>
      <c r="N179" t="n">
        <v>24.92</v>
      </c>
      <c r="O179" t="n">
        <v>18599.92</v>
      </c>
      <c r="P179" t="n">
        <v>726.63</v>
      </c>
      <c r="Q179" t="n">
        <v>1261.93</v>
      </c>
      <c r="R179" t="n">
        <v>137.33</v>
      </c>
      <c r="S179" t="n">
        <v>108.84</v>
      </c>
      <c r="T179" t="n">
        <v>13265.47</v>
      </c>
      <c r="U179" t="n">
        <v>0.79</v>
      </c>
      <c r="V179" t="n">
        <v>0.92</v>
      </c>
      <c r="W179" t="n">
        <v>20.68</v>
      </c>
      <c r="X179" t="n">
        <v>0.8</v>
      </c>
      <c r="Y179" t="n">
        <v>0.5</v>
      </c>
      <c r="Z179" t="n">
        <v>10</v>
      </c>
    </row>
    <row r="180">
      <c r="A180" t="n">
        <v>19</v>
      </c>
      <c r="B180" t="n">
        <v>60</v>
      </c>
      <c r="C180" t="inlineStr">
        <is>
          <t xml:space="preserve">CONCLUIDO	</t>
        </is>
      </c>
      <c r="D180" t="n">
        <v>1.2323</v>
      </c>
      <c r="E180" t="n">
        <v>81.15000000000001</v>
      </c>
      <c r="F180" t="n">
        <v>78.33</v>
      </c>
      <c r="G180" t="n">
        <v>174.06</v>
      </c>
      <c r="H180" t="n">
        <v>2.36</v>
      </c>
      <c r="I180" t="n">
        <v>27</v>
      </c>
      <c r="J180" t="n">
        <v>150.3</v>
      </c>
      <c r="K180" t="n">
        <v>45</v>
      </c>
      <c r="L180" t="n">
        <v>20</v>
      </c>
      <c r="M180" t="n">
        <v>25</v>
      </c>
      <c r="N180" t="n">
        <v>25.3</v>
      </c>
      <c r="O180" t="n">
        <v>18771.1</v>
      </c>
      <c r="P180" t="n">
        <v>718.1900000000001</v>
      </c>
      <c r="Q180" t="n">
        <v>1261.92</v>
      </c>
      <c r="R180" t="n">
        <v>135.33</v>
      </c>
      <c r="S180" t="n">
        <v>108.84</v>
      </c>
      <c r="T180" t="n">
        <v>12275.9</v>
      </c>
      <c r="U180" t="n">
        <v>0.8</v>
      </c>
      <c r="V180" t="n">
        <v>0.92</v>
      </c>
      <c r="W180" t="n">
        <v>20.69</v>
      </c>
      <c r="X180" t="n">
        <v>0.74</v>
      </c>
      <c r="Y180" t="n">
        <v>0.5</v>
      </c>
      <c r="Z180" t="n">
        <v>10</v>
      </c>
    </row>
    <row r="181">
      <c r="A181" t="n">
        <v>20</v>
      </c>
      <c r="B181" t="n">
        <v>60</v>
      </c>
      <c r="C181" t="inlineStr">
        <is>
          <t xml:space="preserve">CONCLUIDO	</t>
        </is>
      </c>
      <c r="D181" t="n">
        <v>1.2329</v>
      </c>
      <c r="E181" t="n">
        <v>81.11</v>
      </c>
      <c r="F181" t="n">
        <v>78.31</v>
      </c>
      <c r="G181" t="n">
        <v>180.72</v>
      </c>
      <c r="H181" t="n">
        <v>2.45</v>
      </c>
      <c r="I181" t="n">
        <v>26</v>
      </c>
      <c r="J181" t="n">
        <v>151.69</v>
      </c>
      <c r="K181" t="n">
        <v>45</v>
      </c>
      <c r="L181" t="n">
        <v>21</v>
      </c>
      <c r="M181" t="n">
        <v>24</v>
      </c>
      <c r="N181" t="n">
        <v>25.7</v>
      </c>
      <c r="O181" t="n">
        <v>18942.82</v>
      </c>
      <c r="P181" t="n">
        <v>710.7</v>
      </c>
      <c r="Q181" t="n">
        <v>1261.87</v>
      </c>
      <c r="R181" t="n">
        <v>134.76</v>
      </c>
      <c r="S181" t="n">
        <v>108.84</v>
      </c>
      <c r="T181" t="n">
        <v>11997.17</v>
      </c>
      <c r="U181" t="n">
        <v>0.8100000000000001</v>
      </c>
      <c r="V181" t="n">
        <v>0.92</v>
      </c>
      <c r="W181" t="n">
        <v>20.69</v>
      </c>
      <c r="X181" t="n">
        <v>0.73</v>
      </c>
      <c r="Y181" t="n">
        <v>0.5</v>
      </c>
      <c r="Z181" t="n">
        <v>10</v>
      </c>
    </row>
    <row r="182">
      <c r="A182" t="n">
        <v>21</v>
      </c>
      <c r="B182" t="n">
        <v>60</v>
      </c>
      <c r="C182" t="inlineStr">
        <is>
          <t xml:space="preserve">CONCLUIDO	</t>
        </is>
      </c>
      <c r="D182" t="n">
        <v>1.2349</v>
      </c>
      <c r="E182" t="n">
        <v>80.98</v>
      </c>
      <c r="F182" t="n">
        <v>78.23</v>
      </c>
      <c r="G182" t="n">
        <v>195.57</v>
      </c>
      <c r="H182" t="n">
        <v>2.54</v>
      </c>
      <c r="I182" t="n">
        <v>24</v>
      </c>
      <c r="J182" t="n">
        <v>153.09</v>
      </c>
      <c r="K182" t="n">
        <v>45</v>
      </c>
      <c r="L182" t="n">
        <v>22</v>
      </c>
      <c r="M182" t="n">
        <v>20</v>
      </c>
      <c r="N182" t="n">
        <v>26.09</v>
      </c>
      <c r="O182" t="n">
        <v>19115.09</v>
      </c>
      <c r="P182" t="n">
        <v>702.96</v>
      </c>
      <c r="Q182" t="n">
        <v>1261.89</v>
      </c>
      <c r="R182" t="n">
        <v>132.03</v>
      </c>
      <c r="S182" t="n">
        <v>108.84</v>
      </c>
      <c r="T182" t="n">
        <v>10641.77</v>
      </c>
      <c r="U182" t="n">
        <v>0.82</v>
      </c>
      <c r="V182" t="n">
        <v>0.93</v>
      </c>
      <c r="W182" t="n">
        <v>20.69</v>
      </c>
      <c r="X182" t="n">
        <v>0.65</v>
      </c>
      <c r="Y182" t="n">
        <v>0.5</v>
      </c>
      <c r="Z182" t="n">
        <v>10</v>
      </c>
    </row>
    <row r="183">
      <c r="A183" t="n">
        <v>22</v>
      </c>
      <c r="B183" t="n">
        <v>60</v>
      </c>
      <c r="C183" t="inlineStr">
        <is>
          <t xml:space="preserve">CONCLUIDO	</t>
        </is>
      </c>
      <c r="D183" t="n">
        <v>1.2355</v>
      </c>
      <c r="E183" t="n">
        <v>80.94</v>
      </c>
      <c r="F183" t="n">
        <v>78.22</v>
      </c>
      <c r="G183" t="n">
        <v>204.05</v>
      </c>
      <c r="H183" t="n">
        <v>2.64</v>
      </c>
      <c r="I183" t="n">
        <v>23</v>
      </c>
      <c r="J183" t="n">
        <v>154.49</v>
      </c>
      <c r="K183" t="n">
        <v>45</v>
      </c>
      <c r="L183" t="n">
        <v>23</v>
      </c>
      <c r="M183" t="n">
        <v>15</v>
      </c>
      <c r="N183" t="n">
        <v>26.49</v>
      </c>
      <c r="O183" t="n">
        <v>19287.9</v>
      </c>
      <c r="P183" t="n">
        <v>700.66</v>
      </c>
      <c r="Q183" t="n">
        <v>1261.88</v>
      </c>
      <c r="R183" t="n">
        <v>131.29</v>
      </c>
      <c r="S183" t="n">
        <v>108.84</v>
      </c>
      <c r="T183" t="n">
        <v>10279.54</v>
      </c>
      <c r="U183" t="n">
        <v>0.83</v>
      </c>
      <c r="V183" t="n">
        <v>0.93</v>
      </c>
      <c r="W183" t="n">
        <v>20.7</v>
      </c>
      <c r="X183" t="n">
        <v>0.64</v>
      </c>
      <c r="Y183" t="n">
        <v>0.5</v>
      </c>
      <c r="Z183" t="n">
        <v>10</v>
      </c>
    </row>
    <row r="184">
      <c r="A184" t="n">
        <v>23</v>
      </c>
      <c r="B184" t="n">
        <v>60</v>
      </c>
      <c r="C184" t="inlineStr">
        <is>
          <t xml:space="preserve">CONCLUIDO	</t>
        </is>
      </c>
      <c r="D184" t="n">
        <v>1.2348</v>
      </c>
      <c r="E184" t="n">
        <v>80.98999999999999</v>
      </c>
      <c r="F184" t="n">
        <v>78.27</v>
      </c>
      <c r="G184" t="n">
        <v>204.17</v>
      </c>
      <c r="H184" t="n">
        <v>2.73</v>
      </c>
      <c r="I184" t="n">
        <v>23</v>
      </c>
      <c r="J184" t="n">
        <v>155.9</v>
      </c>
      <c r="K184" t="n">
        <v>45</v>
      </c>
      <c r="L184" t="n">
        <v>24</v>
      </c>
      <c r="M184" t="n">
        <v>7</v>
      </c>
      <c r="N184" t="n">
        <v>26.9</v>
      </c>
      <c r="O184" t="n">
        <v>19461.27</v>
      </c>
      <c r="P184" t="n">
        <v>698.63</v>
      </c>
      <c r="Q184" t="n">
        <v>1261.9</v>
      </c>
      <c r="R184" t="n">
        <v>132.61</v>
      </c>
      <c r="S184" t="n">
        <v>108.84</v>
      </c>
      <c r="T184" t="n">
        <v>10936.33</v>
      </c>
      <c r="U184" t="n">
        <v>0.82</v>
      </c>
      <c r="V184" t="n">
        <v>0.93</v>
      </c>
      <c r="W184" t="n">
        <v>20.71</v>
      </c>
      <c r="X184" t="n">
        <v>0.68</v>
      </c>
      <c r="Y184" t="n">
        <v>0.5</v>
      </c>
      <c r="Z184" t="n">
        <v>10</v>
      </c>
    </row>
    <row r="185">
      <c r="A185" t="n">
        <v>24</v>
      </c>
      <c r="B185" t="n">
        <v>60</v>
      </c>
      <c r="C185" t="inlineStr">
        <is>
          <t xml:space="preserve">CONCLUIDO	</t>
        </is>
      </c>
      <c r="D185" t="n">
        <v>1.2349</v>
      </c>
      <c r="E185" t="n">
        <v>80.98</v>
      </c>
      <c r="F185" t="n">
        <v>78.26000000000001</v>
      </c>
      <c r="G185" t="n">
        <v>204.15</v>
      </c>
      <c r="H185" t="n">
        <v>2.81</v>
      </c>
      <c r="I185" t="n">
        <v>23</v>
      </c>
      <c r="J185" t="n">
        <v>157.31</v>
      </c>
      <c r="K185" t="n">
        <v>45</v>
      </c>
      <c r="L185" t="n">
        <v>25</v>
      </c>
      <c r="M185" t="n">
        <v>1</v>
      </c>
      <c r="N185" t="n">
        <v>27.31</v>
      </c>
      <c r="O185" t="n">
        <v>19635.2</v>
      </c>
      <c r="P185" t="n">
        <v>700.83</v>
      </c>
      <c r="Q185" t="n">
        <v>1261.91</v>
      </c>
      <c r="R185" t="n">
        <v>132.22</v>
      </c>
      <c r="S185" t="n">
        <v>108.84</v>
      </c>
      <c r="T185" t="n">
        <v>10742.67</v>
      </c>
      <c r="U185" t="n">
        <v>0.82</v>
      </c>
      <c r="V185" t="n">
        <v>0.93</v>
      </c>
      <c r="W185" t="n">
        <v>20.71</v>
      </c>
      <c r="X185" t="n">
        <v>0.68</v>
      </c>
      <c r="Y185" t="n">
        <v>0.5</v>
      </c>
      <c r="Z185" t="n">
        <v>10</v>
      </c>
    </row>
    <row r="186">
      <c r="A186" t="n">
        <v>25</v>
      </c>
      <c r="B186" t="n">
        <v>60</v>
      </c>
      <c r="C186" t="inlineStr">
        <is>
          <t xml:space="preserve">CONCLUIDO	</t>
        </is>
      </c>
      <c r="D186" t="n">
        <v>1.2349</v>
      </c>
      <c r="E186" t="n">
        <v>80.98</v>
      </c>
      <c r="F186" t="n">
        <v>78.26000000000001</v>
      </c>
      <c r="G186" t="n">
        <v>204.15</v>
      </c>
      <c r="H186" t="n">
        <v>2.9</v>
      </c>
      <c r="I186" t="n">
        <v>23</v>
      </c>
      <c r="J186" t="n">
        <v>158.72</v>
      </c>
      <c r="K186" t="n">
        <v>45</v>
      </c>
      <c r="L186" t="n">
        <v>26</v>
      </c>
      <c r="M186" t="n">
        <v>0</v>
      </c>
      <c r="N186" t="n">
        <v>27.72</v>
      </c>
      <c r="O186" t="n">
        <v>19809.69</v>
      </c>
      <c r="P186" t="n">
        <v>706.3</v>
      </c>
      <c r="Q186" t="n">
        <v>1261.9</v>
      </c>
      <c r="R186" t="n">
        <v>132.2</v>
      </c>
      <c r="S186" t="n">
        <v>108.84</v>
      </c>
      <c r="T186" t="n">
        <v>10733.85</v>
      </c>
      <c r="U186" t="n">
        <v>0.82</v>
      </c>
      <c r="V186" t="n">
        <v>0.93</v>
      </c>
      <c r="W186" t="n">
        <v>20.71</v>
      </c>
      <c r="X186" t="n">
        <v>0.67</v>
      </c>
      <c r="Y186" t="n">
        <v>0.5</v>
      </c>
      <c r="Z186" t="n">
        <v>10</v>
      </c>
    </row>
    <row r="187">
      <c r="A187" t="n">
        <v>0</v>
      </c>
      <c r="B187" t="n">
        <v>80</v>
      </c>
      <c r="C187" t="inlineStr">
        <is>
          <t xml:space="preserve">CONCLUIDO	</t>
        </is>
      </c>
      <c r="D187" t="n">
        <v>0.7228</v>
      </c>
      <c r="E187" t="n">
        <v>138.35</v>
      </c>
      <c r="F187" t="n">
        <v>105.61</v>
      </c>
      <c r="G187" t="n">
        <v>6.71</v>
      </c>
      <c r="H187" t="n">
        <v>0.11</v>
      </c>
      <c r="I187" t="n">
        <v>944</v>
      </c>
      <c r="J187" t="n">
        <v>159.12</v>
      </c>
      <c r="K187" t="n">
        <v>50.28</v>
      </c>
      <c r="L187" t="n">
        <v>1</v>
      </c>
      <c r="M187" t="n">
        <v>942</v>
      </c>
      <c r="N187" t="n">
        <v>27.84</v>
      </c>
      <c r="O187" t="n">
        <v>19859.16</v>
      </c>
      <c r="P187" t="n">
        <v>1307.34</v>
      </c>
      <c r="Q187" t="n">
        <v>1262.99</v>
      </c>
      <c r="R187" t="n">
        <v>1025.51</v>
      </c>
      <c r="S187" t="n">
        <v>108.84</v>
      </c>
      <c r="T187" t="n">
        <v>452784.26</v>
      </c>
      <c r="U187" t="n">
        <v>0.11</v>
      </c>
      <c r="V187" t="n">
        <v>0.6899999999999999</v>
      </c>
      <c r="W187" t="n">
        <v>22.18</v>
      </c>
      <c r="X187" t="n">
        <v>27.98</v>
      </c>
      <c r="Y187" t="n">
        <v>0.5</v>
      </c>
      <c r="Z187" t="n">
        <v>10</v>
      </c>
    </row>
    <row r="188">
      <c r="A188" t="n">
        <v>1</v>
      </c>
      <c r="B188" t="n">
        <v>80</v>
      </c>
      <c r="C188" t="inlineStr">
        <is>
          <t xml:space="preserve">CONCLUIDO	</t>
        </is>
      </c>
      <c r="D188" t="n">
        <v>0.96</v>
      </c>
      <c r="E188" t="n">
        <v>104.16</v>
      </c>
      <c r="F188" t="n">
        <v>89.08</v>
      </c>
      <c r="G188" t="n">
        <v>13.5</v>
      </c>
      <c r="H188" t="n">
        <v>0.22</v>
      </c>
      <c r="I188" t="n">
        <v>396</v>
      </c>
      <c r="J188" t="n">
        <v>160.54</v>
      </c>
      <c r="K188" t="n">
        <v>50.28</v>
      </c>
      <c r="L188" t="n">
        <v>2</v>
      </c>
      <c r="M188" t="n">
        <v>394</v>
      </c>
      <c r="N188" t="n">
        <v>28.26</v>
      </c>
      <c r="O188" t="n">
        <v>20034.4</v>
      </c>
      <c r="P188" t="n">
        <v>1099.93</v>
      </c>
      <c r="Q188" t="n">
        <v>1262.41</v>
      </c>
      <c r="R188" t="n">
        <v>484.91</v>
      </c>
      <c r="S188" t="n">
        <v>108.84</v>
      </c>
      <c r="T188" t="n">
        <v>185221.57</v>
      </c>
      <c r="U188" t="n">
        <v>0.22</v>
      </c>
      <c r="V188" t="n">
        <v>0.8100000000000001</v>
      </c>
      <c r="W188" t="n">
        <v>21.3</v>
      </c>
      <c r="X188" t="n">
        <v>11.48</v>
      </c>
      <c r="Y188" t="n">
        <v>0.5</v>
      </c>
      <c r="Z188" t="n">
        <v>10</v>
      </c>
    </row>
    <row r="189">
      <c r="A189" t="n">
        <v>2</v>
      </c>
      <c r="B189" t="n">
        <v>80</v>
      </c>
      <c r="C189" t="inlineStr">
        <is>
          <t xml:space="preserve">CONCLUIDO	</t>
        </is>
      </c>
      <c r="D189" t="n">
        <v>1.0501</v>
      </c>
      <c r="E189" t="n">
        <v>95.23</v>
      </c>
      <c r="F189" t="n">
        <v>84.81999999999999</v>
      </c>
      <c r="G189" t="n">
        <v>20.28</v>
      </c>
      <c r="H189" t="n">
        <v>0.33</v>
      </c>
      <c r="I189" t="n">
        <v>251</v>
      </c>
      <c r="J189" t="n">
        <v>161.97</v>
      </c>
      <c r="K189" t="n">
        <v>50.28</v>
      </c>
      <c r="L189" t="n">
        <v>3</v>
      </c>
      <c r="M189" t="n">
        <v>249</v>
      </c>
      <c r="N189" t="n">
        <v>28.69</v>
      </c>
      <c r="O189" t="n">
        <v>20210.21</v>
      </c>
      <c r="P189" t="n">
        <v>1043.9</v>
      </c>
      <c r="Q189" t="n">
        <v>1262.22</v>
      </c>
      <c r="R189" t="n">
        <v>345.76</v>
      </c>
      <c r="S189" t="n">
        <v>108.84</v>
      </c>
      <c r="T189" t="n">
        <v>116372.06</v>
      </c>
      <c r="U189" t="n">
        <v>0.31</v>
      </c>
      <c r="V189" t="n">
        <v>0.85</v>
      </c>
      <c r="W189" t="n">
        <v>21.07</v>
      </c>
      <c r="X189" t="n">
        <v>7.22</v>
      </c>
      <c r="Y189" t="n">
        <v>0.5</v>
      </c>
      <c r="Z189" t="n">
        <v>10</v>
      </c>
    </row>
    <row r="190">
      <c r="A190" t="n">
        <v>3</v>
      </c>
      <c r="B190" t="n">
        <v>80</v>
      </c>
      <c r="C190" t="inlineStr">
        <is>
          <t xml:space="preserve">CONCLUIDO	</t>
        </is>
      </c>
      <c r="D190" t="n">
        <v>1.0981</v>
      </c>
      <c r="E190" t="n">
        <v>91.06</v>
      </c>
      <c r="F190" t="n">
        <v>82.84</v>
      </c>
      <c r="G190" t="n">
        <v>27.16</v>
      </c>
      <c r="H190" t="n">
        <v>0.43</v>
      </c>
      <c r="I190" t="n">
        <v>183</v>
      </c>
      <c r="J190" t="n">
        <v>163.4</v>
      </c>
      <c r="K190" t="n">
        <v>50.28</v>
      </c>
      <c r="L190" t="n">
        <v>4</v>
      </c>
      <c r="M190" t="n">
        <v>181</v>
      </c>
      <c r="N190" t="n">
        <v>29.12</v>
      </c>
      <c r="O190" t="n">
        <v>20386.62</v>
      </c>
      <c r="P190" t="n">
        <v>1015.97</v>
      </c>
      <c r="Q190" t="n">
        <v>1262.11</v>
      </c>
      <c r="R190" t="n">
        <v>281.69</v>
      </c>
      <c r="S190" t="n">
        <v>108.84</v>
      </c>
      <c r="T190" t="n">
        <v>84676.63</v>
      </c>
      <c r="U190" t="n">
        <v>0.39</v>
      </c>
      <c r="V190" t="n">
        <v>0.87</v>
      </c>
      <c r="W190" t="n">
        <v>20.96</v>
      </c>
      <c r="X190" t="n">
        <v>5.25</v>
      </c>
      <c r="Y190" t="n">
        <v>0.5</v>
      </c>
      <c r="Z190" t="n">
        <v>10</v>
      </c>
    </row>
    <row r="191">
      <c r="A191" t="n">
        <v>4</v>
      </c>
      <c r="B191" t="n">
        <v>80</v>
      </c>
      <c r="C191" t="inlineStr">
        <is>
          <t xml:space="preserve">CONCLUIDO	</t>
        </is>
      </c>
      <c r="D191" t="n">
        <v>1.1281</v>
      </c>
      <c r="E191" t="n">
        <v>88.64</v>
      </c>
      <c r="F191" t="n">
        <v>81.68000000000001</v>
      </c>
      <c r="G191" t="n">
        <v>34.03</v>
      </c>
      <c r="H191" t="n">
        <v>0.54</v>
      </c>
      <c r="I191" t="n">
        <v>144</v>
      </c>
      <c r="J191" t="n">
        <v>164.83</v>
      </c>
      <c r="K191" t="n">
        <v>50.28</v>
      </c>
      <c r="L191" t="n">
        <v>5</v>
      </c>
      <c r="M191" t="n">
        <v>142</v>
      </c>
      <c r="N191" t="n">
        <v>29.55</v>
      </c>
      <c r="O191" t="n">
        <v>20563.61</v>
      </c>
      <c r="P191" t="n">
        <v>998.08</v>
      </c>
      <c r="Q191" t="n">
        <v>1262.04</v>
      </c>
      <c r="R191" t="n">
        <v>244.75</v>
      </c>
      <c r="S191" t="n">
        <v>108.84</v>
      </c>
      <c r="T191" t="n">
        <v>66404.71000000001</v>
      </c>
      <c r="U191" t="n">
        <v>0.44</v>
      </c>
      <c r="V191" t="n">
        <v>0.89</v>
      </c>
      <c r="W191" t="n">
        <v>20.87</v>
      </c>
      <c r="X191" t="n">
        <v>4.09</v>
      </c>
      <c r="Y191" t="n">
        <v>0.5</v>
      </c>
      <c r="Z191" t="n">
        <v>10</v>
      </c>
    </row>
    <row r="192">
      <c r="A192" t="n">
        <v>5</v>
      </c>
      <c r="B192" t="n">
        <v>80</v>
      </c>
      <c r="C192" t="inlineStr">
        <is>
          <t xml:space="preserve">CONCLUIDO	</t>
        </is>
      </c>
      <c r="D192" t="n">
        <v>1.1475</v>
      </c>
      <c r="E192" t="n">
        <v>87.14</v>
      </c>
      <c r="F192" t="n">
        <v>80.98999999999999</v>
      </c>
      <c r="G192" t="n">
        <v>40.83</v>
      </c>
      <c r="H192" t="n">
        <v>0.64</v>
      </c>
      <c r="I192" t="n">
        <v>119</v>
      </c>
      <c r="J192" t="n">
        <v>166.27</v>
      </c>
      <c r="K192" t="n">
        <v>50.28</v>
      </c>
      <c r="L192" t="n">
        <v>6</v>
      </c>
      <c r="M192" t="n">
        <v>117</v>
      </c>
      <c r="N192" t="n">
        <v>29.99</v>
      </c>
      <c r="O192" t="n">
        <v>20741.2</v>
      </c>
      <c r="P192" t="n">
        <v>986.02</v>
      </c>
      <c r="Q192" t="n">
        <v>1262.04</v>
      </c>
      <c r="R192" t="n">
        <v>221.72</v>
      </c>
      <c r="S192" t="n">
        <v>108.84</v>
      </c>
      <c r="T192" t="n">
        <v>55013.79</v>
      </c>
      <c r="U192" t="n">
        <v>0.49</v>
      </c>
      <c r="V192" t="n">
        <v>0.89</v>
      </c>
      <c r="W192" t="n">
        <v>20.84</v>
      </c>
      <c r="X192" t="n">
        <v>3.4</v>
      </c>
      <c r="Y192" t="n">
        <v>0.5</v>
      </c>
      <c r="Z192" t="n">
        <v>10</v>
      </c>
    </row>
    <row r="193">
      <c r="A193" t="n">
        <v>6</v>
      </c>
      <c r="B193" t="n">
        <v>80</v>
      </c>
      <c r="C193" t="inlineStr">
        <is>
          <t xml:space="preserve">CONCLUIDO	</t>
        </is>
      </c>
      <c r="D193" t="n">
        <v>1.1623</v>
      </c>
      <c r="E193" t="n">
        <v>86.03</v>
      </c>
      <c r="F193" t="n">
        <v>80.45999999999999</v>
      </c>
      <c r="G193" t="n">
        <v>47.8</v>
      </c>
      <c r="H193" t="n">
        <v>0.74</v>
      </c>
      <c r="I193" t="n">
        <v>101</v>
      </c>
      <c r="J193" t="n">
        <v>167.72</v>
      </c>
      <c r="K193" t="n">
        <v>50.28</v>
      </c>
      <c r="L193" t="n">
        <v>7</v>
      </c>
      <c r="M193" t="n">
        <v>99</v>
      </c>
      <c r="N193" t="n">
        <v>30.44</v>
      </c>
      <c r="O193" t="n">
        <v>20919.39</v>
      </c>
      <c r="P193" t="n">
        <v>975.75</v>
      </c>
      <c r="Q193" t="n">
        <v>1261.99</v>
      </c>
      <c r="R193" t="n">
        <v>204.46</v>
      </c>
      <c r="S193" t="n">
        <v>108.84</v>
      </c>
      <c r="T193" t="n">
        <v>46472.87</v>
      </c>
      <c r="U193" t="n">
        <v>0.53</v>
      </c>
      <c r="V193" t="n">
        <v>0.9</v>
      </c>
      <c r="W193" t="n">
        <v>20.81</v>
      </c>
      <c r="X193" t="n">
        <v>2.87</v>
      </c>
      <c r="Y193" t="n">
        <v>0.5</v>
      </c>
      <c r="Z193" t="n">
        <v>10</v>
      </c>
    </row>
    <row r="194">
      <c r="A194" t="n">
        <v>7</v>
      </c>
      <c r="B194" t="n">
        <v>80</v>
      </c>
      <c r="C194" t="inlineStr">
        <is>
          <t xml:space="preserve">CONCLUIDO	</t>
        </is>
      </c>
      <c r="D194" t="n">
        <v>1.1731</v>
      </c>
      <c r="E194" t="n">
        <v>85.23999999999999</v>
      </c>
      <c r="F194" t="n">
        <v>80.08</v>
      </c>
      <c r="G194" t="n">
        <v>54.6</v>
      </c>
      <c r="H194" t="n">
        <v>0.84</v>
      </c>
      <c r="I194" t="n">
        <v>88</v>
      </c>
      <c r="J194" t="n">
        <v>169.17</v>
      </c>
      <c r="K194" t="n">
        <v>50.28</v>
      </c>
      <c r="L194" t="n">
        <v>8</v>
      </c>
      <c r="M194" t="n">
        <v>86</v>
      </c>
      <c r="N194" t="n">
        <v>30.89</v>
      </c>
      <c r="O194" t="n">
        <v>21098.19</v>
      </c>
      <c r="P194" t="n">
        <v>967.72</v>
      </c>
      <c r="Q194" t="n">
        <v>1261.99</v>
      </c>
      <c r="R194" t="n">
        <v>192.34</v>
      </c>
      <c r="S194" t="n">
        <v>108.84</v>
      </c>
      <c r="T194" t="n">
        <v>40478.1</v>
      </c>
      <c r="U194" t="n">
        <v>0.57</v>
      </c>
      <c r="V194" t="n">
        <v>0.9</v>
      </c>
      <c r="W194" t="n">
        <v>20.79</v>
      </c>
      <c r="X194" t="n">
        <v>2.49</v>
      </c>
      <c r="Y194" t="n">
        <v>0.5</v>
      </c>
      <c r="Z194" t="n">
        <v>10</v>
      </c>
    </row>
    <row r="195">
      <c r="A195" t="n">
        <v>8</v>
      </c>
      <c r="B195" t="n">
        <v>80</v>
      </c>
      <c r="C195" t="inlineStr">
        <is>
          <t xml:space="preserve">CONCLUIDO	</t>
        </is>
      </c>
      <c r="D195" t="n">
        <v>1.1817</v>
      </c>
      <c r="E195" t="n">
        <v>84.62</v>
      </c>
      <c r="F195" t="n">
        <v>79.78</v>
      </c>
      <c r="G195" t="n">
        <v>61.37</v>
      </c>
      <c r="H195" t="n">
        <v>0.9399999999999999</v>
      </c>
      <c r="I195" t="n">
        <v>78</v>
      </c>
      <c r="J195" t="n">
        <v>170.62</v>
      </c>
      <c r="K195" t="n">
        <v>50.28</v>
      </c>
      <c r="L195" t="n">
        <v>9</v>
      </c>
      <c r="M195" t="n">
        <v>76</v>
      </c>
      <c r="N195" t="n">
        <v>31.34</v>
      </c>
      <c r="O195" t="n">
        <v>21277.6</v>
      </c>
      <c r="P195" t="n">
        <v>960.83</v>
      </c>
      <c r="Q195" t="n">
        <v>1261.95</v>
      </c>
      <c r="R195" t="n">
        <v>182.5</v>
      </c>
      <c r="S195" t="n">
        <v>108.84</v>
      </c>
      <c r="T195" t="n">
        <v>35608.82</v>
      </c>
      <c r="U195" t="n">
        <v>0.6</v>
      </c>
      <c r="V195" t="n">
        <v>0.91</v>
      </c>
      <c r="W195" t="n">
        <v>20.77</v>
      </c>
      <c r="X195" t="n">
        <v>2.2</v>
      </c>
      <c r="Y195" t="n">
        <v>0.5</v>
      </c>
      <c r="Z195" t="n">
        <v>10</v>
      </c>
    </row>
    <row r="196">
      <c r="A196" t="n">
        <v>9</v>
      </c>
      <c r="B196" t="n">
        <v>80</v>
      </c>
      <c r="C196" t="inlineStr">
        <is>
          <t xml:space="preserve">CONCLUIDO	</t>
        </is>
      </c>
      <c r="D196" t="n">
        <v>1.1888</v>
      </c>
      <c r="E196" t="n">
        <v>84.12</v>
      </c>
      <c r="F196" t="n">
        <v>79.54000000000001</v>
      </c>
      <c r="G196" t="n">
        <v>68.18000000000001</v>
      </c>
      <c r="H196" t="n">
        <v>1.03</v>
      </c>
      <c r="I196" t="n">
        <v>70</v>
      </c>
      <c r="J196" t="n">
        <v>172.08</v>
      </c>
      <c r="K196" t="n">
        <v>50.28</v>
      </c>
      <c r="L196" t="n">
        <v>10</v>
      </c>
      <c r="M196" t="n">
        <v>68</v>
      </c>
      <c r="N196" t="n">
        <v>31.8</v>
      </c>
      <c r="O196" t="n">
        <v>21457.64</v>
      </c>
      <c r="P196" t="n">
        <v>954.51</v>
      </c>
      <c r="Q196" t="n">
        <v>1261.95</v>
      </c>
      <c r="R196" t="n">
        <v>175.09</v>
      </c>
      <c r="S196" t="n">
        <v>108.84</v>
      </c>
      <c r="T196" t="n">
        <v>31943.72</v>
      </c>
      <c r="U196" t="n">
        <v>0.62</v>
      </c>
      <c r="V196" t="n">
        <v>0.91</v>
      </c>
      <c r="W196" t="n">
        <v>20.75</v>
      </c>
      <c r="X196" t="n">
        <v>1.95</v>
      </c>
      <c r="Y196" t="n">
        <v>0.5</v>
      </c>
      <c r="Z196" t="n">
        <v>10</v>
      </c>
    </row>
    <row r="197">
      <c r="A197" t="n">
        <v>10</v>
      </c>
      <c r="B197" t="n">
        <v>80</v>
      </c>
      <c r="C197" t="inlineStr">
        <is>
          <t xml:space="preserve">CONCLUIDO	</t>
        </is>
      </c>
      <c r="D197" t="n">
        <v>1.1944</v>
      </c>
      <c r="E197" t="n">
        <v>83.72</v>
      </c>
      <c r="F197" t="n">
        <v>79.37</v>
      </c>
      <c r="G197" t="n">
        <v>75.59</v>
      </c>
      <c r="H197" t="n">
        <v>1.12</v>
      </c>
      <c r="I197" t="n">
        <v>63</v>
      </c>
      <c r="J197" t="n">
        <v>173.55</v>
      </c>
      <c r="K197" t="n">
        <v>50.28</v>
      </c>
      <c r="L197" t="n">
        <v>11</v>
      </c>
      <c r="M197" t="n">
        <v>61</v>
      </c>
      <c r="N197" t="n">
        <v>32.27</v>
      </c>
      <c r="O197" t="n">
        <v>21638.31</v>
      </c>
      <c r="P197" t="n">
        <v>948.7</v>
      </c>
      <c r="Q197" t="n">
        <v>1261.92</v>
      </c>
      <c r="R197" t="n">
        <v>169.17</v>
      </c>
      <c r="S197" t="n">
        <v>108.84</v>
      </c>
      <c r="T197" t="n">
        <v>29017.61</v>
      </c>
      <c r="U197" t="n">
        <v>0.64</v>
      </c>
      <c r="V197" t="n">
        <v>0.91</v>
      </c>
      <c r="W197" t="n">
        <v>20.75</v>
      </c>
      <c r="X197" t="n">
        <v>1.79</v>
      </c>
      <c r="Y197" t="n">
        <v>0.5</v>
      </c>
      <c r="Z197" t="n">
        <v>10</v>
      </c>
    </row>
    <row r="198">
      <c r="A198" t="n">
        <v>11</v>
      </c>
      <c r="B198" t="n">
        <v>80</v>
      </c>
      <c r="C198" t="inlineStr">
        <is>
          <t xml:space="preserve">CONCLUIDO	</t>
        </is>
      </c>
      <c r="D198" t="n">
        <v>1.199</v>
      </c>
      <c r="E198" t="n">
        <v>83.40000000000001</v>
      </c>
      <c r="F198" t="n">
        <v>79.20999999999999</v>
      </c>
      <c r="G198" t="n">
        <v>81.94</v>
      </c>
      <c r="H198" t="n">
        <v>1.22</v>
      </c>
      <c r="I198" t="n">
        <v>58</v>
      </c>
      <c r="J198" t="n">
        <v>175.02</v>
      </c>
      <c r="K198" t="n">
        <v>50.28</v>
      </c>
      <c r="L198" t="n">
        <v>12</v>
      </c>
      <c r="M198" t="n">
        <v>56</v>
      </c>
      <c r="N198" t="n">
        <v>32.74</v>
      </c>
      <c r="O198" t="n">
        <v>21819.6</v>
      </c>
      <c r="P198" t="n">
        <v>943</v>
      </c>
      <c r="Q198" t="n">
        <v>1261.95</v>
      </c>
      <c r="R198" t="n">
        <v>163.88</v>
      </c>
      <c r="S198" t="n">
        <v>108.84</v>
      </c>
      <c r="T198" t="n">
        <v>26397.4</v>
      </c>
      <c r="U198" t="n">
        <v>0.66</v>
      </c>
      <c r="V198" t="n">
        <v>0.91</v>
      </c>
      <c r="W198" t="n">
        <v>20.74</v>
      </c>
      <c r="X198" t="n">
        <v>1.62</v>
      </c>
      <c r="Y198" t="n">
        <v>0.5</v>
      </c>
      <c r="Z198" t="n">
        <v>10</v>
      </c>
    </row>
    <row r="199">
      <c r="A199" t="n">
        <v>12</v>
      </c>
      <c r="B199" t="n">
        <v>80</v>
      </c>
      <c r="C199" t="inlineStr">
        <is>
          <t xml:space="preserve">CONCLUIDO	</t>
        </is>
      </c>
      <c r="D199" t="n">
        <v>1.2033</v>
      </c>
      <c r="E199" t="n">
        <v>83.09999999999999</v>
      </c>
      <c r="F199" t="n">
        <v>79.06999999999999</v>
      </c>
      <c r="G199" t="n">
        <v>89.52</v>
      </c>
      <c r="H199" t="n">
        <v>1.31</v>
      </c>
      <c r="I199" t="n">
        <v>53</v>
      </c>
      <c r="J199" t="n">
        <v>176.49</v>
      </c>
      <c r="K199" t="n">
        <v>50.28</v>
      </c>
      <c r="L199" t="n">
        <v>13</v>
      </c>
      <c r="M199" t="n">
        <v>51</v>
      </c>
      <c r="N199" t="n">
        <v>33.21</v>
      </c>
      <c r="O199" t="n">
        <v>22001.54</v>
      </c>
      <c r="P199" t="n">
        <v>938.11</v>
      </c>
      <c r="Q199" t="n">
        <v>1261.9</v>
      </c>
      <c r="R199" t="n">
        <v>159.75</v>
      </c>
      <c r="S199" t="n">
        <v>108.84</v>
      </c>
      <c r="T199" t="n">
        <v>24356.91</v>
      </c>
      <c r="U199" t="n">
        <v>0.68</v>
      </c>
      <c r="V199" t="n">
        <v>0.92</v>
      </c>
      <c r="W199" t="n">
        <v>20.72</v>
      </c>
      <c r="X199" t="n">
        <v>1.49</v>
      </c>
      <c r="Y199" t="n">
        <v>0.5</v>
      </c>
      <c r="Z199" t="n">
        <v>10</v>
      </c>
    </row>
    <row r="200">
      <c r="A200" t="n">
        <v>13</v>
      </c>
      <c r="B200" t="n">
        <v>80</v>
      </c>
      <c r="C200" t="inlineStr">
        <is>
          <t xml:space="preserve">CONCLUIDO	</t>
        </is>
      </c>
      <c r="D200" t="n">
        <v>1.2067</v>
      </c>
      <c r="E200" t="n">
        <v>82.87</v>
      </c>
      <c r="F200" t="n">
        <v>78.97</v>
      </c>
      <c r="G200" t="n">
        <v>96.69</v>
      </c>
      <c r="H200" t="n">
        <v>1.4</v>
      </c>
      <c r="I200" t="n">
        <v>49</v>
      </c>
      <c r="J200" t="n">
        <v>177.97</v>
      </c>
      <c r="K200" t="n">
        <v>50.28</v>
      </c>
      <c r="L200" t="n">
        <v>14</v>
      </c>
      <c r="M200" t="n">
        <v>47</v>
      </c>
      <c r="N200" t="n">
        <v>33.69</v>
      </c>
      <c r="O200" t="n">
        <v>22184.13</v>
      </c>
      <c r="P200" t="n">
        <v>932.55</v>
      </c>
      <c r="Q200" t="n">
        <v>1261.93</v>
      </c>
      <c r="R200" t="n">
        <v>156.04</v>
      </c>
      <c r="S200" t="n">
        <v>108.84</v>
      </c>
      <c r="T200" t="n">
        <v>22522.26</v>
      </c>
      <c r="U200" t="n">
        <v>0.7</v>
      </c>
      <c r="V200" t="n">
        <v>0.92</v>
      </c>
      <c r="W200" t="n">
        <v>20.73</v>
      </c>
      <c r="X200" t="n">
        <v>1.38</v>
      </c>
      <c r="Y200" t="n">
        <v>0.5</v>
      </c>
      <c r="Z200" t="n">
        <v>10</v>
      </c>
    </row>
    <row r="201">
      <c r="A201" t="n">
        <v>14</v>
      </c>
      <c r="B201" t="n">
        <v>80</v>
      </c>
      <c r="C201" t="inlineStr">
        <is>
          <t xml:space="preserve">CONCLUIDO	</t>
        </is>
      </c>
      <c r="D201" t="n">
        <v>1.2094</v>
      </c>
      <c r="E201" t="n">
        <v>82.69</v>
      </c>
      <c r="F201" t="n">
        <v>78.88</v>
      </c>
      <c r="G201" t="n">
        <v>102.89</v>
      </c>
      <c r="H201" t="n">
        <v>1.48</v>
      </c>
      <c r="I201" t="n">
        <v>46</v>
      </c>
      <c r="J201" t="n">
        <v>179.46</v>
      </c>
      <c r="K201" t="n">
        <v>50.28</v>
      </c>
      <c r="L201" t="n">
        <v>15</v>
      </c>
      <c r="M201" t="n">
        <v>44</v>
      </c>
      <c r="N201" t="n">
        <v>34.18</v>
      </c>
      <c r="O201" t="n">
        <v>22367.38</v>
      </c>
      <c r="P201" t="n">
        <v>928.4299999999999</v>
      </c>
      <c r="Q201" t="n">
        <v>1261.96</v>
      </c>
      <c r="R201" t="n">
        <v>152.92</v>
      </c>
      <c r="S201" t="n">
        <v>108.84</v>
      </c>
      <c r="T201" t="n">
        <v>20978.69</v>
      </c>
      <c r="U201" t="n">
        <v>0.71</v>
      </c>
      <c r="V201" t="n">
        <v>0.92</v>
      </c>
      <c r="W201" t="n">
        <v>20.73</v>
      </c>
      <c r="X201" t="n">
        <v>1.29</v>
      </c>
      <c r="Y201" t="n">
        <v>0.5</v>
      </c>
      <c r="Z201" t="n">
        <v>10</v>
      </c>
    </row>
    <row r="202">
      <c r="A202" t="n">
        <v>15</v>
      </c>
      <c r="B202" t="n">
        <v>80</v>
      </c>
      <c r="C202" t="inlineStr">
        <is>
          <t xml:space="preserve">CONCLUIDO	</t>
        </is>
      </c>
      <c r="D202" t="n">
        <v>1.2124</v>
      </c>
      <c r="E202" t="n">
        <v>82.48</v>
      </c>
      <c r="F202" t="n">
        <v>78.77</v>
      </c>
      <c r="G202" t="n">
        <v>109.91</v>
      </c>
      <c r="H202" t="n">
        <v>1.57</v>
      </c>
      <c r="I202" t="n">
        <v>43</v>
      </c>
      <c r="J202" t="n">
        <v>180.95</v>
      </c>
      <c r="K202" t="n">
        <v>50.28</v>
      </c>
      <c r="L202" t="n">
        <v>16</v>
      </c>
      <c r="M202" t="n">
        <v>41</v>
      </c>
      <c r="N202" t="n">
        <v>34.67</v>
      </c>
      <c r="O202" t="n">
        <v>22551.28</v>
      </c>
      <c r="P202" t="n">
        <v>923.91</v>
      </c>
      <c r="Q202" t="n">
        <v>1261.95</v>
      </c>
      <c r="R202" t="n">
        <v>149.6</v>
      </c>
      <c r="S202" t="n">
        <v>108.84</v>
      </c>
      <c r="T202" t="n">
        <v>19332.14</v>
      </c>
      <c r="U202" t="n">
        <v>0.73</v>
      </c>
      <c r="V202" t="n">
        <v>0.92</v>
      </c>
      <c r="W202" t="n">
        <v>20.71</v>
      </c>
      <c r="X202" t="n">
        <v>1.18</v>
      </c>
      <c r="Y202" t="n">
        <v>0.5</v>
      </c>
      <c r="Z202" t="n">
        <v>10</v>
      </c>
    </row>
    <row r="203">
      <c r="A203" t="n">
        <v>16</v>
      </c>
      <c r="B203" t="n">
        <v>80</v>
      </c>
      <c r="C203" t="inlineStr">
        <is>
          <t xml:space="preserve">CONCLUIDO	</t>
        </is>
      </c>
      <c r="D203" t="n">
        <v>1.2149</v>
      </c>
      <c r="E203" t="n">
        <v>82.31</v>
      </c>
      <c r="F203" t="n">
        <v>78.7</v>
      </c>
      <c r="G203" t="n">
        <v>118.04</v>
      </c>
      <c r="H203" t="n">
        <v>1.65</v>
      </c>
      <c r="I203" t="n">
        <v>40</v>
      </c>
      <c r="J203" t="n">
        <v>182.45</v>
      </c>
      <c r="K203" t="n">
        <v>50.28</v>
      </c>
      <c r="L203" t="n">
        <v>17</v>
      </c>
      <c r="M203" t="n">
        <v>38</v>
      </c>
      <c r="N203" t="n">
        <v>35.17</v>
      </c>
      <c r="O203" t="n">
        <v>22735.98</v>
      </c>
      <c r="P203" t="n">
        <v>919.79</v>
      </c>
      <c r="Q203" t="n">
        <v>1261.91</v>
      </c>
      <c r="R203" t="n">
        <v>146.99</v>
      </c>
      <c r="S203" t="n">
        <v>108.84</v>
      </c>
      <c r="T203" t="n">
        <v>18044.68</v>
      </c>
      <c r="U203" t="n">
        <v>0.74</v>
      </c>
      <c r="V203" t="n">
        <v>0.92</v>
      </c>
      <c r="W203" t="n">
        <v>20.72</v>
      </c>
      <c r="X203" t="n">
        <v>1.11</v>
      </c>
      <c r="Y203" t="n">
        <v>0.5</v>
      </c>
      <c r="Z203" t="n">
        <v>10</v>
      </c>
    </row>
    <row r="204">
      <c r="A204" t="n">
        <v>17</v>
      </c>
      <c r="B204" t="n">
        <v>80</v>
      </c>
      <c r="C204" t="inlineStr">
        <is>
          <t xml:space="preserve">CONCLUIDO	</t>
        </is>
      </c>
      <c r="D204" t="n">
        <v>1.2169</v>
      </c>
      <c r="E204" t="n">
        <v>82.17</v>
      </c>
      <c r="F204" t="n">
        <v>78.62</v>
      </c>
      <c r="G204" t="n">
        <v>124.14</v>
      </c>
      <c r="H204" t="n">
        <v>1.74</v>
      </c>
      <c r="I204" t="n">
        <v>38</v>
      </c>
      <c r="J204" t="n">
        <v>183.95</v>
      </c>
      <c r="K204" t="n">
        <v>50.28</v>
      </c>
      <c r="L204" t="n">
        <v>18</v>
      </c>
      <c r="M204" t="n">
        <v>36</v>
      </c>
      <c r="N204" t="n">
        <v>35.67</v>
      </c>
      <c r="O204" t="n">
        <v>22921.24</v>
      </c>
      <c r="P204" t="n">
        <v>914.51</v>
      </c>
      <c r="Q204" t="n">
        <v>1261.91</v>
      </c>
      <c r="R204" t="n">
        <v>145.03</v>
      </c>
      <c r="S204" t="n">
        <v>108.84</v>
      </c>
      <c r="T204" t="n">
        <v>17070.59</v>
      </c>
      <c r="U204" t="n">
        <v>0.75</v>
      </c>
      <c r="V204" t="n">
        <v>0.92</v>
      </c>
      <c r="W204" t="n">
        <v>20.7</v>
      </c>
      <c r="X204" t="n">
        <v>1.04</v>
      </c>
      <c r="Y204" t="n">
        <v>0.5</v>
      </c>
      <c r="Z204" t="n">
        <v>10</v>
      </c>
    </row>
    <row r="205">
      <c r="A205" t="n">
        <v>18</v>
      </c>
      <c r="B205" t="n">
        <v>80</v>
      </c>
      <c r="C205" t="inlineStr">
        <is>
          <t xml:space="preserve">CONCLUIDO	</t>
        </is>
      </c>
      <c r="D205" t="n">
        <v>1.2183</v>
      </c>
      <c r="E205" t="n">
        <v>82.08</v>
      </c>
      <c r="F205" t="n">
        <v>78.59999999999999</v>
      </c>
      <c r="G205" t="n">
        <v>130.99</v>
      </c>
      <c r="H205" t="n">
        <v>1.82</v>
      </c>
      <c r="I205" t="n">
        <v>36</v>
      </c>
      <c r="J205" t="n">
        <v>185.46</v>
      </c>
      <c r="K205" t="n">
        <v>50.28</v>
      </c>
      <c r="L205" t="n">
        <v>19</v>
      </c>
      <c r="M205" t="n">
        <v>34</v>
      </c>
      <c r="N205" t="n">
        <v>36.18</v>
      </c>
      <c r="O205" t="n">
        <v>23107.19</v>
      </c>
      <c r="P205" t="n">
        <v>910.22</v>
      </c>
      <c r="Q205" t="n">
        <v>1261.96</v>
      </c>
      <c r="R205" t="n">
        <v>143.89</v>
      </c>
      <c r="S205" t="n">
        <v>108.84</v>
      </c>
      <c r="T205" t="n">
        <v>16511.89</v>
      </c>
      <c r="U205" t="n">
        <v>0.76</v>
      </c>
      <c r="V205" t="n">
        <v>0.92</v>
      </c>
      <c r="W205" t="n">
        <v>20.71</v>
      </c>
      <c r="X205" t="n">
        <v>1.01</v>
      </c>
      <c r="Y205" t="n">
        <v>0.5</v>
      </c>
      <c r="Z205" t="n">
        <v>10</v>
      </c>
    </row>
    <row r="206">
      <c r="A206" t="n">
        <v>19</v>
      </c>
      <c r="B206" t="n">
        <v>80</v>
      </c>
      <c r="C206" t="inlineStr">
        <is>
          <t xml:space="preserve">CONCLUIDO	</t>
        </is>
      </c>
      <c r="D206" t="n">
        <v>1.2201</v>
      </c>
      <c r="E206" t="n">
        <v>81.95999999999999</v>
      </c>
      <c r="F206" t="n">
        <v>78.54000000000001</v>
      </c>
      <c r="G206" t="n">
        <v>138.6</v>
      </c>
      <c r="H206" t="n">
        <v>1.9</v>
      </c>
      <c r="I206" t="n">
        <v>34</v>
      </c>
      <c r="J206" t="n">
        <v>186.97</v>
      </c>
      <c r="K206" t="n">
        <v>50.28</v>
      </c>
      <c r="L206" t="n">
        <v>20</v>
      </c>
      <c r="M206" t="n">
        <v>32</v>
      </c>
      <c r="N206" t="n">
        <v>36.69</v>
      </c>
      <c r="O206" t="n">
        <v>23293.82</v>
      </c>
      <c r="P206" t="n">
        <v>906.0700000000001</v>
      </c>
      <c r="Q206" t="n">
        <v>1261.91</v>
      </c>
      <c r="R206" t="n">
        <v>142.17</v>
      </c>
      <c r="S206" t="n">
        <v>108.84</v>
      </c>
      <c r="T206" t="n">
        <v>15663.77</v>
      </c>
      <c r="U206" t="n">
        <v>0.77</v>
      </c>
      <c r="V206" t="n">
        <v>0.92</v>
      </c>
      <c r="W206" t="n">
        <v>20.7</v>
      </c>
      <c r="X206" t="n">
        <v>0.96</v>
      </c>
      <c r="Y206" t="n">
        <v>0.5</v>
      </c>
      <c r="Z206" t="n">
        <v>10</v>
      </c>
    </row>
    <row r="207">
      <c r="A207" t="n">
        <v>20</v>
      </c>
      <c r="B207" t="n">
        <v>80</v>
      </c>
      <c r="C207" t="inlineStr">
        <is>
          <t xml:space="preserve">CONCLUIDO	</t>
        </is>
      </c>
      <c r="D207" t="n">
        <v>1.2221</v>
      </c>
      <c r="E207" t="n">
        <v>81.81999999999999</v>
      </c>
      <c r="F207" t="n">
        <v>78.47</v>
      </c>
      <c r="G207" t="n">
        <v>147.13</v>
      </c>
      <c r="H207" t="n">
        <v>1.98</v>
      </c>
      <c r="I207" t="n">
        <v>32</v>
      </c>
      <c r="J207" t="n">
        <v>188.49</v>
      </c>
      <c r="K207" t="n">
        <v>50.28</v>
      </c>
      <c r="L207" t="n">
        <v>21</v>
      </c>
      <c r="M207" t="n">
        <v>30</v>
      </c>
      <c r="N207" t="n">
        <v>37.21</v>
      </c>
      <c r="O207" t="n">
        <v>23481.16</v>
      </c>
      <c r="P207" t="n">
        <v>902.97</v>
      </c>
      <c r="Q207" t="n">
        <v>1261.92</v>
      </c>
      <c r="R207" t="n">
        <v>139.92</v>
      </c>
      <c r="S207" t="n">
        <v>108.84</v>
      </c>
      <c r="T207" t="n">
        <v>14549.12</v>
      </c>
      <c r="U207" t="n">
        <v>0.78</v>
      </c>
      <c r="V207" t="n">
        <v>0.92</v>
      </c>
      <c r="W207" t="n">
        <v>20.7</v>
      </c>
      <c r="X207" t="n">
        <v>0.89</v>
      </c>
      <c r="Y207" t="n">
        <v>0.5</v>
      </c>
      <c r="Z207" t="n">
        <v>10</v>
      </c>
    </row>
    <row r="208">
      <c r="A208" t="n">
        <v>21</v>
      </c>
      <c r="B208" t="n">
        <v>80</v>
      </c>
      <c r="C208" t="inlineStr">
        <is>
          <t xml:space="preserve">CONCLUIDO	</t>
        </is>
      </c>
      <c r="D208" t="n">
        <v>1.2232</v>
      </c>
      <c r="E208" t="n">
        <v>81.75</v>
      </c>
      <c r="F208" t="n">
        <v>78.43000000000001</v>
      </c>
      <c r="G208" t="n">
        <v>151.8</v>
      </c>
      <c r="H208" t="n">
        <v>2.05</v>
      </c>
      <c r="I208" t="n">
        <v>31</v>
      </c>
      <c r="J208" t="n">
        <v>190.01</v>
      </c>
      <c r="K208" t="n">
        <v>50.28</v>
      </c>
      <c r="L208" t="n">
        <v>22</v>
      </c>
      <c r="M208" t="n">
        <v>29</v>
      </c>
      <c r="N208" t="n">
        <v>37.74</v>
      </c>
      <c r="O208" t="n">
        <v>23669.2</v>
      </c>
      <c r="P208" t="n">
        <v>898.62</v>
      </c>
      <c r="Q208" t="n">
        <v>1261.91</v>
      </c>
      <c r="R208" t="n">
        <v>138.76</v>
      </c>
      <c r="S208" t="n">
        <v>108.84</v>
      </c>
      <c r="T208" t="n">
        <v>13974.83</v>
      </c>
      <c r="U208" t="n">
        <v>0.78</v>
      </c>
      <c r="V208" t="n">
        <v>0.92</v>
      </c>
      <c r="W208" t="n">
        <v>20.69</v>
      </c>
      <c r="X208" t="n">
        <v>0.84</v>
      </c>
      <c r="Y208" t="n">
        <v>0.5</v>
      </c>
      <c r="Z208" t="n">
        <v>10</v>
      </c>
    </row>
    <row r="209">
      <c r="A209" t="n">
        <v>22</v>
      </c>
      <c r="B209" t="n">
        <v>80</v>
      </c>
      <c r="C209" t="inlineStr">
        <is>
          <t xml:space="preserve">CONCLUIDO	</t>
        </is>
      </c>
      <c r="D209" t="n">
        <v>1.2249</v>
      </c>
      <c r="E209" t="n">
        <v>81.64</v>
      </c>
      <c r="F209" t="n">
        <v>78.38</v>
      </c>
      <c r="G209" t="n">
        <v>162.17</v>
      </c>
      <c r="H209" t="n">
        <v>2.13</v>
      </c>
      <c r="I209" t="n">
        <v>29</v>
      </c>
      <c r="J209" t="n">
        <v>191.55</v>
      </c>
      <c r="K209" t="n">
        <v>50.28</v>
      </c>
      <c r="L209" t="n">
        <v>23</v>
      </c>
      <c r="M209" t="n">
        <v>27</v>
      </c>
      <c r="N209" t="n">
        <v>38.27</v>
      </c>
      <c r="O209" t="n">
        <v>23857.96</v>
      </c>
      <c r="P209" t="n">
        <v>894.36</v>
      </c>
      <c r="Q209" t="n">
        <v>1261.92</v>
      </c>
      <c r="R209" t="n">
        <v>137.21</v>
      </c>
      <c r="S209" t="n">
        <v>108.84</v>
      </c>
      <c r="T209" t="n">
        <v>13207.3</v>
      </c>
      <c r="U209" t="n">
        <v>0.79</v>
      </c>
      <c r="V209" t="n">
        <v>0.92</v>
      </c>
      <c r="W209" t="n">
        <v>20.69</v>
      </c>
      <c r="X209" t="n">
        <v>0.8</v>
      </c>
      <c r="Y209" t="n">
        <v>0.5</v>
      </c>
      <c r="Z209" t="n">
        <v>10</v>
      </c>
    </row>
    <row r="210">
      <c r="A210" t="n">
        <v>23</v>
      </c>
      <c r="B210" t="n">
        <v>80</v>
      </c>
      <c r="C210" t="inlineStr">
        <is>
          <t xml:space="preserve">CONCLUIDO	</t>
        </is>
      </c>
      <c r="D210" t="n">
        <v>1.2257</v>
      </c>
      <c r="E210" t="n">
        <v>81.59</v>
      </c>
      <c r="F210" t="n">
        <v>78.36</v>
      </c>
      <c r="G210" t="n">
        <v>167.92</v>
      </c>
      <c r="H210" t="n">
        <v>2.21</v>
      </c>
      <c r="I210" t="n">
        <v>28</v>
      </c>
      <c r="J210" t="n">
        <v>193.08</v>
      </c>
      <c r="K210" t="n">
        <v>50.28</v>
      </c>
      <c r="L210" t="n">
        <v>24</v>
      </c>
      <c r="M210" t="n">
        <v>26</v>
      </c>
      <c r="N210" t="n">
        <v>38.8</v>
      </c>
      <c r="O210" t="n">
        <v>24047.45</v>
      </c>
      <c r="P210" t="n">
        <v>890.01</v>
      </c>
      <c r="Q210" t="n">
        <v>1261.9</v>
      </c>
      <c r="R210" t="n">
        <v>136.36</v>
      </c>
      <c r="S210" t="n">
        <v>108.84</v>
      </c>
      <c r="T210" t="n">
        <v>12786.2</v>
      </c>
      <c r="U210" t="n">
        <v>0.8</v>
      </c>
      <c r="V210" t="n">
        <v>0.92</v>
      </c>
      <c r="W210" t="n">
        <v>20.69</v>
      </c>
      <c r="X210" t="n">
        <v>0.78</v>
      </c>
      <c r="Y210" t="n">
        <v>0.5</v>
      </c>
      <c r="Z210" t="n">
        <v>10</v>
      </c>
    </row>
    <row r="211">
      <c r="A211" t="n">
        <v>24</v>
      </c>
      <c r="B211" t="n">
        <v>80</v>
      </c>
      <c r="C211" t="inlineStr">
        <is>
          <t xml:space="preserve">CONCLUIDO	</t>
        </is>
      </c>
      <c r="D211" t="n">
        <v>1.2267</v>
      </c>
      <c r="E211" t="n">
        <v>81.52</v>
      </c>
      <c r="F211" t="n">
        <v>78.33</v>
      </c>
      <c r="G211" t="n">
        <v>174.06</v>
      </c>
      <c r="H211" t="n">
        <v>2.28</v>
      </c>
      <c r="I211" t="n">
        <v>27</v>
      </c>
      <c r="J211" t="n">
        <v>194.62</v>
      </c>
      <c r="K211" t="n">
        <v>50.28</v>
      </c>
      <c r="L211" t="n">
        <v>25</v>
      </c>
      <c r="M211" t="n">
        <v>25</v>
      </c>
      <c r="N211" t="n">
        <v>39.34</v>
      </c>
      <c r="O211" t="n">
        <v>24237.67</v>
      </c>
      <c r="P211" t="n">
        <v>885.2</v>
      </c>
      <c r="Q211" t="n">
        <v>1261.9</v>
      </c>
      <c r="R211" t="n">
        <v>135.23</v>
      </c>
      <c r="S211" t="n">
        <v>108.84</v>
      </c>
      <c r="T211" t="n">
        <v>12229.44</v>
      </c>
      <c r="U211" t="n">
        <v>0.8</v>
      </c>
      <c r="V211" t="n">
        <v>0.92</v>
      </c>
      <c r="W211" t="n">
        <v>20.69</v>
      </c>
      <c r="X211" t="n">
        <v>0.74</v>
      </c>
      <c r="Y211" t="n">
        <v>0.5</v>
      </c>
      <c r="Z211" t="n">
        <v>10</v>
      </c>
    </row>
    <row r="212">
      <c r="A212" t="n">
        <v>25</v>
      </c>
      <c r="B212" t="n">
        <v>80</v>
      </c>
      <c r="C212" t="inlineStr">
        <is>
          <t xml:space="preserve">CONCLUIDO	</t>
        </is>
      </c>
      <c r="D212" t="n">
        <v>1.2277</v>
      </c>
      <c r="E212" t="n">
        <v>81.45</v>
      </c>
      <c r="F212" t="n">
        <v>78.29000000000001</v>
      </c>
      <c r="G212" t="n">
        <v>180.67</v>
      </c>
      <c r="H212" t="n">
        <v>2.35</v>
      </c>
      <c r="I212" t="n">
        <v>26</v>
      </c>
      <c r="J212" t="n">
        <v>196.17</v>
      </c>
      <c r="K212" t="n">
        <v>50.28</v>
      </c>
      <c r="L212" t="n">
        <v>26</v>
      </c>
      <c r="M212" t="n">
        <v>24</v>
      </c>
      <c r="N212" t="n">
        <v>39.89</v>
      </c>
      <c r="O212" t="n">
        <v>24428.62</v>
      </c>
      <c r="P212" t="n">
        <v>882.39</v>
      </c>
      <c r="Q212" t="n">
        <v>1261.88</v>
      </c>
      <c r="R212" t="n">
        <v>134.38</v>
      </c>
      <c r="S212" t="n">
        <v>108.84</v>
      </c>
      <c r="T212" t="n">
        <v>11807.76</v>
      </c>
      <c r="U212" t="n">
        <v>0.8100000000000001</v>
      </c>
      <c r="V212" t="n">
        <v>0.93</v>
      </c>
      <c r="W212" t="n">
        <v>20.68</v>
      </c>
      <c r="X212" t="n">
        <v>0.7</v>
      </c>
      <c r="Y212" t="n">
        <v>0.5</v>
      </c>
      <c r="Z212" t="n">
        <v>10</v>
      </c>
    </row>
    <row r="213">
      <c r="A213" t="n">
        <v>26</v>
      </c>
      <c r="B213" t="n">
        <v>80</v>
      </c>
      <c r="C213" t="inlineStr">
        <is>
          <t xml:space="preserve">CONCLUIDO	</t>
        </is>
      </c>
      <c r="D213" t="n">
        <v>1.2284</v>
      </c>
      <c r="E213" t="n">
        <v>81.41</v>
      </c>
      <c r="F213" t="n">
        <v>78.28</v>
      </c>
      <c r="G213" t="n">
        <v>187.86</v>
      </c>
      <c r="H213" t="n">
        <v>2.42</v>
      </c>
      <c r="I213" t="n">
        <v>25</v>
      </c>
      <c r="J213" t="n">
        <v>197.73</v>
      </c>
      <c r="K213" t="n">
        <v>50.28</v>
      </c>
      <c r="L213" t="n">
        <v>27</v>
      </c>
      <c r="M213" t="n">
        <v>23</v>
      </c>
      <c r="N213" t="n">
        <v>40.45</v>
      </c>
      <c r="O213" t="n">
        <v>24620.33</v>
      </c>
      <c r="P213" t="n">
        <v>877.5</v>
      </c>
      <c r="Q213" t="n">
        <v>1261.89</v>
      </c>
      <c r="R213" t="n">
        <v>133.62</v>
      </c>
      <c r="S213" t="n">
        <v>108.84</v>
      </c>
      <c r="T213" t="n">
        <v>11432.29</v>
      </c>
      <c r="U213" t="n">
        <v>0.8100000000000001</v>
      </c>
      <c r="V213" t="n">
        <v>0.93</v>
      </c>
      <c r="W213" t="n">
        <v>20.69</v>
      </c>
      <c r="X213" t="n">
        <v>0.6899999999999999</v>
      </c>
      <c r="Y213" t="n">
        <v>0.5</v>
      </c>
      <c r="Z213" t="n">
        <v>10</v>
      </c>
    </row>
    <row r="214">
      <c r="A214" t="n">
        <v>27</v>
      </c>
      <c r="B214" t="n">
        <v>80</v>
      </c>
      <c r="C214" t="inlineStr">
        <is>
          <t xml:space="preserve">CONCLUIDO	</t>
        </is>
      </c>
      <c r="D214" t="n">
        <v>1.2292</v>
      </c>
      <c r="E214" t="n">
        <v>81.34999999999999</v>
      </c>
      <c r="F214" t="n">
        <v>78.25</v>
      </c>
      <c r="G214" t="n">
        <v>195.64</v>
      </c>
      <c r="H214" t="n">
        <v>2.49</v>
      </c>
      <c r="I214" t="n">
        <v>24</v>
      </c>
      <c r="J214" t="n">
        <v>199.29</v>
      </c>
      <c r="K214" t="n">
        <v>50.28</v>
      </c>
      <c r="L214" t="n">
        <v>28</v>
      </c>
      <c r="M214" t="n">
        <v>22</v>
      </c>
      <c r="N214" t="n">
        <v>41.01</v>
      </c>
      <c r="O214" t="n">
        <v>24812.8</v>
      </c>
      <c r="P214" t="n">
        <v>877.12</v>
      </c>
      <c r="Q214" t="n">
        <v>1261.92</v>
      </c>
      <c r="R214" t="n">
        <v>132.97</v>
      </c>
      <c r="S214" t="n">
        <v>108.84</v>
      </c>
      <c r="T214" t="n">
        <v>11113.32</v>
      </c>
      <c r="U214" t="n">
        <v>0.82</v>
      </c>
      <c r="V214" t="n">
        <v>0.93</v>
      </c>
      <c r="W214" t="n">
        <v>20.68</v>
      </c>
      <c r="X214" t="n">
        <v>0.67</v>
      </c>
      <c r="Y214" t="n">
        <v>0.5</v>
      </c>
      <c r="Z214" t="n">
        <v>10</v>
      </c>
    </row>
    <row r="215">
      <c r="A215" t="n">
        <v>28</v>
      </c>
      <c r="B215" t="n">
        <v>80</v>
      </c>
      <c r="C215" t="inlineStr">
        <is>
          <t xml:space="preserve">CONCLUIDO	</t>
        </is>
      </c>
      <c r="D215" t="n">
        <v>1.2303</v>
      </c>
      <c r="E215" t="n">
        <v>81.28</v>
      </c>
      <c r="F215" t="n">
        <v>78.20999999999999</v>
      </c>
      <c r="G215" t="n">
        <v>204.04</v>
      </c>
      <c r="H215" t="n">
        <v>2.56</v>
      </c>
      <c r="I215" t="n">
        <v>23</v>
      </c>
      <c r="J215" t="n">
        <v>200.85</v>
      </c>
      <c r="K215" t="n">
        <v>50.28</v>
      </c>
      <c r="L215" t="n">
        <v>29</v>
      </c>
      <c r="M215" t="n">
        <v>21</v>
      </c>
      <c r="N215" t="n">
        <v>41.57</v>
      </c>
      <c r="O215" t="n">
        <v>25006.03</v>
      </c>
      <c r="P215" t="n">
        <v>872.48</v>
      </c>
      <c r="Q215" t="n">
        <v>1261.94</v>
      </c>
      <c r="R215" t="n">
        <v>131.55</v>
      </c>
      <c r="S215" t="n">
        <v>108.84</v>
      </c>
      <c r="T215" t="n">
        <v>10409.47</v>
      </c>
      <c r="U215" t="n">
        <v>0.83</v>
      </c>
      <c r="V215" t="n">
        <v>0.93</v>
      </c>
      <c r="W215" t="n">
        <v>20.68</v>
      </c>
      <c r="X215" t="n">
        <v>0.63</v>
      </c>
      <c r="Y215" t="n">
        <v>0.5</v>
      </c>
      <c r="Z215" t="n">
        <v>10</v>
      </c>
    </row>
    <row r="216">
      <c r="A216" t="n">
        <v>29</v>
      </c>
      <c r="B216" t="n">
        <v>80</v>
      </c>
      <c r="C216" t="inlineStr">
        <is>
          <t xml:space="preserve">CONCLUIDO	</t>
        </is>
      </c>
      <c r="D216" t="n">
        <v>1.2315</v>
      </c>
      <c r="E216" t="n">
        <v>81.2</v>
      </c>
      <c r="F216" t="n">
        <v>78.17</v>
      </c>
      <c r="G216" t="n">
        <v>213.19</v>
      </c>
      <c r="H216" t="n">
        <v>2.63</v>
      </c>
      <c r="I216" t="n">
        <v>22</v>
      </c>
      <c r="J216" t="n">
        <v>202.43</v>
      </c>
      <c r="K216" t="n">
        <v>50.28</v>
      </c>
      <c r="L216" t="n">
        <v>30</v>
      </c>
      <c r="M216" t="n">
        <v>20</v>
      </c>
      <c r="N216" t="n">
        <v>42.15</v>
      </c>
      <c r="O216" t="n">
        <v>25200.04</v>
      </c>
      <c r="P216" t="n">
        <v>868.53</v>
      </c>
      <c r="Q216" t="n">
        <v>1261.89</v>
      </c>
      <c r="R216" t="n">
        <v>130.05</v>
      </c>
      <c r="S216" t="n">
        <v>108.84</v>
      </c>
      <c r="T216" t="n">
        <v>9664.280000000001</v>
      </c>
      <c r="U216" t="n">
        <v>0.84</v>
      </c>
      <c r="V216" t="n">
        <v>0.93</v>
      </c>
      <c r="W216" t="n">
        <v>20.68</v>
      </c>
      <c r="X216" t="n">
        <v>0.59</v>
      </c>
      <c r="Y216" t="n">
        <v>0.5</v>
      </c>
      <c r="Z216" t="n">
        <v>10</v>
      </c>
    </row>
    <row r="217">
      <c r="A217" t="n">
        <v>30</v>
      </c>
      <c r="B217" t="n">
        <v>80</v>
      </c>
      <c r="C217" t="inlineStr">
        <is>
          <t xml:space="preserve">CONCLUIDO	</t>
        </is>
      </c>
      <c r="D217" t="n">
        <v>1.2322</v>
      </c>
      <c r="E217" t="n">
        <v>81.16</v>
      </c>
      <c r="F217" t="n">
        <v>78.16</v>
      </c>
      <c r="G217" t="n">
        <v>223.3</v>
      </c>
      <c r="H217" t="n">
        <v>2.7</v>
      </c>
      <c r="I217" t="n">
        <v>21</v>
      </c>
      <c r="J217" t="n">
        <v>204.01</v>
      </c>
      <c r="K217" t="n">
        <v>50.28</v>
      </c>
      <c r="L217" t="n">
        <v>31</v>
      </c>
      <c r="M217" t="n">
        <v>19</v>
      </c>
      <c r="N217" t="n">
        <v>42.73</v>
      </c>
      <c r="O217" t="n">
        <v>25394.96</v>
      </c>
      <c r="P217" t="n">
        <v>862.35</v>
      </c>
      <c r="Q217" t="n">
        <v>1261.88</v>
      </c>
      <c r="R217" t="n">
        <v>129.77</v>
      </c>
      <c r="S217" t="n">
        <v>108.84</v>
      </c>
      <c r="T217" t="n">
        <v>9525.469999999999</v>
      </c>
      <c r="U217" t="n">
        <v>0.84</v>
      </c>
      <c r="V217" t="n">
        <v>0.93</v>
      </c>
      <c r="W217" t="n">
        <v>20.68</v>
      </c>
      <c r="X217" t="n">
        <v>0.57</v>
      </c>
      <c r="Y217" t="n">
        <v>0.5</v>
      </c>
      <c r="Z217" t="n">
        <v>10</v>
      </c>
    </row>
    <row r="218">
      <c r="A218" t="n">
        <v>31</v>
      </c>
      <c r="B218" t="n">
        <v>80</v>
      </c>
      <c r="C218" t="inlineStr">
        <is>
          <t xml:space="preserve">CONCLUIDO	</t>
        </is>
      </c>
      <c r="D218" t="n">
        <v>1.2322</v>
      </c>
      <c r="E218" t="n">
        <v>81.15000000000001</v>
      </c>
      <c r="F218" t="n">
        <v>78.15000000000001</v>
      </c>
      <c r="G218" t="n">
        <v>223.3</v>
      </c>
      <c r="H218" t="n">
        <v>2.76</v>
      </c>
      <c r="I218" t="n">
        <v>21</v>
      </c>
      <c r="J218" t="n">
        <v>205.59</v>
      </c>
      <c r="K218" t="n">
        <v>50.28</v>
      </c>
      <c r="L218" t="n">
        <v>32</v>
      </c>
      <c r="M218" t="n">
        <v>19</v>
      </c>
      <c r="N218" t="n">
        <v>43.31</v>
      </c>
      <c r="O218" t="n">
        <v>25590.57</v>
      </c>
      <c r="P218" t="n">
        <v>858.42</v>
      </c>
      <c r="Q218" t="n">
        <v>1261.92</v>
      </c>
      <c r="R218" t="n">
        <v>129.7</v>
      </c>
      <c r="S218" t="n">
        <v>108.84</v>
      </c>
      <c r="T218" t="n">
        <v>9491.809999999999</v>
      </c>
      <c r="U218" t="n">
        <v>0.84</v>
      </c>
      <c r="V218" t="n">
        <v>0.93</v>
      </c>
      <c r="W218" t="n">
        <v>20.68</v>
      </c>
      <c r="X218" t="n">
        <v>0.57</v>
      </c>
      <c r="Y218" t="n">
        <v>0.5</v>
      </c>
      <c r="Z218" t="n">
        <v>10</v>
      </c>
    </row>
    <row r="219">
      <c r="A219" t="n">
        <v>32</v>
      </c>
      <c r="B219" t="n">
        <v>80</v>
      </c>
      <c r="C219" t="inlineStr">
        <is>
          <t xml:space="preserve">CONCLUIDO	</t>
        </is>
      </c>
      <c r="D219" t="n">
        <v>1.2333</v>
      </c>
      <c r="E219" t="n">
        <v>81.08</v>
      </c>
      <c r="F219" t="n">
        <v>78.11</v>
      </c>
      <c r="G219" t="n">
        <v>234.34</v>
      </c>
      <c r="H219" t="n">
        <v>2.83</v>
      </c>
      <c r="I219" t="n">
        <v>20</v>
      </c>
      <c r="J219" t="n">
        <v>207.19</v>
      </c>
      <c r="K219" t="n">
        <v>50.28</v>
      </c>
      <c r="L219" t="n">
        <v>33</v>
      </c>
      <c r="M219" t="n">
        <v>18</v>
      </c>
      <c r="N219" t="n">
        <v>43.91</v>
      </c>
      <c r="O219" t="n">
        <v>25786.97</v>
      </c>
      <c r="P219" t="n">
        <v>859.91</v>
      </c>
      <c r="Q219" t="n">
        <v>1261.87</v>
      </c>
      <c r="R219" t="n">
        <v>128.47</v>
      </c>
      <c r="S219" t="n">
        <v>108.84</v>
      </c>
      <c r="T219" t="n">
        <v>8882.35</v>
      </c>
      <c r="U219" t="n">
        <v>0.85</v>
      </c>
      <c r="V219" t="n">
        <v>0.93</v>
      </c>
      <c r="W219" t="n">
        <v>20.67</v>
      </c>
      <c r="X219" t="n">
        <v>0.53</v>
      </c>
      <c r="Y219" t="n">
        <v>0.5</v>
      </c>
      <c r="Z219" t="n">
        <v>10</v>
      </c>
    </row>
    <row r="220">
      <c r="A220" t="n">
        <v>33</v>
      </c>
      <c r="B220" t="n">
        <v>80</v>
      </c>
      <c r="C220" t="inlineStr">
        <is>
          <t xml:space="preserve">CONCLUIDO	</t>
        </is>
      </c>
      <c r="D220" t="n">
        <v>1.2341</v>
      </c>
      <c r="E220" t="n">
        <v>81.03</v>
      </c>
      <c r="F220" t="n">
        <v>78.09</v>
      </c>
      <c r="G220" t="n">
        <v>246.62</v>
      </c>
      <c r="H220" t="n">
        <v>2.89</v>
      </c>
      <c r="I220" t="n">
        <v>19</v>
      </c>
      <c r="J220" t="n">
        <v>208.78</v>
      </c>
      <c r="K220" t="n">
        <v>50.28</v>
      </c>
      <c r="L220" t="n">
        <v>34</v>
      </c>
      <c r="M220" t="n">
        <v>17</v>
      </c>
      <c r="N220" t="n">
        <v>44.5</v>
      </c>
      <c r="O220" t="n">
        <v>25984.2</v>
      </c>
      <c r="P220" t="n">
        <v>850.58</v>
      </c>
      <c r="Q220" t="n">
        <v>1261.89</v>
      </c>
      <c r="R220" t="n">
        <v>128.03</v>
      </c>
      <c r="S220" t="n">
        <v>108.84</v>
      </c>
      <c r="T220" t="n">
        <v>8665.51</v>
      </c>
      <c r="U220" t="n">
        <v>0.85</v>
      </c>
      <c r="V220" t="n">
        <v>0.93</v>
      </c>
      <c r="W220" t="n">
        <v>20.67</v>
      </c>
      <c r="X220" t="n">
        <v>0.51</v>
      </c>
      <c r="Y220" t="n">
        <v>0.5</v>
      </c>
      <c r="Z220" t="n">
        <v>10</v>
      </c>
    </row>
    <row r="221">
      <c r="A221" t="n">
        <v>34</v>
      </c>
      <c r="B221" t="n">
        <v>80</v>
      </c>
      <c r="C221" t="inlineStr">
        <is>
          <t xml:space="preserve">CONCLUIDO	</t>
        </is>
      </c>
      <c r="D221" t="n">
        <v>1.234</v>
      </c>
      <c r="E221" t="n">
        <v>81.04000000000001</v>
      </c>
      <c r="F221" t="n">
        <v>78.09999999999999</v>
      </c>
      <c r="G221" t="n">
        <v>246.63</v>
      </c>
      <c r="H221" t="n">
        <v>2.96</v>
      </c>
      <c r="I221" t="n">
        <v>19</v>
      </c>
      <c r="J221" t="n">
        <v>210.39</v>
      </c>
      <c r="K221" t="n">
        <v>50.28</v>
      </c>
      <c r="L221" t="n">
        <v>35</v>
      </c>
      <c r="M221" t="n">
        <v>17</v>
      </c>
      <c r="N221" t="n">
        <v>45.11</v>
      </c>
      <c r="O221" t="n">
        <v>26182.25</v>
      </c>
      <c r="P221" t="n">
        <v>848.54</v>
      </c>
      <c r="Q221" t="n">
        <v>1261.88</v>
      </c>
      <c r="R221" t="n">
        <v>127.96</v>
      </c>
      <c r="S221" t="n">
        <v>108.84</v>
      </c>
      <c r="T221" t="n">
        <v>8631.700000000001</v>
      </c>
      <c r="U221" t="n">
        <v>0.85</v>
      </c>
      <c r="V221" t="n">
        <v>0.93</v>
      </c>
      <c r="W221" t="n">
        <v>20.67</v>
      </c>
      <c r="X221" t="n">
        <v>0.52</v>
      </c>
      <c r="Y221" t="n">
        <v>0.5</v>
      </c>
      <c r="Z221" t="n">
        <v>10</v>
      </c>
    </row>
    <row r="222">
      <c r="A222" t="n">
        <v>35</v>
      </c>
      <c r="B222" t="n">
        <v>80</v>
      </c>
      <c r="C222" t="inlineStr">
        <is>
          <t xml:space="preserve">CONCLUIDO	</t>
        </is>
      </c>
      <c r="D222" t="n">
        <v>1.2347</v>
      </c>
      <c r="E222" t="n">
        <v>80.98999999999999</v>
      </c>
      <c r="F222" t="n">
        <v>78.08</v>
      </c>
      <c r="G222" t="n">
        <v>260.28</v>
      </c>
      <c r="H222" t="n">
        <v>3.02</v>
      </c>
      <c r="I222" t="n">
        <v>18</v>
      </c>
      <c r="J222" t="n">
        <v>212</v>
      </c>
      <c r="K222" t="n">
        <v>50.28</v>
      </c>
      <c r="L222" t="n">
        <v>36</v>
      </c>
      <c r="M222" t="n">
        <v>15</v>
      </c>
      <c r="N222" t="n">
        <v>45.72</v>
      </c>
      <c r="O222" t="n">
        <v>26381.14</v>
      </c>
      <c r="P222" t="n">
        <v>846.39</v>
      </c>
      <c r="Q222" t="n">
        <v>1261.91</v>
      </c>
      <c r="R222" t="n">
        <v>127.53</v>
      </c>
      <c r="S222" t="n">
        <v>108.84</v>
      </c>
      <c r="T222" t="n">
        <v>8424.85</v>
      </c>
      <c r="U222" t="n">
        <v>0.85</v>
      </c>
      <c r="V222" t="n">
        <v>0.93</v>
      </c>
      <c r="W222" t="n">
        <v>20.67</v>
      </c>
      <c r="X222" t="n">
        <v>0.5</v>
      </c>
      <c r="Y222" t="n">
        <v>0.5</v>
      </c>
      <c r="Z222" t="n">
        <v>10</v>
      </c>
    </row>
    <row r="223">
      <c r="A223" t="n">
        <v>36</v>
      </c>
      <c r="B223" t="n">
        <v>80</v>
      </c>
      <c r="C223" t="inlineStr">
        <is>
          <t xml:space="preserve">CONCLUIDO	</t>
        </is>
      </c>
      <c r="D223" t="n">
        <v>1.2348</v>
      </c>
      <c r="E223" t="n">
        <v>80.98</v>
      </c>
      <c r="F223" t="n">
        <v>78.08</v>
      </c>
      <c r="G223" t="n">
        <v>260.26</v>
      </c>
      <c r="H223" t="n">
        <v>3.08</v>
      </c>
      <c r="I223" t="n">
        <v>18</v>
      </c>
      <c r="J223" t="n">
        <v>213.62</v>
      </c>
      <c r="K223" t="n">
        <v>50.28</v>
      </c>
      <c r="L223" t="n">
        <v>37</v>
      </c>
      <c r="M223" t="n">
        <v>12</v>
      </c>
      <c r="N223" t="n">
        <v>46.34</v>
      </c>
      <c r="O223" t="n">
        <v>26580.87</v>
      </c>
      <c r="P223" t="n">
        <v>842.83</v>
      </c>
      <c r="Q223" t="n">
        <v>1261.92</v>
      </c>
      <c r="R223" t="n">
        <v>126.92</v>
      </c>
      <c r="S223" t="n">
        <v>108.84</v>
      </c>
      <c r="T223" t="n">
        <v>8116.93</v>
      </c>
      <c r="U223" t="n">
        <v>0.86</v>
      </c>
      <c r="V223" t="n">
        <v>0.93</v>
      </c>
      <c r="W223" t="n">
        <v>20.68</v>
      </c>
      <c r="X223" t="n">
        <v>0.49</v>
      </c>
      <c r="Y223" t="n">
        <v>0.5</v>
      </c>
      <c r="Z223" t="n">
        <v>10</v>
      </c>
    </row>
    <row r="224">
      <c r="A224" t="n">
        <v>37</v>
      </c>
      <c r="B224" t="n">
        <v>80</v>
      </c>
      <c r="C224" t="inlineStr">
        <is>
          <t xml:space="preserve">CONCLUIDO	</t>
        </is>
      </c>
      <c r="D224" t="n">
        <v>1.2355</v>
      </c>
      <c r="E224" t="n">
        <v>80.94</v>
      </c>
      <c r="F224" t="n">
        <v>78.06</v>
      </c>
      <c r="G224" t="n">
        <v>275.52</v>
      </c>
      <c r="H224" t="n">
        <v>3.14</v>
      </c>
      <c r="I224" t="n">
        <v>17</v>
      </c>
      <c r="J224" t="n">
        <v>215.25</v>
      </c>
      <c r="K224" t="n">
        <v>50.28</v>
      </c>
      <c r="L224" t="n">
        <v>38</v>
      </c>
      <c r="M224" t="n">
        <v>6</v>
      </c>
      <c r="N224" t="n">
        <v>46.97</v>
      </c>
      <c r="O224" t="n">
        <v>26781.46</v>
      </c>
      <c r="P224" t="n">
        <v>840.08</v>
      </c>
      <c r="Q224" t="n">
        <v>1261.98</v>
      </c>
      <c r="R224" t="n">
        <v>126.39</v>
      </c>
      <c r="S224" t="n">
        <v>108.84</v>
      </c>
      <c r="T224" t="n">
        <v>7859.16</v>
      </c>
      <c r="U224" t="n">
        <v>0.86</v>
      </c>
      <c r="V224" t="n">
        <v>0.93</v>
      </c>
      <c r="W224" t="n">
        <v>20.68</v>
      </c>
      <c r="X224" t="n">
        <v>0.48</v>
      </c>
      <c r="Y224" t="n">
        <v>0.5</v>
      </c>
      <c r="Z224" t="n">
        <v>10</v>
      </c>
    </row>
    <row r="225">
      <c r="A225" t="n">
        <v>38</v>
      </c>
      <c r="B225" t="n">
        <v>80</v>
      </c>
      <c r="C225" t="inlineStr">
        <is>
          <t xml:space="preserve">CONCLUIDO	</t>
        </is>
      </c>
      <c r="D225" t="n">
        <v>1.2358</v>
      </c>
      <c r="E225" t="n">
        <v>80.92</v>
      </c>
      <c r="F225" t="n">
        <v>78.05</v>
      </c>
      <c r="G225" t="n">
        <v>275.47</v>
      </c>
      <c r="H225" t="n">
        <v>3.2</v>
      </c>
      <c r="I225" t="n">
        <v>17</v>
      </c>
      <c r="J225" t="n">
        <v>216.88</v>
      </c>
      <c r="K225" t="n">
        <v>50.28</v>
      </c>
      <c r="L225" t="n">
        <v>39</v>
      </c>
      <c r="M225" t="n">
        <v>2</v>
      </c>
      <c r="N225" t="n">
        <v>47.6</v>
      </c>
      <c r="O225" t="n">
        <v>26982.93</v>
      </c>
      <c r="P225" t="n">
        <v>843.97</v>
      </c>
      <c r="Q225" t="n">
        <v>1261.98</v>
      </c>
      <c r="R225" t="n">
        <v>125.78</v>
      </c>
      <c r="S225" t="n">
        <v>108.84</v>
      </c>
      <c r="T225" t="n">
        <v>7554.44</v>
      </c>
      <c r="U225" t="n">
        <v>0.87</v>
      </c>
      <c r="V225" t="n">
        <v>0.93</v>
      </c>
      <c r="W225" t="n">
        <v>20.69</v>
      </c>
      <c r="X225" t="n">
        <v>0.47</v>
      </c>
      <c r="Y225" t="n">
        <v>0.5</v>
      </c>
      <c r="Z225" t="n">
        <v>10</v>
      </c>
    </row>
    <row r="226">
      <c r="A226" t="n">
        <v>39</v>
      </c>
      <c r="B226" t="n">
        <v>80</v>
      </c>
      <c r="C226" t="inlineStr">
        <is>
          <t xml:space="preserve">CONCLUIDO	</t>
        </is>
      </c>
      <c r="D226" t="n">
        <v>1.2357</v>
      </c>
      <c r="E226" t="n">
        <v>80.92</v>
      </c>
      <c r="F226" t="n">
        <v>78.05</v>
      </c>
      <c r="G226" t="n">
        <v>275.48</v>
      </c>
      <c r="H226" t="n">
        <v>3.25</v>
      </c>
      <c r="I226" t="n">
        <v>17</v>
      </c>
      <c r="J226" t="n">
        <v>218.52</v>
      </c>
      <c r="K226" t="n">
        <v>50.28</v>
      </c>
      <c r="L226" t="n">
        <v>40</v>
      </c>
      <c r="M226" t="n">
        <v>0</v>
      </c>
      <c r="N226" t="n">
        <v>48.24</v>
      </c>
      <c r="O226" t="n">
        <v>27185.27</v>
      </c>
      <c r="P226" t="n">
        <v>849.6</v>
      </c>
      <c r="Q226" t="n">
        <v>1261.95</v>
      </c>
      <c r="R226" t="n">
        <v>125.78</v>
      </c>
      <c r="S226" t="n">
        <v>108.84</v>
      </c>
      <c r="T226" t="n">
        <v>7551.98</v>
      </c>
      <c r="U226" t="n">
        <v>0.87</v>
      </c>
      <c r="V226" t="n">
        <v>0.93</v>
      </c>
      <c r="W226" t="n">
        <v>20.69</v>
      </c>
      <c r="X226" t="n">
        <v>0.47</v>
      </c>
      <c r="Y226" t="n">
        <v>0.5</v>
      </c>
      <c r="Z226" t="n">
        <v>10</v>
      </c>
    </row>
    <row r="227">
      <c r="A227" t="n">
        <v>0</v>
      </c>
      <c r="B227" t="n">
        <v>35</v>
      </c>
      <c r="C227" t="inlineStr">
        <is>
          <t xml:space="preserve">CONCLUIDO	</t>
        </is>
      </c>
      <c r="D227" t="n">
        <v>0.9619</v>
      </c>
      <c r="E227" t="n">
        <v>103.96</v>
      </c>
      <c r="F227" t="n">
        <v>92.98999999999999</v>
      </c>
      <c r="G227" t="n">
        <v>10.59</v>
      </c>
      <c r="H227" t="n">
        <v>0.22</v>
      </c>
      <c r="I227" t="n">
        <v>527</v>
      </c>
      <c r="J227" t="n">
        <v>80.84</v>
      </c>
      <c r="K227" t="n">
        <v>35.1</v>
      </c>
      <c r="L227" t="n">
        <v>1</v>
      </c>
      <c r="M227" t="n">
        <v>525</v>
      </c>
      <c r="N227" t="n">
        <v>9.74</v>
      </c>
      <c r="O227" t="n">
        <v>10204.21</v>
      </c>
      <c r="P227" t="n">
        <v>731.58</v>
      </c>
      <c r="Q227" t="n">
        <v>1262.53</v>
      </c>
      <c r="R227" t="n">
        <v>611.02</v>
      </c>
      <c r="S227" t="n">
        <v>108.84</v>
      </c>
      <c r="T227" t="n">
        <v>247622.71</v>
      </c>
      <c r="U227" t="n">
        <v>0.18</v>
      </c>
      <c r="V227" t="n">
        <v>0.78</v>
      </c>
      <c r="W227" t="n">
        <v>21.56</v>
      </c>
      <c r="X227" t="n">
        <v>15.38</v>
      </c>
      <c r="Y227" t="n">
        <v>0.5</v>
      </c>
      <c r="Z227" t="n">
        <v>10</v>
      </c>
    </row>
    <row r="228">
      <c r="A228" t="n">
        <v>1</v>
      </c>
      <c r="B228" t="n">
        <v>35</v>
      </c>
      <c r="C228" t="inlineStr">
        <is>
          <t xml:space="preserve">CONCLUIDO	</t>
        </is>
      </c>
      <c r="D228" t="n">
        <v>1.1071</v>
      </c>
      <c r="E228" t="n">
        <v>90.33</v>
      </c>
      <c r="F228" t="n">
        <v>84.37</v>
      </c>
      <c r="G228" t="n">
        <v>21.45</v>
      </c>
      <c r="H228" t="n">
        <v>0.43</v>
      </c>
      <c r="I228" t="n">
        <v>236</v>
      </c>
      <c r="J228" t="n">
        <v>82.04000000000001</v>
      </c>
      <c r="K228" t="n">
        <v>35.1</v>
      </c>
      <c r="L228" t="n">
        <v>2</v>
      </c>
      <c r="M228" t="n">
        <v>234</v>
      </c>
      <c r="N228" t="n">
        <v>9.94</v>
      </c>
      <c r="O228" t="n">
        <v>10352.53</v>
      </c>
      <c r="P228" t="n">
        <v>654.21</v>
      </c>
      <c r="Q228" t="n">
        <v>1262.2</v>
      </c>
      <c r="R228" t="n">
        <v>331.4</v>
      </c>
      <c r="S228" t="n">
        <v>108.84</v>
      </c>
      <c r="T228" t="n">
        <v>109269.74</v>
      </c>
      <c r="U228" t="n">
        <v>0.33</v>
      </c>
      <c r="V228" t="n">
        <v>0.86</v>
      </c>
      <c r="W228" t="n">
        <v>21.03</v>
      </c>
      <c r="X228" t="n">
        <v>6.78</v>
      </c>
      <c r="Y228" t="n">
        <v>0.5</v>
      </c>
      <c r="Z228" t="n">
        <v>10</v>
      </c>
    </row>
    <row r="229">
      <c r="A229" t="n">
        <v>2</v>
      </c>
      <c r="B229" t="n">
        <v>35</v>
      </c>
      <c r="C229" t="inlineStr">
        <is>
          <t xml:space="preserve">CONCLUIDO	</t>
        </is>
      </c>
      <c r="D229" t="n">
        <v>1.1571</v>
      </c>
      <c r="E229" t="n">
        <v>86.42</v>
      </c>
      <c r="F229" t="n">
        <v>81.93000000000001</v>
      </c>
      <c r="G229" t="n">
        <v>32.55</v>
      </c>
      <c r="H229" t="n">
        <v>0.63</v>
      </c>
      <c r="I229" t="n">
        <v>151</v>
      </c>
      <c r="J229" t="n">
        <v>83.25</v>
      </c>
      <c r="K229" t="n">
        <v>35.1</v>
      </c>
      <c r="L229" t="n">
        <v>3</v>
      </c>
      <c r="M229" t="n">
        <v>149</v>
      </c>
      <c r="N229" t="n">
        <v>10.15</v>
      </c>
      <c r="O229" t="n">
        <v>10501.19</v>
      </c>
      <c r="P229" t="n">
        <v>625.0700000000001</v>
      </c>
      <c r="Q229" t="n">
        <v>1262.1</v>
      </c>
      <c r="R229" t="n">
        <v>252.22</v>
      </c>
      <c r="S229" t="n">
        <v>108.84</v>
      </c>
      <c r="T229" t="n">
        <v>70102.96000000001</v>
      </c>
      <c r="U229" t="n">
        <v>0.43</v>
      </c>
      <c r="V229" t="n">
        <v>0.88</v>
      </c>
      <c r="W229" t="n">
        <v>20.89</v>
      </c>
      <c r="X229" t="n">
        <v>4.34</v>
      </c>
      <c r="Y229" t="n">
        <v>0.5</v>
      </c>
      <c r="Z229" t="n">
        <v>10</v>
      </c>
    </row>
    <row r="230">
      <c r="A230" t="n">
        <v>3</v>
      </c>
      <c r="B230" t="n">
        <v>35</v>
      </c>
      <c r="C230" t="inlineStr">
        <is>
          <t xml:space="preserve">CONCLUIDO	</t>
        </is>
      </c>
      <c r="D230" t="n">
        <v>1.1833</v>
      </c>
      <c r="E230" t="n">
        <v>84.51000000000001</v>
      </c>
      <c r="F230" t="n">
        <v>80.73</v>
      </c>
      <c r="G230" t="n">
        <v>44.03</v>
      </c>
      <c r="H230" t="n">
        <v>0.83</v>
      </c>
      <c r="I230" t="n">
        <v>110</v>
      </c>
      <c r="J230" t="n">
        <v>84.45999999999999</v>
      </c>
      <c r="K230" t="n">
        <v>35.1</v>
      </c>
      <c r="L230" t="n">
        <v>4</v>
      </c>
      <c r="M230" t="n">
        <v>108</v>
      </c>
      <c r="N230" t="n">
        <v>10.36</v>
      </c>
      <c r="O230" t="n">
        <v>10650.22</v>
      </c>
      <c r="P230" t="n">
        <v>605.77</v>
      </c>
      <c r="Q230" t="n">
        <v>1262.03</v>
      </c>
      <c r="R230" t="n">
        <v>213.39</v>
      </c>
      <c r="S230" t="n">
        <v>108.84</v>
      </c>
      <c r="T230" t="n">
        <v>50891.78</v>
      </c>
      <c r="U230" t="n">
        <v>0.51</v>
      </c>
      <c r="V230" t="n">
        <v>0.9</v>
      </c>
      <c r="W230" t="n">
        <v>20.82</v>
      </c>
      <c r="X230" t="n">
        <v>3.14</v>
      </c>
      <c r="Y230" t="n">
        <v>0.5</v>
      </c>
      <c r="Z230" t="n">
        <v>10</v>
      </c>
    </row>
    <row r="231">
      <c r="A231" t="n">
        <v>4</v>
      </c>
      <c r="B231" t="n">
        <v>35</v>
      </c>
      <c r="C231" t="inlineStr">
        <is>
          <t xml:space="preserve">CONCLUIDO	</t>
        </is>
      </c>
      <c r="D231" t="n">
        <v>1.1992</v>
      </c>
      <c r="E231" t="n">
        <v>83.39</v>
      </c>
      <c r="F231" t="n">
        <v>80.01000000000001</v>
      </c>
      <c r="G231" t="n">
        <v>55.82</v>
      </c>
      <c r="H231" t="n">
        <v>1.02</v>
      </c>
      <c r="I231" t="n">
        <v>86</v>
      </c>
      <c r="J231" t="n">
        <v>85.67</v>
      </c>
      <c r="K231" t="n">
        <v>35.1</v>
      </c>
      <c r="L231" t="n">
        <v>5</v>
      </c>
      <c r="M231" t="n">
        <v>84</v>
      </c>
      <c r="N231" t="n">
        <v>10.57</v>
      </c>
      <c r="O231" t="n">
        <v>10799.59</v>
      </c>
      <c r="P231" t="n">
        <v>589.65</v>
      </c>
      <c r="Q231" t="n">
        <v>1262</v>
      </c>
      <c r="R231" t="n">
        <v>190.29</v>
      </c>
      <c r="S231" t="n">
        <v>108.84</v>
      </c>
      <c r="T231" t="n">
        <v>39462.66</v>
      </c>
      <c r="U231" t="n">
        <v>0.57</v>
      </c>
      <c r="V231" t="n">
        <v>0.91</v>
      </c>
      <c r="W231" t="n">
        <v>20.78</v>
      </c>
      <c r="X231" t="n">
        <v>2.43</v>
      </c>
      <c r="Y231" t="n">
        <v>0.5</v>
      </c>
      <c r="Z231" t="n">
        <v>10</v>
      </c>
    </row>
    <row r="232">
      <c r="A232" t="n">
        <v>5</v>
      </c>
      <c r="B232" t="n">
        <v>35</v>
      </c>
      <c r="C232" t="inlineStr">
        <is>
          <t xml:space="preserve">CONCLUIDO	</t>
        </is>
      </c>
      <c r="D232" t="n">
        <v>1.2103</v>
      </c>
      <c r="E232" t="n">
        <v>82.63</v>
      </c>
      <c r="F232" t="n">
        <v>79.53</v>
      </c>
      <c r="G232" t="n">
        <v>68.17</v>
      </c>
      <c r="H232" t="n">
        <v>1.21</v>
      </c>
      <c r="I232" t="n">
        <v>70</v>
      </c>
      <c r="J232" t="n">
        <v>86.88</v>
      </c>
      <c r="K232" t="n">
        <v>35.1</v>
      </c>
      <c r="L232" t="n">
        <v>6</v>
      </c>
      <c r="M232" t="n">
        <v>68</v>
      </c>
      <c r="N232" t="n">
        <v>10.78</v>
      </c>
      <c r="O232" t="n">
        <v>10949.33</v>
      </c>
      <c r="P232" t="n">
        <v>575.46</v>
      </c>
      <c r="Q232" t="n">
        <v>1261.96</v>
      </c>
      <c r="R232" t="n">
        <v>174.37</v>
      </c>
      <c r="S232" t="n">
        <v>108.84</v>
      </c>
      <c r="T232" t="n">
        <v>31583.09</v>
      </c>
      <c r="U232" t="n">
        <v>0.62</v>
      </c>
      <c r="V232" t="n">
        <v>0.91</v>
      </c>
      <c r="W232" t="n">
        <v>20.75</v>
      </c>
      <c r="X232" t="n">
        <v>1.94</v>
      </c>
      <c r="Y232" t="n">
        <v>0.5</v>
      </c>
      <c r="Z232" t="n">
        <v>10</v>
      </c>
    </row>
    <row r="233">
      <c r="A233" t="n">
        <v>6</v>
      </c>
      <c r="B233" t="n">
        <v>35</v>
      </c>
      <c r="C233" t="inlineStr">
        <is>
          <t xml:space="preserve">CONCLUIDO	</t>
        </is>
      </c>
      <c r="D233" t="n">
        <v>1.2175</v>
      </c>
      <c r="E233" t="n">
        <v>82.13</v>
      </c>
      <c r="F233" t="n">
        <v>79.23</v>
      </c>
      <c r="G233" t="n">
        <v>80.56999999999999</v>
      </c>
      <c r="H233" t="n">
        <v>1.39</v>
      </c>
      <c r="I233" t="n">
        <v>59</v>
      </c>
      <c r="J233" t="n">
        <v>88.09999999999999</v>
      </c>
      <c r="K233" t="n">
        <v>35.1</v>
      </c>
      <c r="L233" t="n">
        <v>7</v>
      </c>
      <c r="M233" t="n">
        <v>57</v>
      </c>
      <c r="N233" t="n">
        <v>11</v>
      </c>
      <c r="O233" t="n">
        <v>11099.43</v>
      </c>
      <c r="P233" t="n">
        <v>562.01</v>
      </c>
      <c r="Q233" t="n">
        <v>1261.94</v>
      </c>
      <c r="R233" t="n">
        <v>164.71</v>
      </c>
      <c r="S233" t="n">
        <v>108.84</v>
      </c>
      <c r="T233" t="n">
        <v>26807.21</v>
      </c>
      <c r="U233" t="n">
        <v>0.66</v>
      </c>
      <c r="V233" t="n">
        <v>0.91</v>
      </c>
      <c r="W233" t="n">
        <v>20.73</v>
      </c>
      <c r="X233" t="n">
        <v>1.64</v>
      </c>
      <c r="Y233" t="n">
        <v>0.5</v>
      </c>
      <c r="Z233" t="n">
        <v>10</v>
      </c>
    </row>
    <row r="234">
      <c r="A234" t="n">
        <v>7</v>
      </c>
      <c r="B234" t="n">
        <v>35</v>
      </c>
      <c r="C234" t="inlineStr">
        <is>
          <t xml:space="preserve">CONCLUIDO	</t>
        </is>
      </c>
      <c r="D234" t="n">
        <v>1.2238</v>
      </c>
      <c r="E234" t="n">
        <v>81.70999999999999</v>
      </c>
      <c r="F234" t="n">
        <v>78.95999999999999</v>
      </c>
      <c r="G234" t="n">
        <v>94.75</v>
      </c>
      <c r="H234" t="n">
        <v>1.57</v>
      </c>
      <c r="I234" t="n">
        <v>50</v>
      </c>
      <c r="J234" t="n">
        <v>89.31999999999999</v>
      </c>
      <c r="K234" t="n">
        <v>35.1</v>
      </c>
      <c r="L234" t="n">
        <v>8</v>
      </c>
      <c r="M234" t="n">
        <v>48</v>
      </c>
      <c r="N234" t="n">
        <v>11.22</v>
      </c>
      <c r="O234" t="n">
        <v>11249.89</v>
      </c>
      <c r="P234" t="n">
        <v>547.75</v>
      </c>
      <c r="Q234" t="n">
        <v>1261.93</v>
      </c>
      <c r="R234" t="n">
        <v>156.33</v>
      </c>
      <c r="S234" t="n">
        <v>108.84</v>
      </c>
      <c r="T234" t="n">
        <v>22663.91</v>
      </c>
      <c r="U234" t="n">
        <v>0.7</v>
      </c>
      <c r="V234" t="n">
        <v>0.92</v>
      </c>
      <c r="W234" t="n">
        <v>20.71</v>
      </c>
      <c r="X234" t="n">
        <v>1.38</v>
      </c>
      <c r="Y234" t="n">
        <v>0.5</v>
      </c>
      <c r="Z234" t="n">
        <v>10</v>
      </c>
    </row>
    <row r="235">
      <c r="A235" t="n">
        <v>8</v>
      </c>
      <c r="B235" t="n">
        <v>35</v>
      </c>
      <c r="C235" t="inlineStr">
        <is>
          <t xml:space="preserve">CONCLUIDO	</t>
        </is>
      </c>
      <c r="D235" t="n">
        <v>1.2272</v>
      </c>
      <c r="E235" t="n">
        <v>81.48</v>
      </c>
      <c r="F235" t="n">
        <v>78.83</v>
      </c>
      <c r="G235" t="n">
        <v>107.5</v>
      </c>
      <c r="H235" t="n">
        <v>1.75</v>
      </c>
      <c r="I235" t="n">
        <v>44</v>
      </c>
      <c r="J235" t="n">
        <v>90.54000000000001</v>
      </c>
      <c r="K235" t="n">
        <v>35.1</v>
      </c>
      <c r="L235" t="n">
        <v>9</v>
      </c>
      <c r="M235" t="n">
        <v>42</v>
      </c>
      <c r="N235" t="n">
        <v>11.44</v>
      </c>
      <c r="O235" t="n">
        <v>11400.71</v>
      </c>
      <c r="P235" t="n">
        <v>536.24</v>
      </c>
      <c r="Q235" t="n">
        <v>1261.95</v>
      </c>
      <c r="R235" t="n">
        <v>151.93</v>
      </c>
      <c r="S235" t="n">
        <v>108.84</v>
      </c>
      <c r="T235" t="n">
        <v>20494.59</v>
      </c>
      <c r="U235" t="n">
        <v>0.72</v>
      </c>
      <c r="V235" t="n">
        <v>0.92</v>
      </c>
      <c r="W235" t="n">
        <v>20.71</v>
      </c>
      <c r="X235" t="n">
        <v>1.25</v>
      </c>
      <c r="Y235" t="n">
        <v>0.5</v>
      </c>
      <c r="Z235" t="n">
        <v>10</v>
      </c>
    </row>
    <row r="236">
      <c r="A236" t="n">
        <v>9</v>
      </c>
      <c r="B236" t="n">
        <v>35</v>
      </c>
      <c r="C236" t="inlineStr">
        <is>
          <t xml:space="preserve">CONCLUIDO	</t>
        </is>
      </c>
      <c r="D236" t="n">
        <v>1.231</v>
      </c>
      <c r="E236" t="n">
        <v>81.23999999999999</v>
      </c>
      <c r="F236" t="n">
        <v>78.67</v>
      </c>
      <c r="G236" t="n">
        <v>121.03</v>
      </c>
      <c r="H236" t="n">
        <v>1.91</v>
      </c>
      <c r="I236" t="n">
        <v>39</v>
      </c>
      <c r="J236" t="n">
        <v>91.77</v>
      </c>
      <c r="K236" t="n">
        <v>35.1</v>
      </c>
      <c r="L236" t="n">
        <v>10</v>
      </c>
      <c r="M236" t="n">
        <v>25</v>
      </c>
      <c r="N236" t="n">
        <v>11.67</v>
      </c>
      <c r="O236" t="n">
        <v>11551.91</v>
      </c>
      <c r="P236" t="n">
        <v>523.89</v>
      </c>
      <c r="Q236" t="n">
        <v>1261.91</v>
      </c>
      <c r="R236" t="n">
        <v>145.66</v>
      </c>
      <c r="S236" t="n">
        <v>108.84</v>
      </c>
      <c r="T236" t="n">
        <v>17380.83</v>
      </c>
      <c r="U236" t="n">
        <v>0.75</v>
      </c>
      <c r="V236" t="n">
        <v>0.92</v>
      </c>
      <c r="W236" t="n">
        <v>20.73</v>
      </c>
      <c r="X236" t="n">
        <v>1.09</v>
      </c>
      <c r="Y236" t="n">
        <v>0.5</v>
      </c>
      <c r="Z236" t="n">
        <v>10</v>
      </c>
    </row>
    <row r="237">
      <c r="A237" t="n">
        <v>10</v>
      </c>
      <c r="B237" t="n">
        <v>35</v>
      </c>
      <c r="C237" t="inlineStr">
        <is>
          <t xml:space="preserve">CONCLUIDO	</t>
        </is>
      </c>
      <c r="D237" t="n">
        <v>1.2309</v>
      </c>
      <c r="E237" t="n">
        <v>81.23999999999999</v>
      </c>
      <c r="F237" t="n">
        <v>78.7</v>
      </c>
      <c r="G237" t="n">
        <v>124.26</v>
      </c>
      <c r="H237" t="n">
        <v>2.08</v>
      </c>
      <c r="I237" t="n">
        <v>38</v>
      </c>
      <c r="J237" t="n">
        <v>93</v>
      </c>
      <c r="K237" t="n">
        <v>35.1</v>
      </c>
      <c r="L237" t="n">
        <v>11</v>
      </c>
      <c r="M237" t="n">
        <v>4</v>
      </c>
      <c r="N237" t="n">
        <v>11.9</v>
      </c>
      <c r="O237" t="n">
        <v>11703.47</v>
      </c>
      <c r="P237" t="n">
        <v>523.8099999999999</v>
      </c>
      <c r="Q237" t="n">
        <v>1261.98</v>
      </c>
      <c r="R237" t="n">
        <v>145.79</v>
      </c>
      <c r="S237" t="n">
        <v>108.84</v>
      </c>
      <c r="T237" t="n">
        <v>17453.11</v>
      </c>
      <c r="U237" t="n">
        <v>0.75</v>
      </c>
      <c r="V237" t="n">
        <v>0.92</v>
      </c>
      <c r="W237" t="n">
        <v>20.75</v>
      </c>
      <c r="X237" t="n">
        <v>1.11</v>
      </c>
      <c r="Y237" t="n">
        <v>0.5</v>
      </c>
      <c r="Z237" t="n">
        <v>10</v>
      </c>
    </row>
    <row r="238">
      <c r="A238" t="n">
        <v>11</v>
      </c>
      <c r="B238" t="n">
        <v>35</v>
      </c>
      <c r="C238" t="inlineStr">
        <is>
          <t xml:space="preserve">CONCLUIDO	</t>
        </is>
      </c>
      <c r="D238" t="n">
        <v>1.231</v>
      </c>
      <c r="E238" t="n">
        <v>81.23</v>
      </c>
      <c r="F238" t="n">
        <v>78.69</v>
      </c>
      <c r="G238" t="n">
        <v>124.24</v>
      </c>
      <c r="H238" t="n">
        <v>2.24</v>
      </c>
      <c r="I238" t="n">
        <v>38</v>
      </c>
      <c r="J238" t="n">
        <v>94.23</v>
      </c>
      <c r="K238" t="n">
        <v>35.1</v>
      </c>
      <c r="L238" t="n">
        <v>12</v>
      </c>
      <c r="M238" t="n">
        <v>0</v>
      </c>
      <c r="N238" t="n">
        <v>12.13</v>
      </c>
      <c r="O238" t="n">
        <v>11855.41</v>
      </c>
      <c r="P238" t="n">
        <v>529.1900000000001</v>
      </c>
      <c r="Q238" t="n">
        <v>1262</v>
      </c>
      <c r="R238" t="n">
        <v>145.44</v>
      </c>
      <c r="S238" t="n">
        <v>108.84</v>
      </c>
      <c r="T238" t="n">
        <v>17276.29</v>
      </c>
      <c r="U238" t="n">
        <v>0.75</v>
      </c>
      <c r="V238" t="n">
        <v>0.92</v>
      </c>
      <c r="W238" t="n">
        <v>20.75</v>
      </c>
      <c r="X238" t="n">
        <v>1.1</v>
      </c>
      <c r="Y238" t="n">
        <v>0.5</v>
      </c>
      <c r="Z238" t="n">
        <v>10</v>
      </c>
    </row>
    <row r="239">
      <c r="A239" t="n">
        <v>0</v>
      </c>
      <c r="B239" t="n">
        <v>50</v>
      </c>
      <c r="C239" t="inlineStr">
        <is>
          <t xml:space="preserve">CONCLUIDO	</t>
        </is>
      </c>
      <c r="D239" t="n">
        <v>0.8751</v>
      </c>
      <c r="E239" t="n">
        <v>114.27</v>
      </c>
      <c r="F239" t="n">
        <v>97.31999999999999</v>
      </c>
      <c r="G239" t="n">
        <v>8.699999999999999</v>
      </c>
      <c r="H239" t="n">
        <v>0.16</v>
      </c>
      <c r="I239" t="n">
        <v>671</v>
      </c>
      <c r="J239" t="n">
        <v>107.41</v>
      </c>
      <c r="K239" t="n">
        <v>41.65</v>
      </c>
      <c r="L239" t="n">
        <v>1</v>
      </c>
      <c r="M239" t="n">
        <v>669</v>
      </c>
      <c r="N239" t="n">
        <v>14.77</v>
      </c>
      <c r="O239" t="n">
        <v>13481.73</v>
      </c>
      <c r="P239" t="n">
        <v>930.7</v>
      </c>
      <c r="Q239" t="n">
        <v>1262.66</v>
      </c>
      <c r="R239" t="n">
        <v>753.35</v>
      </c>
      <c r="S239" t="n">
        <v>108.84</v>
      </c>
      <c r="T239" t="n">
        <v>318065.21</v>
      </c>
      <c r="U239" t="n">
        <v>0.14</v>
      </c>
      <c r="V239" t="n">
        <v>0.74</v>
      </c>
      <c r="W239" t="n">
        <v>21.77</v>
      </c>
      <c r="X239" t="n">
        <v>19.71</v>
      </c>
      <c r="Y239" t="n">
        <v>0.5</v>
      </c>
      <c r="Z239" t="n">
        <v>10</v>
      </c>
    </row>
    <row r="240">
      <c r="A240" t="n">
        <v>1</v>
      </c>
      <c r="B240" t="n">
        <v>50</v>
      </c>
      <c r="C240" t="inlineStr">
        <is>
          <t xml:space="preserve">CONCLUIDO	</t>
        </is>
      </c>
      <c r="D240" t="n">
        <v>1.0569</v>
      </c>
      <c r="E240" t="n">
        <v>94.62</v>
      </c>
      <c r="F240" t="n">
        <v>86.05</v>
      </c>
      <c r="G240" t="n">
        <v>17.56</v>
      </c>
      <c r="H240" t="n">
        <v>0.32</v>
      </c>
      <c r="I240" t="n">
        <v>294</v>
      </c>
      <c r="J240" t="n">
        <v>108.68</v>
      </c>
      <c r="K240" t="n">
        <v>41.65</v>
      </c>
      <c r="L240" t="n">
        <v>2</v>
      </c>
      <c r="M240" t="n">
        <v>292</v>
      </c>
      <c r="N240" t="n">
        <v>15.03</v>
      </c>
      <c r="O240" t="n">
        <v>13638.32</v>
      </c>
      <c r="P240" t="n">
        <v>816.61</v>
      </c>
      <c r="Q240" t="n">
        <v>1262.22</v>
      </c>
      <c r="R240" t="n">
        <v>386.7</v>
      </c>
      <c r="S240" t="n">
        <v>108.84</v>
      </c>
      <c r="T240" t="n">
        <v>136628.23</v>
      </c>
      <c r="U240" t="n">
        <v>0.28</v>
      </c>
      <c r="V240" t="n">
        <v>0.84</v>
      </c>
      <c r="W240" t="n">
        <v>21.11</v>
      </c>
      <c r="X240" t="n">
        <v>8.449999999999999</v>
      </c>
      <c r="Y240" t="n">
        <v>0.5</v>
      </c>
      <c r="Z240" t="n">
        <v>10</v>
      </c>
    </row>
    <row r="241">
      <c r="A241" t="n">
        <v>2</v>
      </c>
      <c r="B241" t="n">
        <v>50</v>
      </c>
      <c r="C241" t="inlineStr">
        <is>
          <t xml:space="preserve">CONCLUIDO	</t>
        </is>
      </c>
      <c r="D241" t="n">
        <v>1.1213</v>
      </c>
      <c r="E241" t="n">
        <v>89.18000000000001</v>
      </c>
      <c r="F241" t="n">
        <v>82.97</v>
      </c>
      <c r="G241" t="n">
        <v>26.48</v>
      </c>
      <c r="H241" t="n">
        <v>0.48</v>
      </c>
      <c r="I241" t="n">
        <v>188</v>
      </c>
      <c r="J241" t="n">
        <v>109.96</v>
      </c>
      <c r="K241" t="n">
        <v>41.65</v>
      </c>
      <c r="L241" t="n">
        <v>3</v>
      </c>
      <c r="M241" t="n">
        <v>186</v>
      </c>
      <c r="N241" t="n">
        <v>15.31</v>
      </c>
      <c r="O241" t="n">
        <v>13795.21</v>
      </c>
      <c r="P241" t="n">
        <v>780.71</v>
      </c>
      <c r="Q241" t="n">
        <v>1262.15</v>
      </c>
      <c r="R241" t="n">
        <v>286.25</v>
      </c>
      <c r="S241" t="n">
        <v>108.84</v>
      </c>
      <c r="T241" t="n">
        <v>86934.39999999999</v>
      </c>
      <c r="U241" t="n">
        <v>0.38</v>
      </c>
      <c r="V241" t="n">
        <v>0.87</v>
      </c>
      <c r="W241" t="n">
        <v>20.95</v>
      </c>
      <c r="X241" t="n">
        <v>5.37</v>
      </c>
      <c r="Y241" t="n">
        <v>0.5</v>
      </c>
      <c r="Z241" t="n">
        <v>10</v>
      </c>
    </row>
    <row r="242">
      <c r="A242" t="n">
        <v>3</v>
      </c>
      <c r="B242" t="n">
        <v>50</v>
      </c>
      <c r="C242" t="inlineStr">
        <is>
          <t xml:space="preserve">CONCLUIDO	</t>
        </is>
      </c>
      <c r="D242" t="n">
        <v>1.1542</v>
      </c>
      <c r="E242" t="n">
        <v>86.64</v>
      </c>
      <c r="F242" t="n">
        <v>81.54000000000001</v>
      </c>
      <c r="G242" t="n">
        <v>35.45</v>
      </c>
      <c r="H242" t="n">
        <v>0.63</v>
      </c>
      <c r="I242" t="n">
        <v>138</v>
      </c>
      <c r="J242" t="n">
        <v>111.23</v>
      </c>
      <c r="K242" t="n">
        <v>41.65</v>
      </c>
      <c r="L242" t="n">
        <v>4</v>
      </c>
      <c r="M242" t="n">
        <v>136</v>
      </c>
      <c r="N242" t="n">
        <v>15.58</v>
      </c>
      <c r="O242" t="n">
        <v>13952.52</v>
      </c>
      <c r="P242" t="n">
        <v>760.25</v>
      </c>
      <c r="Q242" t="n">
        <v>1261.99</v>
      </c>
      <c r="R242" t="n">
        <v>239.75</v>
      </c>
      <c r="S242" t="n">
        <v>108.84</v>
      </c>
      <c r="T242" t="n">
        <v>63933.24</v>
      </c>
      <c r="U242" t="n">
        <v>0.45</v>
      </c>
      <c r="V242" t="n">
        <v>0.89</v>
      </c>
      <c r="W242" t="n">
        <v>20.87</v>
      </c>
      <c r="X242" t="n">
        <v>3.95</v>
      </c>
      <c r="Y242" t="n">
        <v>0.5</v>
      </c>
      <c r="Z242" t="n">
        <v>10</v>
      </c>
    </row>
    <row r="243">
      <c r="A243" t="n">
        <v>4</v>
      </c>
      <c r="B243" t="n">
        <v>50</v>
      </c>
      <c r="C243" t="inlineStr">
        <is>
          <t xml:space="preserve">CONCLUIDO	</t>
        </is>
      </c>
      <c r="D243" t="n">
        <v>1.1751</v>
      </c>
      <c r="E243" t="n">
        <v>85.09999999999999</v>
      </c>
      <c r="F243" t="n">
        <v>80.66</v>
      </c>
      <c r="G243" t="n">
        <v>44.81</v>
      </c>
      <c r="H243" t="n">
        <v>0.78</v>
      </c>
      <c r="I243" t="n">
        <v>108</v>
      </c>
      <c r="J243" t="n">
        <v>112.51</v>
      </c>
      <c r="K243" t="n">
        <v>41.65</v>
      </c>
      <c r="L243" t="n">
        <v>5</v>
      </c>
      <c r="M243" t="n">
        <v>106</v>
      </c>
      <c r="N243" t="n">
        <v>15.86</v>
      </c>
      <c r="O243" t="n">
        <v>14110.24</v>
      </c>
      <c r="P243" t="n">
        <v>745.0700000000001</v>
      </c>
      <c r="Q243" t="n">
        <v>1261.96</v>
      </c>
      <c r="R243" t="n">
        <v>211.03</v>
      </c>
      <c r="S243" t="n">
        <v>108.84</v>
      </c>
      <c r="T243" t="n">
        <v>49722.4</v>
      </c>
      <c r="U243" t="n">
        <v>0.52</v>
      </c>
      <c r="V243" t="n">
        <v>0.9</v>
      </c>
      <c r="W243" t="n">
        <v>20.82</v>
      </c>
      <c r="X243" t="n">
        <v>3.07</v>
      </c>
      <c r="Y243" t="n">
        <v>0.5</v>
      </c>
      <c r="Z243" t="n">
        <v>10</v>
      </c>
    </row>
    <row r="244">
      <c r="A244" t="n">
        <v>5</v>
      </c>
      <c r="B244" t="n">
        <v>50</v>
      </c>
      <c r="C244" t="inlineStr">
        <is>
          <t xml:space="preserve">CONCLUIDO	</t>
        </is>
      </c>
      <c r="D244" t="n">
        <v>1.1887</v>
      </c>
      <c r="E244" t="n">
        <v>84.12</v>
      </c>
      <c r="F244" t="n">
        <v>80.11</v>
      </c>
      <c r="G244" t="n">
        <v>54.01</v>
      </c>
      <c r="H244" t="n">
        <v>0.93</v>
      </c>
      <c r="I244" t="n">
        <v>89</v>
      </c>
      <c r="J244" t="n">
        <v>113.79</v>
      </c>
      <c r="K244" t="n">
        <v>41.65</v>
      </c>
      <c r="L244" t="n">
        <v>6</v>
      </c>
      <c r="M244" t="n">
        <v>87</v>
      </c>
      <c r="N244" t="n">
        <v>16.14</v>
      </c>
      <c r="O244" t="n">
        <v>14268.39</v>
      </c>
      <c r="P244" t="n">
        <v>733.24</v>
      </c>
      <c r="Q244" t="n">
        <v>1262.04</v>
      </c>
      <c r="R244" t="n">
        <v>193.3</v>
      </c>
      <c r="S244" t="n">
        <v>108.84</v>
      </c>
      <c r="T244" t="n">
        <v>40952.73</v>
      </c>
      <c r="U244" t="n">
        <v>0.5600000000000001</v>
      </c>
      <c r="V244" t="n">
        <v>0.9</v>
      </c>
      <c r="W244" t="n">
        <v>20.78</v>
      </c>
      <c r="X244" t="n">
        <v>2.52</v>
      </c>
      <c r="Y244" t="n">
        <v>0.5</v>
      </c>
      <c r="Z244" t="n">
        <v>10</v>
      </c>
    </row>
    <row r="245">
      <c r="A245" t="n">
        <v>6</v>
      </c>
      <c r="B245" t="n">
        <v>50</v>
      </c>
      <c r="C245" t="inlineStr">
        <is>
          <t xml:space="preserve">CONCLUIDO	</t>
        </is>
      </c>
      <c r="D245" t="n">
        <v>1.1989</v>
      </c>
      <c r="E245" t="n">
        <v>83.41</v>
      </c>
      <c r="F245" t="n">
        <v>79.70999999999999</v>
      </c>
      <c r="G245" t="n">
        <v>63.76</v>
      </c>
      <c r="H245" t="n">
        <v>1.07</v>
      </c>
      <c r="I245" t="n">
        <v>75</v>
      </c>
      <c r="J245" t="n">
        <v>115.08</v>
      </c>
      <c r="K245" t="n">
        <v>41.65</v>
      </c>
      <c r="L245" t="n">
        <v>7</v>
      </c>
      <c r="M245" t="n">
        <v>73</v>
      </c>
      <c r="N245" t="n">
        <v>16.43</v>
      </c>
      <c r="O245" t="n">
        <v>14426.96</v>
      </c>
      <c r="P245" t="n">
        <v>721.9</v>
      </c>
      <c r="Q245" t="n">
        <v>1261.98</v>
      </c>
      <c r="R245" t="n">
        <v>180.28</v>
      </c>
      <c r="S245" t="n">
        <v>108.84</v>
      </c>
      <c r="T245" t="n">
        <v>34513.44</v>
      </c>
      <c r="U245" t="n">
        <v>0.6</v>
      </c>
      <c r="V245" t="n">
        <v>0.91</v>
      </c>
      <c r="W245" t="n">
        <v>20.76</v>
      </c>
      <c r="X245" t="n">
        <v>2.12</v>
      </c>
      <c r="Y245" t="n">
        <v>0.5</v>
      </c>
      <c r="Z245" t="n">
        <v>10</v>
      </c>
    </row>
    <row r="246">
      <c r="A246" t="n">
        <v>7</v>
      </c>
      <c r="B246" t="n">
        <v>50</v>
      </c>
      <c r="C246" t="inlineStr">
        <is>
          <t xml:space="preserve">CONCLUIDO	</t>
        </is>
      </c>
      <c r="D246" t="n">
        <v>1.206</v>
      </c>
      <c r="E246" t="n">
        <v>82.92</v>
      </c>
      <c r="F246" t="n">
        <v>79.44</v>
      </c>
      <c r="G246" t="n">
        <v>73.33</v>
      </c>
      <c r="H246" t="n">
        <v>1.21</v>
      </c>
      <c r="I246" t="n">
        <v>65</v>
      </c>
      <c r="J246" t="n">
        <v>116.37</v>
      </c>
      <c r="K246" t="n">
        <v>41.65</v>
      </c>
      <c r="L246" t="n">
        <v>8</v>
      </c>
      <c r="M246" t="n">
        <v>63</v>
      </c>
      <c r="N246" t="n">
        <v>16.72</v>
      </c>
      <c r="O246" t="n">
        <v>14585.96</v>
      </c>
      <c r="P246" t="n">
        <v>712.59</v>
      </c>
      <c r="Q246" t="n">
        <v>1261.91</v>
      </c>
      <c r="R246" t="n">
        <v>171.22</v>
      </c>
      <c r="S246" t="n">
        <v>108.84</v>
      </c>
      <c r="T246" t="n">
        <v>30034.64</v>
      </c>
      <c r="U246" t="n">
        <v>0.64</v>
      </c>
      <c r="V246" t="n">
        <v>0.91</v>
      </c>
      <c r="W246" t="n">
        <v>20.76</v>
      </c>
      <c r="X246" t="n">
        <v>1.85</v>
      </c>
      <c r="Y246" t="n">
        <v>0.5</v>
      </c>
      <c r="Z246" t="n">
        <v>10</v>
      </c>
    </row>
    <row r="247">
      <c r="A247" t="n">
        <v>8</v>
      </c>
      <c r="B247" t="n">
        <v>50</v>
      </c>
      <c r="C247" t="inlineStr">
        <is>
          <t xml:space="preserve">CONCLUIDO	</t>
        </is>
      </c>
      <c r="D247" t="n">
        <v>1.2128</v>
      </c>
      <c r="E247" t="n">
        <v>82.45999999999999</v>
      </c>
      <c r="F247" t="n">
        <v>79.15000000000001</v>
      </c>
      <c r="G247" t="n">
        <v>83.31999999999999</v>
      </c>
      <c r="H247" t="n">
        <v>1.35</v>
      </c>
      <c r="I247" t="n">
        <v>57</v>
      </c>
      <c r="J247" t="n">
        <v>117.66</v>
      </c>
      <c r="K247" t="n">
        <v>41.65</v>
      </c>
      <c r="L247" t="n">
        <v>9</v>
      </c>
      <c r="M247" t="n">
        <v>55</v>
      </c>
      <c r="N247" t="n">
        <v>17.01</v>
      </c>
      <c r="O247" t="n">
        <v>14745.39</v>
      </c>
      <c r="P247" t="n">
        <v>703.15</v>
      </c>
      <c r="Q247" t="n">
        <v>1261.97</v>
      </c>
      <c r="R247" t="n">
        <v>162.14</v>
      </c>
      <c r="S247" t="n">
        <v>108.84</v>
      </c>
      <c r="T247" t="n">
        <v>25531.66</v>
      </c>
      <c r="U247" t="n">
        <v>0.67</v>
      </c>
      <c r="V247" t="n">
        <v>0.92</v>
      </c>
      <c r="W247" t="n">
        <v>20.73</v>
      </c>
      <c r="X247" t="n">
        <v>1.57</v>
      </c>
      <c r="Y247" t="n">
        <v>0.5</v>
      </c>
      <c r="Z247" t="n">
        <v>10</v>
      </c>
    </row>
    <row r="248">
      <c r="A248" t="n">
        <v>9</v>
      </c>
      <c r="B248" t="n">
        <v>50</v>
      </c>
      <c r="C248" t="inlineStr">
        <is>
          <t xml:space="preserve">CONCLUIDO	</t>
        </is>
      </c>
      <c r="D248" t="n">
        <v>1.2167</v>
      </c>
      <c r="E248" t="n">
        <v>82.19</v>
      </c>
      <c r="F248" t="n">
        <v>79.02</v>
      </c>
      <c r="G248" t="n">
        <v>92.95999999999999</v>
      </c>
      <c r="H248" t="n">
        <v>1.48</v>
      </c>
      <c r="I248" t="n">
        <v>51</v>
      </c>
      <c r="J248" t="n">
        <v>118.96</v>
      </c>
      <c r="K248" t="n">
        <v>41.65</v>
      </c>
      <c r="L248" t="n">
        <v>10</v>
      </c>
      <c r="M248" t="n">
        <v>49</v>
      </c>
      <c r="N248" t="n">
        <v>17.31</v>
      </c>
      <c r="O248" t="n">
        <v>14905.25</v>
      </c>
      <c r="P248" t="n">
        <v>693.42</v>
      </c>
      <c r="Q248" t="n">
        <v>1261.95</v>
      </c>
      <c r="R248" t="n">
        <v>157.9</v>
      </c>
      <c r="S248" t="n">
        <v>108.84</v>
      </c>
      <c r="T248" t="n">
        <v>23440.58</v>
      </c>
      <c r="U248" t="n">
        <v>0.6899999999999999</v>
      </c>
      <c r="V248" t="n">
        <v>0.92</v>
      </c>
      <c r="W248" t="n">
        <v>20.72</v>
      </c>
      <c r="X248" t="n">
        <v>1.43</v>
      </c>
      <c r="Y248" t="n">
        <v>0.5</v>
      </c>
      <c r="Z248" t="n">
        <v>10</v>
      </c>
    </row>
    <row r="249">
      <c r="A249" t="n">
        <v>10</v>
      </c>
      <c r="B249" t="n">
        <v>50</v>
      </c>
      <c r="C249" t="inlineStr">
        <is>
          <t xml:space="preserve">CONCLUIDO	</t>
        </is>
      </c>
      <c r="D249" t="n">
        <v>1.2202</v>
      </c>
      <c r="E249" t="n">
        <v>81.95</v>
      </c>
      <c r="F249" t="n">
        <v>78.89</v>
      </c>
      <c r="G249" t="n">
        <v>102.9</v>
      </c>
      <c r="H249" t="n">
        <v>1.61</v>
      </c>
      <c r="I249" t="n">
        <v>46</v>
      </c>
      <c r="J249" t="n">
        <v>120.26</v>
      </c>
      <c r="K249" t="n">
        <v>41.65</v>
      </c>
      <c r="L249" t="n">
        <v>11</v>
      </c>
      <c r="M249" t="n">
        <v>44</v>
      </c>
      <c r="N249" t="n">
        <v>17.61</v>
      </c>
      <c r="O249" t="n">
        <v>15065.56</v>
      </c>
      <c r="P249" t="n">
        <v>685.2</v>
      </c>
      <c r="Q249" t="n">
        <v>1261.93</v>
      </c>
      <c r="R249" t="n">
        <v>153.66</v>
      </c>
      <c r="S249" t="n">
        <v>108.84</v>
      </c>
      <c r="T249" t="n">
        <v>21347.39</v>
      </c>
      <c r="U249" t="n">
        <v>0.71</v>
      </c>
      <c r="V249" t="n">
        <v>0.92</v>
      </c>
      <c r="W249" t="n">
        <v>20.72</v>
      </c>
      <c r="X249" t="n">
        <v>1.31</v>
      </c>
      <c r="Y249" t="n">
        <v>0.5</v>
      </c>
      <c r="Z249" t="n">
        <v>10</v>
      </c>
    </row>
    <row r="250">
      <c r="A250" t="n">
        <v>11</v>
      </c>
      <c r="B250" t="n">
        <v>50</v>
      </c>
      <c r="C250" t="inlineStr">
        <is>
          <t xml:space="preserve">CONCLUIDO	</t>
        </is>
      </c>
      <c r="D250" t="n">
        <v>1.2236</v>
      </c>
      <c r="E250" t="n">
        <v>81.73</v>
      </c>
      <c r="F250" t="n">
        <v>78.76000000000001</v>
      </c>
      <c r="G250" t="n">
        <v>112.51</v>
      </c>
      <c r="H250" t="n">
        <v>1.74</v>
      </c>
      <c r="I250" t="n">
        <v>42</v>
      </c>
      <c r="J250" t="n">
        <v>121.56</v>
      </c>
      <c r="K250" t="n">
        <v>41.65</v>
      </c>
      <c r="L250" t="n">
        <v>12</v>
      </c>
      <c r="M250" t="n">
        <v>40</v>
      </c>
      <c r="N250" t="n">
        <v>17.91</v>
      </c>
      <c r="O250" t="n">
        <v>15226.31</v>
      </c>
      <c r="P250" t="n">
        <v>676.53</v>
      </c>
      <c r="Q250" t="n">
        <v>1261.91</v>
      </c>
      <c r="R250" t="n">
        <v>149.29</v>
      </c>
      <c r="S250" t="n">
        <v>108.84</v>
      </c>
      <c r="T250" t="n">
        <v>19184.77</v>
      </c>
      <c r="U250" t="n">
        <v>0.73</v>
      </c>
      <c r="V250" t="n">
        <v>0.92</v>
      </c>
      <c r="W250" t="n">
        <v>20.71</v>
      </c>
      <c r="X250" t="n">
        <v>1.18</v>
      </c>
      <c r="Y250" t="n">
        <v>0.5</v>
      </c>
      <c r="Z250" t="n">
        <v>10</v>
      </c>
    </row>
    <row r="251">
      <c r="A251" t="n">
        <v>12</v>
      </c>
      <c r="B251" t="n">
        <v>50</v>
      </c>
      <c r="C251" t="inlineStr">
        <is>
          <t xml:space="preserve">CONCLUIDO	</t>
        </is>
      </c>
      <c r="D251" t="n">
        <v>1.2268</v>
      </c>
      <c r="E251" t="n">
        <v>81.51000000000001</v>
      </c>
      <c r="F251" t="n">
        <v>78.63</v>
      </c>
      <c r="G251" t="n">
        <v>124.16</v>
      </c>
      <c r="H251" t="n">
        <v>1.87</v>
      </c>
      <c r="I251" t="n">
        <v>38</v>
      </c>
      <c r="J251" t="n">
        <v>122.87</v>
      </c>
      <c r="K251" t="n">
        <v>41.65</v>
      </c>
      <c r="L251" t="n">
        <v>13</v>
      </c>
      <c r="M251" t="n">
        <v>36</v>
      </c>
      <c r="N251" t="n">
        <v>18.22</v>
      </c>
      <c r="O251" t="n">
        <v>15387.5</v>
      </c>
      <c r="P251" t="n">
        <v>668.01</v>
      </c>
      <c r="Q251" t="n">
        <v>1261.93</v>
      </c>
      <c r="R251" t="n">
        <v>145.08</v>
      </c>
      <c r="S251" t="n">
        <v>108.84</v>
      </c>
      <c r="T251" t="n">
        <v>17098.55</v>
      </c>
      <c r="U251" t="n">
        <v>0.75</v>
      </c>
      <c r="V251" t="n">
        <v>0.92</v>
      </c>
      <c r="W251" t="n">
        <v>20.71</v>
      </c>
      <c r="X251" t="n">
        <v>1.05</v>
      </c>
      <c r="Y251" t="n">
        <v>0.5</v>
      </c>
      <c r="Z251" t="n">
        <v>10</v>
      </c>
    </row>
    <row r="252">
      <c r="A252" t="n">
        <v>13</v>
      </c>
      <c r="B252" t="n">
        <v>50</v>
      </c>
      <c r="C252" t="inlineStr">
        <is>
          <t xml:space="preserve">CONCLUIDO	</t>
        </is>
      </c>
      <c r="D252" t="n">
        <v>1.2288</v>
      </c>
      <c r="E252" t="n">
        <v>81.38</v>
      </c>
      <c r="F252" t="n">
        <v>78.56999999999999</v>
      </c>
      <c r="G252" t="n">
        <v>134.69</v>
      </c>
      <c r="H252" t="n">
        <v>1.99</v>
      </c>
      <c r="I252" t="n">
        <v>35</v>
      </c>
      <c r="J252" t="n">
        <v>124.18</v>
      </c>
      <c r="K252" t="n">
        <v>41.65</v>
      </c>
      <c r="L252" t="n">
        <v>14</v>
      </c>
      <c r="M252" t="n">
        <v>33</v>
      </c>
      <c r="N252" t="n">
        <v>18.53</v>
      </c>
      <c r="O252" t="n">
        <v>15549.15</v>
      </c>
      <c r="P252" t="n">
        <v>658.42</v>
      </c>
      <c r="Q252" t="n">
        <v>1261.91</v>
      </c>
      <c r="R252" t="n">
        <v>143.24</v>
      </c>
      <c r="S252" t="n">
        <v>108.84</v>
      </c>
      <c r="T252" t="n">
        <v>16194.85</v>
      </c>
      <c r="U252" t="n">
        <v>0.76</v>
      </c>
      <c r="V252" t="n">
        <v>0.92</v>
      </c>
      <c r="W252" t="n">
        <v>20.7</v>
      </c>
      <c r="X252" t="n">
        <v>0.98</v>
      </c>
      <c r="Y252" t="n">
        <v>0.5</v>
      </c>
      <c r="Z252" t="n">
        <v>10</v>
      </c>
    </row>
    <row r="253">
      <c r="A253" t="n">
        <v>14</v>
      </c>
      <c r="B253" t="n">
        <v>50</v>
      </c>
      <c r="C253" t="inlineStr">
        <is>
          <t xml:space="preserve">CONCLUIDO	</t>
        </is>
      </c>
      <c r="D253" t="n">
        <v>1.2313</v>
      </c>
      <c r="E253" t="n">
        <v>81.22</v>
      </c>
      <c r="F253" t="n">
        <v>78.47</v>
      </c>
      <c r="G253" t="n">
        <v>147.13</v>
      </c>
      <c r="H253" t="n">
        <v>2.11</v>
      </c>
      <c r="I253" t="n">
        <v>32</v>
      </c>
      <c r="J253" t="n">
        <v>125.49</v>
      </c>
      <c r="K253" t="n">
        <v>41.65</v>
      </c>
      <c r="L253" t="n">
        <v>15</v>
      </c>
      <c r="M253" t="n">
        <v>30</v>
      </c>
      <c r="N253" t="n">
        <v>18.84</v>
      </c>
      <c r="O253" t="n">
        <v>15711.24</v>
      </c>
      <c r="P253" t="n">
        <v>649.67</v>
      </c>
      <c r="Q253" t="n">
        <v>1261.91</v>
      </c>
      <c r="R253" t="n">
        <v>139.59</v>
      </c>
      <c r="S253" t="n">
        <v>108.84</v>
      </c>
      <c r="T253" t="n">
        <v>14383.42</v>
      </c>
      <c r="U253" t="n">
        <v>0.78</v>
      </c>
      <c r="V253" t="n">
        <v>0.92</v>
      </c>
      <c r="W253" t="n">
        <v>20.7</v>
      </c>
      <c r="X253" t="n">
        <v>0.88</v>
      </c>
      <c r="Y253" t="n">
        <v>0.5</v>
      </c>
      <c r="Z253" t="n">
        <v>10</v>
      </c>
    </row>
    <row r="254">
      <c r="A254" t="n">
        <v>15</v>
      </c>
      <c r="B254" t="n">
        <v>50</v>
      </c>
      <c r="C254" t="inlineStr">
        <is>
          <t xml:space="preserve">CONCLUIDO	</t>
        </is>
      </c>
      <c r="D254" t="n">
        <v>1.2329</v>
      </c>
      <c r="E254" t="n">
        <v>81.11</v>
      </c>
      <c r="F254" t="n">
        <v>78.41</v>
      </c>
      <c r="G254" t="n">
        <v>156.81</v>
      </c>
      <c r="H254" t="n">
        <v>2.23</v>
      </c>
      <c r="I254" t="n">
        <v>30</v>
      </c>
      <c r="J254" t="n">
        <v>126.81</v>
      </c>
      <c r="K254" t="n">
        <v>41.65</v>
      </c>
      <c r="L254" t="n">
        <v>16</v>
      </c>
      <c r="M254" t="n">
        <v>28</v>
      </c>
      <c r="N254" t="n">
        <v>19.16</v>
      </c>
      <c r="O254" t="n">
        <v>15873.8</v>
      </c>
      <c r="P254" t="n">
        <v>641.0700000000001</v>
      </c>
      <c r="Q254" t="n">
        <v>1261.9</v>
      </c>
      <c r="R254" t="n">
        <v>137.66</v>
      </c>
      <c r="S254" t="n">
        <v>108.84</v>
      </c>
      <c r="T254" t="n">
        <v>13428.47</v>
      </c>
      <c r="U254" t="n">
        <v>0.79</v>
      </c>
      <c r="V254" t="n">
        <v>0.92</v>
      </c>
      <c r="W254" t="n">
        <v>20.7</v>
      </c>
      <c r="X254" t="n">
        <v>0.82</v>
      </c>
      <c r="Y254" t="n">
        <v>0.5</v>
      </c>
      <c r="Z254" t="n">
        <v>10</v>
      </c>
    </row>
    <row r="255">
      <c r="A255" t="n">
        <v>16</v>
      </c>
      <c r="B255" t="n">
        <v>50</v>
      </c>
      <c r="C255" t="inlineStr">
        <is>
          <t xml:space="preserve">CONCLUIDO	</t>
        </is>
      </c>
      <c r="D255" t="n">
        <v>1.2343</v>
      </c>
      <c r="E255" t="n">
        <v>81.02</v>
      </c>
      <c r="F255" t="n">
        <v>78.36</v>
      </c>
      <c r="G255" t="n">
        <v>167.92</v>
      </c>
      <c r="H255" t="n">
        <v>2.34</v>
      </c>
      <c r="I255" t="n">
        <v>28</v>
      </c>
      <c r="J255" t="n">
        <v>128.13</v>
      </c>
      <c r="K255" t="n">
        <v>41.65</v>
      </c>
      <c r="L255" t="n">
        <v>17</v>
      </c>
      <c r="M255" t="n">
        <v>20</v>
      </c>
      <c r="N255" t="n">
        <v>19.48</v>
      </c>
      <c r="O255" t="n">
        <v>16036.82</v>
      </c>
      <c r="P255" t="n">
        <v>632.59</v>
      </c>
      <c r="Q255" t="n">
        <v>1261.94</v>
      </c>
      <c r="R255" t="n">
        <v>136.3</v>
      </c>
      <c r="S255" t="n">
        <v>108.84</v>
      </c>
      <c r="T255" t="n">
        <v>12760.03</v>
      </c>
      <c r="U255" t="n">
        <v>0.8</v>
      </c>
      <c r="V255" t="n">
        <v>0.92</v>
      </c>
      <c r="W255" t="n">
        <v>20.69</v>
      </c>
      <c r="X255" t="n">
        <v>0.78</v>
      </c>
      <c r="Y255" t="n">
        <v>0.5</v>
      </c>
      <c r="Z255" t="n">
        <v>10</v>
      </c>
    </row>
    <row r="256">
      <c r="A256" t="n">
        <v>17</v>
      </c>
      <c r="B256" t="n">
        <v>50</v>
      </c>
      <c r="C256" t="inlineStr">
        <is>
          <t xml:space="preserve">CONCLUIDO	</t>
        </is>
      </c>
      <c r="D256" t="n">
        <v>1.2348</v>
      </c>
      <c r="E256" t="n">
        <v>80.98999999999999</v>
      </c>
      <c r="F256" t="n">
        <v>78.34999999999999</v>
      </c>
      <c r="G256" t="n">
        <v>174.11</v>
      </c>
      <c r="H256" t="n">
        <v>2.46</v>
      </c>
      <c r="I256" t="n">
        <v>27</v>
      </c>
      <c r="J256" t="n">
        <v>129.46</v>
      </c>
      <c r="K256" t="n">
        <v>41.65</v>
      </c>
      <c r="L256" t="n">
        <v>18</v>
      </c>
      <c r="M256" t="n">
        <v>10</v>
      </c>
      <c r="N256" t="n">
        <v>19.81</v>
      </c>
      <c r="O256" t="n">
        <v>16200.3</v>
      </c>
      <c r="P256" t="n">
        <v>629.62</v>
      </c>
      <c r="Q256" t="n">
        <v>1261.91</v>
      </c>
      <c r="R256" t="n">
        <v>135.31</v>
      </c>
      <c r="S256" t="n">
        <v>108.84</v>
      </c>
      <c r="T256" t="n">
        <v>12268.33</v>
      </c>
      <c r="U256" t="n">
        <v>0.8</v>
      </c>
      <c r="V256" t="n">
        <v>0.92</v>
      </c>
      <c r="W256" t="n">
        <v>20.71</v>
      </c>
      <c r="X256" t="n">
        <v>0.77</v>
      </c>
      <c r="Y256" t="n">
        <v>0.5</v>
      </c>
      <c r="Z256" t="n">
        <v>10</v>
      </c>
    </row>
    <row r="257">
      <c r="A257" t="n">
        <v>18</v>
      </c>
      <c r="B257" t="n">
        <v>50</v>
      </c>
      <c r="C257" t="inlineStr">
        <is>
          <t xml:space="preserve">CONCLUIDO	</t>
        </is>
      </c>
      <c r="D257" t="n">
        <v>1.2345</v>
      </c>
      <c r="E257" t="n">
        <v>81</v>
      </c>
      <c r="F257" t="n">
        <v>78.37</v>
      </c>
      <c r="G257" t="n">
        <v>174.15</v>
      </c>
      <c r="H257" t="n">
        <v>2.57</v>
      </c>
      <c r="I257" t="n">
        <v>27</v>
      </c>
      <c r="J257" t="n">
        <v>130.79</v>
      </c>
      <c r="K257" t="n">
        <v>41.65</v>
      </c>
      <c r="L257" t="n">
        <v>19</v>
      </c>
      <c r="M257" t="n">
        <v>1</v>
      </c>
      <c r="N257" t="n">
        <v>20.14</v>
      </c>
      <c r="O257" t="n">
        <v>16364.25</v>
      </c>
      <c r="P257" t="n">
        <v>632.92</v>
      </c>
      <c r="Q257" t="n">
        <v>1261.93</v>
      </c>
      <c r="R257" t="n">
        <v>135.4</v>
      </c>
      <c r="S257" t="n">
        <v>108.84</v>
      </c>
      <c r="T257" t="n">
        <v>12313.23</v>
      </c>
      <c r="U257" t="n">
        <v>0.8</v>
      </c>
      <c r="V257" t="n">
        <v>0.92</v>
      </c>
      <c r="W257" t="n">
        <v>20.72</v>
      </c>
      <c r="X257" t="n">
        <v>0.78</v>
      </c>
      <c r="Y257" t="n">
        <v>0.5</v>
      </c>
      <c r="Z257" t="n">
        <v>10</v>
      </c>
    </row>
    <row r="258">
      <c r="A258" t="n">
        <v>19</v>
      </c>
      <c r="B258" t="n">
        <v>50</v>
      </c>
      <c r="C258" t="inlineStr">
        <is>
          <t xml:space="preserve">CONCLUIDO	</t>
        </is>
      </c>
      <c r="D258" t="n">
        <v>1.2345</v>
      </c>
      <c r="E258" t="n">
        <v>81.01000000000001</v>
      </c>
      <c r="F258" t="n">
        <v>78.37</v>
      </c>
      <c r="G258" t="n">
        <v>174.16</v>
      </c>
      <c r="H258" t="n">
        <v>2.67</v>
      </c>
      <c r="I258" t="n">
        <v>27</v>
      </c>
      <c r="J258" t="n">
        <v>132.12</v>
      </c>
      <c r="K258" t="n">
        <v>41.65</v>
      </c>
      <c r="L258" t="n">
        <v>20</v>
      </c>
      <c r="M258" t="n">
        <v>0</v>
      </c>
      <c r="N258" t="n">
        <v>20.47</v>
      </c>
      <c r="O258" t="n">
        <v>16528.68</v>
      </c>
      <c r="P258" t="n">
        <v>638.53</v>
      </c>
      <c r="Q258" t="n">
        <v>1261.9</v>
      </c>
      <c r="R258" t="n">
        <v>135.48</v>
      </c>
      <c r="S258" t="n">
        <v>108.84</v>
      </c>
      <c r="T258" t="n">
        <v>12351.46</v>
      </c>
      <c r="U258" t="n">
        <v>0.8</v>
      </c>
      <c r="V258" t="n">
        <v>0.92</v>
      </c>
      <c r="W258" t="n">
        <v>20.73</v>
      </c>
      <c r="X258" t="n">
        <v>0.79</v>
      </c>
      <c r="Y258" t="n">
        <v>0.5</v>
      </c>
      <c r="Z258" t="n">
        <v>10</v>
      </c>
    </row>
    <row r="259">
      <c r="A259" t="n">
        <v>0</v>
      </c>
      <c r="B259" t="n">
        <v>25</v>
      </c>
      <c r="C259" t="inlineStr">
        <is>
          <t xml:space="preserve">CONCLUIDO	</t>
        </is>
      </c>
      <c r="D259" t="n">
        <v>1.027</v>
      </c>
      <c r="E259" t="n">
        <v>97.37</v>
      </c>
      <c r="F259" t="n">
        <v>89.75</v>
      </c>
      <c r="G259" t="n">
        <v>12.85</v>
      </c>
      <c r="H259" t="n">
        <v>0.28</v>
      </c>
      <c r="I259" t="n">
        <v>419</v>
      </c>
      <c r="J259" t="n">
        <v>61.76</v>
      </c>
      <c r="K259" t="n">
        <v>28.92</v>
      </c>
      <c r="L259" t="n">
        <v>1</v>
      </c>
      <c r="M259" t="n">
        <v>417</v>
      </c>
      <c r="N259" t="n">
        <v>6.84</v>
      </c>
      <c r="O259" t="n">
        <v>7851.41</v>
      </c>
      <c r="P259" t="n">
        <v>581.4</v>
      </c>
      <c r="Q259" t="n">
        <v>1262.41</v>
      </c>
      <c r="R259" t="n">
        <v>506.8</v>
      </c>
      <c r="S259" t="n">
        <v>108.84</v>
      </c>
      <c r="T259" t="n">
        <v>196050.94</v>
      </c>
      <c r="U259" t="n">
        <v>0.21</v>
      </c>
      <c r="V259" t="n">
        <v>0.8100000000000001</v>
      </c>
      <c r="W259" t="n">
        <v>21.34</v>
      </c>
      <c r="X259" t="n">
        <v>12.15</v>
      </c>
      <c r="Y259" t="n">
        <v>0.5</v>
      </c>
      <c r="Z259" t="n">
        <v>10</v>
      </c>
    </row>
    <row r="260">
      <c r="A260" t="n">
        <v>1</v>
      </c>
      <c r="B260" t="n">
        <v>25</v>
      </c>
      <c r="C260" t="inlineStr">
        <is>
          <t xml:space="preserve">CONCLUIDO	</t>
        </is>
      </c>
      <c r="D260" t="n">
        <v>1.1438</v>
      </c>
      <c r="E260" t="n">
        <v>87.43000000000001</v>
      </c>
      <c r="F260" t="n">
        <v>83.01000000000001</v>
      </c>
      <c r="G260" t="n">
        <v>26.35</v>
      </c>
      <c r="H260" t="n">
        <v>0.55</v>
      </c>
      <c r="I260" t="n">
        <v>189</v>
      </c>
      <c r="J260" t="n">
        <v>62.92</v>
      </c>
      <c r="K260" t="n">
        <v>28.92</v>
      </c>
      <c r="L260" t="n">
        <v>2</v>
      </c>
      <c r="M260" t="n">
        <v>187</v>
      </c>
      <c r="N260" t="n">
        <v>7</v>
      </c>
      <c r="O260" t="n">
        <v>7994.37</v>
      </c>
      <c r="P260" t="n">
        <v>524.15</v>
      </c>
      <c r="Q260" t="n">
        <v>1262.16</v>
      </c>
      <c r="R260" t="n">
        <v>287.11</v>
      </c>
      <c r="S260" t="n">
        <v>108.84</v>
      </c>
      <c r="T260" t="n">
        <v>87357.81</v>
      </c>
      <c r="U260" t="n">
        <v>0.38</v>
      </c>
      <c r="V260" t="n">
        <v>0.87</v>
      </c>
      <c r="W260" t="n">
        <v>20.96</v>
      </c>
      <c r="X260" t="n">
        <v>5.41</v>
      </c>
      <c r="Y260" t="n">
        <v>0.5</v>
      </c>
      <c r="Z260" t="n">
        <v>10</v>
      </c>
    </row>
    <row r="261">
      <c r="A261" t="n">
        <v>2</v>
      </c>
      <c r="B261" t="n">
        <v>25</v>
      </c>
      <c r="C261" t="inlineStr">
        <is>
          <t xml:space="preserve">CONCLUIDO	</t>
        </is>
      </c>
      <c r="D261" t="n">
        <v>1.184</v>
      </c>
      <c r="E261" t="n">
        <v>84.45999999999999</v>
      </c>
      <c r="F261" t="n">
        <v>81</v>
      </c>
      <c r="G261" t="n">
        <v>40.5</v>
      </c>
      <c r="H261" t="n">
        <v>0.8100000000000001</v>
      </c>
      <c r="I261" t="n">
        <v>120</v>
      </c>
      <c r="J261" t="n">
        <v>64.08</v>
      </c>
      <c r="K261" t="n">
        <v>28.92</v>
      </c>
      <c r="L261" t="n">
        <v>3</v>
      </c>
      <c r="M261" t="n">
        <v>118</v>
      </c>
      <c r="N261" t="n">
        <v>7.16</v>
      </c>
      <c r="O261" t="n">
        <v>8137.65</v>
      </c>
      <c r="P261" t="n">
        <v>497.19</v>
      </c>
      <c r="Q261" t="n">
        <v>1262.05</v>
      </c>
      <c r="R261" t="n">
        <v>221.95</v>
      </c>
      <c r="S261" t="n">
        <v>108.84</v>
      </c>
      <c r="T261" t="n">
        <v>55124.95</v>
      </c>
      <c r="U261" t="n">
        <v>0.49</v>
      </c>
      <c r="V261" t="n">
        <v>0.89</v>
      </c>
      <c r="W261" t="n">
        <v>20.84</v>
      </c>
      <c r="X261" t="n">
        <v>3.41</v>
      </c>
      <c r="Y261" t="n">
        <v>0.5</v>
      </c>
      <c r="Z261" t="n">
        <v>10</v>
      </c>
    </row>
    <row r="262">
      <c r="A262" t="n">
        <v>3</v>
      </c>
      <c r="B262" t="n">
        <v>25</v>
      </c>
      <c r="C262" t="inlineStr">
        <is>
          <t xml:space="preserve">CONCLUIDO	</t>
        </is>
      </c>
      <c r="D262" t="n">
        <v>1.2042</v>
      </c>
      <c r="E262" t="n">
        <v>83.04000000000001</v>
      </c>
      <c r="F262" t="n">
        <v>80.04000000000001</v>
      </c>
      <c r="G262" t="n">
        <v>55.2</v>
      </c>
      <c r="H262" t="n">
        <v>1.07</v>
      </c>
      <c r="I262" t="n">
        <v>87</v>
      </c>
      <c r="J262" t="n">
        <v>65.25</v>
      </c>
      <c r="K262" t="n">
        <v>28.92</v>
      </c>
      <c r="L262" t="n">
        <v>4</v>
      </c>
      <c r="M262" t="n">
        <v>85</v>
      </c>
      <c r="N262" t="n">
        <v>7.33</v>
      </c>
      <c r="O262" t="n">
        <v>8281.25</v>
      </c>
      <c r="P262" t="n">
        <v>476.26</v>
      </c>
      <c r="Q262" t="n">
        <v>1261.99</v>
      </c>
      <c r="R262" t="n">
        <v>190.98</v>
      </c>
      <c r="S262" t="n">
        <v>108.84</v>
      </c>
      <c r="T262" t="n">
        <v>39802.82</v>
      </c>
      <c r="U262" t="n">
        <v>0.57</v>
      </c>
      <c r="V262" t="n">
        <v>0.9</v>
      </c>
      <c r="W262" t="n">
        <v>20.78</v>
      </c>
      <c r="X262" t="n">
        <v>2.45</v>
      </c>
      <c r="Y262" t="n">
        <v>0.5</v>
      </c>
      <c r="Z262" t="n">
        <v>10</v>
      </c>
    </row>
    <row r="263">
      <c r="A263" t="n">
        <v>4</v>
      </c>
      <c r="B263" t="n">
        <v>25</v>
      </c>
      <c r="C263" t="inlineStr">
        <is>
          <t xml:space="preserve">CONCLUIDO	</t>
        </is>
      </c>
      <c r="D263" t="n">
        <v>1.2166</v>
      </c>
      <c r="E263" t="n">
        <v>82.2</v>
      </c>
      <c r="F263" t="n">
        <v>79.47</v>
      </c>
      <c r="G263" t="n">
        <v>71.17</v>
      </c>
      <c r="H263" t="n">
        <v>1.31</v>
      </c>
      <c r="I263" t="n">
        <v>67</v>
      </c>
      <c r="J263" t="n">
        <v>66.42</v>
      </c>
      <c r="K263" t="n">
        <v>28.92</v>
      </c>
      <c r="L263" t="n">
        <v>5</v>
      </c>
      <c r="M263" t="n">
        <v>65</v>
      </c>
      <c r="N263" t="n">
        <v>7.49</v>
      </c>
      <c r="O263" t="n">
        <v>8425.16</v>
      </c>
      <c r="P263" t="n">
        <v>456.62</v>
      </c>
      <c r="Q263" t="n">
        <v>1261.92</v>
      </c>
      <c r="R263" t="n">
        <v>172.73</v>
      </c>
      <c r="S263" t="n">
        <v>108.84</v>
      </c>
      <c r="T263" t="n">
        <v>30777.1</v>
      </c>
      <c r="U263" t="n">
        <v>0.63</v>
      </c>
      <c r="V263" t="n">
        <v>0.91</v>
      </c>
      <c r="W263" t="n">
        <v>20.75</v>
      </c>
      <c r="X263" t="n">
        <v>1.88</v>
      </c>
      <c r="Y263" t="n">
        <v>0.5</v>
      </c>
      <c r="Z263" t="n">
        <v>10</v>
      </c>
    </row>
    <row r="264">
      <c r="A264" t="n">
        <v>5</v>
      </c>
      <c r="B264" t="n">
        <v>25</v>
      </c>
      <c r="C264" t="inlineStr">
        <is>
          <t xml:space="preserve">CONCLUIDO	</t>
        </is>
      </c>
      <c r="D264" t="n">
        <v>1.2245</v>
      </c>
      <c r="E264" t="n">
        <v>81.66</v>
      </c>
      <c r="F264" t="n">
        <v>79.12</v>
      </c>
      <c r="G264" t="n">
        <v>87.91</v>
      </c>
      <c r="H264" t="n">
        <v>1.55</v>
      </c>
      <c r="I264" t="n">
        <v>54</v>
      </c>
      <c r="J264" t="n">
        <v>67.59</v>
      </c>
      <c r="K264" t="n">
        <v>28.92</v>
      </c>
      <c r="L264" t="n">
        <v>6</v>
      </c>
      <c r="M264" t="n">
        <v>38</v>
      </c>
      <c r="N264" t="n">
        <v>7.66</v>
      </c>
      <c r="O264" t="n">
        <v>8569.4</v>
      </c>
      <c r="P264" t="n">
        <v>439.18</v>
      </c>
      <c r="Q264" t="n">
        <v>1261.94</v>
      </c>
      <c r="R264" t="n">
        <v>160.39</v>
      </c>
      <c r="S264" t="n">
        <v>108.84</v>
      </c>
      <c r="T264" t="n">
        <v>24670.17</v>
      </c>
      <c r="U264" t="n">
        <v>0.68</v>
      </c>
      <c r="V264" t="n">
        <v>0.92</v>
      </c>
      <c r="W264" t="n">
        <v>20.75</v>
      </c>
      <c r="X264" t="n">
        <v>1.53</v>
      </c>
      <c r="Y264" t="n">
        <v>0.5</v>
      </c>
      <c r="Z264" t="n">
        <v>10</v>
      </c>
    </row>
    <row r="265">
      <c r="A265" t="n">
        <v>6</v>
      </c>
      <c r="B265" t="n">
        <v>25</v>
      </c>
      <c r="C265" t="inlineStr">
        <is>
          <t xml:space="preserve">CONCLUIDO	</t>
        </is>
      </c>
      <c r="D265" t="n">
        <v>1.2249</v>
      </c>
      <c r="E265" t="n">
        <v>81.64</v>
      </c>
      <c r="F265" t="n">
        <v>79.12</v>
      </c>
      <c r="G265" t="n">
        <v>91.29000000000001</v>
      </c>
      <c r="H265" t="n">
        <v>1.78</v>
      </c>
      <c r="I265" t="n">
        <v>52</v>
      </c>
      <c r="J265" t="n">
        <v>68.76000000000001</v>
      </c>
      <c r="K265" t="n">
        <v>28.92</v>
      </c>
      <c r="L265" t="n">
        <v>7</v>
      </c>
      <c r="M265" t="n">
        <v>1</v>
      </c>
      <c r="N265" t="n">
        <v>7.83</v>
      </c>
      <c r="O265" t="n">
        <v>8713.950000000001</v>
      </c>
      <c r="P265" t="n">
        <v>441.43</v>
      </c>
      <c r="Q265" t="n">
        <v>1261.95</v>
      </c>
      <c r="R265" t="n">
        <v>158.85</v>
      </c>
      <c r="S265" t="n">
        <v>108.84</v>
      </c>
      <c r="T265" t="n">
        <v>23913.25</v>
      </c>
      <c r="U265" t="n">
        <v>0.6899999999999999</v>
      </c>
      <c r="V265" t="n">
        <v>0.92</v>
      </c>
      <c r="W265" t="n">
        <v>20.8</v>
      </c>
      <c r="X265" t="n">
        <v>1.54</v>
      </c>
      <c r="Y265" t="n">
        <v>0.5</v>
      </c>
      <c r="Z265" t="n">
        <v>10</v>
      </c>
    </row>
    <row r="266">
      <c r="A266" t="n">
        <v>7</v>
      </c>
      <c r="B266" t="n">
        <v>25</v>
      </c>
      <c r="C266" t="inlineStr">
        <is>
          <t xml:space="preserve">CONCLUIDO	</t>
        </is>
      </c>
      <c r="D266" t="n">
        <v>1.2249</v>
      </c>
      <c r="E266" t="n">
        <v>81.64</v>
      </c>
      <c r="F266" t="n">
        <v>79.12</v>
      </c>
      <c r="G266" t="n">
        <v>91.3</v>
      </c>
      <c r="H266" t="n">
        <v>2</v>
      </c>
      <c r="I266" t="n">
        <v>52</v>
      </c>
      <c r="J266" t="n">
        <v>69.93000000000001</v>
      </c>
      <c r="K266" t="n">
        <v>28.92</v>
      </c>
      <c r="L266" t="n">
        <v>8</v>
      </c>
      <c r="M266" t="n">
        <v>0</v>
      </c>
      <c r="N266" t="n">
        <v>8.01</v>
      </c>
      <c r="O266" t="n">
        <v>8858.84</v>
      </c>
      <c r="P266" t="n">
        <v>448.39</v>
      </c>
      <c r="Q266" t="n">
        <v>1262.04</v>
      </c>
      <c r="R266" t="n">
        <v>158.96</v>
      </c>
      <c r="S266" t="n">
        <v>108.84</v>
      </c>
      <c r="T266" t="n">
        <v>23969.29</v>
      </c>
      <c r="U266" t="n">
        <v>0.68</v>
      </c>
      <c r="V266" t="n">
        <v>0.92</v>
      </c>
      <c r="W266" t="n">
        <v>20.8</v>
      </c>
      <c r="X266" t="n">
        <v>1.54</v>
      </c>
      <c r="Y266" t="n">
        <v>0.5</v>
      </c>
      <c r="Z266" t="n">
        <v>10</v>
      </c>
    </row>
    <row r="267">
      <c r="A267" t="n">
        <v>0</v>
      </c>
      <c r="B267" t="n">
        <v>85</v>
      </c>
      <c r="C267" t="inlineStr">
        <is>
          <t xml:space="preserve">CONCLUIDO	</t>
        </is>
      </c>
      <c r="D267" t="n">
        <v>0.6991000000000001</v>
      </c>
      <c r="E267" t="n">
        <v>143.03</v>
      </c>
      <c r="F267" t="n">
        <v>107.08</v>
      </c>
      <c r="G267" t="n">
        <v>6.48</v>
      </c>
      <c r="H267" t="n">
        <v>0.11</v>
      </c>
      <c r="I267" t="n">
        <v>991</v>
      </c>
      <c r="J267" t="n">
        <v>167.88</v>
      </c>
      <c r="K267" t="n">
        <v>51.39</v>
      </c>
      <c r="L267" t="n">
        <v>1</v>
      </c>
      <c r="M267" t="n">
        <v>989</v>
      </c>
      <c r="N267" t="n">
        <v>30.49</v>
      </c>
      <c r="O267" t="n">
        <v>20939.59</v>
      </c>
      <c r="P267" t="n">
        <v>1371.88</v>
      </c>
      <c r="Q267" t="n">
        <v>1263.37</v>
      </c>
      <c r="R267" t="n">
        <v>1073.05</v>
      </c>
      <c r="S267" t="n">
        <v>108.84</v>
      </c>
      <c r="T267" t="n">
        <v>476318.36</v>
      </c>
      <c r="U267" t="n">
        <v>0.1</v>
      </c>
      <c r="V267" t="n">
        <v>0.68</v>
      </c>
      <c r="W267" t="n">
        <v>22.26</v>
      </c>
      <c r="X267" t="n">
        <v>29.44</v>
      </c>
      <c r="Y267" t="n">
        <v>0.5</v>
      </c>
      <c r="Z267" t="n">
        <v>10</v>
      </c>
    </row>
    <row r="268">
      <c r="A268" t="n">
        <v>1</v>
      </c>
      <c r="B268" t="n">
        <v>85</v>
      </c>
      <c r="C268" t="inlineStr">
        <is>
          <t xml:space="preserve">CONCLUIDO	</t>
        </is>
      </c>
      <c r="D268" t="n">
        <v>0.9446</v>
      </c>
      <c r="E268" t="n">
        <v>105.86</v>
      </c>
      <c r="F268" t="n">
        <v>89.53</v>
      </c>
      <c r="G268" t="n">
        <v>13.04</v>
      </c>
      <c r="H268" t="n">
        <v>0.21</v>
      </c>
      <c r="I268" t="n">
        <v>412</v>
      </c>
      <c r="J268" t="n">
        <v>169.33</v>
      </c>
      <c r="K268" t="n">
        <v>51.39</v>
      </c>
      <c r="L268" t="n">
        <v>2</v>
      </c>
      <c r="M268" t="n">
        <v>410</v>
      </c>
      <c r="N268" t="n">
        <v>30.94</v>
      </c>
      <c r="O268" t="n">
        <v>21118.46</v>
      </c>
      <c r="P268" t="n">
        <v>1144.75</v>
      </c>
      <c r="Q268" t="n">
        <v>1262.43</v>
      </c>
      <c r="R268" t="n">
        <v>500.04</v>
      </c>
      <c r="S268" t="n">
        <v>108.84</v>
      </c>
      <c r="T268" t="n">
        <v>192706.54</v>
      </c>
      <c r="U268" t="n">
        <v>0.22</v>
      </c>
      <c r="V268" t="n">
        <v>0.8100000000000001</v>
      </c>
      <c r="W268" t="n">
        <v>21.32</v>
      </c>
      <c r="X268" t="n">
        <v>11.93</v>
      </c>
      <c r="Y268" t="n">
        <v>0.5</v>
      </c>
      <c r="Z268" t="n">
        <v>10</v>
      </c>
    </row>
    <row r="269">
      <c r="A269" t="n">
        <v>2</v>
      </c>
      <c r="B269" t="n">
        <v>85</v>
      </c>
      <c r="C269" t="inlineStr">
        <is>
          <t xml:space="preserve">CONCLUIDO	</t>
        </is>
      </c>
      <c r="D269" t="n">
        <v>1.0382</v>
      </c>
      <c r="E269" t="n">
        <v>96.31999999999999</v>
      </c>
      <c r="F269" t="n">
        <v>85.09999999999999</v>
      </c>
      <c r="G269" t="n">
        <v>19.56</v>
      </c>
      <c r="H269" t="n">
        <v>0.31</v>
      </c>
      <c r="I269" t="n">
        <v>261</v>
      </c>
      <c r="J269" t="n">
        <v>170.79</v>
      </c>
      <c r="K269" t="n">
        <v>51.39</v>
      </c>
      <c r="L269" t="n">
        <v>3</v>
      </c>
      <c r="M269" t="n">
        <v>259</v>
      </c>
      <c r="N269" t="n">
        <v>31.4</v>
      </c>
      <c r="O269" t="n">
        <v>21297.94</v>
      </c>
      <c r="P269" t="n">
        <v>1085.13</v>
      </c>
      <c r="Q269" t="n">
        <v>1262.29</v>
      </c>
      <c r="R269" t="n">
        <v>356.12</v>
      </c>
      <c r="S269" t="n">
        <v>108.84</v>
      </c>
      <c r="T269" t="n">
        <v>121503.62</v>
      </c>
      <c r="U269" t="n">
        <v>0.31</v>
      </c>
      <c r="V269" t="n">
        <v>0.85</v>
      </c>
      <c r="W269" t="n">
        <v>21.06</v>
      </c>
      <c r="X269" t="n">
        <v>7.5</v>
      </c>
      <c r="Y269" t="n">
        <v>0.5</v>
      </c>
      <c r="Z269" t="n">
        <v>10</v>
      </c>
    </row>
    <row r="270">
      <c r="A270" t="n">
        <v>3</v>
      </c>
      <c r="B270" t="n">
        <v>85</v>
      </c>
      <c r="C270" t="inlineStr">
        <is>
          <t xml:space="preserve">CONCLUIDO	</t>
        </is>
      </c>
      <c r="D270" t="n">
        <v>1.0891</v>
      </c>
      <c r="E270" t="n">
        <v>91.81999999999999</v>
      </c>
      <c r="F270" t="n">
        <v>83.01000000000001</v>
      </c>
      <c r="G270" t="n">
        <v>26.21</v>
      </c>
      <c r="H270" t="n">
        <v>0.41</v>
      </c>
      <c r="I270" t="n">
        <v>190</v>
      </c>
      <c r="J270" t="n">
        <v>172.25</v>
      </c>
      <c r="K270" t="n">
        <v>51.39</v>
      </c>
      <c r="L270" t="n">
        <v>4</v>
      </c>
      <c r="M270" t="n">
        <v>188</v>
      </c>
      <c r="N270" t="n">
        <v>31.86</v>
      </c>
      <c r="O270" t="n">
        <v>21478.05</v>
      </c>
      <c r="P270" t="n">
        <v>1055.2</v>
      </c>
      <c r="Q270" t="n">
        <v>1262.18</v>
      </c>
      <c r="R270" t="n">
        <v>287.46</v>
      </c>
      <c r="S270" t="n">
        <v>108.84</v>
      </c>
      <c r="T270" t="n">
        <v>87526.67</v>
      </c>
      <c r="U270" t="n">
        <v>0.38</v>
      </c>
      <c r="V270" t="n">
        <v>0.87</v>
      </c>
      <c r="W270" t="n">
        <v>20.95</v>
      </c>
      <c r="X270" t="n">
        <v>5.42</v>
      </c>
      <c r="Y270" t="n">
        <v>0.5</v>
      </c>
      <c r="Z270" t="n">
        <v>10</v>
      </c>
    </row>
    <row r="271">
      <c r="A271" t="n">
        <v>4</v>
      </c>
      <c r="B271" t="n">
        <v>85</v>
      </c>
      <c r="C271" t="inlineStr">
        <is>
          <t xml:space="preserve">CONCLUIDO	</t>
        </is>
      </c>
      <c r="D271" t="n">
        <v>1.1191</v>
      </c>
      <c r="E271" t="n">
        <v>89.34999999999999</v>
      </c>
      <c r="F271" t="n">
        <v>81.90000000000001</v>
      </c>
      <c r="G271" t="n">
        <v>32.76</v>
      </c>
      <c r="H271" t="n">
        <v>0.51</v>
      </c>
      <c r="I271" t="n">
        <v>150</v>
      </c>
      <c r="J271" t="n">
        <v>173.71</v>
      </c>
      <c r="K271" t="n">
        <v>51.39</v>
      </c>
      <c r="L271" t="n">
        <v>5</v>
      </c>
      <c r="M271" t="n">
        <v>148</v>
      </c>
      <c r="N271" t="n">
        <v>32.32</v>
      </c>
      <c r="O271" t="n">
        <v>21658.78</v>
      </c>
      <c r="P271" t="n">
        <v>1037.72</v>
      </c>
      <c r="Q271" t="n">
        <v>1262.09</v>
      </c>
      <c r="R271" t="n">
        <v>251.4</v>
      </c>
      <c r="S271" t="n">
        <v>108.84</v>
      </c>
      <c r="T271" t="n">
        <v>69698.34</v>
      </c>
      <c r="U271" t="n">
        <v>0.43</v>
      </c>
      <c r="V271" t="n">
        <v>0.88</v>
      </c>
      <c r="W271" t="n">
        <v>20.89</v>
      </c>
      <c r="X271" t="n">
        <v>4.31</v>
      </c>
      <c r="Y271" t="n">
        <v>0.5</v>
      </c>
      <c r="Z271" t="n">
        <v>10</v>
      </c>
    </row>
    <row r="272">
      <c r="A272" t="n">
        <v>5</v>
      </c>
      <c r="B272" t="n">
        <v>85</v>
      </c>
      <c r="C272" t="inlineStr">
        <is>
          <t xml:space="preserve">CONCLUIDO	</t>
        </is>
      </c>
      <c r="D272" t="n">
        <v>1.1404</v>
      </c>
      <c r="E272" t="n">
        <v>87.69</v>
      </c>
      <c r="F272" t="n">
        <v>81.11</v>
      </c>
      <c r="G272" t="n">
        <v>39.25</v>
      </c>
      <c r="H272" t="n">
        <v>0.61</v>
      </c>
      <c r="I272" t="n">
        <v>124</v>
      </c>
      <c r="J272" t="n">
        <v>175.18</v>
      </c>
      <c r="K272" t="n">
        <v>51.39</v>
      </c>
      <c r="L272" t="n">
        <v>6</v>
      </c>
      <c r="M272" t="n">
        <v>122</v>
      </c>
      <c r="N272" t="n">
        <v>32.79</v>
      </c>
      <c r="O272" t="n">
        <v>21840.16</v>
      </c>
      <c r="P272" t="n">
        <v>1024.8</v>
      </c>
      <c r="Q272" t="n">
        <v>1262.02</v>
      </c>
      <c r="R272" t="n">
        <v>226.11</v>
      </c>
      <c r="S272" t="n">
        <v>108.84</v>
      </c>
      <c r="T272" t="n">
        <v>57182.27</v>
      </c>
      <c r="U272" t="n">
        <v>0.48</v>
      </c>
      <c r="V272" t="n">
        <v>0.89</v>
      </c>
      <c r="W272" t="n">
        <v>20.84</v>
      </c>
      <c r="X272" t="n">
        <v>3.53</v>
      </c>
      <c r="Y272" t="n">
        <v>0.5</v>
      </c>
      <c r="Z272" t="n">
        <v>10</v>
      </c>
    </row>
    <row r="273">
      <c r="A273" t="n">
        <v>6</v>
      </c>
      <c r="B273" t="n">
        <v>85</v>
      </c>
      <c r="C273" t="inlineStr">
        <is>
          <t xml:space="preserve">CONCLUIDO	</t>
        </is>
      </c>
      <c r="D273" t="n">
        <v>1.1563</v>
      </c>
      <c r="E273" t="n">
        <v>86.48</v>
      </c>
      <c r="F273" t="n">
        <v>80.55</v>
      </c>
      <c r="G273" t="n">
        <v>46.03</v>
      </c>
      <c r="H273" t="n">
        <v>0.7</v>
      </c>
      <c r="I273" t="n">
        <v>105</v>
      </c>
      <c r="J273" t="n">
        <v>176.66</v>
      </c>
      <c r="K273" t="n">
        <v>51.39</v>
      </c>
      <c r="L273" t="n">
        <v>7</v>
      </c>
      <c r="M273" t="n">
        <v>103</v>
      </c>
      <c r="N273" t="n">
        <v>33.27</v>
      </c>
      <c r="O273" t="n">
        <v>22022.17</v>
      </c>
      <c r="P273" t="n">
        <v>1014.4</v>
      </c>
      <c r="Q273" t="n">
        <v>1262</v>
      </c>
      <c r="R273" t="n">
        <v>207.5</v>
      </c>
      <c r="S273" t="n">
        <v>108.84</v>
      </c>
      <c r="T273" t="n">
        <v>47972.66</v>
      </c>
      <c r="U273" t="n">
        <v>0.52</v>
      </c>
      <c r="V273" t="n">
        <v>0.9</v>
      </c>
      <c r="W273" t="n">
        <v>20.82</v>
      </c>
      <c r="X273" t="n">
        <v>2.97</v>
      </c>
      <c r="Y273" t="n">
        <v>0.5</v>
      </c>
      <c r="Z273" t="n">
        <v>10</v>
      </c>
    </row>
    <row r="274">
      <c r="A274" t="n">
        <v>7</v>
      </c>
      <c r="B274" t="n">
        <v>85</v>
      </c>
      <c r="C274" t="inlineStr">
        <is>
          <t xml:space="preserve">CONCLUIDO	</t>
        </is>
      </c>
      <c r="D274" t="n">
        <v>1.168</v>
      </c>
      <c r="E274" t="n">
        <v>85.62</v>
      </c>
      <c r="F274" t="n">
        <v>80.16</v>
      </c>
      <c r="G274" t="n">
        <v>52.85</v>
      </c>
      <c r="H274" t="n">
        <v>0.8</v>
      </c>
      <c r="I274" t="n">
        <v>91</v>
      </c>
      <c r="J274" t="n">
        <v>178.14</v>
      </c>
      <c r="K274" t="n">
        <v>51.39</v>
      </c>
      <c r="L274" t="n">
        <v>8</v>
      </c>
      <c r="M274" t="n">
        <v>89</v>
      </c>
      <c r="N274" t="n">
        <v>33.75</v>
      </c>
      <c r="O274" t="n">
        <v>22204.83</v>
      </c>
      <c r="P274" t="n">
        <v>1005.82</v>
      </c>
      <c r="Q274" t="n">
        <v>1262.02</v>
      </c>
      <c r="R274" t="n">
        <v>195.12</v>
      </c>
      <c r="S274" t="n">
        <v>108.84</v>
      </c>
      <c r="T274" t="n">
        <v>41854.03</v>
      </c>
      <c r="U274" t="n">
        <v>0.5600000000000001</v>
      </c>
      <c r="V274" t="n">
        <v>0.9</v>
      </c>
      <c r="W274" t="n">
        <v>20.78</v>
      </c>
      <c r="X274" t="n">
        <v>2.57</v>
      </c>
      <c r="Y274" t="n">
        <v>0.5</v>
      </c>
      <c r="Z274" t="n">
        <v>10</v>
      </c>
    </row>
    <row r="275">
      <c r="A275" t="n">
        <v>8</v>
      </c>
      <c r="B275" t="n">
        <v>85</v>
      </c>
      <c r="C275" t="inlineStr">
        <is>
          <t xml:space="preserve">CONCLUIDO	</t>
        </is>
      </c>
      <c r="D275" t="n">
        <v>1.1764</v>
      </c>
      <c r="E275" t="n">
        <v>85.01000000000001</v>
      </c>
      <c r="F275" t="n">
        <v>79.89</v>
      </c>
      <c r="G275" t="n">
        <v>59.18</v>
      </c>
      <c r="H275" t="n">
        <v>0.89</v>
      </c>
      <c r="I275" t="n">
        <v>81</v>
      </c>
      <c r="J275" t="n">
        <v>179.63</v>
      </c>
      <c r="K275" t="n">
        <v>51.39</v>
      </c>
      <c r="L275" t="n">
        <v>9</v>
      </c>
      <c r="M275" t="n">
        <v>79</v>
      </c>
      <c r="N275" t="n">
        <v>34.24</v>
      </c>
      <c r="O275" t="n">
        <v>22388.15</v>
      </c>
      <c r="P275" t="n">
        <v>999.28</v>
      </c>
      <c r="Q275" t="n">
        <v>1261.94</v>
      </c>
      <c r="R275" t="n">
        <v>185.66</v>
      </c>
      <c r="S275" t="n">
        <v>108.84</v>
      </c>
      <c r="T275" t="n">
        <v>37170.79</v>
      </c>
      <c r="U275" t="n">
        <v>0.59</v>
      </c>
      <c r="V275" t="n">
        <v>0.91</v>
      </c>
      <c r="W275" t="n">
        <v>20.79</v>
      </c>
      <c r="X275" t="n">
        <v>2.3</v>
      </c>
      <c r="Y275" t="n">
        <v>0.5</v>
      </c>
      <c r="Z275" t="n">
        <v>10</v>
      </c>
    </row>
    <row r="276">
      <c r="A276" t="n">
        <v>9</v>
      </c>
      <c r="B276" t="n">
        <v>85</v>
      </c>
      <c r="C276" t="inlineStr">
        <is>
          <t xml:space="preserve">CONCLUIDO	</t>
        </is>
      </c>
      <c r="D276" t="n">
        <v>1.1833</v>
      </c>
      <c r="E276" t="n">
        <v>84.51000000000001</v>
      </c>
      <c r="F276" t="n">
        <v>79.66</v>
      </c>
      <c r="G276" t="n">
        <v>65.48</v>
      </c>
      <c r="H276" t="n">
        <v>0.98</v>
      </c>
      <c r="I276" t="n">
        <v>73</v>
      </c>
      <c r="J276" t="n">
        <v>181.12</v>
      </c>
      <c r="K276" t="n">
        <v>51.39</v>
      </c>
      <c r="L276" t="n">
        <v>10</v>
      </c>
      <c r="M276" t="n">
        <v>71</v>
      </c>
      <c r="N276" t="n">
        <v>34.73</v>
      </c>
      <c r="O276" t="n">
        <v>22572.13</v>
      </c>
      <c r="P276" t="n">
        <v>993.8200000000001</v>
      </c>
      <c r="Q276" t="n">
        <v>1261.96</v>
      </c>
      <c r="R276" t="n">
        <v>178.62</v>
      </c>
      <c r="S276" t="n">
        <v>108.84</v>
      </c>
      <c r="T276" t="n">
        <v>33690.62</v>
      </c>
      <c r="U276" t="n">
        <v>0.61</v>
      </c>
      <c r="V276" t="n">
        <v>0.91</v>
      </c>
      <c r="W276" t="n">
        <v>20.77</v>
      </c>
      <c r="X276" t="n">
        <v>2.08</v>
      </c>
      <c r="Y276" t="n">
        <v>0.5</v>
      </c>
      <c r="Z276" t="n">
        <v>10</v>
      </c>
    </row>
    <row r="277">
      <c r="A277" t="n">
        <v>10</v>
      </c>
      <c r="B277" t="n">
        <v>85</v>
      </c>
      <c r="C277" t="inlineStr">
        <is>
          <t xml:space="preserve">CONCLUIDO	</t>
        </is>
      </c>
      <c r="D277" t="n">
        <v>1.1899</v>
      </c>
      <c r="E277" t="n">
        <v>84.04000000000001</v>
      </c>
      <c r="F277" t="n">
        <v>79.44</v>
      </c>
      <c r="G277" t="n">
        <v>72.20999999999999</v>
      </c>
      <c r="H277" t="n">
        <v>1.07</v>
      </c>
      <c r="I277" t="n">
        <v>66</v>
      </c>
      <c r="J277" t="n">
        <v>182.62</v>
      </c>
      <c r="K277" t="n">
        <v>51.39</v>
      </c>
      <c r="L277" t="n">
        <v>11</v>
      </c>
      <c r="M277" t="n">
        <v>64</v>
      </c>
      <c r="N277" t="n">
        <v>35.22</v>
      </c>
      <c r="O277" t="n">
        <v>22756.91</v>
      </c>
      <c r="P277" t="n">
        <v>987.9299999999999</v>
      </c>
      <c r="Q277" t="n">
        <v>1261.94</v>
      </c>
      <c r="R277" t="n">
        <v>171.45</v>
      </c>
      <c r="S277" t="n">
        <v>108.84</v>
      </c>
      <c r="T277" t="n">
        <v>30140.18</v>
      </c>
      <c r="U277" t="n">
        <v>0.63</v>
      </c>
      <c r="V277" t="n">
        <v>0.91</v>
      </c>
      <c r="W277" t="n">
        <v>20.75</v>
      </c>
      <c r="X277" t="n">
        <v>1.85</v>
      </c>
      <c r="Y277" t="n">
        <v>0.5</v>
      </c>
      <c r="Z277" t="n">
        <v>10</v>
      </c>
    </row>
    <row r="278">
      <c r="A278" t="n">
        <v>11</v>
      </c>
      <c r="B278" t="n">
        <v>85</v>
      </c>
      <c r="C278" t="inlineStr">
        <is>
          <t xml:space="preserve">CONCLUIDO	</t>
        </is>
      </c>
      <c r="D278" t="n">
        <v>1.1951</v>
      </c>
      <c r="E278" t="n">
        <v>83.68000000000001</v>
      </c>
      <c r="F278" t="n">
        <v>79.27</v>
      </c>
      <c r="G278" t="n">
        <v>79.27</v>
      </c>
      <c r="H278" t="n">
        <v>1.16</v>
      </c>
      <c r="I278" t="n">
        <v>60</v>
      </c>
      <c r="J278" t="n">
        <v>184.12</v>
      </c>
      <c r="K278" t="n">
        <v>51.39</v>
      </c>
      <c r="L278" t="n">
        <v>12</v>
      </c>
      <c r="M278" t="n">
        <v>58</v>
      </c>
      <c r="N278" t="n">
        <v>35.73</v>
      </c>
      <c r="O278" t="n">
        <v>22942.24</v>
      </c>
      <c r="P278" t="n">
        <v>982.98</v>
      </c>
      <c r="Q278" t="n">
        <v>1261.91</v>
      </c>
      <c r="R278" t="n">
        <v>165.79</v>
      </c>
      <c r="S278" t="n">
        <v>108.84</v>
      </c>
      <c r="T278" t="n">
        <v>27340.38</v>
      </c>
      <c r="U278" t="n">
        <v>0.66</v>
      </c>
      <c r="V278" t="n">
        <v>0.91</v>
      </c>
      <c r="W278" t="n">
        <v>20.75</v>
      </c>
      <c r="X278" t="n">
        <v>1.69</v>
      </c>
      <c r="Y278" t="n">
        <v>0.5</v>
      </c>
      <c r="Z278" t="n">
        <v>10</v>
      </c>
    </row>
    <row r="279">
      <c r="A279" t="n">
        <v>12</v>
      </c>
      <c r="B279" t="n">
        <v>85</v>
      </c>
      <c r="C279" t="inlineStr">
        <is>
          <t xml:space="preserve">CONCLUIDO	</t>
        </is>
      </c>
      <c r="D279" t="n">
        <v>1.1993</v>
      </c>
      <c r="E279" t="n">
        <v>83.38</v>
      </c>
      <c r="F279" t="n">
        <v>79.15000000000001</v>
      </c>
      <c r="G279" t="n">
        <v>86.34</v>
      </c>
      <c r="H279" t="n">
        <v>1.24</v>
      </c>
      <c r="I279" t="n">
        <v>55</v>
      </c>
      <c r="J279" t="n">
        <v>185.63</v>
      </c>
      <c r="K279" t="n">
        <v>51.39</v>
      </c>
      <c r="L279" t="n">
        <v>13</v>
      </c>
      <c r="M279" t="n">
        <v>53</v>
      </c>
      <c r="N279" t="n">
        <v>36.24</v>
      </c>
      <c r="O279" t="n">
        <v>23128.27</v>
      </c>
      <c r="P279" t="n">
        <v>978.17</v>
      </c>
      <c r="Q279" t="n">
        <v>1261.95</v>
      </c>
      <c r="R279" t="n">
        <v>161.82</v>
      </c>
      <c r="S279" t="n">
        <v>108.84</v>
      </c>
      <c r="T279" t="n">
        <v>25382.51</v>
      </c>
      <c r="U279" t="n">
        <v>0.67</v>
      </c>
      <c r="V279" t="n">
        <v>0.92</v>
      </c>
      <c r="W279" t="n">
        <v>20.74</v>
      </c>
      <c r="X279" t="n">
        <v>1.56</v>
      </c>
      <c r="Y279" t="n">
        <v>0.5</v>
      </c>
      <c r="Z279" t="n">
        <v>10</v>
      </c>
    </row>
    <row r="280">
      <c r="A280" t="n">
        <v>13</v>
      </c>
      <c r="B280" t="n">
        <v>85</v>
      </c>
      <c r="C280" t="inlineStr">
        <is>
          <t xml:space="preserve">CONCLUIDO	</t>
        </is>
      </c>
      <c r="D280" t="n">
        <v>1.2029</v>
      </c>
      <c r="E280" t="n">
        <v>83.13</v>
      </c>
      <c r="F280" t="n">
        <v>79.03</v>
      </c>
      <c r="G280" t="n">
        <v>92.98</v>
      </c>
      <c r="H280" t="n">
        <v>1.33</v>
      </c>
      <c r="I280" t="n">
        <v>51</v>
      </c>
      <c r="J280" t="n">
        <v>187.14</v>
      </c>
      <c r="K280" t="n">
        <v>51.39</v>
      </c>
      <c r="L280" t="n">
        <v>14</v>
      </c>
      <c r="M280" t="n">
        <v>49</v>
      </c>
      <c r="N280" t="n">
        <v>36.75</v>
      </c>
      <c r="O280" t="n">
        <v>23314.98</v>
      </c>
      <c r="P280" t="n">
        <v>972.95</v>
      </c>
      <c r="Q280" t="n">
        <v>1261.92</v>
      </c>
      <c r="R280" t="n">
        <v>158.1</v>
      </c>
      <c r="S280" t="n">
        <v>108.84</v>
      </c>
      <c r="T280" t="n">
        <v>23542.99</v>
      </c>
      <c r="U280" t="n">
        <v>0.6899999999999999</v>
      </c>
      <c r="V280" t="n">
        <v>0.92</v>
      </c>
      <c r="W280" t="n">
        <v>20.73</v>
      </c>
      <c r="X280" t="n">
        <v>1.45</v>
      </c>
      <c r="Y280" t="n">
        <v>0.5</v>
      </c>
      <c r="Z280" t="n">
        <v>10</v>
      </c>
    </row>
    <row r="281">
      <c r="A281" t="n">
        <v>14</v>
      </c>
      <c r="B281" t="n">
        <v>85</v>
      </c>
      <c r="C281" t="inlineStr">
        <is>
          <t xml:space="preserve">CONCLUIDO	</t>
        </is>
      </c>
      <c r="D281" t="n">
        <v>1.2057</v>
      </c>
      <c r="E281" t="n">
        <v>82.94</v>
      </c>
      <c r="F281" t="n">
        <v>78.94</v>
      </c>
      <c r="G281" t="n">
        <v>98.67</v>
      </c>
      <c r="H281" t="n">
        <v>1.41</v>
      </c>
      <c r="I281" t="n">
        <v>48</v>
      </c>
      <c r="J281" t="n">
        <v>188.66</v>
      </c>
      <c r="K281" t="n">
        <v>51.39</v>
      </c>
      <c r="L281" t="n">
        <v>15</v>
      </c>
      <c r="M281" t="n">
        <v>46</v>
      </c>
      <c r="N281" t="n">
        <v>37.27</v>
      </c>
      <c r="O281" t="n">
        <v>23502.4</v>
      </c>
      <c r="P281" t="n">
        <v>968.4299999999999</v>
      </c>
      <c r="Q281" t="n">
        <v>1261.94</v>
      </c>
      <c r="R281" t="n">
        <v>155.25</v>
      </c>
      <c r="S281" t="n">
        <v>108.84</v>
      </c>
      <c r="T281" t="n">
        <v>22131.88</v>
      </c>
      <c r="U281" t="n">
        <v>0.7</v>
      </c>
      <c r="V281" t="n">
        <v>0.92</v>
      </c>
      <c r="W281" t="n">
        <v>20.72</v>
      </c>
      <c r="X281" t="n">
        <v>1.35</v>
      </c>
      <c r="Y281" t="n">
        <v>0.5</v>
      </c>
      <c r="Z281" t="n">
        <v>10</v>
      </c>
    </row>
    <row r="282">
      <c r="A282" t="n">
        <v>15</v>
      </c>
      <c r="B282" t="n">
        <v>85</v>
      </c>
      <c r="C282" t="inlineStr">
        <is>
          <t xml:space="preserve">CONCLUIDO	</t>
        </is>
      </c>
      <c r="D282" t="n">
        <v>1.2086</v>
      </c>
      <c r="E282" t="n">
        <v>82.73999999999999</v>
      </c>
      <c r="F282" t="n">
        <v>78.84</v>
      </c>
      <c r="G282" t="n">
        <v>105.12</v>
      </c>
      <c r="H282" t="n">
        <v>1.49</v>
      </c>
      <c r="I282" t="n">
        <v>45</v>
      </c>
      <c r="J282" t="n">
        <v>190.19</v>
      </c>
      <c r="K282" t="n">
        <v>51.39</v>
      </c>
      <c r="L282" t="n">
        <v>16</v>
      </c>
      <c r="M282" t="n">
        <v>43</v>
      </c>
      <c r="N282" t="n">
        <v>37.79</v>
      </c>
      <c r="O282" t="n">
        <v>23690.52</v>
      </c>
      <c r="P282" t="n">
        <v>963.71</v>
      </c>
      <c r="Q282" t="n">
        <v>1262</v>
      </c>
      <c r="R282" t="n">
        <v>151.77</v>
      </c>
      <c r="S282" t="n">
        <v>108.84</v>
      </c>
      <c r="T282" t="n">
        <v>20407.6</v>
      </c>
      <c r="U282" t="n">
        <v>0.72</v>
      </c>
      <c r="V282" t="n">
        <v>0.92</v>
      </c>
      <c r="W282" t="n">
        <v>20.72</v>
      </c>
      <c r="X282" t="n">
        <v>1.26</v>
      </c>
      <c r="Y282" t="n">
        <v>0.5</v>
      </c>
      <c r="Z282" t="n">
        <v>10</v>
      </c>
    </row>
    <row r="283">
      <c r="A283" t="n">
        <v>16</v>
      </c>
      <c r="B283" t="n">
        <v>85</v>
      </c>
      <c r="C283" t="inlineStr">
        <is>
          <t xml:space="preserve">CONCLUIDO	</t>
        </is>
      </c>
      <c r="D283" t="n">
        <v>1.2114</v>
      </c>
      <c r="E283" t="n">
        <v>82.55</v>
      </c>
      <c r="F283" t="n">
        <v>78.76000000000001</v>
      </c>
      <c r="G283" t="n">
        <v>112.51</v>
      </c>
      <c r="H283" t="n">
        <v>1.57</v>
      </c>
      <c r="I283" t="n">
        <v>42</v>
      </c>
      <c r="J283" t="n">
        <v>191.72</v>
      </c>
      <c r="K283" t="n">
        <v>51.39</v>
      </c>
      <c r="L283" t="n">
        <v>17</v>
      </c>
      <c r="M283" t="n">
        <v>40</v>
      </c>
      <c r="N283" t="n">
        <v>38.33</v>
      </c>
      <c r="O283" t="n">
        <v>23879.37</v>
      </c>
      <c r="P283" t="n">
        <v>960.83</v>
      </c>
      <c r="Q283" t="n">
        <v>1261.89</v>
      </c>
      <c r="R283" t="n">
        <v>149.24</v>
      </c>
      <c r="S283" t="n">
        <v>108.84</v>
      </c>
      <c r="T283" t="n">
        <v>19158.54</v>
      </c>
      <c r="U283" t="n">
        <v>0.73</v>
      </c>
      <c r="V283" t="n">
        <v>0.92</v>
      </c>
      <c r="W283" t="n">
        <v>20.71</v>
      </c>
      <c r="X283" t="n">
        <v>1.17</v>
      </c>
      <c r="Y283" t="n">
        <v>0.5</v>
      </c>
      <c r="Z283" t="n">
        <v>10</v>
      </c>
    </row>
    <row r="284">
      <c r="A284" t="n">
        <v>17</v>
      </c>
      <c r="B284" t="n">
        <v>85</v>
      </c>
      <c r="C284" t="inlineStr">
        <is>
          <t xml:space="preserve">CONCLUIDO	</t>
        </is>
      </c>
      <c r="D284" t="n">
        <v>1.2142</v>
      </c>
      <c r="E284" t="n">
        <v>82.36</v>
      </c>
      <c r="F284" t="n">
        <v>78.66</v>
      </c>
      <c r="G284" t="n">
        <v>121.02</v>
      </c>
      <c r="H284" t="n">
        <v>1.65</v>
      </c>
      <c r="I284" t="n">
        <v>39</v>
      </c>
      <c r="J284" t="n">
        <v>193.26</v>
      </c>
      <c r="K284" t="n">
        <v>51.39</v>
      </c>
      <c r="L284" t="n">
        <v>18</v>
      </c>
      <c r="M284" t="n">
        <v>37</v>
      </c>
      <c r="N284" t="n">
        <v>38.86</v>
      </c>
      <c r="O284" t="n">
        <v>24068.93</v>
      </c>
      <c r="P284" t="n">
        <v>955.1799999999999</v>
      </c>
      <c r="Q284" t="n">
        <v>1261.92</v>
      </c>
      <c r="R284" t="n">
        <v>146.25</v>
      </c>
      <c r="S284" t="n">
        <v>108.84</v>
      </c>
      <c r="T284" t="n">
        <v>17677.12</v>
      </c>
      <c r="U284" t="n">
        <v>0.74</v>
      </c>
      <c r="V284" t="n">
        <v>0.92</v>
      </c>
      <c r="W284" t="n">
        <v>20.71</v>
      </c>
      <c r="X284" t="n">
        <v>1.08</v>
      </c>
      <c r="Y284" t="n">
        <v>0.5</v>
      </c>
      <c r="Z284" t="n">
        <v>10</v>
      </c>
    </row>
    <row r="285">
      <c r="A285" t="n">
        <v>18</v>
      </c>
      <c r="B285" t="n">
        <v>85</v>
      </c>
      <c r="C285" t="inlineStr">
        <is>
          <t xml:space="preserve">CONCLUIDO	</t>
        </is>
      </c>
      <c r="D285" t="n">
        <v>1.216</v>
      </c>
      <c r="E285" t="n">
        <v>82.23999999999999</v>
      </c>
      <c r="F285" t="n">
        <v>78.61</v>
      </c>
      <c r="G285" t="n">
        <v>127.47</v>
      </c>
      <c r="H285" t="n">
        <v>1.73</v>
      </c>
      <c r="I285" t="n">
        <v>37</v>
      </c>
      <c r="J285" t="n">
        <v>194.8</v>
      </c>
      <c r="K285" t="n">
        <v>51.39</v>
      </c>
      <c r="L285" t="n">
        <v>19</v>
      </c>
      <c r="M285" t="n">
        <v>35</v>
      </c>
      <c r="N285" t="n">
        <v>39.41</v>
      </c>
      <c r="O285" t="n">
        <v>24259.23</v>
      </c>
      <c r="P285" t="n">
        <v>951.8200000000001</v>
      </c>
      <c r="Q285" t="n">
        <v>1261.89</v>
      </c>
      <c r="R285" t="n">
        <v>144.18</v>
      </c>
      <c r="S285" t="n">
        <v>108.84</v>
      </c>
      <c r="T285" t="n">
        <v>16654.67</v>
      </c>
      <c r="U285" t="n">
        <v>0.75</v>
      </c>
      <c r="V285" t="n">
        <v>0.92</v>
      </c>
      <c r="W285" t="n">
        <v>20.71</v>
      </c>
      <c r="X285" t="n">
        <v>1.03</v>
      </c>
      <c r="Y285" t="n">
        <v>0.5</v>
      </c>
      <c r="Z285" t="n">
        <v>10</v>
      </c>
    </row>
    <row r="286">
      <c r="A286" t="n">
        <v>19</v>
      </c>
      <c r="B286" t="n">
        <v>85</v>
      </c>
      <c r="C286" t="inlineStr">
        <is>
          <t xml:space="preserve">CONCLUIDO	</t>
        </is>
      </c>
      <c r="D286" t="n">
        <v>1.2179</v>
      </c>
      <c r="E286" t="n">
        <v>82.11</v>
      </c>
      <c r="F286" t="n">
        <v>78.55</v>
      </c>
      <c r="G286" t="n">
        <v>134.66</v>
      </c>
      <c r="H286" t="n">
        <v>1.81</v>
      </c>
      <c r="I286" t="n">
        <v>35</v>
      </c>
      <c r="J286" t="n">
        <v>196.35</v>
      </c>
      <c r="K286" t="n">
        <v>51.39</v>
      </c>
      <c r="L286" t="n">
        <v>20</v>
      </c>
      <c r="M286" t="n">
        <v>33</v>
      </c>
      <c r="N286" t="n">
        <v>39.96</v>
      </c>
      <c r="O286" t="n">
        <v>24450.27</v>
      </c>
      <c r="P286" t="n">
        <v>947.99</v>
      </c>
      <c r="Q286" t="n">
        <v>1261.94</v>
      </c>
      <c r="R286" t="n">
        <v>142.61</v>
      </c>
      <c r="S286" t="n">
        <v>108.84</v>
      </c>
      <c r="T286" t="n">
        <v>15876.46</v>
      </c>
      <c r="U286" t="n">
        <v>0.76</v>
      </c>
      <c r="V286" t="n">
        <v>0.92</v>
      </c>
      <c r="W286" t="n">
        <v>20.7</v>
      </c>
      <c r="X286" t="n">
        <v>0.97</v>
      </c>
      <c r="Y286" t="n">
        <v>0.5</v>
      </c>
      <c r="Z286" t="n">
        <v>10</v>
      </c>
    </row>
    <row r="287">
      <c r="A287" t="n">
        <v>20</v>
      </c>
      <c r="B287" t="n">
        <v>85</v>
      </c>
      <c r="C287" t="inlineStr">
        <is>
          <t xml:space="preserve">CONCLUIDO	</t>
        </is>
      </c>
      <c r="D287" t="n">
        <v>1.2186</v>
      </c>
      <c r="E287" t="n">
        <v>82.06</v>
      </c>
      <c r="F287" t="n">
        <v>78.54000000000001</v>
      </c>
      <c r="G287" t="n">
        <v>138.6</v>
      </c>
      <c r="H287" t="n">
        <v>1.88</v>
      </c>
      <c r="I287" t="n">
        <v>34</v>
      </c>
      <c r="J287" t="n">
        <v>197.9</v>
      </c>
      <c r="K287" t="n">
        <v>51.39</v>
      </c>
      <c r="L287" t="n">
        <v>21</v>
      </c>
      <c r="M287" t="n">
        <v>32</v>
      </c>
      <c r="N287" t="n">
        <v>40.51</v>
      </c>
      <c r="O287" t="n">
        <v>24642.07</v>
      </c>
      <c r="P287" t="n">
        <v>945.49</v>
      </c>
      <c r="Q287" t="n">
        <v>1261.92</v>
      </c>
      <c r="R287" t="n">
        <v>142.27</v>
      </c>
      <c r="S287" t="n">
        <v>108.84</v>
      </c>
      <c r="T287" t="n">
        <v>15710.87</v>
      </c>
      <c r="U287" t="n">
        <v>0.77</v>
      </c>
      <c r="V287" t="n">
        <v>0.92</v>
      </c>
      <c r="W287" t="n">
        <v>20.7</v>
      </c>
      <c r="X287" t="n">
        <v>0.96</v>
      </c>
      <c r="Y287" t="n">
        <v>0.5</v>
      </c>
      <c r="Z287" t="n">
        <v>10</v>
      </c>
    </row>
    <row r="288">
      <c r="A288" t="n">
        <v>21</v>
      </c>
      <c r="B288" t="n">
        <v>85</v>
      </c>
      <c r="C288" t="inlineStr">
        <is>
          <t xml:space="preserve">CONCLUIDO	</t>
        </is>
      </c>
      <c r="D288" t="n">
        <v>1.2205</v>
      </c>
      <c r="E288" t="n">
        <v>81.93000000000001</v>
      </c>
      <c r="F288" t="n">
        <v>78.47</v>
      </c>
      <c r="G288" t="n">
        <v>147.14</v>
      </c>
      <c r="H288" t="n">
        <v>1.96</v>
      </c>
      <c r="I288" t="n">
        <v>32</v>
      </c>
      <c r="J288" t="n">
        <v>199.46</v>
      </c>
      <c r="K288" t="n">
        <v>51.39</v>
      </c>
      <c r="L288" t="n">
        <v>22</v>
      </c>
      <c r="M288" t="n">
        <v>30</v>
      </c>
      <c r="N288" t="n">
        <v>41.07</v>
      </c>
      <c r="O288" t="n">
        <v>24834.62</v>
      </c>
      <c r="P288" t="n">
        <v>942.35</v>
      </c>
      <c r="Q288" t="n">
        <v>1261.89</v>
      </c>
      <c r="R288" t="n">
        <v>139.8</v>
      </c>
      <c r="S288" t="n">
        <v>108.84</v>
      </c>
      <c r="T288" t="n">
        <v>14489.7</v>
      </c>
      <c r="U288" t="n">
        <v>0.78</v>
      </c>
      <c r="V288" t="n">
        <v>0.92</v>
      </c>
      <c r="W288" t="n">
        <v>20.7</v>
      </c>
      <c r="X288" t="n">
        <v>0.89</v>
      </c>
      <c r="Y288" t="n">
        <v>0.5</v>
      </c>
      <c r="Z288" t="n">
        <v>10</v>
      </c>
    </row>
    <row r="289">
      <c r="A289" t="n">
        <v>22</v>
      </c>
      <c r="B289" t="n">
        <v>85</v>
      </c>
      <c r="C289" t="inlineStr">
        <is>
          <t xml:space="preserve">CONCLUIDO	</t>
        </is>
      </c>
      <c r="D289" t="n">
        <v>1.2216</v>
      </c>
      <c r="E289" t="n">
        <v>81.86</v>
      </c>
      <c r="F289" t="n">
        <v>78.43000000000001</v>
      </c>
      <c r="G289" t="n">
        <v>151.81</v>
      </c>
      <c r="H289" t="n">
        <v>2.03</v>
      </c>
      <c r="I289" t="n">
        <v>31</v>
      </c>
      <c r="J289" t="n">
        <v>201.03</v>
      </c>
      <c r="K289" t="n">
        <v>51.39</v>
      </c>
      <c r="L289" t="n">
        <v>23</v>
      </c>
      <c r="M289" t="n">
        <v>29</v>
      </c>
      <c r="N289" t="n">
        <v>41.64</v>
      </c>
      <c r="O289" t="n">
        <v>25027.94</v>
      </c>
      <c r="P289" t="n">
        <v>938.48</v>
      </c>
      <c r="Q289" t="n">
        <v>1261.9</v>
      </c>
      <c r="R289" t="n">
        <v>138.58</v>
      </c>
      <c r="S289" t="n">
        <v>108.84</v>
      </c>
      <c r="T289" t="n">
        <v>13881.21</v>
      </c>
      <c r="U289" t="n">
        <v>0.79</v>
      </c>
      <c r="V289" t="n">
        <v>0.92</v>
      </c>
      <c r="W289" t="n">
        <v>20.7</v>
      </c>
      <c r="X289" t="n">
        <v>0.85</v>
      </c>
      <c r="Y289" t="n">
        <v>0.5</v>
      </c>
      <c r="Z289" t="n">
        <v>10</v>
      </c>
    </row>
    <row r="290">
      <c r="A290" t="n">
        <v>23</v>
      </c>
      <c r="B290" t="n">
        <v>85</v>
      </c>
      <c r="C290" t="inlineStr">
        <is>
          <t xml:space="preserve">CONCLUIDO	</t>
        </is>
      </c>
      <c r="D290" t="n">
        <v>1.2235</v>
      </c>
      <c r="E290" t="n">
        <v>81.73</v>
      </c>
      <c r="F290" t="n">
        <v>78.38</v>
      </c>
      <c r="G290" t="n">
        <v>162.16</v>
      </c>
      <c r="H290" t="n">
        <v>2.1</v>
      </c>
      <c r="I290" t="n">
        <v>29</v>
      </c>
      <c r="J290" t="n">
        <v>202.61</v>
      </c>
      <c r="K290" t="n">
        <v>51.39</v>
      </c>
      <c r="L290" t="n">
        <v>24</v>
      </c>
      <c r="M290" t="n">
        <v>27</v>
      </c>
      <c r="N290" t="n">
        <v>42.21</v>
      </c>
      <c r="O290" t="n">
        <v>25222.04</v>
      </c>
      <c r="P290" t="n">
        <v>934.8</v>
      </c>
      <c r="Q290" t="n">
        <v>1261.93</v>
      </c>
      <c r="R290" t="n">
        <v>136.96</v>
      </c>
      <c r="S290" t="n">
        <v>108.84</v>
      </c>
      <c r="T290" t="n">
        <v>13083.85</v>
      </c>
      <c r="U290" t="n">
        <v>0.79</v>
      </c>
      <c r="V290" t="n">
        <v>0.92</v>
      </c>
      <c r="W290" t="n">
        <v>20.69</v>
      </c>
      <c r="X290" t="n">
        <v>0.79</v>
      </c>
      <c r="Y290" t="n">
        <v>0.5</v>
      </c>
      <c r="Z290" t="n">
        <v>10</v>
      </c>
    </row>
    <row r="291">
      <c r="A291" t="n">
        <v>24</v>
      </c>
      <c r="B291" t="n">
        <v>85</v>
      </c>
      <c r="C291" t="inlineStr">
        <is>
          <t xml:space="preserve">CONCLUIDO	</t>
        </is>
      </c>
      <c r="D291" t="n">
        <v>1.2242</v>
      </c>
      <c r="E291" t="n">
        <v>81.69</v>
      </c>
      <c r="F291" t="n">
        <v>78.37</v>
      </c>
      <c r="G291" t="n">
        <v>167.93</v>
      </c>
      <c r="H291" t="n">
        <v>2.17</v>
      </c>
      <c r="I291" t="n">
        <v>28</v>
      </c>
      <c r="J291" t="n">
        <v>204.19</v>
      </c>
      <c r="K291" t="n">
        <v>51.39</v>
      </c>
      <c r="L291" t="n">
        <v>25</v>
      </c>
      <c r="M291" t="n">
        <v>26</v>
      </c>
      <c r="N291" t="n">
        <v>42.79</v>
      </c>
      <c r="O291" t="n">
        <v>25417.05</v>
      </c>
      <c r="P291" t="n">
        <v>931.4299999999999</v>
      </c>
      <c r="Q291" t="n">
        <v>1261.88</v>
      </c>
      <c r="R291" t="n">
        <v>136.5</v>
      </c>
      <c r="S291" t="n">
        <v>108.84</v>
      </c>
      <c r="T291" t="n">
        <v>12859.93</v>
      </c>
      <c r="U291" t="n">
        <v>0.8</v>
      </c>
      <c r="V291" t="n">
        <v>0.92</v>
      </c>
      <c r="W291" t="n">
        <v>20.69</v>
      </c>
      <c r="X291" t="n">
        <v>0.78</v>
      </c>
      <c r="Y291" t="n">
        <v>0.5</v>
      </c>
      <c r="Z291" t="n">
        <v>10</v>
      </c>
    </row>
    <row r="292">
      <c r="A292" t="n">
        <v>25</v>
      </c>
      <c r="B292" t="n">
        <v>85</v>
      </c>
      <c r="C292" t="inlineStr">
        <is>
          <t xml:space="preserve">CONCLUIDO	</t>
        </is>
      </c>
      <c r="D292" t="n">
        <v>1.2255</v>
      </c>
      <c r="E292" t="n">
        <v>81.59999999999999</v>
      </c>
      <c r="F292" t="n">
        <v>78.31</v>
      </c>
      <c r="G292" t="n">
        <v>174.03</v>
      </c>
      <c r="H292" t="n">
        <v>2.24</v>
      </c>
      <c r="I292" t="n">
        <v>27</v>
      </c>
      <c r="J292" t="n">
        <v>205.77</v>
      </c>
      <c r="K292" t="n">
        <v>51.39</v>
      </c>
      <c r="L292" t="n">
        <v>26</v>
      </c>
      <c r="M292" t="n">
        <v>25</v>
      </c>
      <c r="N292" t="n">
        <v>43.38</v>
      </c>
      <c r="O292" t="n">
        <v>25612.75</v>
      </c>
      <c r="P292" t="n">
        <v>927.5700000000001</v>
      </c>
      <c r="Q292" t="n">
        <v>1261.89</v>
      </c>
      <c r="R292" t="n">
        <v>134.82</v>
      </c>
      <c r="S292" t="n">
        <v>108.84</v>
      </c>
      <c r="T292" t="n">
        <v>12023.67</v>
      </c>
      <c r="U292" t="n">
        <v>0.8100000000000001</v>
      </c>
      <c r="V292" t="n">
        <v>0.92</v>
      </c>
      <c r="W292" t="n">
        <v>20.69</v>
      </c>
      <c r="X292" t="n">
        <v>0.73</v>
      </c>
      <c r="Y292" t="n">
        <v>0.5</v>
      </c>
      <c r="Z292" t="n">
        <v>10</v>
      </c>
    </row>
    <row r="293">
      <c r="A293" t="n">
        <v>26</v>
      </c>
      <c r="B293" t="n">
        <v>85</v>
      </c>
      <c r="C293" t="inlineStr">
        <is>
          <t xml:space="preserve">CONCLUIDO	</t>
        </is>
      </c>
      <c r="D293" t="n">
        <v>1.2263</v>
      </c>
      <c r="E293" t="n">
        <v>81.54000000000001</v>
      </c>
      <c r="F293" t="n">
        <v>78.29000000000001</v>
      </c>
      <c r="G293" t="n">
        <v>180.67</v>
      </c>
      <c r="H293" t="n">
        <v>2.31</v>
      </c>
      <c r="I293" t="n">
        <v>26</v>
      </c>
      <c r="J293" t="n">
        <v>207.37</v>
      </c>
      <c r="K293" t="n">
        <v>51.39</v>
      </c>
      <c r="L293" t="n">
        <v>27</v>
      </c>
      <c r="M293" t="n">
        <v>24</v>
      </c>
      <c r="N293" t="n">
        <v>43.97</v>
      </c>
      <c r="O293" t="n">
        <v>25809.25</v>
      </c>
      <c r="P293" t="n">
        <v>925.26</v>
      </c>
      <c r="Q293" t="n">
        <v>1261.92</v>
      </c>
      <c r="R293" t="n">
        <v>134.12</v>
      </c>
      <c r="S293" t="n">
        <v>108.84</v>
      </c>
      <c r="T293" t="n">
        <v>11677.03</v>
      </c>
      <c r="U293" t="n">
        <v>0.8100000000000001</v>
      </c>
      <c r="V293" t="n">
        <v>0.93</v>
      </c>
      <c r="W293" t="n">
        <v>20.68</v>
      </c>
      <c r="X293" t="n">
        <v>0.71</v>
      </c>
      <c r="Y293" t="n">
        <v>0.5</v>
      </c>
      <c r="Z293" t="n">
        <v>10</v>
      </c>
    </row>
    <row r="294">
      <c r="A294" t="n">
        <v>27</v>
      </c>
      <c r="B294" t="n">
        <v>85</v>
      </c>
      <c r="C294" t="inlineStr">
        <is>
          <t xml:space="preserve">CONCLUIDO	</t>
        </is>
      </c>
      <c r="D294" t="n">
        <v>1.2272</v>
      </c>
      <c r="E294" t="n">
        <v>81.48999999999999</v>
      </c>
      <c r="F294" t="n">
        <v>78.27</v>
      </c>
      <c r="G294" t="n">
        <v>187.85</v>
      </c>
      <c r="H294" t="n">
        <v>2.38</v>
      </c>
      <c r="I294" t="n">
        <v>25</v>
      </c>
      <c r="J294" t="n">
        <v>208.97</v>
      </c>
      <c r="K294" t="n">
        <v>51.39</v>
      </c>
      <c r="L294" t="n">
        <v>28</v>
      </c>
      <c r="M294" t="n">
        <v>23</v>
      </c>
      <c r="N294" t="n">
        <v>44.57</v>
      </c>
      <c r="O294" t="n">
        <v>26006.56</v>
      </c>
      <c r="P294" t="n">
        <v>922.76</v>
      </c>
      <c r="Q294" t="n">
        <v>1261.91</v>
      </c>
      <c r="R294" t="n">
        <v>133.51</v>
      </c>
      <c r="S294" t="n">
        <v>108.84</v>
      </c>
      <c r="T294" t="n">
        <v>11375.34</v>
      </c>
      <c r="U294" t="n">
        <v>0.82</v>
      </c>
      <c r="V294" t="n">
        <v>0.93</v>
      </c>
      <c r="W294" t="n">
        <v>20.68</v>
      </c>
      <c r="X294" t="n">
        <v>0.6899999999999999</v>
      </c>
      <c r="Y294" t="n">
        <v>0.5</v>
      </c>
      <c r="Z294" t="n">
        <v>10</v>
      </c>
    </row>
    <row r="295">
      <c r="A295" t="n">
        <v>28</v>
      </c>
      <c r="B295" t="n">
        <v>85</v>
      </c>
      <c r="C295" t="inlineStr">
        <is>
          <t xml:space="preserve">CONCLUIDO	</t>
        </is>
      </c>
      <c r="D295" t="n">
        <v>1.2281</v>
      </c>
      <c r="E295" t="n">
        <v>81.43000000000001</v>
      </c>
      <c r="F295" t="n">
        <v>78.23999999999999</v>
      </c>
      <c r="G295" t="n">
        <v>195.6</v>
      </c>
      <c r="H295" t="n">
        <v>2.45</v>
      </c>
      <c r="I295" t="n">
        <v>24</v>
      </c>
      <c r="J295" t="n">
        <v>210.57</v>
      </c>
      <c r="K295" t="n">
        <v>51.39</v>
      </c>
      <c r="L295" t="n">
        <v>29</v>
      </c>
      <c r="M295" t="n">
        <v>22</v>
      </c>
      <c r="N295" t="n">
        <v>45.18</v>
      </c>
      <c r="O295" t="n">
        <v>26204.71</v>
      </c>
      <c r="P295" t="n">
        <v>918.46</v>
      </c>
      <c r="Q295" t="n">
        <v>1261.88</v>
      </c>
      <c r="R295" t="n">
        <v>132.32</v>
      </c>
      <c r="S295" t="n">
        <v>108.84</v>
      </c>
      <c r="T295" t="n">
        <v>10787.22</v>
      </c>
      <c r="U295" t="n">
        <v>0.82</v>
      </c>
      <c r="V295" t="n">
        <v>0.93</v>
      </c>
      <c r="W295" t="n">
        <v>20.69</v>
      </c>
      <c r="X295" t="n">
        <v>0.66</v>
      </c>
      <c r="Y295" t="n">
        <v>0.5</v>
      </c>
      <c r="Z295" t="n">
        <v>10</v>
      </c>
    </row>
    <row r="296">
      <c r="A296" t="n">
        <v>29</v>
      </c>
      <c r="B296" t="n">
        <v>85</v>
      </c>
      <c r="C296" t="inlineStr">
        <is>
          <t xml:space="preserve">CONCLUIDO	</t>
        </is>
      </c>
      <c r="D296" t="n">
        <v>1.2292</v>
      </c>
      <c r="E296" t="n">
        <v>81.34999999999999</v>
      </c>
      <c r="F296" t="n">
        <v>78.2</v>
      </c>
      <c r="G296" t="n">
        <v>204</v>
      </c>
      <c r="H296" t="n">
        <v>2.51</v>
      </c>
      <c r="I296" t="n">
        <v>23</v>
      </c>
      <c r="J296" t="n">
        <v>212.19</v>
      </c>
      <c r="K296" t="n">
        <v>51.39</v>
      </c>
      <c r="L296" t="n">
        <v>30</v>
      </c>
      <c r="M296" t="n">
        <v>21</v>
      </c>
      <c r="N296" t="n">
        <v>45.79</v>
      </c>
      <c r="O296" t="n">
        <v>26403.69</v>
      </c>
      <c r="P296" t="n">
        <v>916.6799999999999</v>
      </c>
      <c r="Q296" t="n">
        <v>1261.93</v>
      </c>
      <c r="R296" t="n">
        <v>131.25</v>
      </c>
      <c r="S296" t="n">
        <v>108.84</v>
      </c>
      <c r="T296" t="n">
        <v>10257.63</v>
      </c>
      <c r="U296" t="n">
        <v>0.83</v>
      </c>
      <c r="V296" t="n">
        <v>0.93</v>
      </c>
      <c r="W296" t="n">
        <v>20.68</v>
      </c>
      <c r="X296" t="n">
        <v>0.62</v>
      </c>
      <c r="Y296" t="n">
        <v>0.5</v>
      </c>
      <c r="Z296" t="n">
        <v>10</v>
      </c>
    </row>
    <row r="297">
      <c r="A297" t="n">
        <v>30</v>
      </c>
      <c r="B297" t="n">
        <v>85</v>
      </c>
      <c r="C297" t="inlineStr">
        <is>
          <t xml:space="preserve">CONCLUIDO	</t>
        </is>
      </c>
      <c r="D297" t="n">
        <v>1.2298</v>
      </c>
      <c r="E297" t="n">
        <v>81.31</v>
      </c>
      <c r="F297" t="n">
        <v>78.19</v>
      </c>
      <c r="G297" t="n">
        <v>213.25</v>
      </c>
      <c r="H297" t="n">
        <v>2.58</v>
      </c>
      <c r="I297" t="n">
        <v>22</v>
      </c>
      <c r="J297" t="n">
        <v>213.81</v>
      </c>
      <c r="K297" t="n">
        <v>51.39</v>
      </c>
      <c r="L297" t="n">
        <v>31</v>
      </c>
      <c r="M297" t="n">
        <v>20</v>
      </c>
      <c r="N297" t="n">
        <v>46.41</v>
      </c>
      <c r="O297" t="n">
        <v>26603.52</v>
      </c>
      <c r="P297" t="n">
        <v>910.3200000000001</v>
      </c>
      <c r="Q297" t="n">
        <v>1261.9</v>
      </c>
      <c r="R297" t="n">
        <v>131</v>
      </c>
      <c r="S297" t="n">
        <v>108.84</v>
      </c>
      <c r="T297" t="n">
        <v>10137.46</v>
      </c>
      <c r="U297" t="n">
        <v>0.83</v>
      </c>
      <c r="V297" t="n">
        <v>0.93</v>
      </c>
      <c r="W297" t="n">
        <v>20.68</v>
      </c>
      <c r="X297" t="n">
        <v>0.61</v>
      </c>
      <c r="Y297" t="n">
        <v>0.5</v>
      </c>
      <c r="Z297" t="n">
        <v>10</v>
      </c>
    </row>
    <row r="298">
      <c r="A298" t="n">
        <v>31</v>
      </c>
      <c r="B298" t="n">
        <v>85</v>
      </c>
      <c r="C298" t="inlineStr">
        <is>
          <t xml:space="preserve">CONCLUIDO	</t>
        </is>
      </c>
      <c r="D298" t="n">
        <v>1.23</v>
      </c>
      <c r="E298" t="n">
        <v>81.3</v>
      </c>
      <c r="F298" t="n">
        <v>78.18000000000001</v>
      </c>
      <c r="G298" t="n">
        <v>213.22</v>
      </c>
      <c r="H298" t="n">
        <v>2.64</v>
      </c>
      <c r="I298" t="n">
        <v>22</v>
      </c>
      <c r="J298" t="n">
        <v>215.43</v>
      </c>
      <c r="K298" t="n">
        <v>51.39</v>
      </c>
      <c r="L298" t="n">
        <v>32</v>
      </c>
      <c r="M298" t="n">
        <v>20</v>
      </c>
      <c r="N298" t="n">
        <v>47.04</v>
      </c>
      <c r="O298" t="n">
        <v>26804.21</v>
      </c>
      <c r="P298" t="n">
        <v>910.11</v>
      </c>
      <c r="Q298" t="n">
        <v>1261.9</v>
      </c>
      <c r="R298" t="n">
        <v>130.41</v>
      </c>
      <c r="S298" t="n">
        <v>108.84</v>
      </c>
      <c r="T298" t="n">
        <v>9841.370000000001</v>
      </c>
      <c r="U298" t="n">
        <v>0.83</v>
      </c>
      <c r="V298" t="n">
        <v>0.93</v>
      </c>
      <c r="W298" t="n">
        <v>20.68</v>
      </c>
      <c r="X298" t="n">
        <v>0.6</v>
      </c>
      <c r="Y298" t="n">
        <v>0.5</v>
      </c>
      <c r="Z298" t="n">
        <v>10</v>
      </c>
    </row>
    <row r="299">
      <c r="A299" t="n">
        <v>32</v>
      </c>
      <c r="B299" t="n">
        <v>85</v>
      </c>
      <c r="C299" t="inlineStr">
        <is>
          <t xml:space="preserve">CONCLUIDO	</t>
        </is>
      </c>
      <c r="D299" t="n">
        <v>1.231</v>
      </c>
      <c r="E299" t="n">
        <v>81.23999999999999</v>
      </c>
      <c r="F299" t="n">
        <v>78.15000000000001</v>
      </c>
      <c r="G299" t="n">
        <v>223.29</v>
      </c>
      <c r="H299" t="n">
        <v>2.7</v>
      </c>
      <c r="I299" t="n">
        <v>21</v>
      </c>
      <c r="J299" t="n">
        <v>217.07</v>
      </c>
      <c r="K299" t="n">
        <v>51.39</v>
      </c>
      <c r="L299" t="n">
        <v>33</v>
      </c>
      <c r="M299" t="n">
        <v>19</v>
      </c>
      <c r="N299" t="n">
        <v>47.68</v>
      </c>
      <c r="O299" t="n">
        <v>27005.77</v>
      </c>
      <c r="P299" t="n">
        <v>906.51</v>
      </c>
      <c r="Q299" t="n">
        <v>1261.88</v>
      </c>
      <c r="R299" t="n">
        <v>129.49</v>
      </c>
      <c r="S299" t="n">
        <v>108.84</v>
      </c>
      <c r="T299" t="n">
        <v>9388.67</v>
      </c>
      <c r="U299" t="n">
        <v>0.84</v>
      </c>
      <c r="V299" t="n">
        <v>0.93</v>
      </c>
      <c r="W299" t="n">
        <v>20.68</v>
      </c>
      <c r="X299" t="n">
        <v>0.57</v>
      </c>
      <c r="Y299" t="n">
        <v>0.5</v>
      </c>
      <c r="Z299" t="n">
        <v>10</v>
      </c>
    </row>
    <row r="300">
      <c r="A300" t="n">
        <v>33</v>
      </c>
      <c r="B300" t="n">
        <v>85</v>
      </c>
      <c r="C300" t="inlineStr">
        <is>
          <t xml:space="preserve">CONCLUIDO	</t>
        </is>
      </c>
      <c r="D300" t="n">
        <v>1.2321</v>
      </c>
      <c r="E300" t="n">
        <v>81.16</v>
      </c>
      <c r="F300" t="n">
        <v>78.11</v>
      </c>
      <c r="G300" t="n">
        <v>234.34</v>
      </c>
      <c r="H300" t="n">
        <v>2.76</v>
      </c>
      <c r="I300" t="n">
        <v>20</v>
      </c>
      <c r="J300" t="n">
        <v>218.71</v>
      </c>
      <c r="K300" t="n">
        <v>51.39</v>
      </c>
      <c r="L300" t="n">
        <v>34</v>
      </c>
      <c r="M300" t="n">
        <v>18</v>
      </c>
      <c r="N300" t="n">
        <v>48.32</v>
      </c>
      <c r="O300" t="n">
        <v>27208.22</v>
      </c>
      <c r="P300" t="n">
        <v>900.5700000000001</v>
      </c>
      <c r="Q300" t="n">
        <v>1261.88</v>
      </c>
      <c r="R300" t="n">
        <v>128.18</v>
      </c>
      <c r="S300" t="n">
        <v>108.84</v>
      </c>
      <c r="T300" t="n">
        <v>8738.32</v>
      </c>
      <c r="U300" t="n">
        <v>0.85</v>
      </c>
      <c r="V300" t="n">
        <v>0.93</v>
      </c>
      <c r="W300" t="n">
        <v>20.68</v>
      </c>
      <c r="X300" t="n">
        <v>0.53</v>
      </c>
      <c r="Y300" t="n">
        <v>0.5</v>
      </c>
      <c r="Z300" t="n">
        <v>10</v>
      </c>
    </row>
    <row r="301">
      <c r="A301" t="n">
        <v>34</v>
      </c>
      <c r="B301" t="n">
        <v>85</v>
      </c>
      <c r="C301" t="inlineStr">
        <is>
          <t xml:space="preserve">CONCLUIDO	</t>
        </is>
      </c>
      <c r="D301" t="n">
        <v>1.2317</v>
      </c>
      <c r="E301" t="n">
        <v>81.19</v>
      </c>
      <c r="F301" t="n">
        <v>78.14</v>
      </c>
      <c r="G301" t="n">
        <v>234.41</v>
      </c>
      <c r="H301" t="n">
        <v>2.82</v>
      </c>
      <c r="I301" t="n">
        <v>20</v>
      </c>
      <c r="J301" t="n">
        <v>220.36</v>
      </c>
      <c r="K301" t="n">
        <v>51.39</v>
      </c>
      <c r="L301" t="n">
        <v>35</v>
      </c>
      <c r="M301" t="n">
        <v>18</v>
      </c>
      <c r="N301" t="n">
        <v>48.97</v>
      </c>
      <c r="O301" t="n">
        <v>27411.55</v>
      </c>
      <c r="P301" t="n">
        <v>903.65</v>
      </c>
      <c r="Q301" t="n">
        <v>1261.89</v>
      </c>
      <c r="R301" t="n">
        <v>128.88</v>
      </c>
      <c r="S301" t="n">
        <v>108.84</v>
      </c>
      <c r="T301" t="n">
        <v>9089.610000000001</v>
      </c>
      <c r="U301" t="n">
        <v>0.84</v>
      </c>
      <c r="V301" t="n">
        <v>0.93</v>
      </c>
      <c r="W301" t="n">
        <v>20.68</v>
      </c>
      <c r="X301" t="n">
        <v>0.55</v>
      </c>
      <c r="Y301" t="n">
        <v>0.5</v>
      </c>
      <c r="Z301" t="n">
        <v>10</v>
      </c>
    </row>
    <row r="302">
      <c r="A302" t="n">
        <v>35</v>
      </c>
      <c r="B302" t="n">
        <v>85</v>
      </c>
      <c r="C302" t="inlineStr">
        <is>
          <t xml:space="preserve">CONCLUIDO	</t>
        </is>
      </c>
      <c r="D302" t="n">
        <v>1.2329</v>
      </c>
      <c r="E302" t="n">
        <v>81.11</v>
      </c>
      <c r="F302" t="n">
        <v>78.09999999999999</v>
      </c>
      <c r="G302" t="n">
        <v>246.62</v>
      </c>
      <c r="H302" t="n">
        <v>2.88</v>
      </c>
      <c r="I302" t="n">
        <v>19</v>
      </c>
      <c r="J302" t="n">
        <v>222.01</v>
      </c>
      <c r="K302" t="n">
        <v>51.39</v>
      </c>
      <c r="L302" t="n">
        <v>36</v>
      </c>
      <c r="M302" t="n">
        <v>17</v>
      </c>
      <c r="N302" t="n">
        <v>49.62</v>
      </c>
      <c r="O302" t="n">
        <v>27615.8</v>
      </c>
      <c r="P302" t="n">
        <v>895.5700000000001</v>
      </c>
      <c r="Q302" t="n">
        <v>1261.92</v>
      </c>
      <c r="R302" t="n">
        <v>127.88</v>
      </c>
      <c r="S302" t="n">
        <v>108.84</v>
      </c>
      <c r="T302" t="n">
        <v>8591.5</v>
      </c>
      <c r="U302" t="n">
        <v>0.85</v>
      </c>
      <c r="V302" t="n">
        <v>0.93</v>
      </c>
      <c r="W302" t="n">
        <v>20.67</v>
      </c>
      <c r="X302" t="n">
        <v>0.51</v>
      </c>
      <c r="Y302" t="n">
        <v>0.5</v>
      </c>
      <c r="Z302" t="n">
        <v>10</v>
      </c>
    </row>
    <row r="303">
      <c r="A303" t="n">
        <v>36</v>
      </c>
      <c r="B303" t="n">
        <v>85</v>
      </c>
      <c r="C303" t="inlineStr">
        <is>
          <t xml:space="preserve">CONCLUIDO	</t>
        </is>
      </c>
      <c r="D303" t="n">
        <v>1.2328</v>
      </c>
      <c r="E303" t="n">
        <v>81.12</v>
      </c>
      <c r="F303" t="n">
        <v>78.09999999999999</v>
      </c>
      <c r="G303" t="n">
        <v>246.63</v>
      </c>
      <c r="H303" t="n">
        <v>2.94</v>
      </c>
      <c r="I303" t="n">
        <v>19</v>
      </c>
      <c r="J303" t="n">
        <v>223.68</v>
      </c>
      <c r="K303" t="n">
        <v>51.39</v>
      </c>
      <c r="L303" t="n">
        <v>37</v>
      </c>
      <c r="M303" t="n">
        <v>17</v>
      </c>
      <c r="N303" t="n">
        <v>50.29</v>
      </c>
      <c r="O303" t="n">
        <v>27821.09</v>
      </c>
      <c r="P303" t="n">
        <v>891.67</v>
      </c>
      <c r="Q303" t="n">
        <v>1261.89</v>
      </c>
      <c r="R303" t="n">
        <v>127.81</v>
      </c>
      <c r="S303" t="n">
        <v>108.84</v>
      </c>
      <c r="T303" t="n">
        <v>8555.959999999999</v>
      </c>
      <c r="U303" t="n">
        <v>0.85</v>
      </c>
      <c r="V303" t="n">
        <v>0.93</v>
      </c>
      <c r="W303" t="n">
        <v>20.68</v>
      </c>
      <c r="X303" t="n">
        <v>0.52</v>
      </c>
      <c r="Y303" t="n">
        <v>0.5</v>
      </c>
      <c r="Z303" t="n">
        <v>10</v>
      </c>
    </row>
    <row r="304">
      <c r="A304" t="n">
        <v>37</v>
      </c>
      <c r="B304" t="n">
        <v>85</v>
      </c>
      <c r="C304" t="inlineStr">
        <is>
          <t xml:space="preserve">CONCLUIDO	</t>
        </is>
      </c>
      <c r="D304" t="n">
        <v>1.2335</v>
      </c>
      <c r="E304" t="n">
        <v>81.06999999999999</v>
      </c>
      <c r="F304" t="n">
        <v>78.09</v>
      </c>
      <c r="G304" t="n">
        <v>260.3</v>
      </c>
      <c r="H304" t="n">
        <v>3</v>
      </c>
      <c r="I304" t="n">
        <v>18</v>
      </c>
      <c r="J304" t="n">
        <v>225.35</v>
      </c>
      <c r="K304" t="n">
        <v>51.39</v>
      </c>
      <c r="L304" t="n">
        <v>38</v>
      </c>
      <c r="M304" t="n">
        <v>16</v>
      </c>
      <c r="N304" t="n">
        <v>50.96</v>
      </c>
      <c r="O304" t="n">
        <v>28027.19</v>
      </c>
      <c r="P304" t="n">
        <v>891.88</v>
      </c>
      <c r="Q304" t="n">
        <v>1261.87</v>
      </c>
      <c r="R304" t="n">
        <v>127.63</v>
      </c>
      <c r="S304" t="n">
        <v>108.84</v>
      </c>
      <c r="T304" t="n">
        <v>8471.620000000001</v>
      </c>
      <c r="U304" t="n">
        <v>0.85</v>
      </c>
      <c r="V304" t="n">
        <v>0.93</v>
      </c>
      <c r="W304" t="n">
        <v>20.67</v>
      </c>
      <c r="X304" t="n">
        <v>0.51</v>
      </c>
      <c r="Y304" t="n">
        <v>0.5</v>
      </c>
      <c r="Z304" t="n">
        <v>10</v>
      </c>
    </row>
    <row r="305">
      <c r="A305" t="n">
        <v>38</v>
      </c>
      <c r="B305" t="n">
        <v>85</v>
      </c>
      <c r="C305" t="inlineStr">
        <is>
          <t xml:space="preserve">CONCLUIDO	</t>
        </is>
      </c>
      <c r="D305" t="n">
        <v>1.2337</v>
      </c>
      <c r="E305" t="n">
        <v>81.05</v>
      </c>
      <c r="F305" t="n">
        <v>78.06999999999999</v>
      </c>
      <c r="G305" t="n">
        <v>260.24</v>
      </c>
      <c r="H305" t="n">
        <v>3.05</v>
      </c>
      <c r="I305" t="n">
        <v>18</v>
      </c>
      <c r="J305" t="n">
        <v>227.03</v>
      </c>
      <c r="K305" t="n">
        <v>51.39</v>
      </c>
      <c r="L305" t="n">
        <v>39</v>
      </c>
      <c r="M305" t="n">
        <v>16</v>
      </c>
      <c r="N305" t="n">
        <v>51.64</v>
      </c>
      <c r="O305" t="n">
        <v>28234.24</v>
      </c>
      <c r="P305" t="n">
        <v>888.41</v>
      </c>
      <c r="Q305" t="n">
        <v>1261.9</v>
      </c>
      <c r="R305" t="n">
        <v>127</v>
      </c>
      <c r="S305" t="n">
        <v>108.84</v>
      </c>
      <c r="T305" t="n">
        <v>8158.11</v>
      </c>
      <c r="U305" t="n">
        <v>0.86</v>
      </c>
      <c r="V305" t="n">
        <v>0.93</v>
      </c>
      <c r="W305" t="n">
        <v>20.67</v>
      </c>
      <c r="X305" t="n">
        <v>0.49</v>
      </c>
      <c r="Y305" t="n">
        <v>0.5</v>
      </c>
      <c r="Z305" t="n">
        <v>10</v>
      </c>
    </row>
    <row r="306">
      <c r="A306" t="n">
        <v>39</v>
      </c>
      <c r="B306" t="n">
        <v>85</v>
      </c>
      <c r="C306" t="inlineStr">
        <is>
          <t xml:space="preserve">CONCLUIDO	</t>
        </is>
      </c>
      <c r="D306" t="n">
        <v>1.2348</v>
      </c>
      <c r="E306" t="n">
        <v>80.98</v>
      </c>
      <c r="F306" t="n">
        <v>78.03</v>
      </c>
      <c r="G306" t="n">
        <v>275.42</v>
      </c>
      <c r="H306" t="n">
        <v>3.11</v>
      </c>
      <c r="I306" t="n">
        <v>17</v>
      </c>
      <c r="J306" t="n">
        <v>228.71</v>
      </c>
      <c r="K306" t="n">
        <v>51.39</v>
      </c>
      <c r="L306" t="n">
        <v>40</v>
      </c>
      <c r="M306" t="n">
        <v>15</v>
      </c>
      <c r="N306" t="n">
        <v>52.32</v>
      </c>
      <c r="O306" t="n">
        <v>28442.24</v>
      </c>
      <c r="P306" t="n">
        <v>884.7</v>
      </c>
      <c r="Q306" t="n">
        <v>1261.89</v>
      </c>
      <c r="R306" t="n">
        <v>125.66</v>
      </c>
      <c r="S306" t="n">
        <v>108.84</v>
      </c>
      <c r="T306" t="n">
        <v>7493.7</v>
      </c>
      <c r="U306" t="n">
        <v>0.87</v>
      </c>
      <c r="V306" t="n">
        <v>0.93</v>
      </c>
      <c r="W306" t="n">
        <v>20.67</v>
      </c>
      <c r="X306" t="n">
        <v>0.45</v>
      </c>
      <c r="Y306" t="n">
        <v>0.5</v>
      </c>
      <c r="Z306" t="n">
        <v>10</v>
      </c>
    </row>
    <row r="307">
      <c r="A307" t="n">
        <v>0</v>
      </c>
      <c r="B307" t="n">
        <v>20</v>
      </c>
      <c r="C307" t="inlineStr">
        <is>
          <t xml:space="preserve">CONCLUIDO	</t>
        </is>
      </c>
      <c r="D307" t="n">
        <v>1.0633</v>
      </c>
      <c r="E307" t="n">
        <v>94.04000000000001</v>
      </c>
      <c r="F307" t="n">
        <v>87.93000000000001</v>
      </c>
      <c r="G307" t="n">
        <v>14.78</v>
      </c>
      <c r="H307" t="n">
        <v>0.34</v>
      </c>
      <c r="I307" t="n">
        <v>357</v>
      </c>
      <c r="J307" t="n">
        <v>51.33</v>
      </c>
      <c r="K307" t="n">
        <v>24.83</v>
      </c>
      <c r="L307" t="n">
        <v>1</v>
      </c>
      <c r="M307" t="n">
        <v>355</v>
      </c>
      <c r="N307" t="n">
        <v>5.51</v>
      </c>
      <c r="O307" t="n">
        <v>6564.78</v>
      </c>
      <c r="P307" t="n">
        <v>494.88</v>
      </c>
      <c r="Q307" t="n">
        <v>1262.41</v>
      </c>
      <c r="R307" t="n">
        <v>447.3</v>
      </c>
      <c r="S307" t="n">
        <v>108.84</v>
      </c>
      <c r="T307" t="n">
        <v>166614.24</v>
      </c>
      <c r="U307" t="n">
        <v>0.24</v>
      </c>
      <c r="V307" t="n">
        <v>0.82</v>
      </c>
      <c r="W307" t="n">
        <v>21.24</v>
      </c>
      <c r="X307" t="n">
        <v>10.33</v>
      </c>
      <c r="Y307" t="n">
        <v>0.5</v>
      </c>
      <c r="Z307" t="n">
        <v>10</v>
      </c>
    </row>
    <row r="308">
      <c r="A308" t="n">
        <v>1</v>
      </c>
      <c r="B308" t="n">
        <v>20</v>
      </c>
      <c r="C308" t="inlineStr">
        <is>
          <t xml:space="preserve">CONCLUIDO	</t>
        </is>
      </c>
      <c r="D308" t="n">
        <v>1.1642</v>
      </c>
      <c r="E308" t="n">
        <v>85.90000000000001</v>
      </c>
      <c r="F308" t="n">
        <v>82.18000000000001</v>
      </c>
      <c r="G308" t="n">
        <v>30.63</v>
      </c>
      <c r="H308" t="n">
        <v>0.66</v>
      </c>
      <c r="I308" t="n">
        <v>161</v>
      </c>
      <c r="J308" t="n">
        <v>52.47</v>
      </c>
      <c r="K308" t="n">
        <v>24.83</v>
      </c>
      <c r="L308" t="n">
        <v>2</v>
      </c>
      <c r="M308" t="n">
        <v>159</v>
      </c>
      <c r="N308" t="n">
        <v>5.64</v>
      </c>
      <c r="O308" t="n">
        <v>6705.1</v>
      </c>
      <c r="P308" t="n">
        <v>445.21</v>
      </c>
      <c r="Q308" t="n">
        <v>1262.1</v>
      </c>
      <c r="R308" t="n">
        <v>260.92</v>
      </c>
      <c r="S308" t="n">
        <v>108.84</v>
      </c>
      <c r="T308" t="n">
        <v>74402.60000000001</v>
      </c>
      <c r="U308" t="n">
        <v>0.42</v>
      </c>
      <c r="V308" t="n">
        <v>0.88</v>
      </c>
      <c r="W308" t="n">
        <v>20.9</v>
      </c>
      <c r="X308" t="n">
        <v>4.59</v>
      </c>
      <c r="Y308" t="n">
        <v>0.5</v>
      </c>
      <c r="Z308" t="n">
        <v>10</v>
      </c>
    </row>
    <row r="309">
      <c r="A309" t="n">
        <v>2</v>
      </c>
      <c r="B309" t="n">
        <v>20</v>
      </c>
      <c r="C309" t="inlineStr">
        <is>
          <t xml:space="preserve">CONCLUIDO	</t>
        </is>
      </c>
      <c r="D309" t="n">
        <v>1.1984</v>
      </c>
      <c r="E309" t="n">
        <v>83.44</v>
      </c>
      <c r="F309" t="n">
        <v>80.45999999999999</v>
      </c>
      <c r="G309" t="n">
        <v>47.8</v>
      </c>
      <c r="H309" t="n">
        <v>0.97</v>
      </c>
      <c r="I309" t="n">
        <v>101</v>
      </c>
      <c r="J309" t="n">
        <v>53.61</v>
      </c>
      <c r="K309" t="n">
        <v>24.83</v>
      </c>
      <c r="L309" t="n">
        <v>3</v>
      </c>
      <c r="M309" t="n">
        <v>99</v>
      </c>
      <c r="N309" t="n">
        <v>5.78</v>
      </c>
      <c r="O309" t="n">
        <v>6845.59</v>
      </c>
      <c r="P309" t="n">
        <v>417.45</v>
      </c>
      <c r="Q309" t="n">
        <v>1262</v>
      </c>
      <c r="R309" t="n">
        <v>204.53</v>
      </c>
      <c r="S309" t="n">
        <v>108.84</v>
      </c>
      <c r="T309" t="n">
        <v>46507.03</v>
      </c>
      <c r="U309" t="n">
        <v>0.53</v>
      </c>
      <c r="V309" t="n">
        <v>0.9</v>
      </c>
      <c r="W309" t="n">
        <v>20.81</v>
      </c>
      <c r="X309" t="n">
        <v>2.87</v>
      </c>
      <c r="Y309" t="n">
        <v>0.5</v>
      </c>
      <c r="Z309" t="n">
        <v>10</v>
      </c>
    </row>
    <row r="310">
      <c r="A310" t="n">
        <v>3</v>
      </c>
      <c r="B310" t="n">
        <v>20</v>
      </c>
      <c r="C310" t="inlineStr">
        <is>
          <t xml:space="preserve">CONCLUIDO	</t>
        </is>
      </c>
      <c r="D310" t="n">
        <v>1.2158</v>
      </c>
      <c r="E310" t="n">
        <v>82.25</v>
      </c>
      <c r="F310" t="n">
        <v>79.62</v>
      </c>
      <c r="G310" t="n">
        <v>66.34999999999999</v>
      </c>
      <c r="H310" t="n">
        <v>1.27</v>
      </c>
      <c r="I310" t="n">
        <v>72</v>
      </c>
      <c r="J310" t="n">
        <v>54.75</v>
      </c>
      <c r="K310" t="n">
        <v>24.83</v>
      </c>
      <c r="L310" t="n">
        <v>4</v>
      </c>
      <c r="M310" t="n">
        <v>64</v>
      </c>
      <c r="N310" t="n">
        <v>5.92</v>
      </c>
      <c r="O310" t="n">
        <v>6986.39</v>
      </c>
      <c r="P310" t="n">
        <v>393.53</v>
      </c>
      <c r="Q310" t="n">
        <v>1261.95</v>
      </c>
      <c r="R310" t="n">
        <v>176.95</v>
      </c>
      <c r="S310" t="n">
        <v>108.84</v>
      </c>
      <c r="T310" t="n">
        <v>32864.44</v>
      </c>
      <c r="U310" t="n">
        <v>0.62</v>
      </c>
      <c r="V310" t="n">
        <v>0.91</v>
      </c>
      <c r="W310" t="n">
        <v>20.77</v>
      </c>
      <c r="X310" t="n">
        <v>2.03</v>
      </c>
      <c r="Y310" t="n">
        <v>0.5</v>
      </c>
      <c r="Z310" t="n">
        <v>10</v>
      </c>
    </row>
    <row r="311">
      <c r="A311" t="n">
        <v>4</v>
      </c>
      <c r="B311" t="n">
        <v>20</v>
      </c>
      <c r="C311" t="inlineStr">
        <is>
          <t xml:space="preserve">CONCLUIDO	</t>
        </is>
      </c>
      <c r="D311" t="n">
        <v>1.2189</v>
      </c>
      <c r="E311" t="n">
        <v>82.04000000000001</v>
      </c>
      <c r="F311" t="n">
        <v>79.5</v>
      </c>
      <c r="G311" t="n">
        <v>73.38</v>
      </c>
      <c r="H311" t="n">
        <v>1.55</v>
      </c>
      <c r="I311" t="n">
        <v>65</v>
      </c>
      <c r="J311" t="n">
        <v>55.89</v>
      </c>
      <c r="K311" t="n">
        <v>24.83</v>
      </c>
      <c r="L311" t="n">
        <v>5</v>
      </c>
      <c r="M311" t="n">
        <v>1</v>
      </c>
      <c r="N311" t="n">
        <v>6.07</v>
      </c>
      <c r="O311" t="n">
        <v>7127.49</v>
      </c>
      <c r="P311" t="n">
        <v>388.64</v>
      </c>
      <c r="Q311" t="n">
        <v>1262.12</v>
      </c>
      <c r="R311" t="n">
        <v>170.36</v>
      </c>
      <c r="S311" t="n">
        <v>108.84</v>
      </c>
      <c r="T311" t="n">
        <v>29601.07</v>
      </c>
      <c r="U311" t="n">
        <v>0.64</v>
      </c>
      <c r="V311" t="n">
        <v>0.91</v>
      </c>
      <c r="W311" t="n">
        <v>20.84</v>
      </c>
      <c r="X311" t="n">
        <v>1.91</v>
      </c>
      <c r="Y311" t="n">
        <v>0.5</v>
      </c>
      <c r="Z311" t="n">
        <v>10</v>
      </c>
    </row>
    <row r="312">
      <c r="A312" t="n">
        <v>5</v>
      </c>
      <c r="B312" t="n">
        <v>20</v>
      </c>
      <c r="C312" t="inlineStr">
        <is>
          <t xml:space="preserve">CONCLUIDO	</t>
        </is>
      </c>
      <c r="D312" t="n">
        <v>1.2188</v>
      </c>
      <c r="E312" t="n">
        <v>82.05</v>
      </c>
      <c r="F312" t="n">
        <v>79.5</v>
      </c>
      <c r="G312" t="n">
        <v>73.39</v>
      </c>
      <c r="H312" t="n">
        <v>1.82</v>
      </c>
      <c r="I312" t="n">
        <v>65</v>
      </c>
      <c r="J312" t="n">
        <v>57.04</v>
      </c>
      <c r="K312" t="n">
        <v>24.83</v>
      </c>
      <c r="L312" t="n">
        <v>6</v>
      </c>
      <c r="M312" t="n">
        <v>0</v>
      </c>
      <c r="N312" t="n">
        <v>6.21</v>
      </c>
      <c r="O312" t="n">
        <v>7268.89</v>
      </c>
      <c r="P312" t="n">
        <v>395.81</v>
      </c>
      <c r="Q312" t="n">
        <v>1262.13</v>
      </c>
      <c r="R312" t="n">
        <v>170.62</v>
      </c>
      <c r="S312" t="n">
        <v>108.84</v>
      </c>
      <c r="T312" t="n">
        <v>29732.02</v>
      </c>
      <c r="U312" t="n">
        <v>0.64</v>
      </c>
      <c r="V312" t="n">
        <v>0.91</v>
      </c>
      <c r="W312" t="n">
        <v>20.83</v>
      </c>
      <c r="X312" t="n">
        <v>1.92</v>
      </c>
      <c r="Y312" t="n">
        <v>0.5</v>
      </c>
      <c r="Z312" t="n">
        <v>10</v>
      </c>
    </row>
    <row r="313">
      <c r="A313" t="n">
        <v>0</v>
      </c>
      <c r="B313" t="n">
        <v>65</v>
      </c>
      <c r="C313" t="inlineStr">
        <is>
          <t xml:space="preserve">CONCLUIDO	</t>
        </is>
      </c>
      <c r="D313" t="n">
        <v>0.7963</v>
      </c>
      <c r="E313" t="n">
        <v>125.58</v>
      </c>
      <c r="F313" t="n">
        <v>101.43</v>
      </c>
      <c r="G313" t="n">
        <v>7.54</v>
      </c>
      <c r="H313" t="n">
        <v>0.13</v>
      </c>
      <c r="I313" t="n">
        <v>807</v>
      </c>
      <c r="J313" t="n">
        <v>133.21</v>
      </c>
      <c r="K313" t="n">
        <v>46.47</v>
      </c>
      <c r="L313" t="n">
        <v>1</v>
      </c>
      <c r="M313" t="n">
        <v>805</v>
      </c>
      <c r="N313" t="n">
        <v>20.75</v>
      </c>
      <c r="O313" t="n">
        <v>16663.42</v>
      </c>
      <c r="P313" t="n">
        <v>1118.78</v>
      </c>
      <c r="Q313" t="n">
        <v>1262.84</v>
      </c>
      <c r="R313" t="n">
        <v>887.52</v>
      </c>
      <c r="S313" t="n">
        <v>108.84</v>
      </c>
      <c r="T313" t="n">
        <v>384473.75</v>
      </c>
      <c r="U313" t="n">
        <v>0.12</v>
      </c>
      <c r="V313" t="n">
        <v>0.71</v>
      </c>
      <c r="W313" t="n">
        <v>21.98</v>
      </c>
      <c r="X313" t="n">
        <v>23.8</v>
      </c>
      <c r="Y313" t="n">
        <v>0.5</v>
      </c>
      <c r="Z313" t="n">
        <v>10</v>
      </c>
    </row>
    <row r="314">
      <c r="A314" t="n">
        <v>1</v>
      </c>
      <c r="B314" t="n">
        <v>65</v>
      </c>
      <c r="C314" t="inlineStr">
        <is>
          <t xml:space="preserve">CONCLUIDO	</t>
        </is>
      </c>
      <c r="D314" t="n">
        <v>1.0077</v>
      </c>
      <c r="E314" t="n">
        <v>99.23999999999999</v>
      </c>
      <c r="F314" t="n">
        <v>87.61</v>
      </c>
      <c r="G314" t="n">
        <v>15.15</v>
      </c>
      <c r="H314" t="n">
        <v>0.26</v>
      </c>
      <c r="I314" t="n">
        <v>347</v>
      </c>
      <c r="J314" t="n">
        <v>134.55</v>
      </c>
      <c r="K314" t="n">
        <v>46.47</v>
      </c>
      <c r="L314" t="n">
        <v>2</v>
      </c>
      <c r="M314" t="n">
        <v>345</v>
      </c>
      <c r="N314" t="n">
        <v>21.09</v>
      </c>
      <c r="O314" t="n">
        <v>16828.84</v>
      </c>
      <c r="P314" t="n">
        <v>962.25</v>
      </c>
      <c r="Q314" t="n">
        <v>1262.31</v>
      </c>
      <c r="R314" t="n">
        <v>437.38</v>
      </c>
      <c r="S314" t="n">
        <v>108.84</v>
      </c>
      <c r="T314" t="n">
        <v>161704.58</v>
      </c>
      <c r="U314" t="n">
        <v>0.25</v>
      </c>
      <c r="V314" t="n">
        <v>0.83</v>
      </c>
      <c r="W314" t="n">
        <v>21.21</v>
      </c>
      <c r="X314" t="n">
        <v>10.01</v>
      </c>
      <c r="Y314" t="n">
        <v>0.5</v>
      </c>
      <c r="Z314" t="n">
        <v>10</v>
      </c>
    </row>
    <row r="315">
      <c r="A315" t="n">
        <v>2</v>
      </c>
      <c r="B315" t="n">
        <v>65</v>
      </c>
      <c r="C315" t="inlineStr">
        <is>
          <t xml:space="preserve">CONCLUIDO	</t>
        </is>
      </c>
      <c r="D315" t="n">
        <v>1.0862</v>
      </c>
      <c r="E315" t="n">
        <v>92.06</v>
      </c>
      <c r="F315" t="n">
        <v>83.89</v>
      </c>
      <c r="G315" t="n">
        <v>22.88</v>
      </c>
      <c r="H315" t="n">
        <v>0.39</v>
      </c>
      <c r="I315" t="n">
        <v>220</v>
      </c>
      <c r="J315" t="n">
        <v>135.9</v>
      </c>
      <c r="K315" t="n">
        <v>46.47</v>
      </c>
      <c r="L315" t="n">
        <v>3</v>
      </c>
      <c r="M315" t="n">
        <v>218</v>
      </c>
      <c r="N315" t="n">
        <v>21.43</v>
      </c>
      <c r="O315" t="n">
        <v>16994.64</v>
      </c>
      <c r="P315" t="n">
        <v>916.4299999999999</v>
      </c>
      <c r="Q315" t="n">
        <v>1262.18</v>
      </c>
      <c r="R315" t="n">
        <v>316.43</v>
      </c>
      <c r="S315" t="n">
        <v>108.84</v>
      </c>
      <c r="T315" t="n">
        <v>101864.74</v>
      </c>
      <c r="U315" t="n">
        <v>0.34</v>
      </c>
      <c r="V315" t="n">
        <v>0.86</v>
      </c>
      <c r="W315" t="n">
        <v>21</v>
      </c>
      <c r="X315" t="n">
        <v>6.3</v>
      </c>
      <c r="Y315" t="n">
        <v>0.5</v>
      </c>
      <c r="Z315" t="n">
        <v>10</v>
      </c>
    </row>
    <row r="316">
      <c r="A316" t="n">
        <v>3</v>
      </c>
      <c r="B316" t="n">
        <v>65</v>
      </c>
      <c r="C316" t="inlineStr">
        <is>
          <t xml:space="preserve">CONCLUIDO	</t>
        </is>
      </c>
      <c r="D316" t="n">
        <v>1.1266</v>
      </c>
      <c r="E316" t="n">
        <v>88.76000000000001</v>
      </c>
      <c r="F316" t="n">
        <v>82.2</v>
      </c>
      <c r="G316" t="n">
        <v>30.63</v>
      </c>
      <c r="H316" t="n">
        <v>0.52</v>
      </c>
      <c r="I316" t="n">
        <v>161</v>
      </c>
      <c r="J316" t="n">
        <v>137.25</v>
      </c>
      <c r="K316" t="n">
        <v>46.47</v>
      </c>
      <c r="L316" t="n">
        <v>4</v>
      </c>
      <c r="M316" t="n">
        <v>159</v>
      </c>
      <c r="N316" t="n">
        <v>21.78</v>
      </c>
      <c r="O316" t="n">
        <v>17160.92</v>
      </c>
      <c r="P316" t="n">
        <v>892.92</v>
      </c>
      <c r="Q316" t="n">
        <v>1262.15</v>
      </c>
      <c r="R316" t="n">
        <v>260.84</v>
      </c>
      <c r="S316" t="n">
        <v>108.84</v>
      </c>
      <c r="T316" t="n">
        <v>74361.03</v>
      </c>
      <c r="U316" t="n">
        <v>0.42</v>
      </c>
      <c r="V316" t="n">
        <v>0.88</v>
      </c>
      <c r="W316" t="n">
        <v>20.91</v>
      </c>
      <c r="X316" t="n">
        <v>4.61</v>
      </c>
      <c r="Y316" t="n">
        <v>0.5</v>
      </c>
      <c r="Z316" t="n">
        <v>10</v>
      </c>
    </row>
    <row r="317">
      <c r="A317" t="n">
        <v>4</v>
      </c>
      <c r="B317" t="n">
        <v>65</v>
      </c>
      <c r="C317" t="inlineStr">
        <is>
          <t xml:space="preserve">CONCLUIDO	</t>
        </is>
      </c>
      <c r="D317" t="n">
        <v>1.1516</v>
      </c>
      <c r="E317" t="n">
        <v>86.84</v>
      </c>
      <c r="F317" t="n">
        <v>81.2</v>
      </c>
      <c r="G317" t="n">
        <v>38.36</v>
      </c>
      <c r="H317" t="n">
        <v>0.64</v>
      </c>
      <c r="I317" t="n">
        <v>127</v>
      </c>
      <c r="J317" t="n">
        <v>138.6</v>
      </c>
      <c r="K317" t="n">
        <v>46.47</v>
      </c>
      <c r="L317" t="n">
        <v>5</v>
      </c>
      <c r="M317" t="n">
        <v>125</v>
      </c>
      <c r="N317" t="n">
        <v>22.13</v>
      </c>
      <c r="O317" t="n">
        <v>17327.69</v>
      </c>
      <c r="P317" t="n">
        <v>877.09</v>
      </c>
      <c r="Q317" t="n">
        <v>1262.03</v>
      </c>
      <c r="R317" t="n">
        <v>228.19</v>
      </c>
      <c r="S317" t="n">
        <v>108.84</v>
      </c>
      <c r="T317" t="n">
        <v>58205.19</v>
      </c>
      <c r="U317" t="n">
        <v>0.48</v>
      </c>
      <c r="V317" t="n">
        <v>0.89</v>
      </c>
      <c r="W317" t="n">
        <v>20.86</v>
      </c>
      <c r="X317" t="n">
        <v>3.61</v>
      </c>
      <c r="Y317" t="n">
        <v>0.5</v>
      </c>
      <c r="Z317" t="n">
        <v>10</v>
      </c>
    </row>
    <row r="318">
      <c r="A318" t="n">
        <v>5</v>
      </c>
      <c r="B318" t="n">
        <v>65</v>
      </c>
      <c r="C318" t="inlineStr">
        <is>
          <t xml:space="preserve">CONCLUIDO	</t>
        </is>
      </c>
      <c r="D318" t="n">
        <v>1.1681</v>
      </c>
      <c r="E318" t="n">
        <v>85.61</v>
      </c>
      <c r="F318" t="n">
        <v>80.56999999999999</v>
      </c>
      <c r="G318" t="n">
        <v>46.04</v>
      </c>
      <c r="H318" t="n">
        <v>0.76</v>
      </c>
      <c r="I318" t="n">
        <v>105</v>
      </c>
      <c r="J318" t="n">
        <v>139.95</v>
      </c>
      <c r="K318" t="n">
        <v>46.47</v>
      </c>
      <c r="L318" t="n">
        <v>6</v>
      </c>
      <c r="M318" t="n">
        <v>103</v>
      </c>
      <c r="N318" t="n">
        <v>22.49</v>
      </c>
      <c r="O318" t="n">
        <v>17494.97</v>
      </c>
      <c r="P318" t="n">
        <v>865.29</v>
      </c>
      <c r="Q318" t="n">
        <v>1261.97</v>
      </c>
      <c r="R318" t="n">
        <v>207.89</v>
      </c>
      <c r="S318" t="n">
        <v>108.84</v>
      </c>
      <c r="T318" t="n">
        <v>48169.58</v>
      </c>
      <c r="U318" t="n">
        <v>0.52</v>
      </c>
      <c r="V318" t="n">
        <v>0.9</v>
      </c>
      <c r="W318" t="n">
        <v>20.82</v>
      </c>
      <c r="X318" t="n">
        <v>2.98</v>
      </c>
      <c r="Y318" t="n">
        <v>0.5</v>
      </c>
      <c r="Z318" t="n">
        <v>10</v>
      </c>
    </row>
    <row r="319">
      <c r="A319" t="n">
        <v>6</v>
      </c>
      <c r="B319" t="n">
        <v>65</v>
      </c>
      <c r="C319" t="inlineStr">
        <is>
          <t xml:space="preserve">CONCLUIDO	</t>
        </is>
      </c>
      <c r="D319" t="n">
        <v>1.1804</v>
      </c>
      <c r="E319" t="n">
        <v>84.70999999999999</v>
      </c>
      <c r="F319" t="n">
        <v>80.11</v>
      </c>
      <c r="G319" t="n">
        <v>54.01</v>
      </c>
      <c r="H319" t="n">
        <v>0.88</v>
      </c>
      <c r="I319" t="n">
        <v>89</v>
      </c>
      <c r="J319" t="n">
        <v>141.31</v>
      </c>
      <c r="K319" t="n">
        <v>46.47</v>
      </c>
      <c r="L319" t="n">
        <v>7</v>
      </c>
      <c r="M319" t="n">
        <v>87</v>
      </c>
      <c r="N319" t="n">
        <v>22.85</v>
      </c>
      <c r="O319" t="n">
        <v>17662.75</v>
      </c>
      <c r="P319" t="n">
        <v>855.6900000000001</v>
      </c>
      <c r="Q319" t="n">
        <v>1261.97</v>
      </c>
      <c r="R319" t="n">
        <v>193.2</v>
      </c>
      <c r="S319" t="n">
        <v>108.84</v>
      </c>
      <c r="T319" t="n">
        <v>40904.28</v>
      </c>
      <c r="U319" t="n">
        <v>0.5600000000000001</v>
      </c>
      <c r="V319" t="n">
        <v>0.9</v>
      </c>
      <c r="W319" t="n">
        <v>20.79</v>
      </c>
      <c r="X319" t="n">
        <v>2.52</v>
      </c>
      <c r="Y319" t="n">
        <v>0.5</v>
      </c>
      <c r="Z319" t="n">
        <v>10</v>
      </c>
    </row>
    <row r="320">
      <c r="A320" t="n">
        <v>7</v>
      </c>
      <c r="B320" t="n">
        <v>65</v>
      </c>
      <c r="C320" t="inlineStr">
        <is>
          <t xml:space="preserve">CONCLUIDO	</t>
        </is>
      </c>
      <c r="D320" t="n">
        <v>1.1899</v>
      </c>
      <c r="E320" t="n">
        <v>84.04000000000001</v>
      </c>
      <c r="F320" t="n">
        <v>79.76000000000001</v>
      </c>
      <c r="G320" t="n">
        <v>62.15</v>
      </c>
      <c r="H320" t="n">
        <v>0.99</v>
      </c>
      <c r="I320" t="n">
        <v>77</v>
      </c>
      <c r="J320" t="n">
        <v>142.68</v>
      </c>
      <c r="K320" t="n">
        <v>46.47</v>
      </c>
      <c r="L320" t="n">
        <v>8</v>
      </c>
      <c r="M320" t="n">
        <v>75</v>
      </c>
      <c r="N320" t="n">
        <v>23.21</v>
      </c>
      <c r="O320" t="n">
        <v>17831.04</v>
      </c>
      <c r="P320" t="n">
        <v>846.84</v>
      </c>
      <c r="Q320" t="n">
        <v>1261.94</v>
      </c>
      <c r="R320" t="n">
        <v>181.58</v>
      </c>
      <c r="S320" t="n">
        <v>108.84</v>
      </c>
      <c r="T320" t="n">
        <v>35152.55</v>
      </c>
      <c r="U320" t="n">
        <v>0.6</v>
      </c>
      <c r="V320" t="n">
        <v>0.91</v>
      </c>
      <c r="W320" t="n">
        <v>20.78</v>
      </c>
      <c r="X320" t="n">
        <v>2.18</v>
      </c>
      <c r="Y320" t="n">
        <v>0.5</v>
      </c>
      <c r="Z320" t="n">
        <v>10</v>
      </c>
    </row>
    <row r="321">
      <c r="A321" t="n">
        <v>8</v>
      </c>
      <c r="B321" t="n">
        <v>65</v>
      </c>
      <c r="C321" t="inlineStr">
        <is>
          <t xml:space="preserve">CONCLUIDO	</t>
        </is>
      </c>
      <c r="D321" t="n">
        <v>1.1968</v>
      </c>
      <c r="E321" t="n">
        <v>83.55</v>
      </c>
      <c r="F321" t="n">
        <v>79.52</v>
      </c>
      <c r="G321" t="n">
        <v>70.17</v>
      </c>
      <c r="H321" t="n">
        <v>1.11</v>
      </c>
      <c r="I321" t="n">
        <v>68</v>
      </c>
      <c r="J321" t="n">
        <v>144.05</v>
      </c>
      <c r="K321" t="n">
        <v>46.47</v>
      </c>
      <c r="L321" t="n">
        <v>9</v>
      </c>
      <c r="M321" t="n">
        <v>66</v>
      </c>
      <c r="N321" t="n">
        <v>23.58</v>
      </c>
      <c r="O321" t="n">
        <v>17999.83</v>
      </c>
      <c r="P321" t="n">
        <v>838.85</v>
      </c>
      <c r="Q321" t="n">
        <v>1261.97</v>
      </c>
      <c r="R321" t="n">
        <v>174.17</v>
      </c>
      <c r="S321" t="n">
        <v>108.84</v>
      </c>
      <c r="T321" t="n">
        <v>31493.12</v>
      </c>
      <c r="U321" t="n">
        <v>0.62</v>
      </c>
      <c r="V321" t="n">
        <v>0.91</v>
      </c>
      <c r="W321" t="n">
        <v>20.75</v>
      </c>
      <c r="X321" t="n">
        <v>1.94</v>
      </c>
      <c r="Y321" t="n">
        <v>0.5</v>
      </c>
      <c r="Z321" t="n">
        <v>10</v>
      </c>
    </row>
    <row r="322">
      <c r="A322" t="n">
        <v>9</v>
      </c>
      <c r="B322" t="n">
        <v>65</v>
      </c>
      <c r="C322" t="inlineStr">
        <is>
          <t xml:space="preserve">CONCLUIDO	</t>
        </is>
      </c>
      <c r="D322" t="n">
        <v>1.2031</v>
      </c>
      <c r="E322" t="n">
        <v>83.12</v>
      </c>
      <c r="F322" t="n">
        <v>79.28</v>
      </c>
      <c r="G322" t="n">
        <v>77.98</v>
      </c>
      <c r="H322" t="n">
        <v>1.22</v>
      </c>
      <c r="I322" t="n">
        <v>61</v>
      </c>
      <c r="J322" t="n">
        <v>145.42</v>
      </c>
      <c r="K322" t="n">
        <v>46.47</v>
      </c>
      <c r="L322" t="n">
        <v>10</v>
      </c>
      <c r="M322" t="n">
        <v>59</v>
      </c>
      <c r="N322" t="n">
        <v>23.95</v>
      </c>
      <c r="O322" t="n">
        <v>18169.15</v>
      </c>
      <c r="P322" t="n">
        <v>831.13</v>
      </c>
      <c r="Q322" t="n">
        <v>1261.9</v>
      </c>
      <c r="R322" t="n">
        <v>166.16</v>
      </c>
      <c r="S322" t="n">
        <v>108.84</v>
      </c>
      <c r="T322" t="n">
        <v>27520.97</v>
      </c>
      <c r="U322" t="n">
        <v>0.66</v>
      </c>
      <c r="V322" t="n">
        <v>0.91</v>
      </c>
      <c r="W322" t="n">
        <v>20.74</v>
      </c>
      <c r="X322" t="n">
        <v>1.69</v>
      </c>
      <c r="Y322" t="n">
        <v>0.5</v>
      </c>
      <c r="Z322" t="n">
        <v>10</v>
      </c>
    </row>
    <row r="323">
      <c r="A323" t="n">
        <v>10</v>
      </c>
      <c r="B323" t="n">
        <v>65</v>
      </c>
      <c r="C323" t="inlineStr">
        <is>
          <t xml:space="preserve">CONCLUIDO	</t>
        </is>
      </c>
      <c r="D323" t="n">
        <v>1.2076</v>
      </c>
      <c r="E323" t="n">
        <v>82.81</v>
      </c>
      <c r="F323" t="n">
        <v>79.13</v>
      </c>
      <c r="G323" t="n">
        <v>86.31999999999999</v>
      </c>
      <c r="H323" t="n">
        <v>1.33</v>
      </c>
      <c r="I323" t="n">
        <v>55</v>
      </c>
      <c r="J323" t="n">
        <v>146.8</v>
      </c>
      <c r="K323" t="n">
        <v>46.47</v>
      </c>
      <c r="L323" t="n">
        <v>11</v>
      </c>
      <c r="M323" t="n">
        <v>53</v>
      </c>
      <c r="N323" t="n">
        <v>24.33</v>
      </c>
      <c r="O323" t="n">
        <v>18338.99</v>
      </c>
      <c r="P323" t="n">
        <v>825.49</v>
      </c>
      <c r="Q323" t="n">
        <v>1261.91</v>
      </c>
      <c r="R323" t="n">
        <v>161.52</v>
      </c>
      <c r="S323" t="n">
        <v>108.84</v>
      </c>
      <c r="T323" t="n">
        <v>25232.78</v>
      </c>
      <c r="U323" t="n">
        <v>0.67</v>
      </c>
      <c r="V323" t="n">
        <v>0.92</v>
      </c>
      <c r="W323" t="n">
        <v>20.73</v>
      </c>
      <c r="X323" t="n">
        <v>1.54</v>
      </c>
      <c r="Y323" t="n">
        <v>0.5</v>
      </c>
      <c r="Z323" t="n">
        <v>10</v>
      </c>
    </row>
    <row r="324">
      <c r="A324" t="n">
        <v>11</v>
      </c>
      <c r="B324" t="n">
        <v>65</v>
      </c>
      <c r="C324" t="inlineStr">
        <is>
          <t xml:space="preserve">CONCLUIDO	</t>
        </is>
      </c>
      <c r="D324" t="n">
        <v>1.2119</v>
      </c>
      <c r="E324" t="n">
        <v>82.52</v>
      </c>
      <c r="F324" t="n">
        <v>78.98</v>
      </c>
      <c r="G324" t="n">
        <v>94.77</v>
      </c>
      <c r="H324" t="n">
        <v>1.43</v>
      </c>
      <c r="I324" t="n">
        <v>50</v>
      </c>
      <c r="J324" t="n">
        <v>148.18</v>
      </c>
      <c r="K324" t="n">
        <v>46.47</v>
      </c>
      <c r="L324" t="n">
        <v>12</v>
      </c>
      <c r="M324" t="n">
        <v>48</v>
      </c>
      <c r="N324" t="n">
        <v>24.71</v>
      </c>
      <c r="O324" t="n">
        <v>18509.36</v>
      </c>
      <c r="P324" t="n">
        <v>817.9299999999999</v>
      </c>
      <c r="Q324" t="n">
        <v>1261.93</v>
      </c>
      <c r="R324" t="n">
        <v>156.38</v>
      </c>
      <c r="S324" t="n">
        <v>108.84</v>
      </c>
      <c r="T324" t="n">
        <v>22688.64</v>
      </c>
      <c r="U324" t="n">
        <v>0.7</v>
      </c>
      <c r="V324" t="n">
        <v>0.92</v>
      </c>
      <c r="W324" t="n">
        <v>20.72</v>
      </c>
      <c r="X324" t="n">
        <v>1.39</v>
      </c>
      <c r="Y324" t="n">
        <v>0.5</v>
      </c>
      <c r="Z324" t="n">
        <v>10</v>
      </c>
    </row>
    <row r="325">
      <c r="A325" t="n">
        <v>12</v>
      </c>
      <c r="B325" t="n">
        <v>65</v>
      </c>
      <c r="C325" t="inlineStr">
        <is>
          <t xml:space="preserve">CONCLUIDO	</t>
        </is>
      </c>
      <c r="D325" t="n">
        <v>1.2145</v>
      </c>
      <c r="E325" t="n">
        <v>82.34</v>
      </c>
      <c r="F325" t="n">
        <v>78.90000000000001</v>
      </c>
      <c r="G325" t="n">
        <v>102.92</v>
      </c>
      <c r="H325" t="n">
        <v>1.54</v>
      </c>
      <c r="I325" t="n">
        <v>46</v>
      </c>
      <c r="J325" t="n">
        <v>149.56</v>
      </c>
      <c r="K325" t="n">
        <v>46.47</v>
      </c>
      <c r="L325" t="n">
        <v>13</v>
      </c>
      <c r="M325" t="n">
        <v>44</v>
      </c>
      <c r="N325" t="n">
        <v>25.1</v>
      </c>
      <c r="O325" t="n">
        <v>18680.25</v>
      </c>
      <c r="P325" t="n">
        <v>812.0700000000001</v>
      </c>
      <c r="Q325" t="n">
        <v>1261.95</v>
      </c>
      <c r="R325" t="n">
        <v>153.93</v>
      </c>
      <c r="S325" t="n">
        <v>108.84</v>
      </c>
      <c r="T325" t="n">
        <v>21485.07</v>
      </c>
      <c r="U325" t="n">
        <v>0.71</v>
      </c>
      <c r="V325" t="n">
        <v>0.92</v>
      </c>
      <c r="W325" t="n">
        <v>20.72</v>
      </c>
      <c r="X325" t="n">
        <v>1.32</v>
      </c>
      <c r="Y325" t="n">
        <v>0.5</v>
      </c>
      <c r="Z325" t="n">
        <v>10</v>
      </c>
    </row>
    <row r="326">
      <c r="A326" t="n">
        <v>13</v>
      </c>
      <c r="B326" t="n">
        <v>65</v>
      </c>
      <c r="C326" t="inlineStr">
        <is>
          <t xml:space="preserve">CONCLUIDO	</t>
        </is>
      </c>
      <c r="D326" t="n">
        <v>1.2175</v>
      </c>
      <c r="E326" t="n">
        <v>82.14</v>
      </c>
      <c r="F326" t="n">
        <v>78.78</v>
      </c>
      <c r="G326" t="n">
        <v>109.93</v>
      </c>
      <c r="H326" t="n">
        <v>1.64</v>
      </c>
      <c r="I326" t="n">
        <v>43</v>
      </c>
      <c r="J326" t="n">
        <v>150.95</v>
      </c>
      <c r="K326" t="n">
        <v>46.47</v>
      </c>
      <c r="L326" t="n">
        <v>14</v>
      </c>
      <c r="M326" t="n">
        <v>41</v>
      </c>
      <c r="N326" t="n">
        <v>25.49</v>
      </c>
      <c r="O326" t="n">
        <v>18851.69</v>
      </c>
      <c r="P326" t="n">
        <v>805.0599999999999</v>
      </c>
      <c r="Q326" t="n">
        <v>1261.93</v>
      </c>
      <c r="R326" t="n">
        <v>149.89</v>
      </c>
      <c r="S326" t="n">
        <v>108.84</v>
      </c>
      <c r="T326" t="n">
        <v>19479.37</v>
      </c>
      <c r="U326" t="n">
        <v>0.73</v>
      </c>
      <c r="V326" t="n">
        <v>0.92</v>
      </c>
      <c r="W326" t="n">
        <v>20.72</v>
      </c>
      <c r="X326" t="n">
        <v>1.2</v>
      </c>
      <c r="Y326" t="n">
        <v>0.5</v>
      </c>
      <c r="Z326" t="n">
        <v>10</v>
      </c>
    </row>
    <row r="327">
      <c r="A327" t="n">
        <v>14</v>
      </c>
      <c r="B327" t="n">
        <v>65</v>
      </c>
      <c r="C327" t="inlineStr">
        <is>
          <t xml:space="preserve">CONCLUIDO	</t>
        </is>
      </c>
      <c r="D327" t="n">
        <v>1.2201</v>
      </c>
      <c r="E327" t="n">
        <v>81.95999999999999</v>
      </c>
      <c r="F327" t="n">
        <v>78.69</v>
      </c>
      <c r="G327" t="n">
        <v>118.04</v>
      </c>
      <c r="H327" t="n">
        <v>1.74</v>
      </c>
      <c r="I327" t="n">
        <v>40</v>
      </c>
      <c r="J327" t="n">
        <v>152.35</v>
      </c>
      <c r="K327" t="n">
        <v>46.47</v>
      </c>
      <c r="L327" t="n">
        <v>15</v>
      </c>
      <c r="M327" t="n">
        <v>38</v>
      </c>
      <c r="N327" t="n">
        <v>25.88</v>
      </c>
      <c r="O327" t="n">
        <v>19023.66</v>
      </c>
      <c r="P327" t="n">
        <v>798.36</v>
      </c>
      <c r="Q327" t="n">
        <v>1261.91</v>
      </c>
      <c r="R327" t="n">
        <v>147.28</v>
      </c>
      <c r="S327" t="n">
        <v>108.84</v>
      </c>
      <c r="T327" t="n">
        <v>18187.06</v>
      </c>
      <c r="U327" t="n">
        <v>0.74</v>
      </c>
      <c r="V327" t="n">
        <v>0.92</v>
      </c>
      <c r="W327" t="n">
        <v>20.71</v>
      </c>
      <c r="X327" t="n">
        <v>1.11</v>
      </c>
      <c r="Y327" t="n">
        <v>0.5</v>
      </c>
      <c r="Z327" t="n">
        <v>10</v>
      </c>
    </row>
    <row r="328">
      <c r="A328" t="n">
        <v>15</v>
      </c>
      <c r="B328" t="n">
        <v>65</v>
      </c>
      <c r="C328" t="inlineStr">
        <is>
          <t xml:space="preserve">CONCLUIDO	</t>
        </is>
      </c>
      <c r="D328" t="n">
        <v>1.2223</v>
      </c>
      <c r="E328" t="n">
        <v>81.81999999999999</v>
      </c>
      <c r="F328" t="n">
        <v>78.63</v>
      </c>
      <c r="G328" t="n">
        <v>127.51</v>
      </c>
      <c r="H328" t="n">
        <v>1.84</v>
      </c>
      <c r="I328" t="n">
        <v>37</v>
      </c>
      <c r="J328" t="n">
        <v>153.75</v>
      </c>
      <c r="K328" t="n">
        <v>46.47</v>
      </c>
      <c r="L328" t="n">
        <v>16</v>
      </c>
      <c r="M328" t="n">
        <v>35</v>
      </c>
      <c r="N328" t="n">
        <v>26.28</v>
      </c>
      <c r="O328" t="n">
        <v>19196.18</v>
      </c>
      <c r="P328" t="n">
        <v>793.48</v>
      </c>
      <c r="Q328" t="n">
        <v>1261.95</v>
      </c>
      <c r="R328" t="n">
        <v>145.05</v>
      </c>
      <c r="S328" t="n">
        <v>108.84</v>
      </c>
      <c r="T328" t="n">
        <v>17086.76</v>
      </c>
      <c r="U328" t="n">
        <v>0.75</v>
      </c>
      <c r="V328" t="n">
        <v>0.92</v>
      </c>
      <c r="W328" t="n">
        <v>20.71</v>
      </c>
      <c r="X328" t="n">
        <v>1.04</v>
      </c>
      <c r="Y328" t="n">
        <v>0.5</v>
      </c>
      <c r="Z328" t="n">
        <v>10</v>
      </c>
    </row>
    <row r="329">
      <c r="A329" t="n">
        <v>16</v>
      </c>
      <c r="B329" t="n">
        <v>65</v>
      </c>
      <c r="C329" t="inlineStr">
        <is>
          <t xml:space="preserve">CONCLUIDO	</t>
        </is>
      </c>
      <c r="D329" t="n">
        <v>1.2237</v>
      </c>
      <c r="E329" t="n">
        <v>81.72</v>
      </c>
      <c r="F329" t="n">
        <v>78.59</v>
      </c>
      <c r="G329" t="n">
        <v>134.72</v>
      </c>
      <c r="H329" t="n">
        <v>1.94</v>
      </c>
      <c r="I329" t="n">
        <v>35</v>
      </c>
      <c r="J329" t="n">
        <v>155.15</v>
      </c>
      <c r="K329" t="n">
        <v>46.47</v>
      </c>
      <c r="L329" t="n">
        <v>17</v>
      </c>
      <c r="M329" t="n">
        <v>33</v>
      </c>
      <c r="N329" t="n">
        <v>26.68</v>
      </c>
      <c r="O329" t="n">
        <v>19369.26</v>
      </c>
      <c r="P329" t="n">
        <v>786.75</v>
      </c>
      <c r="Q329" t="n">
        <v>1261.91</v>
      </c>
      <c r="R329" t="n">
        <v>143.74</v>
      </c>
      <c r="S329" t="n">
        <v>108.84</v>
      </c>
      <c r="T329" t="n">
        <v>16443.09</v>
      </c>
      <c r="U329" t="n">
        <v>0.76</v>
      </c>
      <c r="V329" t="n">
        <v>0.92</v>
      </c>
      <c r="W329" t="n">
        <v>20.7</v>
      </c>
      <c r="X329" t="n">
        <v>1</v>
      </c>
      <c r="Y329" t="n">
        <v>0.5</v>
      </c>
      <c r="Z329" t="n">
        <v>10</v>
      </c>
    </row>
    <row r="330">
      <c r="A330" t="n">
        <v>17</v>
      </c>
      <c r="B330" t="n">
        <v>65</v>
      </c>
      <c r="C330" t="inlineStr">
        <is>
          <t xml:space="preserve">CONCLUIDO	</t>
        </is>
      </c>
      <c r="D330" t="n">
        <v>1.2258</v>
      </c>
      <c r="E330" t="n">
        <v>81.58</v>
      </c>
      <c r="F330" t="n">
        <v>78.5</v>
      </c>
      <c r="G330" t="n">
        <v>142.72</v>
      </c>
      <c r="H330" t="n">
        <v>2.04</v>
      </c>
      <c r="I330" t="n">
        <v>33</v>
      </c>
      <c r="J330" t="n">
        <v>156.56</v>
      </c>
      <c r="K330" t="n">
        <v>46.47</v>
      </c>
      <c r="L330" t="n">
        <v>18</v>
      </c>
      <c r="M330" t="n">
        <v>31</v>
      </c>
      <c r="N330" t="n">
        <v>27.09</v>
      </c>
      <c r="O330" t="n">
        <v>19542.89</v>
      </c>
      <c r="P330" t="n">
        <v>780.9400000000001</v>
      </c>
      <c r="Q330" t="n">
        <v>1261.89</v>
      </c>
      <c r="R330" t="n">
        <v>140.66</v>
      </c>
      <c r="S330" t="n">
        <v>108.84</v>
      </c>
      <c r="T330" t="n">
        <v>14911.39</v>
      </c>
      <c r="U330" t="n">
        <v>0.77</v>
      </c>
      <c r="V330" t="n">
        <v>0.92</v>
      </c>
      <c r="W330" t="n">
        <v>20.7</v>
      </c>
      <c r="X330" t="n">
        <v>0.91</v>
      </c>
      <c r="Y330" t="n">
        <v>0.5</v>
      </c>
      <c r="Z330" t="n">
        <v>10</v>
      </c>
    </row>
    <row r="331">
      <c r="A331" t="n">
        <v>18</v>
      </c>
      <c r="B331" t="n">
        <v>65</v>
      </c>
      <c r="C331" t="inlineStr">
        <is>
          <t xml:space="preserve">CONCLUIDO	</t>
        </is>
      </c>
      <c r="D331" t="n">
        <v>1.2277</v>
      </c>
      <c r="E331" t="n">
        <v>81.45</v>
      </c>
      <c r="F331" t="n">
        <v>78.43000000000001</v>
      </c>
      <c r="G331" t="n">
        <v>151.79</v>
      </c>
      <c r="H331" t="n">
        <v>2.13</v>
      </c>
      <c r="I331" t="n">
        <v>31</v>
      </c>
      <c r="J331" t="n">
        <v>157.97</v>
      </c>
      <c r="K331" t="n">
        <v>46.47</v>
      </c>
      <c r="L331" t="n">
        <v>19</v>
      </c>
      <c r="M331" t="n">
        <v>29</v>
      </c>
      <c r="N331" t="n">
        <v>27.5</v>
      </c>
      <c r="O331" t="n">
        <v>19717.08</v>
      </c>
      <c r="P331" t="n">
        <v>774.99</v>
      </c>
      <c r="Q331" t="n">
        <v>1261.91</v>
      </c>
      <c r="R331" t="n">
        <v>138.61</v>
      </c>
      <c r="S331" t="n">
        <v>108.84</v>
      </c>
      <c r="T331" t="n">
        <v>13897.26</v>
      </c>
      <c r="U331" t="n">
        <v>0.79</v>
      </c>
      <c r="V331" t="n">
        <v>0.92</v>
      </c>
      <c r="W331" t="n">
        <v>20.69</v>
      </c>
      <c r="X331" t="n">
        <v>0.84</v>
      </c>
      <c r="Y331" t="n">
        <v>0.5</v>
      </c>
      <c r="Z331" t="n">
        <v>10</v>
      </c>
    </row>
    <row r="332">
      <c r="A332" t="n">
        <v>19</v>
      </c>
      <c r="B332" t="n">
        <v>65</v>
      </c>
      <c r="C332" t="inlineStr">
        <is>
          <t xml:space="preserve">CONCLUIDO	</t>
        </is>
      </c>
      <c r="D332" t="n">
        <v>1.2292</v>
      </c>
      <c r="E332" t="n">
        <v>81.36</v>
      </c>
      <c r="F332" t="n">
        <v>78.39</v>
      </c>
      <c r="G332" t="n">
        <v>162.18</v>
      </c>
      <c r="H332" t="n">
        <v>2.22</v>
      </c>
      <c r="I332" t="n">
        <v>29</v>
      </c>
      <c r="J332" t="n">
        <v>159.39</v>
      </c>
      <c r="K332" t="n">
        <v>46.47</v>
      </c>
      <c r="L332" t="n">
        <v>20</v>
      </c>
      <c r="M332" t="n">
        <v>27</v>
      </c>
      <c r="N332" t="n">
        <v>27.92</v>
      </c>
      <c r="O332" t="n">
        <v>19891.97</v>
      </c>
      <c r="P332" t="n">
        <v>770.84</v>
      </c>
      <c r="Q332" t="n">
        <v>1261.92</v>
      </c>
      <c r="R332" t="n">
        <v>137.09</v>
      </c>
      <c r="S332" t="n">
        <v>108.84</v>
      </c>
      <c r="T332" t="n">
        <v>13148.31</v>
      </c>
      <c r="U332" t="n">
        <v>0.79</v>
      </c>
      <c r="V332" t="n">
        <v>0.92</v>
      </c>
      <c r="W332" t="n">
        <v>20.69</v>
      </c>
      <c r="X332" t="n">
        <v>0.8</v>
      </c>
      <c r="Y332" t="n">
        <v>0.5</v>
      </c>
      <c r="Z332" t="n">
        <v>10</v>
      </c>
    </row>
    <row r="333">
      <c r="A333" t="n">
        <v>20</v>
      </c>
      <c r="B333" t="n">
        <v>65</v>
      </c>
      <c r="C333" t="inlineStr">
        <is>
          <t xml:space="preserve">CONCLUIDO	</t>
        </is>
      </c>
      <c r="D333" t="n">
        <v>1.231</v>
      </c>
      <c r="E333" t="n">
        <v>81.23</v>
      </c>
      <c r="F333" t="n">
        <v>78.31999999999999</v>
      </c>
      <c r="G333" t="n">
        <v>174.04</v>
      </c>
      <c r="H333" t="n">
        <v>2.31</v>
      </c>
      <c r="I333" t="n">
        <v>27</v>
      </c>
      <c r="J333" t="n">
        <v>160.81</v>
      </c>
      <c r="K333" t="n">
        <v>46.47</v>
      </c>
      <c r="L333" t="n">
        <v>21</v>
      </c>
      <c r="M333" t="n">
        <v>25</v>
      </c>
      <c r="N333" t="n">
        <v>28.34</v>
      </c>
      <c r="O333" t="n">
        <v>20067.32</v>
      </c>
      <c r="P333" t="n">
        <v>762.85</v>
      </c>
      <c r="Q333" t="n">
        <v>1261.9</v>
      </c>
      <c r="R333" t="n">
        <v>135.07</v>
      </c>
      <c r="S333" t="n">
        <v>108.84</v>
      </c>
      <c r="T333" t="n">
        <v>12147.7</v>
      </c>
      <c r="U333" t="n">
        <v>0.8100000000000001</v>
      </c>
      <c r="V333" t="n">
        <v>0.92</v>
      </c>
      <c r="W333" t="n">
        <v>20.68</v>
      </c>
      <c r="X333" t="n">
        <v>0.73</v>
      </c>
      <c r="Y333" t="n">
        <v>0.5</v>
      </c>
      <c r="Z333" t="n">
        <v>10</v>
      </c>
    </row>
    <row r="334">
      <c r="A334" t="n">
        <v>21</v>
      </c>
      <c r="B334" t="n">
        <v>65</v>
      </c>
      <c r="C334" t="inlineStr">
        <is>
          <t xml:space="preserve">CONCLUIDO	</t>
        </is>
      </c>
      <c r="D334" t="n">
        <v>1.2319</v>
      </c>
      <c r="E334" t="n">
        <v>81.17</v>
      </c>
      <c r="F334" t="n">
        <v>78.29000000000001</v>
      </c>
      <c r="G334" t="n">
        <v>180.66</v>
      </c>
      <c r="H334" t="n">
        <v>2.4</v>
      </c>
      <c r="I334" t="n">
        <v>26</v>
      </c>
      <c r="J334" t="n">
        <v>162.24</v>
      </c>
      <c r="K334" t="n">
        <v>46.47</v>
      </c>
      <c r="L334" t="n">
        <v>22</v>
      </c>
      <c r="M334" t="n">
        <v>24</v>
      </c>
      <c r="N334" t="n">
        <v>28.77</v>
      </c>
      <c r="O334" t="n">
        <v>20243.25</v>
      </c>
      <c r="P334" t="n">
        <v>757.49</v>
      </c>
      <c r="Q334" t="n">
        <v>1261.89</v>
      </c>
      <c r="R334" t="n">
        <v>134.08</v>
      </c>
      <c r="S334" t="n">
        <v>108.84</v>
      </c>
      <c r="T334" t="n">
        <v>11657.21</v>
      </c>
      <c r="U334" t="n">
        <v>0.8100000000000001</v>
      </c>
      <c r="V334" t="n">
        <v>0.93</v>
      </c>
      <c r="W334" t="n">
        <v>20.68</v>
      </c>
      <c r="X334" t="n">
        <v>0.7</v>
      </c>
      <c r="Y334" t="n">
        <v>0.5</v>
      </c>
      <c r="Z334" t="n">
        <v>10</v>
      </c>
    </row>
    <row r="335">
      <c r="A335" t="n">
        <v>22</v>
      </c>
      <c r="B335" t="n">
        <v>65</v>
      </c>
      <c r="C335" t="inlineStr">
        <is>
          <t xml:space="preserve">CONCLUIDO	</t>
        </is>
      </c>
      <c r="D335" t="n">
        <v>1.2326</v>
      </c>
      <c r="E335" t="n">
        <v>81.13</v>
      </c>
      <c r="F335" t="n">
        <v>78.27</v>
      </c>
      <c r="G335" t="n">
        <v>187.84</v>
      </c>
      <c r="H335" t="n">
        <v>2.49</v>
      </c>
      <c r="I335" t="n">
        <v>25</v>
      </c>
      <c r="J335" t="n">
        <v>163.67</v>
      </c>
      <c r="K335" t="n">
        <v>46.47</v>
      </c>
      <c r="L335" t="n">
        <v>23</v>
      </c>
      <c r="M335" t="n">
        <v>23</v>
      </c>
      <c r="N335" t="n">
        <v>29.2</v>
      </c>
      <c r="O335" t="n">
        <v>20419.76</v>
      </c>
      <c r="P335" t="n">
        <v>750.59</v>
      </c>
      <c r="Q335" t="n">
        <v>1261.92</v>
      </c>
      <c r="R335" t="n">
        <v>133.37</v>
      </c>
      <c r="S335" t="n">
        <v>108.84</v>
      </c>
      <c r="T335" t="n">
        <v>11305.11</v>
      </c>
      <c r="U335" t="n">
        <v>0.82</v>
      </c>
      <c r="V335" t="n">
        <v>0.93</v>
      </c>
      <c r="W335" t="n">
        <v>20.68</v>
      </c>
      <c r="X335" t="n">
        <v>0.68</v>
      </c>
      <c r="Y335" t="n">
        <v>0.5</v>
      </c>
      <c r="Z335" t="n">
        <v>10</v>
      </c>
    </row>
    <row r="336">
      <c r="A336" t="n">
        <v>23</v>
      </c>
      <c r="B336" t="n">
        <v>65</v>
      </c>
      <c r="C336" t="inlineStr">
        <is>
          <t xml:space="preserve">CONCLUIDO	</t>
        </is>
      </c>
      <c r="D336" t="n">
        <v>1.2332</v>
      </c>
      <c r="E336" t="n">
        <v>81.09</v>
      </c>
      <c r="F336" t="n">
        <v>78.26000000000001</v>
      </c>
      <c r="G336" t="n">
        <v>195.64</v>
      </c>
      <c r="H336" t="n">
        <v>2.58</v>
      </c>
      <c r="I336" t="n">
        <v>24</v>
      </c>
      <c r="J336" t="n">
        <v>165.1</v>
      </c>
      <c r="K336" t="n">
        <v>46.47</v>
      </c>
      <c r="L336" t="n">
        <v>24</v>
      </c>
      <c r="M336" t="n">
        <v>22</v>
      </c>
      <c r="N336" t="n">
        <v>29.64</v>
      </c>
      <c r="O336" t="n">
        <v>20596.86</v>
      </c>
      <c r="P336" t="n">
        <v>745.26</v>
      </c>
      <c r="Q336" t="n">
        <v>1261.88</v>
      </c>
      <c r="R336" t="n">
        <v>132.98</v>
      </c>
      <c r="S336" t="n">
        <v>108.84</v>
      </c>
      <c r="T336" t="n">
        <v>11118.66</v>
      </c>
      <c r="U336" t="n">
        <v>0.82</v>
      </c>
      <c r="V336" t="n">
        <v>0.93</v>
      </c>
      <c r="W336" t="n">
        <v>20.69</v>
      </c>
      <c r="X336" t="n">
        <v>0.67</v>
      </c>
      <c r="Y336" t="n">
        <v>0.5</v>
      </c>
      <c r="Z336" t="n">
        <v>10</v>
      </c>
    </row>
    <row r="337">
      <c r="A337" t="n">
        <v>24</v>
      </c>
      <c r="B337" t="n">
        <v>65</v>
      </c>
      <c r="C337" t="inlineStr">
        <is>
          <t xml:space="preserve">CONCLUIDO	</t>
        </is>
      </c>
      <c r="D337" t="n">
        <v>1.2338</v>
      </c>
      <c r="E337" t="n">
        <v>81.05</v>
      </c>
      <c r="F337" t="n">
        <v>78.23999999999999</v>
      </c>
      <c r="G337" t="n">
        <v>204.12</v>
      </c>
      <c r="H337" t="n">
        <v>2.66</v>
      </c>
      <c r="I337" t="n">
        <v>23</v>
      </c>
      <c r="J337" t="n">
        <v>166.54</v>
      </c>
      <c r="K337" t="n">
        <v>46.47</v>
      </c>
      <c r="L337" t="n">
        <v>25</v>
      </c>
      <c r="M337" t="n">
        <v>21</v>
      </c>
      <c r="N337" t="n">
        <v>30.08</v>
      </c>
      <c r="O337" t="n">
        <v>20774.56</v>
      </c>
      <c r="P337" t="n">
        <v>738.84</v>
      </c>
      <c r="Q337" t="n">
        <v>1261.89</v>
      </c>
      <c r="R337" t="n">
        <v>132.49</v>
      </c>
      <c r="S337" t="n">
        <v>108.84</v>
      </c>
      <c r="T337" t="n">
        <v>10878.92</v>
      </c>
      <c r="U337" t="n">
        <v>0.82</v>
      </c>
      <c r="V337" t="n">
        <v>0.93</v>
      </c>
      <c r="W337" t="n">
        <v>20.69</v>
      </c>
      <c r="X337" t="n">
        <v>0.66</v>
      </c>
      <c r="Y337" t="n">
        <v>0.5</v>
      </c>
      <c r="Z337" t="n">
        <v>10</v>
      </c>
    </row>
    <row r="338">
      <c r="A338" t="n">
        <v>25</v>
      </c>
      <c r="B338" t="n">
        <v>65</v>
      </c>
      <c r="C338" t="inlineStr">
        <is>
          <t xml:space="preserve">CONCLUIDO	</t>
        </is>
      </c>
      <c r="D338" t="n">
        <v>1.2351</v>
      </c>
      <c r="E338" t="n">
        <v>80.95999999999999</v>
      </c>
      <c r="F338" t="n">
        <v>78.19</v>
      </c>
      <c r="G338" t="n">
        <v>213.23</v>
      </c>
      <c r="H338" t="n">
        <v>2.74</v>
      </c>
      <c r="I338" t="n">
        <v>22</v>
      </c>
      <c r="J338" t="n">
        <v>167.99</v>
      </c>
      <c r="K338" t="n">
        <v>46.47</v>
      </c>
      <c r="L338" t="n">
        <v>26</v>
      </c>
      <c r="M338" t="n">
        <v>16</v>
      </c>
      <c r="N338" t="n">
        <v>30.52</v>
      </c>
      <c r="O338" t="n">
        <v>20952.87</v>
      </c>
      <c r="P338" t="n">
        <v>735.38</v>
      </c>
      <c r="Q338" t="n">
        <v>1261.9</v>
      </c>
      <c r="R338" t="n">
        <v>130.6</v>
      </c>
      <c r="S338" t="n">
        <v>108.84</v>
      </c>
      <c r="T338" t="n">
        <v>9939.360000000001</v>
      </c>
      <c r="U338" t="n">
        <v>0.83</v>
      </c>
      <c r="V338" t="n">
        <v>0.93</v>
      </c>
      <c r="W338" t="n">
        <v>20.68</v>
      </c>
      <c r="X338" t="n">
        <v>0.6</v>
      </c>
      <c r="Y338" t="n">
        <v>0.5</v>
      </c>
      <c r="Z338" t="n">
        <v>10</v>
      </c>
    </row>
    <row r="339">
      <c r="A339" t="n">
        <v>26</v>
      </c>
      <c r="B339" t="n">
        <v>65</v>
      </c>
      <c r="C339" t="inlineStr">
        <is>
          <t xml:space="preserve">CONCLUIDO	</t>
        </is>
      </c>
      <c r="D339" t="n">
        <v>1.236</v>
      </c>
      <c r="E339" t="n">
        <v>80.91</v>
      </c>
      <c r="F339" t="n">
        <v>78.16</v>
      </c>
      <c r="G339" t="n">
        <v>223.3</v>
      </c>
      <c r="H339" t="n">
        <v>2.82</v>
      </c>
      <c r="I339" t="n">
        <v>21</v>
      </c>
      <c r="J339" t="n">
        <v>169.44</v>
      </c>
      <c r="K339" t="n">
        <v>46.47</v>
      </c>
      <c r="L339" t="n">
        <v>27</v>
      </c>
      <c r="M339" t="n">
        <v>6</v>
      </c>
      <c r="N339" t="n">
        <v>30.97</v>
      </c>
      <c r="O339" t="n">
        <v>21131.78</v>
      </c>
      <c r="P339" t="n">
        <v>732.35</v>
      </c>
      <c r="Q339" t="n">
        <v>1261.89</v>
      </c>
      <c r="R339" t="n">
        <v>129.17</v>
      </c>
      <c r="S339" t="n">
        <v>108.84</v>
      </c>
      <c r="T339" t="n">
        <v>9229.15</v>
      </c>
      <c r="U339" t="n">
        <v>0.84</v>
      </c>
      <c r="V339" t="n">
        <v>0.93</v>
      </c>
      <c r="W339" t="n">
        <v>20.69</v>
      </c>
      <c r="X339" t="n">
        <v>0.57</v>
      </c>
      <c r="Y339" t="n">
        <v>0.5</v>
      </c>
      <c r="Z339" t="n">
        <v>10</v>
      </c>
    </row>
    <row r="340">
      <c r="A340" t="n">
        <v>27</v>
      </c>
      <c r="B340" t="n">
        <v>65</v>
      </c>
      <c r="C340" t="inlineStr">
        <is>
          <t xml:space="preserve">CONCLUIDO	</t>
        </is>
      </c>
      <c r="D340" t="n">
        <v>1.2359</v>
      </c>
      <c r="E340" t="n">
        <v>80.91</v>
      </c>
      <c r="F340" t="n">
        <v>78.16</v>
      </c>
      <c r="G340" t="n">
        <v>223.31</v>
      </c>
      <c r="H340" t="n">
        <v>2.9</v>
      </c>
      <c r="I340" t="n">
        <v>21</v>
      </c>
      <c r="J340" t="n">
        <v>170.9</v>
      </c>
      <c r="K340" t="n">
        <v>46.47</v>
      </c>
      <c r="L340" t="n">
        <v>28</v>
      </c>
      <c r="M340" t="n">
        <v>2</v>
      </c>
      <c r="N340" t="n">
        <v>31.43</v>
      </c>
      <c r="O340" t="n">
        <v>21311.32</v>
      </c>
      <c r="P340" t="n">
        <v>736.99</v>
      </c>
      <c r="Q340" t="n">
        <v>1261.96</v>
      </c>
      <c r="R340" t="n">
        <v>129</v>
      </c>
      <c r="S340" t="n">
        <v>108.84</v>
      </c>
      <c r="T340" t="n">
        <v>9142.1</v>
      </c>
      <c r="U340" t="n">
        <v>0.84</v>
      </c>
      <c r="V340" t="n">
        <v>0.93</v>
      </c>
      <c r="W340" t="n">
        <v>20.7</v>
      </c>
      <c r="X340" t="n">
        <v>0.57</v>
      </c>
      <c r="Y340" t="n">
        <v>0.5</v>
      </c>
      <c r="Z340" t="n">
        <v>10</v>
      </c>
    </row>
    <row r="341">
      <c r="A341" t="n">
        <v>28</v>
      </c>
      <c r="B341" t="n">
        <v>65</v>
      </c>
      <c r="C341" t="inlineStr">
        <is>
          <t xml:space="preserve">CONCLUIDO	</t>
        </is>
      </c>
      <c r="D341" t="n">
        <v>1.2358</v>
      </c>
      <c r="E341" t="n">
        <v>80.92</v>
      </c>
      <c r="F341" t="n">
        <v>78.16</v>
      </c>
      <c r="G341" t="n">
        <v>223.33</v>
      </c>
      <c r="H341" t="n">
        <v>2.98</v>
      </c>
      <c r="I341" t="n">
        <v>21</v>
      </c>
      <c r="J341" t="n">
        <v>172.36</v>
      </c>
      <c r="K341" t="n">
        <v>46.47</v>
      </c>
      <c r="L341" t="n">
        <v>29</v>
      </c>
      <c r="M341" t="n">
        <v>0</v>
      </c>
      <c r="N341" t="n">
        <v>31.89</v>
      </c>
      <c r="O341" t="n">
        <v>21491.47</v>
      </c>
      <c r="P341" t="n">
        <v>742.15</v>
      </c>
      <c r="Q341" t="n">
        <v>1261.97</v>
      </c>
      <c r="R341" t="n">
        <v>129.08</v>
      </c>
      <c r="S341" t="n">
        <v>108.84</v>
      </c>
      <c r="T341" t="n">
        <v>9183.709999999999</v>
      </c>
      <c r="U341" t="n">
        <v>0.84</v>
      </c>
      <c r="V341" t="n">
        <v>0.93</v>
      </c>
      <c r="W341" t="n">
        <v>20.7</v>
      </c>
      <c r="X341" t="n">
        <v>0.58</v>
      </c>
      <c r="Y341" t="n">
        <v>0.5</v>
      </c>
      <c r="Z341" t="n">
        <v>10</v>
      </c>
    </row>
    <row r="342">
      <c r="A342" t="n">
        <v>0</v>
      </c>
      <c r="B342" t="n">
        <v>75</v>
      </c>
      <c r="C342" t="inlineStr">
        <is>
          <t xml:space="preserve">CONCLUIDO	</t>
        </is>
      </c>
      <c r="D342" t="n">
        <v>0.7461</v>
      </c>
      <c r="E342" t="n">
        <v>134.03</v>
      </c>
      <c r="F342" t="n">
        <v>104.28</v>
      </c>
      <c r="G342" t="n">
        <v>6.96</v>
      </c>
      <c r="H342" t="n">
        <v>0.12</v>
      </c>
      <c r="I342" t="n">
        <v>899</v>
      </c>
      <c r="J342" t="n">
        <v>150.44</v>
      </c>
      <c r="K342" t="n">
        <v>49.1</v>
      </c>
      <c r="L342" t="n">
        <v>1</v>
      </c>
      <c r="M342" t="n">
        <v>897</v>
      </c>
      <c r="N342" t="n">
        <v>25.34</v>
      </c>
      <c r="O342" t="n">
        <v>18787.76</v>
      </c>
      <c r="P342" t="n">
        <v>1244.97</v>
      </c>
      <c r="Q342" t="n">
        <v>1263.12</v>
      </c>
      <c r="R342" t="n">
        <v>980.1900000000001</v>
      </c>
      <c r="S342" t="n">
        <v>108.84</v>
      </c>
      <c r="T342" t="n">
        <v>430345.64</v>
      </c>
      <c r="U342" t="n">
        <v>0.11</v>
      </c>
      <c r="V342" t="n">
        <v>0.6899999999999999</v>
      </c>
      <c r="W342" t="n">
        <v>22.16</v>
      </c>
      <c r="X342" t="n">
        <v>26.65</v>
      </c>
      <c r="Y342" t="n">
        <v>0.5</v>
      </c>
      <c r="Z342" t="n">
        <v>10</v>
      </c>
    </row>
    <row r="343">
      <c r="A343" t="n">
        <v>1</v>
      </c>
      <c r="B343" t="n">
        <v>75</v>
      </c>
      <c r="C343" t="inlineStr">
        <is>
          <t xml:space="preserve">CONCLUIDO	</t>
        </is>
      </c>
      <c r="D343" t="n">
        <v>0.9756</v>
      </c>
      <c r="E343" t="n">
        <v>102.5</v>
      </c>
      <c r="F343" t="n">
        <v>88.61</v>
      </c>
      <c r="G343" t="n">
        <v>13.99</v>
      </c>
      <c r="H343" t="n">
        <v>0.23</v>
      </c>
      <c r="I343" t="n">
        <v>380</v>
      </c>
      <c r="J343" t="n">
        <v>151.83</v>
      </c>
      <c r="K343" t="n">
        <v>49.1</v>
      </c>
      <c r="L343" t="n">
        <v>2</v>
      </c>
      <c r="M343" t="n">
        <v>378</v>
      </c>
      <c r="N343" t="n">
        <v>25.73</v>
      </c>
      <c r="O343" t="n">
        <v>18959.54</v>
      </c>
      <c r="P343" t="n">
        <v>1054.71</v>
      </c>
      <c r="Q343" t="n">
        <v>1262.32</v>
      </c>
      <c r="R343" t="n">
        <v>469.25</v>
      </c>
      <c r="S343" t="n">
        <v>108.84</v>
      </c>
      <c r="T343" t="n">
        <v>177474.73</v>
      </c>
      <c r="U343" t="n">
        <v>0.23</v>
      </c>
      <c r="V343" t="n">
        <v>0.82</v>
      </c>
      <c r="W343" t="n">
        <v>21.28</v>
      </c>
      <c r="X343" t="n">
        <v>11.01</v>
      </c>
      <c r="Y343" t="n">
        <v>0.5</v>
      </c>
      <c r="Z343" t="n">
        <v>10</v>
      </c>
    </row>
    <row r="344">
      <c r="A344" t="n">
        <v>2</v>
      </c>
      <c r="B344" t="n">
        <v>75</v>
      </c>
      <c r="C344" t="inlineStr">
        <is>
          <t xml:space="preserve">CONCLUIDO	</t>
        </is>
      </c>
      <c r="D344" t="n">
        <v>1.062</v>
      </c>
      <c r="E344" t="n">
        <v>94.16</v>
      </c>
      <c r="F344" t="n">
        <v>84.52</v>
      </c>
      <c r="G344" t="n">
        <v>21.04</v>
      </c>
      <c r="H344" t="n">
        <v>0.35</v>
      </c>
      <c r="I344" t="n">
        <v>241</v>
      </c>
      <c r="J344" t="n">
        <v>153.23</v>
      </c>
      <c r="K344" t="n">
        <v>49.1</v>
      </c>
      <c r="L344" t="n">
        <v>3</v>
      </c>
      <c r="M344" t="n">
        <v>239</v>
      </c>
      <c r="N344" t="n">
        <v>26.13</v>
      </c>
      <c r="O344" t="n">
        <v>19131.85</v>
      </c>
      <c r="P344" t="n">
        <v>1002.1</v>
      </c>
      <c r="Q344" t="n">
        <v>1262.11</v>
      </c>
      <c r="R344" t="n">
        <v>336.46</v>
      </c>
      <c r="S344" t="n">
        <v>108.84</v>
      </c>
      <c r="T344" t="n">
        <v>111770.47</v>
      </c>
      <c r="U344" t="n">
        <v>0.32</v>
      </c>
      <c r="V344" t="n">
        <v>0.86</v>
      </c>
      <c r="W344" t="n">
        <v>21.05</v>
      </c>
      <c r="X344" t="n">
        <v>6.93</v>
      </c>
      <c r="Y344" t="n">
        <v>0.5</v>
      </c>
      <c r="Z344" t="n">
        <v>10</v>
      </c>
    </row>
    <row r="345">
      <c r="A345" t="n">
        <v>3</v>
      </c>
      <c r="B345" t="n">
        <v>75</v>
      </c>
      <c r="C345" t="inlineStr">
        <is>
          <t xml:space="preserve">CONCLUIDO	</t>
        </is>
      </c>
      <c r="D345" t="n">
        <v>1.1076</v>
      </c>
      <c r="E345" t="n">
        <v>90.29000000000001</v>
      </c>
      <c r="F345" t="n">
        <v>82.63</v>
      </c>
      <c r="G345" t="n">
        <v>28.17</v>
      </c>
      <c r="H345" t="n">
        <v>0.46</v>
      </c>
      <c r="I345" t="n">
        <v>176</v>
      </c>
      <c r="J345" t="n">
        <v>154.63</v>
      </c>
      <c r="K345" t="n">
        <v>49.1</v>
      </c>
      <c r="L345" t="n">
        <v>4</v>
      </c>
      <c r="M345" t="n">
        <v>174</v>
      </c>
      <c r="N345" t="n">
        <v>26.53</v>
      </c>
      <c r="O345" t="n">
        <v>19304.72</v>
      </c>
      <c r="P345" t="n">
        <v>975.52</v>
      </c>
      <c r="Q345" t="n">
        <v>1262.12</v>
      </c>
      <c r="R345" t="n">
        <v>274.84</v>
      </c>
      <c r="S345" t="n">
        <v>108.84</v>
      </c>
      <c r="T345" t="n">
        <v>81285.74000000001</v>
      </c>
      <c r="U345" t="n">
        <v>0.4</v>
      </c>
      <c r="V345" t="n">
        <v>0.88</v>
      </c>
      <c r="W345" t="n">
        <v>20.94</v>
      </c>
      <c r="X345" t="n">
        <v>5.04</v>
      </c>
      <c r="Y345" t="n">
        <v>0.5</v>
      </c>
      <c r="Z345" t="n">
        <v>10</v>
      </c>
    </row>
    <row r="346">
      <c r="A346" t="n">
        <v>4</v>
      </c>
      <c r="B346" t="n">
        <v>75</v>
      </c>
      <c r="C346" t="inlineStr">
        <is>
          <t xml:space="preserve">CONCLUIDO	</t>
        </is>
      </c>
      <c r="D346" t="n">
        <v>1.1355</v>
      </c>
      <c r="E346" t="n">
        <v>88.06999999999999</v>
      </c>
      <c r="F346" t="n">
        <v>81.54000000000001</v>
      </c>
      <c r="G346" t="n">
        <v>35.2</v>
      </c>
      <c r="H346" t="n">
        <v>0.57</v>
      </c>
      <c r="I346" t="n">
        <v>139</v>
      </c>
      <c r="J346" t="n">
        <v>156.03</v>
      </c>
      <c r="K346" t="n">
        <v>49.1</v>
      </c>
      <c r="L346" t="n">
        <v>5</v>
      </c>
      <c r="M346" t="n">
        <v>137</v>
      </c>
      <c r="N346" t="n">
        <v>26.94</v>
      </c>
      <c r="O346" t="n">
        <v>19478.15</v>
      </c>
      <c r="P346" t="n">
        <v>958.9</v>
      </c>
      <c r="Q346" t="n">
        <v>1262.01</v>
      </c>
      <c r="R346" t="n">
        <v>239.67</v>
      </c>
      <c r="S346" t="n">
        <v>108.84</v>
      </c>
      <c r="T346" t="n">
        <v>63885.47</v>
      </c>
      <c r="U346" t="n">
        <v>0.45</v>
      </c>
      <c r="V346" t="n">
        <v>0.89</v>
      </c>
      <c r="W346" t="n">
        <v>20.87</v>
      </c>
      <c r="X346" t="n">
        <v>3.95</v>
      </c>
      <c r="Y346" t="n">
        <v>0.5</v>
      </c>
      <c r="Z346" t="n">
        <v>10</v>
      </c>
    </row>
    <row r="347">
      <c r="A347" t="n">
        <v>5</v>
      </c>
      <c r="B347" t="n">
        <v>75</v>
      </c>
      <c r="C347" t="inlineStr">
        <is>
          <t xml:space="preserve">CONCLUIDO	</t>
        </is>
      </c>
      <c r="D347" t="n">
        <v>1.1547</v>
      </c>
      <c r="E347" t="n">
        <v>86.59999999999999</v>
      </c>
      <c r="F347" t="n">
        <v>80.84</v>
      </c>
      <c r="G347" t="n">
        <v>42.55</v>
      </c>
      <c r="H347" t="n">
        <v>0.67</v>
      </c>
      <c r="I347" t="n">
        <v>114</v>
      </c>
      <c r="J347" t="n">
        <v>157.44</v>
      </c>
      <c r="K347" t="n">
        <v>49.1</v>
      </c>
      <c r="L347" t="n">
        <v>6</v>
      </c>
      <c r="M347" t="n">
        <v>112</v>
      </c>
      <c r="N347" t="n">
        <v>27.35</v>
      </c>
      <c r="O347" t="n">
        <v>19652.13</v>
      </c>
      <c r="P347" t="n">
        <v>946.64</v>
      </c>
      <c r="Q347" t="n">
        <v>1262.04</v>
      </c>
      <c r="R347" t="n">
        <v>217.15</v>
      </c>
      <c r="S347" t="n">
        <v>108.84</v>
      </c>
      <c r="T347" t="n">
        <v>52752.75</v>
      </c>
      <c r="U347" t="n">
        <v>0.5</v>
      </c>
      <c r="V347" t="n">
        <v>0.9</v>
      </c>
      <c r="W347" t="n">
        <v>20.83</v>
      </c>
      <c r="X347" t="n">
        <v>3.25</v>
      </c>
      <c r="Y347" t="n">
        <v>0.5</v>
      </c>
      <c r="Z347" t="n">
        <v>10</v>
      </c>
    </row>
    <row r="348">
      <c r="A348" t="n">
        <v>6</v>
      </c>
      <c r="B348" t="n">
        <v>75</v>
      </c>
      <c r="C348" t="inlineStr">
        <is>
          <t xml:space="preserve">CONCLUIDO	</t>
        </is>
      </c>
      <c r="D348" t="n">
        <v>1.1682</v>
      </c>
      <c r="E348" t="n">
        <v>85.59999999999999</v>
      </c>
      <c r="F348" t="n">
        <v>80.36</v>
      </c>
      <c r="G348" t="n">
        <v>49.71</v>
      </c>
      <c r="H348" t="n">
        <v>0.78</v>
      </c>
      <c r="I348" t="n">
        <v>97</v>
      </c>
      <c r="J348" t="n">
        <v>158.86</v>
      </c>
      <c r="K348" t="n">
        <v>49.1</v>
      </c>
      <c r="L348" t="n">
        <v>7</v>
      </c>
      <c r="M348" t="n">
        <v>95</v>
      </c>
      <c r="N348" t="n">
        <v>27.77</v>
      </c>
      <c r="O348" t="n">
        <v>19826.68</v>
      </c>
      <c r="P348" t="n">
        <v>937.14</v>
      </c>
      <c r="Q348" t="n">
        <v>1262.02</v>
      </c>
      <c r="R348" t="n">
        <v>201.12</v>
      </c>
      <c r="S348" t="n">
        <v>108.84</v>
      </c>
      <c r="T348" t="n">
        <v>44821.5</v>
      </c>
      <c r="U348" t="n">
        <v>0.54</v>
      </c>
      <c r="V348" t="n">
        <v>0.9</v>
      </c>
      <c r="W348" t="n">
        <v>20.81</v>
      </c>
      <c r="X348" t="n">
        <v>2.78</v>
      </c>
      <c r="Y348" t="n">
        <v>0.5</v>
      </c>
      <c r="Z348" t="n">
        <v>10</v>
      </c>
    </row>
    <row r="349">
      <c r="A349" t="n">
        <v>7</v>
      </c>
      <c r="B349" t="n">
        <v>75</v>
      </c>
      <c r="C349" t="inlineStr">
        <is>
          <t xml:space="preserve">CONCLUIDO	</t>
        </is>
      </c>
      <c r="D349" t="n">
        <v>1.1792</v>
      </c>
      <c r="E349" t="n">
        <v>84.8</v>
      </c>
      <c r="F349" t="n">
        <v>79.95999999999999</v>
      </c>
      <c r="G349" t="n">
        <v>57.11</v>
      </c>
      <c r="H349" t="n">
        <v>0.88</v>
      </c>
      <c r="I349" t="n">
        <v>84</v>
      </c>
      <c r="J349" t="n">
        <v>160.28</v>
      </c>
      <c r="K349" t="n">
        <v>49.1</v>
      </c>
      <c r="L349" t="n">
        <v>8</v>
      </c>
      <c r="M349" t="n">
        <v>82</v>
      </c>
      <c r="N349" t="n">
        <v>28.19</v>
      </c>
      <c r="O349" t="n">
        <v>20001.93</v>
      </c>
      <c r="P349" t="n">
        <v>927.95</v>
      </c>
      <c r="Q349" t="n">
        <v>1262.03</v>
      </c>
      <c r="R349" t="n">
        <v>188.02</v>
      </c>
      <c r="S349" t="n">
        <v>108.84</v>
      </c>
      <c r="T349" t="n">
        <v>38337.99</v>
      </c>
      <c r="U349" t="n">
        <v>0.58</v>
      </c>
      <c r="V349" t="n">
        <v>0.91</v>
      </c>
      <c r="W349" t="n">
        <v>20.79</v>
      </c>
      <c r="X349" t="n">
        <v>2.37</v>
      </c>
      <c r="Y349" t="n">
        <v>0.5</v>
      </c>
      <c r="Z349" t="n">
        <v>10</v>
      </c>
    </row>
    <row r="350">
      <c r="A350" t="n">
        <v>8</v>
      </c>
      <c r="B350" t="n">
        <v>75</v>
      </c>
      <c r="C350" t="inlineStr">
        <is>
          <t xml:space="preserve">CONCLUIDO	</t>
        </is>
      </c>
      <c r="D350" t="n">
        <v>1.1867</v>
      </c>
      <c r="E350" t="n">
        <v>84.27</v>
      </c>
      <c r="F350" t="n">
        <v>79.7</v>
      </c>
      <c r="G350" t="n">
        <v>63.76</v>
      </c>
      <c r="H350" t="n">
        <v>0.99</v>
      </c>
      <c r="I350" t="n">
        <v>75</v>
      </c>
      <c r="J350" t="n">
        <v>161.71</v>
      </c>
      <c r="K350" t="n">
        <v>49.1</v>
      </c>
      <c r="L350" t="n">
        <v>9</v>
      </c>
      <c r="M350" t="n">
        <v>73</v>
      </c>
      <c r="N350" t="n">
        <v>28.61</v>
      </c>
      <c r="O350" t="n">
        <v>20177.64</v>
      </c>
      <c r="P350" t="n">
        <v>920.42</v>
      </c>
      <c r="Q350" t="n">
        <v>1261.99</v>
      </c>
      <c r="R350" t="n">
        <v>179.77</v>
      </c>
      <c r="S350" t="n">
        <v>108.84</v>
      </c>
      <c r="T350" t="n">
        <v>34257.8</v>
      </c>
      <c r="U350" t="n">
        <v>0.61</v>
      </c>
      <c r="V350" t="n">
        <v>0.91</v>
      </c>
      <c r="W350" t="n">
        <v>20.77</v>
      </c>
      <c r="X350" t="n">
        <v>2.11</v>
      </c>
      <c r="Y350" t="n">
        <v>0.5</v>
      </c>
      <c r="Z350" t="n">
        <v>10</v>
      </c>
    </row>
    <row r="351">
      <c r="A351" t="n">
        <v>9</v>
      </c>
      <c r="B351" t="n">
        <v>75</v>
      </c>
      <c r="C351" t="inlineStr">
        <is>
          <t xml:space="preserve">CONCLUIDO	</t>
        </is>
      </c>
      <c r="D351" t="n">
        <v>1.1936</v>
      </c>
      <c r="E351" t="n">
        <v>83.78</v>
      </c>
      <c r="F351" t="n">
        <v>79.45</v>
      </c>
      <c r="G351" t="n">
        <v>71.15000000000001</v>
      </c>
      <c r="H351" t="n">
        <v>1.09</v>
      </c>
      <c r="I351" t="n">
        <v>67</v>
      </c>
      <c r="J351" t="n">
        <v>163.13</v>
      </c>
      <c r="K351" t="n">
        <v>49.1</v>
      </c>
      <c r="L351" t="n">
        <v>10</v>
      </c>
      <c r="M351" t="n">
        <v>65</v>
      </c>
      <c r="N351" t="n">
        <v>29.04</v>
      </c>
      <c r="O351" t="n">
        <v>20353.94</v>
      </c>
      <c r="P351" t="n">
        <v>914.24</v>
      </c>
      <c r="Q351" t="n">
        <v>1261.93</v>
      </c>
      <c r="R351" t="n">
        <v>172.18</v>
      </c>
      <c r="S351" t="n">
        <v>108.84</v>
      </c>
      <c r="T351" t="n">
        <v>30501.38</v>
      </c>
      <c r="U351" t="n">
        <v>0.63</v>
      </c>
      <c r="V351" t="n">
        <v>0.91</v>
      </c>
      <c r="W351" t="n">
        <v>20.75</v>
      </c>
      <c r="X351" t="n">
        <v>1.87</v>
      </c>
      <c r="Y351" t="n">
        <v>0.5</v>
      </c>
      <c r="Z351" t="n">
        <v>10</v>
      </c>
    </row>
    <row r="352">
      <c r="A352" t="n">
        <v>10</v>
      </c>
      <c r="B352" t="n">
        <v>75</v>
      </c>
      <c r="C352" t="inlineStr">
        <is>
          <t xml:space="preserve">CONCLUIDO	</t>
        </is>
      </c>
      <c r="D352" t="n">
        <v>1.1986</v>
      </c>
      <c r="E352" t="n">
        <v>83.43000000000001</v>
      </c>
      <c r="F352" t="n">
        <v>79.29000000000001</v>
      </c>
      <c r="G352" t="n">
        <v>77.98999999999999</v>
      </c>
      <c r="H352" t="n">
        <v>1.18</v>
      </c>
      <c r="I352" t="n">
        <v>61</v>
      </c>
      <c r="J352" t="n">
        <v>164.57</v>
      </c>
      <c r="K352" t="n">
        <v>49.1</v>
      </c>
      <c r="L352" t="n">
        <v>11</v>
      </c>
      <c r="M352" t="n">
        <v>59</v>
      </c>
      <c r="N352" t="n">
        <v>29.47</v>
      </c>
      <c r="O352" t="n">
        <v>20530.82</v>
      </c>
      <c r="P352" t="n">
        <v>907.79</v>
      </c>
      <c r="Q352" t="n">
        <v>1261.94</v>
      </c>
      <c r="R352" t="n">
        <v>166.36</v>
      </c>
      <c r="S352" t="n">
        <v>108.84</v>
      </c>
      <c r="T352" t="n">
        <v>27620.95</v>
      </c>
      <c r="U352" t="n">
        <v>0.65</v>
      </c>
      <c r="V352" t="n">
        <v>0.91</v>
      </c>
      <c r="W352" t="n">
        <v>20.75</v>
      </c>
      <c r="X352" t="n">
        <v>1.7</v>
      </c>
      <c r="Y352" t="n">
        <v>0.5</v>
      </c>
      <c r="Z352" t="n">
        <v>10</v>
      </c>
    </row>
    <row r="353">
      <c r="A353" t="n">
        <v>11</v>
      </c>
      <c r="B353" t="n">
        <v>75</v>
      </c>
      <c r="C353" t="inlineStr">
        <is>
          <t xml:space="preserve">CONCLUIDO	</t>
        </is>
      </c>
      <c r="D353" t="n">
        <v>1.2032</v>
      </c>
      <c r="E353" t="n">
        <v>83.11</v>
      </c>
      <c r="F353" t="n">
        <v>79.15000000000001</v>
      </c>
      <c r="G353" t="n">
        <v>86.34999999999999</v>
      </c>
      <c r="H353" t="n">
        <v>1.28</v>
      </c>
      <c r="I353" t="n">
        <v>55</v>
      </c>
      <c r="J353" t="n">
        <v>166.01</v>
      </c>
      <c r="K353" t="n">
        <v>49.1</v>
      </c>
      <c r="L353" t="n">
        <v>12</v>
      </c>
      <c r="M353" t="n">
        <v>53</v>
      </c>
      <c r="N353" t="n">
        <v>29.91</v>
      </c>
      <c r="O353" t="n">
        <v>20708.3</v>
      </c>
      <c r="P353" t="n">
        <v>903.13</v>
      </c>
      <c r="Q353" t="n">
        <v>1261.92</v>
      </c>
      <c r="R353" t="n">
        <v>161.98</v>
      </c>
      <c r="S353" t="n">
        <v>108.84</v>
      </c>
      <c r="T353" t="n">
        <v>25463.76</v>
      </c>
      <c r="U353" t="n">
        <v>0.67</v>
      </c>
      <c r="V353" t="n">
        <v>0.92</v>
      </c>
      <c r="W353" t="n">
        <v>20.74</v>
      </c>
      <c r="X353" t="n">
        <v>1.57</v>
      </c>
      <c r="Y353" t="n">
        <v>0.5</v>
      </c>
      <c r="Z353" t="n">
        <v>10</v>
      </c>
    </row>
    <row r="354">
      <c r="A354" t="n">
        <v>12</v>
      </c>
      <c r="B354" t="n">
        <v>75</v>
      </c>
      <c r="C354" t="inlineStr">
        <is>
          <t xml:space="preserve">CONCLUIDO	</t>
        </is>
      </c>
      <c r="D354" t="n">
        <v>1.2068</v>
      </c>
      <c r="E354" t="n">
        <v>82.86</v>
      </c>
      <c r="F354" t="n">
        <v>79.03</v>
      </c>
      <c r="G354" t="n">
        <v>92.97</v>
      </c>
      <c r="H354" t="n">
        <v>1.38</v>
      </c>
      <c r="I354" t="n">
        <v>51</v>
      </c>
      <c r="J354" t="n">
        <v>167.45</v>
      </c>
      <c r="K354" t="n">
        <v>49.1</v>
      </c>
      <c r="L354" t="n">
        <v>13</v>
      </c>
      <c r="M354" t="n">
        <v>49</v>
      </c>
      <c r="N354" t="n">
        <v>30.36</v>
      </c>
      <c r="O354" t="n">
        <v>20886.38</v>
      </c>
      <c r="P354" t="n">
        <v>896.8</v>
      </c>
      <c r="Q354" t="n">
        <v>1261.93</v>
      </c>
      <c r="R354" t="n">
        <v>158.09</v>
      </c>
      <c r="S354" t="n">
        <v>108.84</v>
      </c>
      <c r="T354" t="n">
        <v>23537.39</v>
      </c>
      <c r="U354" t="n">
        <v>0.6899999999999999</v>
      </c>
      <c r="V354" t="n">
        <v>0.92</v>
      </c>
      <c r="W354" t="n">
        <v>20.73</v>
      </c>
      <c r="X354" t="n">
        <v>1.44</v>
      </c>
      <c r="Y354" t="n">
        <v>0.5</v>
      </c>
      <c r="Z354" t="n">
        <v>10</v>
      </c>
    </row>
    <row r="355">
      <c r="A355" t="n">
        <v>13</v>
      </c>
      <c r="B355" t="n">
        <v>75</v>
      </c>
      <c r="C355" t="inlineStr">
        <is>
          <t xml:space="preserve">CONCLUIDO	</t>
        </is>
      </c>
      <c r="D355" t="n">
        <v>1.2106</v>
      </c>
      <c r="E355" t="n">
        <v>82.59999999999999</v>
      </c>
      <c r="F355" t="n">
        <v>78.89</v>
      </c>
      <c r="G355" t="n">
        <v>100.71</v>
      </c>
      <c r="H355" t="n">
        <v>1.47</v>
      </c>
      <c r="I355" t="n">
        <v>47</v>
      </c>
      <c r="J355" t="n">
        <v>168.9</v>
      </c>
      <c r="K355" t="n">
        <v>49.1</v>
      </c>
      <c r="L355" t="n">
        <v>14</v>
      </c>
      <c r="M355" t="n">
        <v>45</v>
      </c>
      <c r="N355" t="n">
        <v>30.81</v>
      </c>
      <c r="O355" t="n">
        <v>21065.06</v>
      </c>
      <c r="P355" t="n">
        <v>891.14</v>
      </c>
      <c r="Q355" t="n">
        <v>1261.93</v>
      </c>
      <c r="R355" t="n">
        <v>153.51</v>
      </c>
      <c r="S355" t="n">
        <v>108.84</v>
      </c>
      <c r="T355" t="n">
        <v>21267.95</v>
      </c>
      <c r="U355" t="n">
        <v>0.71</v>
      </c>
      <c r="V355" t="n">
        <v>0.92</v>
      </c>
      <c r="W355" t="n">
        <v>20.72</v>
      </c>
      <c r="X355" t="n">
        <v>1.3</v>
      </c>
      <c r="Y355" t="n">
        <v>0.5</v>
      </c>
      <c r="Z355" t="n">
        <v>10</v>
      </c>
    </row>
    <row r="356">
      <c r="A356" t="n">
        <v>14</v>
      </c>
      <c r="B356" t="n">
        <v>75</v>
      </c>
      <c r="C356" t="inlineStr">
        <is>
          <t xml:space="preserve">CONCLUIDO	</t>
        </is>
      </c>
      <c r="D356" t="n">
        <v>1.2128</v>
      </c>
      <c r="E356" t="n">
        <v>82.45999999999999</v>
      </c>
      <c r="F356" t="n">
        <v>78.84</v>
      </c>
      <c r="G356" t="n">
        <v>107.5</v>
      </c>
      <c r="H356" t="n">
        <v>1.56</v>
      </c>
      <c r="I356" t="n">
        <v>44</v>
      </c>
      <c r="J356" t="n">
        <v>170.35</v>
      </c>
      <c r="K356" t="n">
        <v>49.1</v>
      </c>
      <c r="L356" t="n">
        <v>15</v>
      </c>
      <c r="M356" t="n">
        <v>42</v>
      </c>
      <c r="N356" t="n">
        <v>31.26</v>
      </c>
      <c r="O356" t="n">
        <v>21244.37</v>
      </c>
      <c r="P356" t="n">
        <v>886.88</v>
      </c>
      <c r="Q356" t="n">
        <v>1261.9</v>
      </c>
      <c r="R356" t="n">
        <v>152.01</v>
      </c>
      <c r="S356" t="n">
        <v>108.84</v>
      </c>
      <c r="T356" t="n">
        <v>20533.87</v>
      </c>
      <c r="U356" t="n">
        <v>0.72</v>
      </c>
      <c r="V356" t="n">
        <v>0.92</v>
      </c>
      <c r="W356" t="n">
        <v>20.71</v>
      </c>
      <c r="X356" t="n">
        <v>1.25</v>
      </c>
      <c r="Y356" t="n">
        <v>0.5</v>
      </c>
      <c r="Z356" t="n">
        <v>10</v>
      </c>
    </row>
    <row r="357">
      <c r="A357" t="n">
        <v>15</v>
      </c>
      <c r="B357" t="n">
        <v>75</v>
      </c>
      <c r="C357" t="inlineStr">
        <is>
          <t xml:space="preserve">CONCLUIDO	</t>
        </is>
      </c>
      <c r="D357" t="n">
        <v>1.2159</v>
      </c>
      <c r="E357" t="n">
        <v>82.23999999999999</v>
      </c>
      <c r="F357" t="n">
        <v>78.70999999999999</v>
      </c>
      <c r="G357" t="n">
        <v>115.19</v>
      </c>
      <c r="H357" t="n">
        <v>1.65</v>
      </c>
      <c r="I357" t="n">
        <v>41</v>
      </c>
      <c r="J357" t="n">
        <v>171.81</v>
      </c>
      <c r="K357" t="n">
        <v>49.1</v>
      </c>
      <c r="L357" t="n">
        <v>16</v>
      </c>
      <c r="M357" t="n">
        <v>39</v>
      </c>
      <c r="N357" t="n">
        <v>31.72</v>
      </c>
      <c r="O357" t="n">
        <v>21424.29</v>
      </c>
      <c r="P357" t="n">
        <v>881.08</v>
      </c>
      <c r="Q357" t="n">
        <v>1261.91</v>
      </c>
      <c r="R357" t="n">
        <v>147.97</v>
      </c>
      <c r="S357" t="n">
        <v>108.84</v>
      </c>
      <c r="T357" t="n">
        <v>18525.91</v>
      </c>
      <c r="U357" t="n">
        <v>0.74</v>
      </c>
      <c r="V357" t="n">
        <v>0.92</v>
      </c>
      <c r="W357" t="n">
        <v>20.71</v>
      </c>
      <c r="X357" t="n">
        <v>1.13</v>
      </c>
      <c r="Y357" t="n">
        <v>0.5</v>
      </c>
      <c r="Z357" t="n">
        <v>10</v>
      </c>
    </row>
    <row r="358">
      <c r="A358" t="n">
        <v>16</v>
      </c>
      <c r="B358" t="n">
        <v>75</v>
      </c>
      <c r="C358" t="inlineStr">
        <is>
          <t xml:space="preserve">CONCLUIDO	</t>
        </is>
      </c>
      <c r="D358" t="n">
        <v>1.2182</v>
      </c>
      <c r="E358" t="n">
        <v>82.09</v>
      </c>
      <c r="F358" t="n">
        <v>78.65000000000001</v>
      </c>
      <c r="G358" t="n">
        <v>124.19</v>
      </c>
      <c r="H358" t="n">
        <v>1.74</v>
      </c>
      <c r="I358" t="n">
        <v>38</v>
      </c>
      <c r="J358" t="n">
        <v>173.28</v>
      </c>
      <c r="K358" t="n">
        <v>49.1</v>
      </c>
      <c r="L358" t="n">
        <v>17</v>
      </c>
      <c r="M358" t="n">
        <v>36</v>
      </c>
      <c r="N358" t="n">
        <v>32.18</v>
      </c>
      <c r="O358" t="n">
        <v>21604.83</v>
      </c>
      <c r="P358" t="n">
        <v>876.71</v>
      </c>
      <c r="Q358" t="n">
        <v>1261.9</v>
      </c>
      <c r="R358" t="n">
        <v>145.66</v>
      </c>
      <c r="S358" t="n">
        <v>108.84</v>
      </c>
      <c r="T358" t="n">
        <v>17390.06</v>
      </c>
      <c r="U358" t="n">
        <v>0.75</v>
      </c>
      <c r="V358" t="n">
        <v>0.92</v>
      </c>
      <c r="W358" t="n">
        <v>20.71</v>
      </c>
      <c r="X358" t="n">
        <v>1.07</v>
      </c>
      <c r="Y358" t="n">
        <v>0.5</v>
      </c>
      <c r="Z358" t="n">
        <v>10</v>
      </c>
    </row>
    <row r="359">
      <c r="A359" t="n">
        <v>17</v>
      </c>
      <c r="B359" t="n">
        <v>75</v>
      </c>
      <c r="C359" t="inlineStr">
        <is>
          <t xml:space="preserve">CONCLUIDO	</t>
        </is>
      </c>
      <c r="D359" t="n">
        <v>1.2202</v>
      </c>
      <c r="E359" t="n">
        <v>81.95999999999999</v>
      </c>
      <c r="F359" t="n">
        <v>78.58</v>
      </c>
      <c r="G359" t="n">
        <v>130.97</v>
      </c>
      <c r="H359" t="n">
        <v>1.83</v>
      </c>
      <c r="I359" t="n">
        <v>36</v>
      </c>
      <c r="J359" t="n">
        <v>174.75</v>
      </c>
      <c r="K359" t="n">
        <v>49.1</v>
      </c>
      <c r="L359" t="n">
        <v>18</v>
      </c>
      <c r="M359" t="n">
        <v>34</v>
      </c>
      <c r="N359" t="n">
        <v>32.65</v>
      </c>
      <c r="O359" t="n">
        <v>21786.02</v>
      </c>
      <c r="P359" t="n">
        <v>871.99</v>
      </c>
      <c r="Q359" t="n">
        <v>1261.88</v>
      </c>
      <c r="R359" t="n">
        <v>143.65</v>
      </c>
      <c r="S359" t="n">
        <v>108.84</v>
      </c>
      <c r="T359" t="n">
        <v>16391.89</v>
      </c>
      <c r="U359" t="n">
        <v>0.76</v>
      </c>
      <c r="V359" t="n">
        <v>0.92</v>
      </c>
      <c r="W359" t="n">
        <v>20.7</v>
      </c>
      <c r="X359" t="n">
        <v>1</v>
      </c>
      <c r="Y359" t="n">
        <v>0.5</v>
      </c>
      <c r="Z359" t="n">
        <v>10</v>
      </c>
    </row>
    <row r="360">
      <c r="A360" t="n">
        <v>18</v>
      </c>
      <c r="B360" t="n">
        <v>75</v>
      </c>
      <c r="C360" t="inlineStr">
        <is>
          <t xml:space="preserve">CONCLUIDO	</t>
        </is>
      </c>
      <c r="D360" t="n">
        <v>1.2219</v>
      </c>
      <c r="E360" t="n">
        <v>81.84</v>
      </c>
      <c r="F360" t="n">
        <v>78.53</v>
      </c>
      <c r="G360" t="n">
        <v>138.58</v>
      </c>
      <c r="H360" t="n">
        <v>1.91</v>
      </c>
      <c r="I360" t="n">
        <v>34</v>
      </c>
      <c r="J360" t="n">
        <v>176.22</v>
      </c>
      <c r="K360" t="n">
        <v>49.1</v>
      </c>
      <c r="L360" t="n">
        <v>19</v>
      </c>
      <c r="M360" t="n">
        <v>32</v>
      </c>
      <c r="N360" t="n">
        <v>33.13</v>
      </c>
      <c r="O360" t="n">
        <v>21967.84</v>
      </c>
      <c r="P360" t="n">
        <v>866.64</v>
      </c>
      <c r="Q360" t="n">
        <v>1261.92</v>
      </c>
      <c r="R360" t="n">
        <v>141.58</v>
      </c>
      <c r="S360" t="n">
        <v>108.84</v>
      </c>
      <c r="T360" t="n">
        <v>15367.59</v>
      </c>
      <c r="U360" t="n">
        <v>0.77</v>
      </c>
      <c r="V360" t="n">
        <v>0.92</v>
      </c>
      <c r="W360" t="n">
        <v>20.7</v>
      </c>
      <c r="X360" t="n">
        <v>0.9399999999999999</v>
      </c>
      <c r="Y360" t="n">
        <v>0.5</v>
      </c>
      <c r="Z360" t="n">
        <v>10</v>
      </c>
    </row>
    <row r="361">
      <c r="A361" t="n">
        <v>19</v>
      </c>
      <c r="B361" t="n">
        <v>75</v>
      </c>
      <c r="C361" t="inlineStr">
        <is>
          <t xml:space="preserve">CONCLUIDO	</t>
        </is>
      </c>
      <c r="D361" t="n">
        <v>1.2236</v>
      </c>
      <c r="E361" t="n">
        <v>81.73</v>
      </c>
      <c r="F361" t="n">
        <v>78.47</v>
      </c>
      <c r="G361" t="n">
        <v>147.13</v>
      </c>
      <c r="H361" t="n">
        <v>2</v>
      </c>
      <c r="I361" t="n">
        <v>32</v>
      </c>
      <c r="J361" t="n">
        <v>177.7</v>
      </c>
      <c r="K361" t="n">
        <v>49.1</v>
      </c>
      <c r="L361" t="n">
        <v>20</v>
      </c>
      <c r="M361" t="n">
        <v>30</v>
      </c>
      <c r="N361" t="n">
        <v>33.61</v>
      </c>
      <c r="O361" t="n">
        <v>22150.3</v>
      </c>
      <c r="P361" t="n">
        <v>863.1</v>
      </c>
      <c r="Q361" t="n">
        <v>1261.91</v>
      </c>
      <c r="R361" t="n">
        <v>140.05</v>
      </c>
      <c r="S361" t="n">
        <v>108.84</v>
      </c>
      <c r="T361" t="n">
        <v>14614.29</v>
      </c>
      <c r="U361" t="n">
        <v>0.78</v>
      </c>
      <c r="V361" t="n">
        <v>0.92</v>
      </c>
      <c r="W361" t="n">
        <v>20.69</v>
      </c>
      <c r="X361" t="n">
        <v>0.89</v>
      </c>
      <c r="Y361" t="n">
        <v>0.5</v>
      </c>
      <c r="Z361" t="n">
        <v>10</v>
      </c>
    </row>
    <row r="362">
      <c r="A362" t="n">
        <v>20</v>
      </c>
      <c r="B362" t="n">
        <v>75</v>
      </c>
      <c r="C362" t="inlineStr">
        <is>
          <t xml:space="preserve">CONCLUIDO	</t>
        </is>
      </c>
      <c r="D362" t="n">
        <v>1.2246</v>
      </c>
      <c r="E362" t="n">
        <v>81.66</v>
      </c>
      <c r="F362" t="n">
        <v>78.44</v>
      </c>
      <c r="G362" t="n">
        <v>151.82</v>
      </c>
      <c r="H362" t="n">
        <v>2.08</v>
      </c>
      <c r="I362" t="n">
        <v>31</v>
      </c>
      <c r="J362" t="n">
        <v>179.18</v>
      </c>
      <c r="K362" t="n">
        <v>49.1</v>
      </c>
      <c r="L362" t="n">
        <v>21</v>
      </c>
      <c r="M362" t="n">
        <v>29</v>
      </c>
      <c r="N362" t="n">
        <v>34.09</v>
      </c>
      <c r="O362" t="n">
        <v>22333.43</v>
      </c>
      <c r="P362" t="n">
        <v>858.61</v>
      </c>
      <c r="Q362" t="n">
        <v>1261.9</v>
      </c>
      <c r="R362" t="n">
        <v>138.93</v>
      </c>
      <c r="S362" t="n">
        <v>108.84</v>
      </c>
      <c r="T362" t="n">
        <v>14055.23</v>
      </c>
      <c r="U362" t="n">
        <v>0.78</v>
      </c>
      <c r="V362" t="n">
        <v>0.92</v>
      </c>
      <c r="W362" t="n">
        <v>20.69</v>
      </c>
      <c r="X362" t="n">
        <v>0.86</v>
      </c>
      <c r="Y362" t="n">
        <v>0.5</v>
      </c>
      <c r="Z362" t="n">
        <v>10</v>
      </c>
    </row>
    <row r="363">
      <c r="A363" t="n">
        <v>21</v>
      </c>
      <c r="B363" t="n">
        <v>75</v>
      </c>
      <c r="C363" t="inlineStr">
        <is>
          <t xml:space="preserve">CONCLUIDO	</t>
        </is>
      </c>
      <c r="D363" t="n">
        <v>1.2262</v>
      </c>
      <c r="E363" t="n">
        <v>81.55</v>
      </c>
      <c r="F363" t="n">
        <v>78.39</v>
      </c>
      <c r="G363" t="n">
        <v>162.19</v>
      </c>
      <c r="H363" t="n">
        <v>2.16</v>
      </c>
      <c r="I363" t="n">
        <v>29</v>
      </c>
      <c r="J363" t="n">
        <v>180.67</v>
      </c>
      <c r="K363" t="n">
        <v>49.1</v>
      </c>
      <c r="L363" t="n">
        <v>22</v>
      </c>
      <c r="M363" t="n">
        <v>27</v>
      </c>
      <c r="N363" t="n">
        <v>34.58</v>
      </c>
      <c r="O363" t="n">
        <v>22517.21</v>
      </c>
      <c r="P363" t="n">
        <v>854.08</v>
      </c>
      <c r="Q363" t="n">
        <v>1261.92</v>
      </c>
      <c r="R363" t="n">
        <v>137.26</v>
      </c>
      <c r="S363" t="n">
        <v>108.84</v>
      </c>
      <c r="T363" t="n">
        <v>13230.42</v>
      </c>
      <c r="U363" t="n">
        <v>0.79</v>
      </c>
      <c r="V363" t="n">
        <v>0.92</v>
      </c>
      <c r="W363" t="n">
        <v>20.69</v>
      </c>
      <c r="X363" t="n">
        <v>0.8100000000000001</v>
      </c>
      <c r="Y363" t="n">
        <v>0.5</v>
      </c>
      <c r="Z363" t="n">
        <v>10</v>
      </c>
    </row>
    <row r="364">
      <c r="A364" t="n">
        <v>22</v>
      </c>
      <c r="B364" t="n">
        <v>75</v>
      </c>
      <c r="C364" t="inlineStr">
        <is>
          <t xml:space="preserve">CONCLUIDO	</t>
        </is>
      </c>
      <c r="D364" t="n">
        <v>1.2273</v>
      </c>
      <c r="E364" t="n">
        <v>81.48</v>
      </c>
      <c r="F364" t="n">
        <v>78.34999999999999</v>
      </c>
      <c r="G364" t="n">
        <v>167.89</v>
      </c>
      <c r="H364" t="n">
        <v>2.24</v>
      </c>
      <c r="I364" t="n">
        <v>28</v>
      </c>
      <c r="J364" t="n">
        <v>182.17</v>
      </c>
      <c r="K364" t="n">
        <v>49.1</v>
      </c>
      <c r="L364" t="n">
        <v>23</v>
      </c>
      <c r="M364" t="n">
        <v>26</v>
      </c>
      <c r="N364" t="n">
        <v>35.08</v>
      </c>
      <c r="O364" t="n">
        <v>22701.78</v>
      </c>
      <c r="P364" t="n">
        <v>849.15</v>
      </c>
      <c r="Q364" t="n">
        <v>1261.91</v>
      </c>
      <c r="R364" t="n">
        <v>135.98</v>
      </c>
      <c r="S364" t="n">
        <v>108.84</v>
      </c>
      <c r="T364" t="n">
        <v>12595.84</v>
      </c>
      <c r="U364" t="n">
        <v>0.8</v>
      </c>
      <c r="V364" t="n">
        <v>0.92</v>
      </c>
      <c r="W364" t="n">
        <v>20.69</v>
      </c>
      <c r="X364" t="n">
        <v>0.77</v>
      </c>
      <c r="Y364" t="n">
        <v>0.5</v>
      </c>
      <c r="Z364" t="n">
        <v>10</v>
      </c>
    </row>
    <row r="365">
      <c r="A365" t="n">
        <v>23</v>
      </c>
      <c r="B365" t="n">
        <v>75</v>
      </c>
      <c r="C365" t="inlineStr">
        <is>
          <t xml:space="preserve">CONCLUIDO	</t>
        </is>
      </c>
      <c r="D365" t="n">
        <v>1.2281</v>
      </c>
      <c r="E365" t="n">
        <v>81.42</v>
      </c>
      <c r="F365" t="n">
        <v>78.31999999999999</v>
      </c>
      <c r="G365" t="n">
        <v>174.05</v>
      </c>
      <c r="H365" t="n">
        <v>2.32</v>
      </c>
      <c r="I365" t="n">
        <v>27</v>
      </c>
      <c r="J365" t="n">
        <v>183.67</v>
      </c>
      <c r="K365" t="n">
        <v>49.1</v>
      </c>
      <c r="L365" t="n">
        <v>24</v>
      </c>
      <c r="M365" t="n">
        <v>25</v>
      </c>
      <c r="N365" t="n">
        <v>35.58</v>
      </c>
      <c r="O365" t="n">
        <v>22886.92</v>
      </c>
      <c r="P365" t="n">
        <v>841.8099999999999</v>
      </c>
      <c r="Q365" t="n">
        <v>1261.91</v>
      </c>
      <c r="R365" t="n">
        <v>135.03</v>
      </c>
      <c r="S365" t="n">
        <v>108.84</v>
      </c>
      <c r="T365" t="n">
        <v>12129.61</v>
      </c>
      <c r="U365" t="n">
        <v>0.8100000000000001</v>
      </c>
      <c r="V365" t="n">
        <v>0.92</v>
      </c>
      <c r="W365" t="n">
        <v>20.69</v>
      </c>
      <c r="X365" t="n">
        <v>0.74</v>
      </c>
      <c r="Y365" t="n">
        <v>0.5</v>
      </c>
      <c r="Z365" t="n">
        <v>10</v>
      </c>
    </row>
    <row r="366">
      <c r="A366" t="n">
        <v>24</v>
      </c>
      <c r="B366" t="n">
        <v>75</v>
      </c>
      <c r="C366" t="inlineStr">
        <is>
          <t xml:space="preserve">CONCLUIDO	</t>
        </is>
      </c>
      <c r="D366" t="n">
        <v>1.2297</v>
      </c>
      <c r="E366" t="n">
        <v>81.31999999999999</v>
      </c>
      <c r="F366" t="n">
        <v>78.28</v>
      </c>
      <c r="G366" t="n">
        <v>187.88</v>
      </c>
      <c r="H366" t="n">
        <v>2.4</v>
      </c>
      <c r="I366" t="n">
        <v>25</v>
      </c>
      <c r="J366" t="n">
        <v>185.18</v>
      </c>
      <c r="K366" t="n">
        <v>49.1</v>
      </c>
      <c r="L366" t="n">
        <v>25</v>
      </c>
      <c r="M366" t="n">
        <v>23</v>
      </c>
      <c r="N366" t="n">
        <v>36.08</v>
      </c>
      <c r="O366" t="n">
        <v>23072.73</v>
      </c>
      <c r="P366" t="n">
        <v>837.4</v>
      </c>
      <c r="Q366" t="n">
        <v>1261.9</v>
      </c>
      <c r="R366" t="n">
        <v>133.82</v>
      </c>
      <c r="S366" t="n">
        <v>108.84</v>
      </c>
      <c r="T366" t="n">
        <v>11531.36</v>
      </c>
      <c r="U366" t="n">
        <v>0.8100000000000001</v>
      </c>
      <c r="V366" t="n">
        <v>0.93</v>
      </c>
      <c r="W366" t="n">
        <v>20.69</v>
      </c>
      <c r="X366" t="n">
        <v>0.7</v>
      </c>
      <c r="Y366" t="n">
        <v>0.5</v>
      </c>
      <c r="Z366" t="n">
        <v>10</v>
      </c>
    </row>
    <row r="367">
      <c r="A367" t="n">
        <v>25</v>
      </c>
      <c r="B367" t="n">
        <v>75</v>
      </c>
      <c r="C367" t="inlineStr">
        <is>
          <t xml:space="preserve">CONCLUIDO	</t>
        </is>
      </c>
      <c r="D367" t="n">
        <v>1.2309</v>
      </c>
      <c r="E367" t="n">
        <v>81.23999999999999</v>
      </c>
      <c r="F367" t="n">
        <v>78.23</v>
      </c>
      <c r="G367" t="n">
        <v>195.57</v>
      </c>
      <c r="H367" t="n">
        <v>2.47</v>
      </c>
      <c r="I367" t="n">
        <v>24</v>
      </c>
      <c r="J367" t="n">
        <v>186.69</v>
      </c>
      <c r="K367" t="n">
        <v>49.1</v>
      </c>
      <c r="L367" t="n">
        <v>26</v>
      </c>
      <c r="M367" t="n">
        <v>22</v>
      </c>
      <c r="N367" t="n">
        <v>36.6</v>
      </c>
      <c r="O367" t="n">
        <v>23259.24</v>
      </c>
      <c r="P367" t="n">
        <v>832.63</v>
      </c>
      <c r="Q367" t="n">
        <v>1261.94</v>
      </c>
      <c r="R367" t="n">
        <v>132.08</v>
      </c>
      <c r="S367" t="n">
        <v>108.84</v>
      </c>
      <c r="T367" t="n">
        <v>10667.81</v>
      </c>
      <c r="U367" t="n">
        <v>0.82</v>
      </c>
      <c r="V367" t="n">
        <v>0.93</v>
      </c>
      <c r="W367" t="n">
        <v>20.68</v>
      </c>
      <c r="X367" t="n">
        <v>0.65</v>
      </c>
      <c r="Y367" t="n">
        <v>0.5</v>
      </c>
      <c r="Z367" t="n">
        <v>10</v>
      </c>
    </row>
    <row r="368">
      <c r="A368" t="n">
        <v>26</v>
      </c>
      <c r="B368" t="n">
        <v>75</v>
      </c>
      <c r="C368" t="inlineStr">
        <is>
          <t xml:space="preserve">CONCLUIDO	</t>
        </is>
      </c>
      <c r="D368" t="n">
        <v>1.2316</v>
      </c>
      <c r="E368" t="n">
        <v>81.19</v>
      </c>
      <c r="F368" t="n">
        <v>78.20999999999999</v>
      </c>
      <c r="G368" t="n">
        <v>204.03</v>
      </c>
      <c r="H368" t="n">
        <v>2.55</v>
      </c>
      <c r="I368" t="n">
        <v>23</v>
      </c>
      <c r="J368" t="n">
        <v>188.21</v>
      </c>
      <c r="K368" t="n">
        <v>49.1</v>
      </c>
      <c r="L368" t="n">
        <v>27</v>
      </c>
      <c r="M368" t="n">
        <v>21</v>
      </c>
      <c r="N368" t="n">
        <v>37.11</v>
      </c>
      <c r="O368" t="n">
        <v>23446.45</v>
      </c>
      <c r="P368" t="n">
        <v>830.1799999999999</v>
      </c>
      <c r="Q368" t="n">
        <v>1261.91</v>
      </c>
      <c r="R368" t="n">
        <v>131.6</v>
      </c>
      <c r="S368" t="n">
        <v>108.84</v>
      </c>
      <c r="T368" t="n">
        <v>10432.42</v>
      </c>
      <c r="U368" t="n">
        <v>0.83</v>
      </c>
      <c r="V368" t="n">
        <v>0.93</v>
      </c>
      <c r="W368" t="n">
        <v>20.68</v>
      </c>
      <c r="X368" t="n">
        <v>0.63</v>
      </c>
      <c r="Y368" t="n">
        <v>0.5</v>
      </c>
      <c r="Z368" t="n">
        <v>10</v>
      </c>
    </row>
    <row r="369">
      <c r="A369" t="n">
        <v>27</v>
      </c>
      <c r="B369" t="n">
        <v>75</v>
      </c>
      <c r="C369" t="inlineStr">
        <is>
          <t xml:space="preserve">CONCLUIDO	</t>
        </is>
      </c>
      <c r="D369" t="n">
        <v>1.2312</v>
      </c>
      <c r="E369" t="n">
        <v>81.22</v>
      </c>
      <c r="F369" t="n">
        <v>78.23999999999999</v>
      </c>
      <c r="G369" t="n">
        <v>204.11</v>
      </c>
      <c r="H369" t="n">
        <v>2.62</v>
      </c>
      <c r="I369" t="n">
        <v>23</v>
      </c>
      <c r="J369" t="n">
        <v>189.73</v>
      </c>
      <c r="K369" t="n">
        <v>49.1</v>
      </c>
      <c r="L369" t="n">
        <v>28</v>
      </c>
      <c r="M369" t="n">
        <v>21</v>
      </c>
      <c r="N369" t="n">
        <v>37.64</v>
      </c>
      <c r="O369" t="n">
        <v>23634.36</v>
      </c>
      <c r="P369" t="n">
        <v>825.8099999999999</v>
      </c>
      <c r="Q369" t="n">
        <v>1261.9</v>
      </c>
      <c r="R369" t="n">
        <v>132.62</v>
      </c>
      <c r="S369" t="n">
        <v>108.84</v>
      </c>
      <c r="T369" t="n">
        <v>10944.39</v>
      </c>
      <c r="U369" t="n">
        <v>0.82</v>
      </c>
      <c r="V369" t="n">
        <v>0.93</v>
      </c>
      <c r="W369" t="n">
        <v>20.68</v>
      </c>
      <c r="X369" t="n">
        <v>0.66</v>
      </c>
      <c r="Y369" t="n">
        <v>0.5</v>
      </c>
      <c r="Z369" t="n">
        <v>10</v>
      </c>
    </row>
    <row r="370">
      <c r="A370" t="n">
        <v>28</v>
      </c>
      <c r="B370" t="n">
        <v>75</v>
      </c>
      <c r="C370" t="inlineStr">
        <is>
          <t xml:space="preserve">CONCLUIDO	</t>
        </is>
      </c>
      <c r="D370" t="n">
        <v>1.2325</v>
      </c>
      <c r="E370" t="n">
        <v>81.14</v>
      </c>
      <c r="F370" t="n">
        <v>78.19</v>
      </c>
      <c r="G370" t="n">
        <v>213.24</v>
      </c>
      <c r="H370" t="n">
        <v>2.69</v>
      </c>
      <c r="I370" t="n">
        <v>22</v>
      </c>
      <c r="J370" t="n">
        <v>191.26</v>
      </c>
      <c r="K370" t="n">
        <v>49.1</v>
      </c>
      <c r="L370" t="n">
        <v>29</v>
      </c>
      <c r="M370" t="n">
        <v>20</v>
      </c>
      <c r="N370" t="n">
        <v>38.17</v>
      </c>
      <c r="O370" t="n">
        <v>23822.99</v>
      </c>
      <c r="P370" t="n">
        <v>822.97</v>
      </c>
      <c r="Q370" t="n">
        <v>1261.89</v>
      </c>
      <c r="R370" t="n">
        <v>130.75</v>
      </c>
      <c r="S370" t="n">
        <v>108.84</v>
      </c>
      <c r="T370" t="n">
        <v>10013.56</v>
      </c>
      <c r="U370" t="n">
        <v>0.83</v>
      </c>
      <c r="V370" t="n">
        <v>0.93</v>
      </c>
      <c r="W370" t="n">
        <v>20.68</v>
      </c>
      <c r="X370" t="n">
        <v>0.61</v>
      </c>
      <c r="Y370" t="n">
        <v>0.5</v>
      </c>
      <c r="Z370" t="n">
        <v>10</v>
      </c>
    </row>
    <row r="371">
      <c r="A371" t="n">
        <v>29</v>
      </c>
      <c r="B371" t="n">
        <v>75</v>
      </c>
      <c r="C371" t="inlineStr">
        <is>
          <t xml:space="preserve">CONCLUIDO	</t>
        </is>
      </c>
      <c r="D371" t="n">
        <v>1.2336</v>
      </c>
      <c r="E371" t="n">
        <v>81.06</v>
      </c>
      <c r="F371" t="n">
        <v>78.15000000000001</v>
      </c>
      <c r="G371" t="n">
        <v>223.27</v>
      </c>
      <c r="H371" t="n">
        <v>2.76</v>
      </c>
      <c r="I371" t="n">
        <v>21</v>
      </c>
      <c r="J371" t="n">
        <v>192.8</v>
      </c>
      <c r="K371" t="n">
        <v>49.1</v>
      </c>
      <c r="L371" t="n">
        <v>30</v>
      </c>
      <c r="M371" t="n">
        <v>19</v>
      </c>
      <c r="N371" t="n">
        <v>38.7</v>
      </c>
      <c r="O371" t="n">
        <v>24012.34</v>
      </c>
      <c r="P371" t="n">
        <v>818.1900000000001</v>
      </c>
      <c r="Q371" t="n">
        <v>1261.89</v>
      </c>
      <c r="R371" t="n">
        <v>129.24</v>
      </c>
      <c r="S371" t="n">
        <v>108.84</v>
      </c>
      <c r="T371" t="n">
        <v>9264.23</v>
      </c>
      <c r="U371" t="n">
        <v>0.84</v>
      </c>
      <c r="V371" t="n">
        <v>0.93</v>
      </c>
      <c r="W371" t="n">
        <v>20.68</v>
      </c>
      <c r="X371" t="n">
        <v>0.5600000000000001</v>
      </c>
      <c r="Y371" t="n">
        <v>0.5</v>
      </c>
      <c r="Z371" t="n">
        <v>10</v>
      </c>
    </row>
    <row r="372">
      <c r="A372" t="n">
        <v>30</v>
      </c>
      <c r="B372" t="n">
        <v>75</v>
      </c>
      <c r="C372" t="inlineStr">
        <is>
          <t xml:space="preserve">CONCLUIDO	</t>
        </is>
      </c>
      <c r="D372" t="n">
        <v>1.2344</v>
      </c>
      <c r="E372" t="n">
        <v>81.01000000000001</v>
      </c>
      <c r="F372" t="n">
        <v>78.12</v>
      </c>
      <c r="G372" t="n">
        <v>234.37</v>
      </c>
      <c r="H372" t="n">
        <v>2.83</v>
      </c>
      <c r="I372" t="n">
        <v>20</v>
      </c>
      <c r="J372" t="n">
        <v>194.34</v>
      </c>
      <c r="K372" t="n">
        <v>49.1</v>
      </c>
      <c r="L372" t="n">
        <v>31</v>
      </c>
      <c r="M372" t="n">
        <v>18</v>
      </c>
      <c r="N372" t="n">
        <v>39.24</v>
      </c>
      <c r="O372" t="n">
        <v>24202.42</v>
      </c>
      <c r="P372" t="n">
        <v>815.0700000000001</v>
      </c>
      <c r="Q372" t="n">
        <v>1261.88</v>
      </c>
      <c r="R372" t="n">
        <v>128.61</v>
      </c>
      <c r="S372" t="n">
        <v>108.84</v>
      </c>
      <c r="T372" t="n">
        <v>8951.59</v>
      </c>
      <c r="U372" t="n">
        <v>0.85</v>
      </c>
      <c r="V372" t="n">
        <v>0.93</v>
      </c>
      <c r="W372" t="n">
        <v>20.68</v>
      </c>
      <c r="X372" t="n">
        <v>0.54</v>
      </c>
      <c r="Y372" t="n">
        <v>0.5</v>
      </c>
      <c r="Z372" t="n">
        <v>10</v>
      </c>
    </row>
    <row r="373">
      <c r="A373" t="n">
        <v>31</v>
      </c>
      <c r="B373" t="n">
        <v>75</v>
      </c>
      <c r="C373" t="inlineStr">
        <is>
          <t xml:space="preserve">CONCLUIDO	</t>
        </is>
      </c>
      <c r="D373" t="n">
        <v>1.2353</v>
      </c>
      <c r="E373" t="n">
        <v>80.95</v>
      </c>
      <c r="F373" t="n">
        <v>78.09999999999999</v>
      </c>
      <c r="G373" t="n">
        <v>246.62</v>
      </c>
      <c r="H373" t="n">
        <v>2.9</v>
      </c>
      <c r="I373" t="n">
        <v>19</v>
      </c>
      <c r="J373" t="n">
        <v>195.89</v>
      </c>
      <c r="K373" t="n">
        <v>49.1</v>
      </c>
      <c r="L373" t="n">
        <v>32</v>
      </c>
      <c r="M373" t="n">
        <v>16</v>
      </c>
      <c r="N373" t="n">
        <v>39.79</v>
      </c>
      <c r="O373" t="n">
        <v>24393.24</v>
      </c>
      <c r="P373" t="n">
        <v>804.16</v>
      </c>
      <c r="Q373" t="n">
        <v>1261.91</v>
      </c>
      <c r="R373" t="n">
        <v>127.88</v>
      </c>
      <c r="S373" t="n">
        <v>108.84</v>
      </c>
      <c r="T373" t="n">
        <v>8592.83</v>
      </c>
      <c r="U373" t="n">
        <v>0.85</v>
      </c>
      <c r="V373" t="n">
        <v>0.93</v>
      </c>
      <c r="W373" t="n">
        <v>20.67</v>
      </c>
      <c r="X373" t="n">
        <v>0.51</v>
      </c>
      <c r="Y373" t="n">
        <v>0.5</v>
      </c>
      <c r="Z373" t="n">
        <v>10</v>
      </c>
    </row>
    <row r="374">
      <c r="A374" t="n">
        <v>32</v>
      </c>
      <c r="B374" t="n">
        <v>75</v>
      </c>
      <c r="C374" t="inlineStr">
        <is>
          <t xml:space="preserve">CONCLUIDO	</t>
        </is>
      </c>
      <c r="D374" t="n">
        <v>1.2351</v>
      </c>
      <c r="E374" t="n">
        <v>80.97</v>
      </c>
      <c r="F374" t="n">
        <v>78.11</v>
      </c>
      <c r="G374" t="n">
        <v>246.66</v>
      </c>
      <c r="H374" t="n">
        <v>2.97</v>
      </c>
      <c r="I374" t="n">
        <v>19</v>
      </c>
      <c r="J374" t="n">
        <v>197.44</v>
      </c>
      <c r="K374" t="n">
        <v>49.1</v>
      </c>
      <c r="L374" t="n">
        <v>33</v>
      </c>
      <c r="M374" t="n">
        <v>14</v>
      </c>
      <c r="N374" t="n">
        <v>40.34</v>
      </c>
      <c r="O374" t="n">
        <v>24584.81</v>
      </c>
      <c r="P374" t="n">
        <v>806.1799999999999</v>
      </c>
      <c r="Q374" t="n">
        <v>1261.93</v>
      </c>
      <c r="R374" t="n">
        <v>127.95</v>
      </c>
      <c r="S374" t="n">
        <v>108.84</v>
      </c>
      <c r="T374" t="n">
        <v>8629.57</v>
      </c>
      <c r="U374" t="n">
        <v>0.85</v>
      </c>
      <c r="V374" t="n">
        <v>0.93</v>
      </c>
      <c r="W374" t="n">
        <v>20.68</v>
      </c>
      <c r="X374" t="n">
        <v>0.53</v>
      </c>
      <c r="Y374" t="n">
        <v>0.5</v>
      </c>
      <c r="Z374" t="n">
        <v>10</v>
      </c>
    </row>
    <row r="375">
      <c r="A375" t="n">
        <v>33</v>
      </c>
      <c r="B375" t="n">
        <v>75</v>
      </c>
      <c r="C375" t="inlineStr">
        <is>
          <t xml:space="preserve">CONCLUIDO	</t>
        </is>
      </c>
      <c r="D375" t="n">
        <v>1.235</v>
      </c>
      <c r="E375" t="n">
        <v>80.97</v>
      </c>
      <c r="F375" t="n">
        <v>78.11</v>
      </c>
      <c r="G375" t="n">
        <v>246.67</v>
      </c>
      <c r="H375" t="n">
        <v>3.03</v>
      </c>
      <c r="I375" t="n">
        <v>19</v>
      </c>
      <c r="J375" t="n">
        <v>199</v>
      </c>
      <c r="K375" t="n">
        <v>49.1</v>
      </c>
      <c r="L375" t="n">
        <v>34</v>
      </c>
      <c r="M375" t="n">
        <v>7</v>
      </c>
      <c r="N375" t="n">
        <v>40.9</v>
      </c>
      <c r="O375" t="n">
        <v>24777.13</v>
      </c>
      <c r="P375" t="n">
        <v>801.53</v>
      </c>
      <c r="Q375" t="n">
        <v>1261.89</v>
      </c>
      <c r="R375" t="n">
        <v>127.8</v>
      </c>
      <c r="S375" t="n">
        <v>108.84</v>
      </c>
      <c r="T375" t="n">
        <v>8553.75</v>
      </c>
      <c r="U375" t="n">
        <v>0.85</v>
      </c>
      <c r="V375" t="n">
        <v>0.93</v>
      </c>
      <c r="W375" t="n">
        <v>20.69</v>
      </c>
      <c r="X375" t="n">
        <v>0.53</v>
      </c>
      <c r="Y375" t="n">
        <v>0.5</v>
      </c>
      <c r="Z375" t="n">
        <v>10</v>
      </c>
    </row>
    <row r="376">
      <c r="A376" t="n">
        <v>34</v>
      </c>
      <c r="B376" t="n">
        <v>75</v>
      </c>
      <c r="C376" t="inlineStr">
        <is>
          <t xml:space="preserve">CONCLUIDO	</t>
        </is>
      </c>
      <c r="D376" t="n">
        <v>1.236</v>
      </c>
      <c r="E376" t="n">
        <v>80.90000000000001</v>
      </c>
      <c r="F376" t="n">
        <v>78.08</v>
      </c>
      <c r="G376" t="n">
        <v>260.26</v>
      </c>
      <c r="H376" t="n">
        <v>3.1</v>
      </c>
      <c r="I376" t="n">
        <v>18</v>
      </c>
      <c r="J376" t="n">
        <v>200.56</v>
      </c>
      <c r="K376" t="n">
        <v>49.1</v>
      </c>
      <c r="L376" t="n">
        <v>35</v>
      </c>
      <c r="M376" t="n">
        <v>2</v>
      </c>
      <c r="N376" t="n">
        <v>41.47</v>
      </c>
      <c r="O376" t="n">
        <v>24970.22</v>
      </c>
      <c r="P376" t="n">
        <v>805.58</v>
      </c>
      <c r="Q376" t="n">
        <v>1261.94</v>
      </c>
      <c r="R376" t="n">
        <v>126.68</v>
      </c>
      <c r="S376" t="n">
        <v>108.84</v>
      </c>
      <c r="T376" t="n">
        <v>7996.59</v>
      </c>
      <c r="U376" t="n">
        <v>0.86</v>
      </c>
      <c r="V376" t="n">
        <v>0.93</v>
      </c>
      <c r="W376" t="n">
        <v>20.69</v>
      </c>
      <c r="X376" t="n">
        <v>0.49</v>
      </c>
      <c r="Y376" t="n">
        <v>0.5</v>
      </c>
      <c r="Z376" t="n">
        <v>10</v>
      </c>
    </row>
    <row r="377">
      <c r="A377" t="n">
        <v>35</v>
      </c>
      <c r="B377" t="n">
        <v>75</v>
      </c>
      <c r="C377" t="inlineStr">
        <is>
          <t xml:space="preserve">CONCLUIDO	</t>
        </is>
      </c>
      <c r="D377" t="n">
        <v>1.2359</v>
      </c>
      <c r="E377" t="n">
        <v>80.91</v>
      </c>
      <c r="F377" t="n">
        <v>78.09</v>
      </c>
      <c r="G377" t="n">
        <v>260.29</v>
      </c>
      <c r="H377" t="n">
        <v>3.16</v>
      </c>
      <c r="I377" t="n">
        <v>18</v>
      </c>
      <c r="J377" t="n">
        <v>202.14</v>
      </c>
      <c r="K377" t="n">
        <v>49.1</v>
      </c>
      <c r="L377" t="n">
        <v>36</v>
      </c>
      <c r="M377" t="n">
        <v>0</v>
      </c>
      <c r="N377" t="n">
        <v>42.04</v>
      </c>
      <c r="O377" t="n">
        <v>25164.09</v>
      </c>
      <c r="P377" t="n">
        <v>811.0599999999999</v>
      </c>
      <c r="Q377" t="n">
        <v>1261.9</v>
      </c>
      <c r="R377" t="n">
        <v>126.78</v>
      </c>
      <c r="S377" t="n">
        <v>108.84</v>
      </c>
      <c r="T377" t="n">
        <v>8047.05</v>
      </c>
      <c r="U377" t="n">
        <v>0.86</v>
      </c>
      <c r="V377" t="n">
        <v>0.93</v>
      </c>
      <c r="W377" t="n">
        <v>20.7</v>
      </c>
      <c r="X377" t="n">
        <v>0.51</v>
      </c>
      <c r="Y377" t="n">
        <v>0.5</v>
      </c>
      <c r="Z377" t="n">
        <v>10</v>
      </c>
    </row>
    <row r="378">
      <c r="A378" t="n">
        <v>0</v>
      </c>
      <c r="B378" t="n">
        <v>95</v>
      </c>
      <c r="C378" t="inlineStr">
        <is>
          <t xml:space="preserve">CONCLUIDO	</t>
        </is>
      </c>
      <c r="D378" t="n">
        <v>0.6536</v>
      </c>
      <c r="E378" t="n">
        <v>152.99</v>
      </c>
      <c r="F378" t="n">
        <v>110.07</v>
      </c>
      <c r="G378" t="n">
        <v>6.08</v>
      </c>
      <c r="H378" t="n">
        <v>0.1</v>
      </c>
      <c r="I378" t="n">
        <v>1087</v>
      </c>
      <c r="J378" t="n">
        <v>185.69</v>
      </c>
      <c r="K378" t="n">
        <v>53.44</v>
      </c>
      <c r="L378" t="n">
        <v>1</v>
      </c>
      <c r="M378" t="n">
        <v>1085</v>
      </c>
      <c r="N378" t="n">
        <v>36.26</v>
      </c>
      <c r="O378" t="n">
        <v>23136.14</v>
      </c>
      <c r="P378" t="n">
        <v>1503.84</v>
      </c>
      <c r="Q378" t="n">
        <v>1263.34</v>
      </c>
      <c r="R378" t="n">
        <v>1171.04</v>
      </c>
      <c r="S378" t="n">
        <v>108.84</v>
      </c>
      <c r="T378" t="n">
        <v>524833.1800000001</v>
      </c>
      <c r="U378" t="n">
        <v>0.09</v>
      </c>
      <c r="V378" t="n">
        <v>0.66</v>
      </c>
      <c r="W378" t="n">
        <v>22.42</v>
      </c>
      <c r="X378" t="n">
        <v>32.43</v>
      </c>
      <c r="Y378" t="n">
        <v>0.5</v>
      </c>
      <c r="Z378" t="n">
        <v>10</v>
      </c>
    </row>
    <row r="379">
      <c r="A379" t="n">
        <v>1</v>
      </c>
      <c r="B379" t="n">
        <v>95</v>
      </c>
      <c r="C379" t="inlineStr">
        <is>
          <t xml:space="preserve">CONCLUIDO	</t>
        </is>
      </c>
      <c r="D379" t="n">
        <v>0.9129</v>
      </c>
      <c r="E379" t="n">
        <v>109.54</v>
      </c>
      <c r="F379" t="n">
        <v>90.5</v>
      </c>
      <c r="G379" t="n">
        <v>12.2</v>
      </c>
      <c r="H379" t="n">
        <v>0.19</v>
      </c>
      <c r="I379" t="n">
        <v>445</v>
      </c>
      <c r="J379" t="n">
        <v>187.21</v>
      </c>
      <c r="K379" t="n">
        <v>53.44</v>
      </c>
      <c r="L379" t="n">
        <v>2</v>
      </c>
      <c r="M379" t="n">
        <v>443</v>
      </c>
      <c r="N379" t="n">
        <v>36.77</v>
      </c>
      <c r="O379" t="n">
        <v>23322.88</v>
      </c>
      <c r="P379" t="n">
        <v>1235.13</v>
      </c>
      <c r="Q379" t="n">
        <v>1262.47</v>
      </c>
      <c r="R379" t="n">
        <v>531.96</v>
      </c>
      <c r="S379" t="n">
        <v>108.84</v>
      </c>
      <c r="T379" t="n">
        <v>208500.09</v>
      </c>
      <c r="U379" t="n">
        <v>0.2</v>
      </c>
      <c r="V379" t="n">
        <v>0.8</v>
      </c>
      <c r="W379" t="n">
        <v>21.37</v>
      </c>
      <c r="X379" t="n">
        <v>12.9</v>
      </c>
      <c r="Y379" t="n">
        <v>0.5</v>
      </c>
      <c r="Z379" t="n">
        <v>10</v>
      </c>
    </row>
    <row r="380">
      <c r="A380" t="n">
        <v>2</v>
      </c>
      <c r="B380" t="n">
        <v>95</v>
      </c>
      <c r="C380" t="inlineStr">
        <is>
          <t xml:space="preserve">CONCLUIDO	</t>
        </is>
      </c>
      <c r="D380" t="n">
        <v>1.0147</v>
      </c>
      <c r="E380" t="n">
        <v>98.55</v>
      </c>
      <c r="F380" t="n">
        <v>85.66</v>
      </c>
      <c r="G380" t="n">
        <v>18.36</v>
      </c>
      <c r="H380" t="n">
        <v>0.28</v>
      </c>
      <c r="I380" t="n">
        <v>280</v>
      </c>
      <c r="J380" t="n">
        <v>188.73</v>
      </c>
      <c r="K380" t="n">
        <v>53.44</v>
      </c>
      <c r="L380" t="n">
        <v>3</v>
      </c>
      <c r="M380" t="n">
        <v>278</v>
      </c>
      <c r="N380" t="n">
        <v>37.29</v>
      </c>
      <c r="O380" t="n">
        <v>23510.33</v>
      </c>
      <c r="P380" t="n">
        <v>1166.66</v>
      </c>
      <c r="Q380" t="n">
        <v>1262.26</v>
      </c>
      <c r="R380" t="n">
        <v>373.14</v>
      </c>
      <c r="S380" t="n">
        <v>108.84</v>
      </c>
      <c r="T380" t="n">
        <v>129915.82</v>
      </c>
      <c r="U380" t="n">
        <v>0.29</v>
      </c>
      <c r="V380" t="n">
        <v>0.85</v>
      </c>
      <c r="W380" t="n">
        <v>21.12</v>
      </c>
      <c r="X380" t="n">
        <v>8.07</v>
      </c>
      <c r="Y380" t="n">
        <v>0.5</v>
      </c>
      <c r="Z380" t="n">
        <v>10</v>
      </c>
    </row>
    <row r="381">
      <c r="A381" t="n">
        <v>3</v>
      </c>
      <c r="B381" t="n">
        <v>95</v>
      </c>
      <c r="C381" t="inlineStr">
        <is>
          <t xml:space="preserve">CONCLUIDO	</t>
        </is>
      </c>
      <c r="D381" t="n">
        <v>1.0686</v>
      </c>
      <c r="E381" t="n">
        <v>93.58</v>
      </c>
      <c r="F381" t="n">
        <v>83.48</v>
      </c>
      <c r="G381" t="n">
        <v>24.43</v>
      </c>
      <c r="H381" t="n">
        <v>0.37</v>
      </c>
      <c r="I381" t="n">
        <v>205</v>
      </c>
      <c r="J381" t="n">
        <v>190.25</v>
      </c>
      <c r="K381" t="n">
        <v>53.44</v>
      </c>
      <c r="L381" t="n">
        <v>4</v>
      </c>
      <c r="M381" t="n">
        <v>203</v>
      </c>
      <c r="N381" t="n">
        <v>37.82</v>
      </c>
      <c r="O381" t="n">
        <v>23698.48</v>
      </c>
      <c r="P381" t="n">
        <v>1134.51</v>
      </c>
      <c r="Q381" t="n">
        <v>1262.2</v>
      </c>
      <c r="R381" t="n">
        <v>302.59</v>
      </c>
      <c r="S381" t="n">
        <v>108.84</v>
      </c>
      <c r="T381" t="n">
        <v>95015.59</v>
      </c>
      <c r="U381" t="n">
        <v>0.36</v>
      </c>
      <c r="V381" t="n">
        <v>0.87</v>
      </c>
      <c r="W381" t="n">
        <v>20.99</v>
      </c>
      <c r="X381" t="n">
        <v>5.89</v>
      </c>
      <c r="Y381" t="n">
        <v>0.5</v>
      </c>
      <c r="Z381" t="n">
        <v>10</v>
      </c>
    </row>
    <row r="382">
      <c r="A382" t="n">
        <v>4</v>
      </c>
      <c r="B382" t="n">
        <v>95</v>
      </c>
      <c r="C382" t="inlineStr">
        <is>
          <t xml:space="preserve">CONCLUIDO	</t>
        </is>
      </c>
      <c r="D382" t="n">
        <v>1.1029</v>
      </c>
      <c r="E382" t="n">
        <v>90.67</v>
      </c>
      <c r="F382" t="n">
        <v>82.2</v>
      </c>
      <c r="G382" t="n">
        <v>30.64</v>
      </c>
      <c r="H382" t="n">
        <v>0.46</v>
      </c>
      <c r="I382" t="n">
        <v>161</v>
      </c>
      <c r="J382" t="n">
        <v>191.78</v>
      </c>
      <c r="K382" t="n">
        <v>53.44</v>
      </c>
      <c r="L382" t="n">
        <v>5</v>
      </c>
      <c r="M382" t="n">
        <v>159</v>
      </c>
      <c r="N382" t="n">
        <v>38.35</v>
      </c>
      <c r="O382" t="n">
        <v>23887.36</v>
      </c>
      <c r="P382" t="n">
        <v>1114.68</v>
      </c>
      <c r="Q382" t="n">
        <v>1262.06</v>
      </c>
      <c r="R382" t="n">
        <v>260.41</v>
      </c>
      <c r="S382" t="n">
        <v>108.84</v>
      </c>
      <c r="T382" t="n">
        <v>74146.07000000001</v>
      </c>
      <c r="U382" t="n">
        <v>0.42</v>
      </c>
      <c r="V382" t="n">
        <v>0.88</v>
      </c>
      <c r="W382" t="n">
        <v>20.93</v>
      </c>
      <c r="X382" t="n">
        <v>4.61</v>
      </c>
      <c r="Y382" t="n">
        <v>0.5</v>
      </c>
      <c r="Z382" t="n">
        <v>10</v>
      </c>
    </row>
    <row r="383">
      <c r="A383" t="n">
        <v>5</v>
      </c>
      <c r="B383" t="n">
        <v>95</v>
      </c>
      <c r="C383" t="inlineStr">
        <is>
          <t xml:space="preserve">CONCLUIDO	</t>
        </is>
      </c>
      <c r="D383" t="n">
        <v>1.1264</v>
      </c>
      <c r="E383" t="n">
        <v>88.78</v>
      </c>
      <c r="F383" t="n">
        <v>81.36</v>
      </c>
      <c r="G383" t="n">
        <v>36.7</v>
      </c>
      <c r="H383" t="n">
        <v>0.55</v>
      </c>
      <c r="I383" t="n">
        <v>133</v>
      </c>
      <c r="J383" t="n">
        <v>193.32</v>
      </c>
      <c r="K383" t="n">
        <v>53.44</v>
      </c>
      <c r="L383" t="n">
        <v>6</v>
      </c>
      <c r="M383" t="n">
        <v>131</v>
      </c>
      <c r="N383" t="n">
        <v>38.89</v>
      </c>
      <c r="O383" t="n">
        <v>24076.95</v>
      </c>
      <c r="P383" t="n">
        <v>1100.48</v>
      </c>
      <c r="Q383" t="n">
        <v>1262</v>
      </c>
      <c r="R383" t="n">
        <v>233.68</v>
      </c>
      <c r="S383" t="n">
        <v>108.84</v>
      </c>
      <c r="T383" t="n">
        <v>60922.03</v>
      </c>
      <c r="U383" t="n">
        <v>0.47</v>
      </c>
      <c r="V383" t="n">
        <v>0.89</v>
      </c>
      <c r="W383" t="n">
        <v>20.87</v>
      </c>
      <c r="X383" t="n">
        <v>3.77</v>
      </c>
      <c r="Y383" t="n">
        <v>0.5</v>
      </c>
      <c r="Z383" t="n">
        <v>10</v>
      </c>
    </row>
    <row r="384">
      <c r="A384" t="n">
        <v>6</v>
      </c>
      <c r="B384" t="n">
        <v>95</v>
      </c>
      <c r="C384" t="inlineStr">
        <is>
          <t xml:space="preserve">CONCLUIDO	</t>
        </is>
      </c>
      <c r="D384" t="n">
        <v>1.1432</v>
      </c>
      <c r="E384" t="n">
        <v>87.47</v>
      </c>
      <c r="F384" t="n">
        <v>80.8</v>
      </c>
      <c r="G384" t="n">
        <v>42.9</v>
      </c>
      <c r="H384" t="n">
        <v>0.64</v>
      </c>
      <c r="I384" t="n">
        <v>113</v>
      </c>
      <c r="J384" t="n">
        <v>194.86</v>
      </c>
      <c r="K384" t="n">
        <v>53.44</v>
      </c>
      <c r="L384" t="n">
        <v>7</v>
      </c>
      <c r="M384" t="n">
        <v>111</v>
      </c>
      <c r="N384" t="n">
        <v>39.43</v>
      </c>
      <c r="O384" t="n">
        <v>24267.28</v>
      </c>
      <c r="P384" t="n">
        <v>1090.63</v>
      </c>
      <c r="Q384" t="n">
        <v>1262.04</v>
      </c>
      <c r="R384" t="n">
        <v>215.76</v>
      </c>
      <c r="S384" t="n">
        <v>108.84</v>
      </c>
      <c r="T384" t="n">
        <v>52060.35</v>
      </c>
      <c r="U384" t="n">
        <v>0.5</v>
      </c>
      <c r="V384" t="n">
        <v>0.9</v>
      </c>
      <c r="W384" t="n">
        <v>20.83</v>
      </c>
      <c r="X384" t="n">
        <v>3.21</v>
      </c>
      <c r="Y384" t="n">
        <v>0.5</v>
      </c>
      <c r="Z384" t="n">
        <v>10</v>
      </c>
    </row>
    <row r="385">
      <c r="A385" t="n">
        <v>7</v>
      </c>
      <c r="B385" t="n">
        <v>95</v>
      </c>
      <c r="C385" t="inlineStr">
        <is>
          <t xml:space="preserve">CONCLUIDO	</t>
        </is>
      </c>
      <c r="D385" t="n">
        <v>1.1563</v>
      </c>
      <c r="E385" t="n">
        <v>86.48</v>
      </c>
      <c r="F385" t="n">
        <v>80.36</v>
      </c>
      <c r="G385" t="n">
        <v>49.2</v>
      </c>
      <c r="H385" t="n">
        <v>0.72</v>
      </c>
      <c r="I385" t="n">
        <v>98</v>
      </c>
      <c r="J385" t="n">
        <v>196.41</v>
      </c>
      <c r="K385" t="n">
        <v>53.44</v>
      </c>
      <c r="L385" t="n">
        <v>8</v>
      </c>
      <c r="M385" t="n">
        <v>96</v>
      </c>
      <c r="N385" t="n">
        <v>39.98</v>
      </c>
      <c r="O385" t="n">
        <v>24458.36</v>
      </c>
      <c r="P385" t="n">
        <v>1082.18</v>
      </c>
      <c r="Q385" t="n">
        <v>1261.98</v>
      </c>
      <c r="R385" t="n">
        <v>201.52</v>
      </c>
      <c r="S385" t="n">
        <v>108.84</v>
      </c>
      <c r="T385" t="n">
        <v>45017.63</v>
      </c>
      <c r="U385" t="n">
        <v>0.54</v>
      </c>
      <c r="V385" t="n">
        <v>0.9</v>
      </c>
      <c r="W385" t="n">
        <v>20.8</v>
      </c>
      <c r="X385" t="n">
        <v>2.78</v>
      </c>
      <c r="Y385" t="n">
        <v>0.5</v>
      </c>
      <c r="Z385" t="n">
        <v>10</v>
      </c>
    </row>
    <row r="386">
      <c r="A386" t="n">
        <v>8</v>
      </c>
      <c r="B386" t="n">
        <v>95</v>
      </c>
      <c r="C386" t="inlineStr">
        <is>
          <t xml:space="preserve">CONCLUIDO	</t>
        </is>
      </c>
      <c r="D386" t="n">
        <v>1.166</v>
      </c>
      <c r="E386" t="n">
        <v>85.76000000000001</v>
      </c>
      <c r="F386" t="n">
        <v>80.05</v>
      </c>
      <c r="G386" t="n">
        <v>55.21</v>
      </c>
      <c r="H386" t="n">
        <v>0.8100000000000001</v>
      </c>
      <c r="I386" t="n">
        <v>87</v>
      </c>
      <c r="J386" t="n">
        <v>197.97</v>
      </c>
      <c r="K386" t="n">
        <v>53.44</v>
      </c>
      <c r="L386" t="n">
        <v>9</v>
      </c>
      <c r="M386" t="n">
        <v>85</v>
      </c>
      <c r="N386" t="n">
        <v>40.53</v>
      </c>
      <c r="O386" t="n">
        <v>24650.18</v>
      </c>
      <c r="P386" t="n">
        <v>1075.44</v>
      </c>
      <c r="Q386" t="n">
        <v>1261.97</v>
      </c>
      <c r="R386" t="n">
        <v>191.26</v>
      </c>
      <c r="S386" t="n">
        <v>108.84</v>
      </c>
      <c r="T386" t="n">
        <v>39941.24</v>
      </c>
      <c r="U386" t="n">
        <v>0.57</v>
      </c>
      <c r="V386" t="n">
        <v>0.9</v>
      </c>
      <c r="W386" t="n">
        <v>20.79</v>
      </c>
      <c r="X386" t="n">
        <v>2.47</v>
      </c>
      <c r="Y386" t="n">
        <v>0.5</v>
      </c>
      <c r="Z386" t="n">
        <v>10</v>
      </c>
    </row>
    <row r="387">
      <c r="A387" t="n">
        <v>9</v>
      </c>
      <c r="B387" t="n">
        <v>95</v>
      </c>
      <c r="C387" t="inlineStr">
        <is>
          <t xml:space="preserve">CONCLUIDO	</t>
        </is>
      </c>
      <c r="D387" t="n">
        <v>1.1746</v>
      </c>
      <c r="E387" t="n">
        <v>85.14</v>
      </c>
      <c r="F387" t="n">
        <v>79.77</v>
      </c>
      <c r="G387" t="n">
        <v>61.36</v>
      </c>
      <c r="H387" t="n">
        <v>0.89</v>
      </c>
      <c r="I387" t="n">
        <v>78</v>
      </c>
      <c r="J387" t="n">
        <v>199.53</v>
      </c>
      <c r="K387" t="n">
        <v>53.44</v>
      </c>
      <c r="L387" t="n">
        <v>10</v>
      </c>
      <c r="M387" t="n">
        <v>76</v>
      </c>
      <c r="N387" t="n">
        <v>41.1</v>
      </c>
      <c r="O387" t="n">
        <v>24842.77</v>
      </c>
      <c r="P387" t="n">
        <v>1069.49</v>
      </c>
      <c r="Q387" t="n">
        <v>1262.06</v>
      </c>
      <c r="R387" t="n">
        <v>182.07</v>
      </c>
      <c r="S387" t="n">
        <v>108.84</v>
      </c>
      <c r="T387" t="n">
        <v>35391.07</v>
      </c>
      <c r="U387" t="n">
        <v>0.6</v>
      </c>
      <c r="V387" t="n">
        <v>0.91</v>
      </c>
      <c r="W387" t="n">
        <v>20.77</v>
      </c>
      <c r="X387" t="n">
        <v>2.18</v>
      </c>
      <c r="Y387" t="n">
        <v>0.5</v>
      </c>
      <c r="Z387" t="n">
        <v>10</v>
      </c>
    </row>
    <row r="388">
      <c r="A388" t="n">
        <v>10</v>
      </c>
      <c r="B388" t="n">
        <v>95</v>
      </c>
      <c r="C388" t="inlineStr">
        <is>
          <t xml:space="preserve">CONCLUIDO	</t>
        </is>
      </c>
      <c r="D388" t="n">
        <v>1.1807</v>
      </c>
      <c r="E388" t="n">
        <v>84.7</v>
      </c>
      <c r="F388" t="n">
        <v>79.59</v>
      </c>
      <c r="G388" t="n">
        <v>67.26000000000001</v>
      </c>
      <c r="H388" t="n">
        <v>0.97</v>
      </c>
      <c r="I388" t="n">
        <v>71</v>
      </c>
      <c r="J388" t="n">
        <v>201.1</v>
      </c>
      <c r="K388" t="n">
        <v>53.44</v>
      </c>
      <c r="L388" t="n">
        <v>11</v>
      </c>
      <c r="M388" t="n">
        <v>69</v>
      </c>
      <c r="N388" t="n">
        <v>41.66</v>
      </c>
      <c r="O388" t="n">
        <v>25036.12</v>
      </c>
      <c r="P388" t="n">
        <v>1064.35</v>
      </c>
      <c r="Q388" t="n">
        <v>1261.91</v>
      </c>
      <c r="R388" t="n">
        <v>176.35</v>
      </c>
      <c r="S388" t="n">
        <v>108.84</v>
      </c>
      <c r="T388" t="n">
        <v>32566.7</v>
      </c>
      <c r="U388" t="n">
        <v>0.62</v>
      </c>
      <c r="V388" t="n">
        <v>0.91</v>
      </c>
      <c r="W388" t="n">
        <v>20.75</v>
      </c>
      <c r="X388" t="n">
        <v>2</v>
      </c>
      <c r="Y388" t="n">
        <v>0.5</v>
      </c>
      <c r="Z388" t="n">
        <v>10</v>
      </c>
    </row>
    <row r="389">
      <c r="A389" t="n">
        <v>11</v>
      </c>
      <c r="B389" t="n">
        <v>95</v>
      </c>
      <c r="C389" t="inlineStr">
        <is>
          <t xml:space="preserve">CONCLUIDO	</t>
        </is>
      </c>
      <c r="D389" t="n">
        <v>1.1862</v>
      </c>
      <c r="E389" t="n">
        <v>84.31</v>
      </c>
      <c r="F389" t="n">
        <v>79.42</v>
      </c>
      <c r="G389" t="n">
        <v>73.31</v>
      </c>
      <c r="H389" t="n">
        <v>1.05</v>
      </c>
      <c r="I389" t="n">
        <v>65</v>
      </c>
      <c r="J389" t="n">
        <v>202.67</v>
      </c>
      <c r="K389" t="n">
        <v>53.44</v>
      </c>
      <c r="L389" t="n">
        <v>12</v>
      </c>
      <c r="M389" t="n">
        <v>63</v>
      </c>
      <c r="N389" t="n">
        <v>42.24</v>
      </c>
      <c r="O389" t="n">
        <v>25230.25</v>
      </c>
      <c r="P389" t="n">
        <v>1060</v>
      </c>
      <c r="Q389" t="n">
        <v>1261.98</v>
      </c>
      <c r="R389" t="n">
        <v>170.82</v>
      </c>
      <c r="S389" t="n">
        <v>108.84</v>
      </c>
      <c r="T389" t="n">
        <v>29833.33</v>
      </c>
      <c r="U389" t="n">
        <v>0.64</v>
      </c>
      <c r="V389" t="n">
        <v>0.91</v>
      </c>
      <c r="W389" t="n">
        <v>20.75</v>
      </c>
      <c r="X389" t="n">
        <v>1.83</v>
      </c>
      <c r="Y389" t="n">
        <v>0.5</v>
      </c>
      <c r="Z389" t="n">
        <v>10</v>
      </c>
    </row>
    <row r="390">
      <c r="A390" t="n">
        <v>12</v>
      </c>
      <c r="B390" t="n">
        <v>95</v>
      </c>
      <c r="C390" t="inlineStr">
        <is>
          <t xml:space="preserve">CONCLUIDO	</t>
        </is>
      </c>
      <c r="D390" t="n">
        <v>1.1907</v>
      </c>
      <c r="E390" t="n">
        <v>83.98</v>
      </c>
      <c r="F390" t="n">
        <v>79.28</v>
      </c>
      <c r="G390" t="n">
        <v>79.28</v>
      </c>
      <c r="H390" t="n">
        <v>1.13</v>
      </c>
      <c r="I390" t="n">
        <v>60</v>
      </c>
      <c r="J390" t="n">
        <v>204.25</v>
      </c>
      <c r="K390" t="n">
        <v>53.44</v>
      </c>
      <c r="L390" t="n">
        <v>13</v>
      </c>
      <c r="M390" t="n">
        <v>58</v>
      </c>
      <c r="N390" t="n">
        <v>42.82</v>
      </c>
      <c r="O390" t="n">
        <v>25425.3</v>
      </c>
      <c r="P390" t="n">
        <v>1055.04</v>
      </c>
      <c r="Q390" t="n">
        <v>1261.97</v>
      </c>
      <c r="R390" t="n">
        <v>166.02</v>
      </c>
      <c r="S390" t="n">
        <v>108.84</v>
      </c>
      <c r="T390" t="n">
        <v>27459.97</v>
      </c>
      <c r="U390" t="n">
        <v>0.66</v>
      </c>
      <c r="V390" t="n">
        <v>0.91</v>
      </c>
      <c r="W390" t="n">
        <v>20.75</v>
      </c>
      <c r="X390" t="n">
        <v>1.69</v>
      </c>
      <c r="Y390" t="n">
        <v>0.5</v>
      </c>
      <c r="Z390" t="n">
        <v>10</v>
      </c>
    </row>
    <row r="391">
      <c r="A391" t="n">
        <v>13</v>
      </c>
      <c r="B391" t="n">
        <v>95</v>
      </c>
      <c r="C391" t="inlineStr">
        <is>
          <t xml:space="preserve">CONCLUIDO	</t>
        </is>
      </c>
      <c r="D391" t="n">
        <v>1.1954</v>
      </c>
      <c r="E391" t="n">
        <v>83.66</v>
      </c>
      <c r="F391" t="n">
        <v>79.14</v>
      </c>
      <c r="G391" t="n">
        <v>86.33</v>
      </c>
      <c r="H391" t="n">
        <v>1.21</v>
      </c>
      <c r="I391" t="n">
        <v>55</v>
      </c>
      <c r="J391" t="n">
        <v>205.84</v>
      </c>
      <c r="K391" t="n">
        <v>53.44</v>
      </c>
      <c r="L391" t="n">
        <v>14</v>
      </c>
      <c r="M391" t="n">
        <v>53</v>
      </c>
      <c r="N391" t="n">
        <v>43.4</v>
      </c>
      <c r="O391" t="n">
        <v>25621.03</v>
      </c>
      <c r="P391" t="n">
        <v>1051.88</v>
      </c>
      <c r="Q391" t="n">
        <v>1261.99</v>
      </c>
      <c r="R391" t="n">
        <v>161.64</v>
      </c>
      <c r="S391" t="n">
        <v>108.84</v>
      </c>
      <c r="T391" t="n">
        <v>25291.25</v>
      </c>
      <c r="U391" t="n">
        <v>0.67</v>
      </c>
      <c r="V391" t="n">
        <v>0.92</v>
      </c>
      <c r="W391" t="n">
        <v>20.73</v>
      </c>
      <c r="X391" t="n">
        <v>1.55</v>
      </c>
      <c r="Y391" t="n">
        <v>0.5</v>
      </c>
      <c r="Z391" t="n">
        <v>10</v>
      </c>
    </row>
    <row r="392">
      <c r="A392" t="n">
        <v>14</v>
      </c>
      <c r="B392" t="n">
        <v>95</v>
      </c>
      <c r="C392" t="inlineStr">
        <is>
          <t xml:space="preserve">CONCLUIDO	</t>
        </is>
      </c>
      <c r="D392" t="n">
        <v>1.1991</v>
      </c>
      <c r="E392" t="n">
        <v>83.40000000000001</v>
      </c>
      <c r="F392" t="n">
        <v>79.03</v>
      </c>
      <c r="G392" t="n">
        <v>92.98</v>
      </c>
      <c r="H392" t="n">
        <v>1.28</v>
      </c>
      <c r="I392" t="n">
        <v>51</v>
      </c>
      <c r="J392" t="n">
        <v>207.43</v>
      </c>
      <c r="K392" t="n">
        <v>53.44</v>
      </c>
      <c r="L392" t="n">
        <v>15</v>
      </c>
      <c r="M392" t="n">
        <v>49</v>
      </c>
      <c r="N392" t="n">
        <v>44</v>
      </c>
      <c r="O392" t="n">
        <v>25817.56</v>
      </c>
      <c r="P392" t="n">
        <v>1046.71</v>
      </c>
      <c r="Q392" t="n">
        <v>1261.97</v>
      </c>
      <c r="R392" t="n">
        <v>158.15</v>
      </c>
      <c r="S392" t="n">
        <v>108.84</v>
      </c>
      <c r="T392" t="n">
        <v>23569.15</v>
      </c>
      <c r="U392" t="n">
        <v>0.6899999999999999</v>
      </c>
      <c r="V392" t="n">
        <v>0.92</v>
      </c>
      <c r="W392" t="n">
        <v>20.73</v>
      </c>
      <c r="X392" t="n">
        <v>1.45</v>
      </c>
      <c r="Y392" t="n">
        <v>0.5</v>
      </c>
      <c r="Z392" t="n">
        <v>10</v>
      </c>
    </row>
    <row r="393">
      <c r="A393" t="n">
        <v>15</v>
      </c>
      <c r="B393" t="n">
        <v>95</v>
      </c>
      <c r="C393" t="inlineStr">
        <is>
          <t xml:space="preserve">CONCLUIDO	</t>
        </is>
      </c>
      <c r="D393" t="n">
        <v>1.2023</v>
      </c>
      <c r="E393" t="n">
        <v>83.17</v>
      </c>
      <c r="F393" t="n">
        <v>78.92</v>
      </c>
      <c r="G393" t="n">
        <v>98.65000000000001</v>
      </c>
      <c r="H393" t="n">
        <v>1.36</v>
      </c>
      <c r="I393" t="n">
        <v>48</v>
      </c>
      <c r="J393" t="n">
        <v>209.03</v>
      </c>
      <c r="K393" t="n">
        <v>53.44</v>
      </c>
      <c r="L393" t="n">
        <v>16</v>
      </c>
      <c r="M393" t="n">
        <v>46</v>
      </c>
      <c r="N393" t="n">
        <v>44.6</v>
      </c>
      <c r="O393" t="n">
        <v>26014.91</v>
      </c>
      <c r="P393" t="n">
        <v>1043.72</v>
      </c>
      <c r="Q393" t="n">
        <v>1261.97</v>
      </c>
      <c r="R393" t="n">
        <v>154.49</v>
      </c>
      <c r="S393" t="n">
        <v>108.84</v>
      </c>
      <c r="T393" t="n">
        <v>21751.33</v>
      </c>
      <c r="U393" t="n">
        <v>0.7</v>
      </c>
      <c r="V393" t="n">
        <v>0.92</v>
      </c>
      <c r="W393" t="n">
        <v>20.72</v>
      </c>
      <c r="X393" t="n">
        <v>1.33</v>
      </c>
      <c r="Y393" t="n">
        <v>0.5</v>
      </c>
      <c r="Z393" t="n">
        <v>10</v>
      </c>
    </row>
    <row r="394">
      <c r="A394" t="n">
        <v>16</v>
      </c>
      <c r="B394" t="n">
        <v>95</v>
      </c>
      <c r="C394" t="inlineStr">
        <is>
          <t xml:space="preserve">CONCLUIDO	</t>
        </is>
      </c>
      <c r="D394" t="n">
        <v>1.2053</v>
      </c>
      <c r="E394" t="n">
        <v>82.95999999999999</v>
      </c>
      <c r="F394" t="n">
        <v>78.81999999999999</v>
      </c>
      <c r="G394" t="n">
        <v>105.09</v>
      </c>
      <c r="H394" t="n">
        <v>1.43</v>
      </c>
      <c r="I394" t="n">
        <v>45</v>
      </c>
      <c r="J394" t="n">
        <v>210.64</v>
      </c>
      <c r="K394" t="n">
        <v>53.44</v>
      </c>
      <c r="L394" t="n">
        <v>17</v>
      </c>
      <c r="M394" t="n">
        <v>43</v>
      </c>
      <c r="N394" t="n">
        <v>45.21</v>
      </c>
      <c r="O394" t="n">
        <v>26213.09</v>
      </c>
      <c r="P394" t="n">
        <v>1040.55</v>
      </c>
      <c r="Q394" t="n">
        <v>1261.94</v>
      </c>
      <c r="R394" t="n">
        <v>151.48</v>
      </c>
      <c r="S394" t="n">
        <v>108.84</v>
      </c>
      <c r="T394" t="n">
        <v>20264.8</v>
      </c>
      <c r="U394" t="n">
        <v>0.72</v>
      </c>
      <c r="V394" t="n">
        <v>0.92</v>
      </c>
      <c r="W394" t="n">
        <v>20.71</v>
      </c>
      <c r="X394" t="n">
        <v>1.24</v>
      </c>
      <c r="Y394" t="n">
        <v>0.5</v>
      </c>
      <c r="Z394" t="n">
        <v>10</v>
      </c>
    </row>
    <row r="395">
      <c r="A395" t="n">
        <v>17</v>
      </c>
      <c r="B395" t="n">
        <v>95</v>
      </c>
      <c r="C395" t="inlineStr">
        <is>
          <t xml:space="preserve">CONCLUIDO	</t>
        </is>
      </c>
      <c r="D395" t="n">
        <v>1.207</v>
      </c>
      <c r="E395" t="n">
        <v>82.84999999999999</v>
      </c>
      <c r="F395" t="n">
        <v>78.78</v>
      </c>
      <c r="G395" t="n">
        <v>109.92</v>
      </c>
      <c r="H395" t="n">
        <v>1.51</v>
      </c>
      <c r="I395" t="n">
        <v>43</v>
      </c>
      <c r="J395" t="n">
        <v>212.25</v>
      </c>
      <c r="K395" t="n">
        <v>53.44</v>
      </c>
      <c r="L395" t="n">
        <v>18</v>
      </c>
      <c r="M395" t="n">
        <v>41</v>
      </c>
      <c r="N395" t="n">
        <v>45.82</v>
      </c>
      <c r="O395" t="n">
        <v>26412.11</v>
      </c>
      <c r="P395" t="n">
        <v>1037.38</v>
      </c>
      <c r="Q395" t="n">
        <v>1261.94</v>
      </c>
      <c r="R395" t="n">
        <v>149.76</v>
      </c>
      <c r="S395" t="n">
        <v>108.84</v>
      </c>
      <c r="T395" t="n">
        <v>19411.3</v>
      </c>
      <c r="U395" t="n">
        <v>0.73</v>
      </c>
      <c r="V395" t="n">
        <v>0.92</v>
      </c>
      <c r="W395" t="n">
        <v>20.72</v>
      </c>
      <c r="X395" t="n">
        <v>1.19</v>
      </c>
      <c r="Y395" t="n">
        <v>0.5</v>
      </c>
      <c r="Z395" t="n">
        <v>10</v>
      </c>
    </row>
    <row r="396">
      <c r="A396" t="n">
        <v>18</v>
      </c>
      <c r="B396" t="n">
        <v>95</v>
      </c>
      <c r="C396" t="inlineStr">
        <is>
          <t xml:space="preserve">CONCLUIDO	</t>
        </is>
      </c>
      <c r="D396" t="n">
        <v>1.2102</v>
      </c>
      <c r="E396" t="n">
        <v>82.63</v>
      </c>
      <c r="F396" t="n">
        <v>78.68000000000001</v>
      </c>
      <c r="G396" t="n">
        <v>118.02</v>
      </c>
      <c r="H396" t="n">
        <v>1.58</v>
      </c>
      <c r="I396" t="n">
        <v>40</v>
      </c>
      <c r="J396" t="n">
        <v>213.87</v>
      </c>
      <c r="K396" t="n">
        <v>53.44</v>
      </c>
      <c r="L396" t="n">
        <v>19</v>
      </c>
      <c r="M396" t="n">
        <v>38</v>
      </c>
      <c r="N396" t="n">
        <v>46.44</v>
      </c>
      <c r="O396" t="n">
        <v>26611.98</v>
      </c>
      <c r="P396" t="n">
        <v>1033.91</v>
      </c>
      <c r="Q396" t="n">
        <v>1261.95</v>
      </c>
      <c r="R396" t="n">
        <v>146.5</v>
      </c>
      <c r="S396" t="n">
        <v>108.84</v>
      </c>
      <c r="T396" t="n">
        <v>17798.13</v>
      </c>
      <c r="U396" t="n">
        <v>0.74</v>
      </c>
      <c r="V396" t="n">
        <v>0.92</v>
      </c>
      <c r="W396" t="n">
        <v>20.71</v>
      </c>
      <c r="X396" t="n">
        <v>1.09</v>
      </c>
      <c r="Y396" t="n">
        <v>0.5</v>
      </c>
      <c r="Z396" t="n">
        <v>10</v>
      </c>
    </row>
    <row r="397">
      <c r="A397" t="n">
        <v>19</v>
      </c>
      <c r="B397" t="n">
        <v>95</v>
      </c>
      <c r="C397" t="inlineStr">
        <is>
          <t xml:space="preserve">CONCLUIDO	</t>
        </is>
      </c>
      <c r="D397" t="n">
        <v>1.2117</v>
      </c>
      <c r="E397" t="n">
        <v>82.53</v>
      </c>
      <c r="F397" t="n">
        <v>78.64</v>
      </c>
      <c r="G397" t="n">
        <v>124.17</v>
      </c>
      <c r="H397" t="n">
        <v>1.65</v>
      </c>
      <c r="I397" t="n">
        <v>38</v>
      </c>
      <c r="J397" t="n">
        <v>215.5</v>
      </c>
      <c r="K397" t="n">
        <v>53.44</v>
      </c>
      <c r="L397" t="n">
        <v>20</v>
      </c>
      <c r="M397" t="n">
        <v>36</v>
      </c>
      <c r="N397" t="n">
        <v>47.07</v>
      </c>
      <c r="O397" t="n">
        <v>26812.71</v>
      </c>
      <c r="P397" t="n">
        <v>1030.89</v>
      </c>
      <c r="Q397" t="n">
        <v>1261.91</v>
      </c>
      <c r="R397" t="n">
        <v>145.55</v>
      </c>
      <c r="S397" t="n">
        <v>108.84</v>
      </c>
      <c r="T397" t="n">
        <v>17330.12</v>
      </c>
      <c r="U397" t="n">
        <v>0.75</v>
      </c>
      <c r="V397" t="n">
        <v>0.92</v>
      </c>
      <c r="W397" t="n">
        <v>20.71</v>
      </c>
      <c r="X397" t="n">
        <v>1.06</v>
      </c>
      <c r="Y397" t="n">
        <v>0.5</v>
      </c>
      <c r="Z397" t="n">
        <v>10</v>
      </c>
    </row>
    <row r="398">
      <c r="A398" t="n">
        <v>20</v>
      </c>
      <c r="B398" t="n">
        <v>95</v>
      </c>
      <c r="C398" t="inlineStr">
        <is>
          <t xml:space="preserve">CONCLUIDO	</t>
        </is>
      </c>
      <c r="D398" t="n">
        <v>1.2125</v>
      </c>
      <c r="E398" t="n">
        <v>82.47</v>
      </c>
      <c r="F398" t="n">
        <v>78.63</v>
      </c>
      <c r="G398" t="n">
        <v>127.5</v>
      </c>
      <c r="H398" t="n">
        <v>1.72</v>
      </c>
      <c r="I398" t="n">
        <v>37</v>
      </c>
      <c r="J398" t="n">
        <v>217.14</v>
      </c>
      <c r="K398" t="n">
        <v>53.44</v>
      </c>
      <c r="L398" t="n">
        <v>21</v>
      </c>
      <c r="M398" t="n">
        <v>35</v>
      </c>
      <c r="N398" t="n">
        <v>47.7</v>
      </c>
      <c r="O398" t="n">
        <v>27014.3</v>
      </c>
      <c r="P398" t="n">
        <v>1028.23</v>
      </c>
      <c r="Q398" t="n">
        <v>1261.93</v>
      </c>
      <c r="R398" t="n">
        <v>144.94</v>
      </c>
      <c r="S398" t="n">
        <v>108.84</v>
      </c>
      <c r="T398" t="n">
        <v>17033.5</v>
      </c>
      <c r="U398" t="n">
        <v>0.75</v>
      </c>
      <c r="V398" t="n">
        <v>0.92</v>
      </c>
      <c r="W398" t="n">
        <v>20.71</v>
      </c>
      <c r="X398" t="n">
        <v>1.04</v>
      </c>
      <c r="Y398" t="n">
        <v>0.5</v>
      </c>
      <c r="Z398" t="n">
        <v>10</v>
      </c>
    </row>
    <row r="399">
      <c r="A399" t="n">
        <v>21</v>
      </c>
      <c r="B399" t="n">
        <v>95</v>
      </c>
      <c r="C399" t="inlineStr">
        <is>
          <t xml:space="preserve">CONCLUIDO	</t>
        </is>
      </c>
      <c r="D399" t="n">
        <v>1.2141</v>
      </c>
      <c r="E399" t="n">
        <v>82.37</v>
      </c>
      <c r="F399" t="n">
        <v>78.59</v>
      </c>
      <c r="G399" t="n">
        <v>134.73</v>
      </c>
      <c r="H399" t="n">
        <v>1.79</v>
      </c>
      <c r="I399" t="n">
        <v>35</v>
      </c>
      <c r="J399" t="n">
        <v>218.78</v>
      </c>
      <c r="K399" t="n">
        <v>53.44</v>
      </c>
      <c r="L399" t="n">
        <v>22</v>
      </c>
      <c r="M399" t="n">
        <v>33</v>
      </c>
      <c r="N399" t="n">
        <v>48.34</v>
      </c>
      <c r="O399" t="n">
        <v>27216.79</v>
      </c>
      <c r="P399" t="n">
        <v>1026.4</v>
      </c>
      <c r="Q399" t="n">
        <v>1261.94</v>
      </c>
      <c r="R399" t="n">
        <v>144.19</v>
      </c>
      <c r="S399" t="n">
        <v>108.84</v>
      </c>
      <c r="T399" t="n">
        <v>16668.13</v>
      </c>
      <c r="U399" t="n">
        <v>0.75</v>
      </c>
      <c r="V399" t="n">
        <v>0.92</v>
      </c>
      <c r="W399" t="n">
        <v>20.7</v>
      </c>
      <c r="X399" t="n">
        <v>1.01</v>
      </c>
      <c r="Y399" t="n">
        <v>0.5</v>
      </c>
      <c r="Z399" t="n">
        <v>10</v>
      </c>
    </row>
    <row r="400">
      <c r="A400" t="n">
        <v>22</v>
      </c>
      <c r="B400" t="n">
        <v>95</v>
      </c>
      <c r="C400" t="inlineStr">
        <is>
          <t xml:space="preserve">CONCLUIDO	</t>
        </is>
      </c>
      <c r="D400" t="n">
        <v>1.2166</v>
      </c>
      <c r="E400" t="n">
        <v>82.2</v>
      </c>
      <c r="F400" t="n">
        <v>78.5</v>
      </c>
      <c r="G400" t="n">
        <v>142.72</v>
      </c>
      <c r="H400" t="n">
        <v>1.85</v>
      </c>
      <c r="I400" t="n">
        <v>33</v>
      </c>
      <c r="J400" t="n">
        <v>220.43</v>
      </c>
      <c r="K400" t="n">
        <v>53.44</v>
      </c>
      <c r="L400" t="n">
        <v>23</v>
      </c>
      <c r="M400" t="n">
        <v>31</v>
      </c>
      <c r="N400" t="n">
        <v>48.99</v>
      </c>
      <c r="O400" t="n">
        <v>27420.16</v>
      </c>
      <c r="P400" t="n">
        <v>1022.44</v>
      </c>
      <c r="Q400" t="n">
        <v>1261.92</v>
      </c>
      <c r="R400" t="n">
        <v>140.88</v>
      </c>
      <c r="S400" t="n">
        <v>108.84</v>
      </c>
      <c r="T400" t="n">
        <v>15021.35</v>
      </c>
      <c r="U400" t="n">
        <v>0.77</v>
      </c>
      <c r="V400" t="n">
        <v>0.92</v>
      </c>
      <c r="W400" t="n">
        <v>20.7</v>
      </c>
      <c r="X400" t="n">
        <v>0.91</v>
      </c>
      <c r="Y400" t="n">
        <v>0.5</v>
      </c>
      <c r="Z400" t="n">
        <v>10</v>
      </c>
    </row>
    <row r="401">
      <c r="A401" t="n">
        <v>23</v>
      </c>
      <c r="B401" t="n">
        <v>95</v>
      </c>
      <c r="C401" t="inlineStr">
        <is>
          <t xml:space="preserve">CONCLUIDO	</t>
        </is>
      </c>
      <c r="D401" t="n">
        <v>1.2177</v>
      </c>
      <c r="E401" t="n">
        <v>82.12</v>
      </c>
      <c r="F401" t="n">
        <v>78.45999999999999</v>
      </c>
      <c r="G401" t="n">
        <v>147.11</v>
      </c>
      <c r="H401" t="n">
        <v>1.92</v>
      </c>
      <c r="I401" t="n">
        <v>32</v>
      </c>
      <c r="J401" t="n">
        <v>222.08</v>
      </c>
      <c r="K401" t="n">
        <v>53.44</v>
      </c>
      <c r="L401" t="n">
        <v>24</v>
      </c>
      <c r="M401" t="n">
        <v>30</v>
      </c>
      <c r="N401" t="n">
        <v>49.65</v>
      </c>
      <c r="O401" t="n">
        <v>27624.44</v>
      </c>
      <c r="P401" t="n">
        <v>1020.09</v>
      </c>
      <c r="Q401" t="n">
        <v>1261.93</v>
      </c>
      <c r="R401" t="n">
        <v>139.98</v>
      </c>
      <c r="S401" t="n">
        <v>108.84</v>
      </c>
      <c r="T401" t="n">
        <v>14579.67</v>
      </c>
      <c r="U401" t="n">
        <v>0.78</v>
      </c>
      <c r="V401" t="n">
        <v>0.92</v>
      </c>
      <c r="W401" t="n">
        <v>20.69</v>
      </c>
      <c r="X401" t="n">
        <v>0.88</v>
      </c>
      <c r="Y401" t="n">
        <v>0.5</v>
      </c>
      <c r="Z401" t="n">
        <v>10</v>
      </c>
    </row>
    <row r="402">
      <c r="A402" t="n">
        <v>24</v>
      </c>
      <c r="B402" t="n">
        <v>95</v>
      </c>
      <c r="C402" t="inlineStr">
        <is>
          <t xml:space="preserve">CONCLUIDO	</t>
        </is>
      </c>
      <c r="D402" t="n">
        <v>1.2185</v>
      </c>
      <c r="E402" t="n">
        <v>82.06</v>
      </c>
      <c r="F402" t="n">
        <v>78.44</v>
      </c>
      <c r="G402" t="n">
        <v>151.82</v>
      </c>
      <c r="H402" t="n">
        <v>1.99</v>
      </c>
      <c r="I402" t="n">
        <v>31</v>
      </c>
      <c r="J402" t="n">
        <v>223.75</v>
      </c>
      <c r="K402" t="n">
        <v>53.44</v>
      </c>
      <c r="L402" t="n">
        <v>25</v>
      </c>
      <c r="M402" t="n">
        <v>29</v>
      </c>
      <c r="N402" t="n">
        <v>50.31</v>
      </c>
      <c r="O402" t="n">
        <v>27829.77</v>
      </c>
      <c r="P402" t="n">
        <v>1017.52</v>
      </c>
      <c r="Q402" t="n">
        <v>1261.92</v>
      </c>
      <c r="R402" t="n">
        <v>138.91</v>
      </c>
      <c r="S402" t="n">
        <v>108.84</v>
      </c>
      <c r="T402" t="n">
        <v>14048.27</v>
      </c>
      <c r="U402" t="n">
        <v>0.78</v>
      </c>
      <c r="V402" t="n">
        <v>0.92</v>
      </c>
      <c r="W402" t="n">
        <v>20.7</v>
      </c>
      <c r="X402" t="n">
        <v>0.86</v>
      </c>
      <c r="Y402" t="n">
        <v>0.5</v>
      </c>
      <c r="Z402" t="n">
        <v>10</v>
      </c>
    </row>
    <row r="403">
      <c r="A403" t="n">
        <v>25</v>
      </c>
      <c r="B403" t="n">
        <v>95</v>
      </c>
      <c r="C403" t="inlineStr">
        <is>
          <t xml:space="preserve">CONCLUIDO	</t>
        </is>
      </c>
      <c r="D403" t="n">
        <v>1.2208</v>
      </c>
      <c r="E403" t="n">
        <v>81.91</v>
      </c>
      <c r="F403" t="n">
        <v>78.37</v>
      </c>
      <c r="G403" t="n">
        <v>162.14</v>
      </c>
      <c r="H403" t="n">
        <v>2.05</v>
      </c>
      <c r="I403" t="n">
        <v>29</v>
      </c>
      <c r="J403" t="n">
        <v>225.42</v>
      </c>
      <c r="K403" t="n">
        <v>53.44</v>
      </c>
      <c r="L403" t="n">
        <v>26</v>
      </c>
      <c r="M403" t="n">
        <v>27</v>
      </c>
      <c r="N403" t="n">
        <v>50.98</v>
      </c>
      <c r="O403" t="n">
        <v>28035.92</v>
      </c>
      <c r="P403" t="n">
        <v>1014.61</v>
      </c>
      <c r="Q403" t="n">
        <v>1261.91</v>
      </c>
      <c r="R403" t="n">
        <v>136.64</v>
      </c>
      <c r="S403" t="n">
        <v>108.84</v>
      </c>
      <c r="T403" t="n">
        <v>12921.42</v>
      </c>
      <c r="U403" t="n">
        <v>0.8</v>
      </c>
      <c r="V403" t="n">
        <v>0.92</v>
      </c>
      <c r="W403" t="n">
        <v>20.69</v>
      </c>
      <c r="X403" t="n">
        <v>0.78</v>
      </c>
      <c r="Y403" t="n">
        <v>0.5</v>
      </c>
      <c r="Z403" t="n">
        <v>10</v>
      </c>
    </row>
    <row r="404">
      <c r="A404" t="n">
        <v>26</v>
      </c>
      <c r="B404" t="n">
        <v>95</v>
      </c>
      <c r="C404" t="inlineStr">
        <is>
          <t xml:space="preserve">CONCLUIDO	</t>
        </is>
      </c>
      <c r="D404" t="n">
        <v>1.2214</v>
      </c>
      <c r="E404" t="n">
        <v>81.88</v>
      </c>
      <c r="F404" t="n">
        <v>78.36</v>
      </c>
      <c r="G404" t="n">
        <v>167.92</v>
      </c>
      <c r="H404" t="n">
        <v>2.11</v>
      </c>
      <c r="I404" t="n">
        <v>28</v>
      </c>
      <c r="J404" t="n">
        <v>227.1</v>
      </c>
      <c r="K404" t="n">
        <v>53.44</v>
      </c>
      <c r="L404" t="n">
        <v>27</v>
      </c>
      <c r="M404" t="n">
        <v>26</v>
      </c>
      <c r="N404" t="n">
        <v>51.66</v>
      </c>
      <c r="O404" t="n">
        <v>28243</v>
      </c>
      <c r="P404" t="n">
        <v>1012.98</v>
      </c>
      <c r="Q404" t="n">
        <v>1261.9</v>
      </c>
      <c r="R404" t="n">
        <v>136.66</v>
      </c>
      <c r="S404" t="n">
        <v>108.84</v>
      </c>
      <c r="T404" t="n">
        <v>12940.07</v>
      </c>
      <c r="U404" t="n">
        <v>0.8</v>
      </c>
      <c r="V404" t="n">
        <v>0.92</v>
      </c>
      <c r="W404" t="n">
        <v>20.69</v>
      </c>
      <c r="X404" t="n">
        <v>0.78</v>
      </c>
      <c r="Y404" t="n">
        <v>0.5</v>
      </c>
      <c r="Z404" t="n">
        <v>10</v>
      </c>
    </row>
    <row r="405">
      <c r="A405" t="n">
        <v>27</v>
      </c>
      <c r="B405" t="n">
        <v>95</v>
      </c>
      <c r="C405" t="inlineStr">
        <is>
          <t xml:space="preserve">CONCLUIDO	</t>
        </is>
      </c>
      <c r="D405" t="n">
        <v>1.2224</v>
      </c>
      <c r="E405" t="n">
        <v>81.81</v>
      </c>
      <c r="F405" t="n">
        <v>78.33</v>
      </c>
      <c r="G405" t="n">
        <v>174.07</v>
      </c>
      <c r="H405" t="n">
        <v>2.18</v>
      </c>
      <c r="I405" t="n">
        <v>27</v>
      </c>
      <c r="J405" t="n">
        <v>228.79</v>
      </c>
      <c r="K405" t="n">
        <v>53.44</v>
      </c>
      <c r="L405" t="n">
        <v>28</v>
      </c>
      <c r="M405" t="n">
        <v>25</v>
      </c>
      <c r="N405" t="n">
        <v>52.35</v>
      </c>
      <c r="O405" t="n">
        <v>28451.04</v>
      </c>
      <c r="P405" t="n">
        <v>1010.87</v>
      </c>
      <c r="Q405" t="n">
        <v>1261.89</v>
      </c>
      <c r="R405" t="n">
        <v>135.47</v>
      </c>
      <c r="S405" t="n">
        <v>108.84</v>
      </c>
      <c r="T405" t="n">
        <v>12345.14</v>
      </c>
      <c r="U405" t="n">
        <v>0.8</v>
      </c>
      <c r="V405" t="n">
        <v>0.92</v>
      </c>
      <c r="W405" t="n">
        <v>20.69</v>
      </c>
      <c r="X405" t="n">
        <v>0.75</v>
      </c>
      <c r="Y405" t="n">
        <v>0.5</v>
      </c>
      <c r="Z405" t="n">
        <v>10</v>
      </c>
    </row>
    <row r="406">
      <c r="A406" t="n">
        <v>28</v>
      </c>
      <c r="B406" t="n">
        <v>95</v>
      </c>
      <c r="C406" t="inlineStr">
        <is>
          <t xml:space="preserve">CONCLUIDO	</t>
        </is>
      </c>
      <c r="D406" t="n">
        <v>1.2236</v>
      </c>
      <c r="E406" t="n">
        <v>81.72</v>
      </c>
      <c r="F406" t="n">
        <v>78.29000000000001</v>
      </c>
      <c r="G406" t="n">
        <v>180.66</v>
      </c>
      <c r="H406" t="n">
        <v>2.24</v>
      </c>
      <c r="I406" t="n">
        <v>26</v>
      </c>
      <c r="J406" t="n">
        <v>230.48</v>
      </c>
      <c r="K406" t="n">
        <v>53.44</v>
      </c>
      <c r="L406" t="n">
        <v>29</v>
      </c>
      <c r="M406" t="n">
        <v>24</v>
      </c>
      <c r="N406" t="n">
        <v>53.05</v>
      </c>
      <c r="O406" t="n">
        <v>28660.06</v>
      </c>
      <c r="P406" t="n">
        <v>1006.8</v>
      </c>
      <c r="Q406" t="n">
        <v>1261.88</v>
      </c>
      <c r="R406" t="n">
        <v>134.1</v>
      </c>
      <c r="S406" t="n">
        <v>108.84</v>
      </c>
      <c r="T406" t="n">
        <v>11667.89</v>
      </c>
      <c r="U406" t="n">
        <v>0.8100000000000001</v>
      </c>
      <c r="V406" t="n">
        <v>0.93</v>
      </c>
      <c r="W406" t="n">
        <v>20.68</v>
      </c>
      <c r="X406" t="n">
        <v>0.7</v>
      </c>
      <c r="Y406" t="n">
        <v>0.5</v>
      </c>
      <c r="Z406" t="n">
        <v>10</v>
      </c>
    </row>
    <row r="407">
      <c r="A407" t="n">
        <v>29</v>
      </c>
      <c r="B407" t="n">
        <v>95</v>
      </c>
      <c r="C407" t="inlineStr">
        <is>
          <t xml:space="preserve">CONCLUIDO	</t>
        </is>
      </c>
      <c r="D407" t="n">
        <v>1.2243</v>
      </c>
      <c r="E407" t="n">
        <v>81.68000000000001</v>
      </c>
      <c r="F407" t="n">
        <v>78.28</v>
      </c>
      <c r="G407" t="n">
        <v>187.87</v>
      </c>
      <c r="H407" t="n">
        <v>2.3</v>
      </c>
      <c r="I407" t="n">
        <v>25</v>
      </c>
      <c r="J407" t="n">
        <v>232.18</v>
      </c>
      <c r="K407" t="n">
        <v>53.44</v>
      </c>
      <c r="L407" t="n">
        <v>30</v>
      </c>
      <c r="M407" t="n">
        <v>23</v>
      </c>
      <c r="N407" t="n">
        <v>53.75</v>
      </c>
      <c r="O407" t="n">
        <v>28870.05</v>
      </c>
      <c r="P407" t="n">
        <v>1004.07</v>
      </c>
      <c r="Q407" t="n">
        <v>1261.88</v>
      </c>
      <c r="R407" t="n">
        <v>133.68</v>
      </c>
      <c r="S407" t="n">
        <v>108.84</v>
      </c>
      <c r="T407" t="n">
        <v>11460.18</v>
      </c>
      <c r="U407" t="n">
        <v>0.8100000000000001</v>
      </c>
      <c r="V407" t="n">
        <v>0.93</v>
      </c>
      <c r="W407" t="n">
        <v>20.69</v>
      </c>
      <c r="X407" t="n">
        <v>0.7</v>
      </c>
      <c r="Y407" t="n">
        <v>0.5</v>
      </c>
      <c r="Z407" t="n">
        <v>10</v>
      </c>
    </row>
    <row r="408">
      <c r="A408" t="n">
        <v>30</v>
      </c>
      <c r="B408" t="n">
        <v>95</v>
      </c>
      <c r="C408" t="inlineStr">
        <is>
          <t xml:space="preserve">CONCLUIDO	</t>
        </is>
      </c>
      <c r="D408" t="n">
        <v>1.2243</v>
      </c>
      <c r="E408" t="n">
        <v>81.68000000000001</v>
      </c>
      <c r="F408" t="n">
        <v>78.28</v>
      </c>
      <c r="G408" t="n">
        <v>187.88</v>
      </c>
      <c r="H408" t="n">
        <v>2.36</v>
      </c>
      <c r="I408" t="n">
        <v>25</v>
      </c>
      <c r="J408" t="n">
        <v>233.89</v>
      </c>
      <c r="K408" t="n">
        <v>53.44</v>
      </c>
      <c r="L408" t="n">
        <v>31</v>
      </c>
      <c r="M408" t="n">
        <v>23</v>
      </c>
      <c r="N408" t="n">
        <v>54.46</v>
      </c>
      <c r="O408" t="n">
        <v>29081.05</v>
      </c>
      <c r="P408" t="n">
        <v>1001.92</v>
      </c>
      <c r="Q408" t="n">
        <v>1261.93</v>
      </c>
      <c r="R408" t="n">
        <v>133.59</v>
      </c>
      <c r="S408" t="n">
        <v>108.84</v>
      </c>
      <c r="T408" t="n">
        <v>11416.76</v>
      </c>
      <c r="U408" t="n">
        <v>0.8100000000000001</v>
      </c>
      <c r="V408" t="n">
        <v>0.93</v>
      </c>
      <c r="W408" t="n">
        <v>20.69</v>
      </c>
      <c r="X408" t="n">
        <v>0.7</v>
      </c>
      <c r="Y408" t="n">
        <v>0.5</v>
      </c>
      <c r="Z408" t="n">
        <v>10</v>
      </c>
    </row>
    <row r="409">
      <c r="A409" t="n">
        <v>31</v>
      </c>
      <c r="B409" t="n">
        <v>95</v>
      </c>
      <c r="C409" t="inlineStr">
        <is>
          <t xml:space="preserve">CONCLUIDO	</t>
        </is>
      </c>
      <c r="D409" t="n">
        <v>1.2254</v>
      </c>
      <c r="E409" t="n">
        <v>81.61</v>
      </c>
      <c r="F409" t="n">
        <v>78.25</v>
      </c>
      <c r="G409" t="n">
        <v>195.62</v>
      </c>
      <c r="H409" t="n">
        <v>2.41</v>
      </c>
      <c r="I409" t="n">
        <v>24</v>
      </c>
      <c r="J409" t="n">
        <v>235.61</v>
      </c>
      <c r="K409" t="n">
        <v>53.44</v>
      </c>
      <c r="L409" t="n">
        <v>32</v>
      </c>
      <c r="M409" t="n">
        <v>22</v>
      </c>
      <c r="N409" t="n">
        <v>55.18</v>
      </c>
      <c r="O409" t="n">
        <v>29293.06</v>
      </c>
      <c r="P409" t="n">
        <v>1003.15</v>
      </c>
      <c r="Q409" t="n">
        <v>1261.89</v>
      </c>
      <c r="R409" t="n">
        <v>132.87</v>
      </c>
      <c r="S409" t="n">
        <v>108.84</v>
      </c>
      <c r="T409" t="n">
        <v>11064.63</v>
      </c>
      <c r="U409" t="n">
        <v>0.82</v>
      </c>
      <c r="V409" t="n">
        <v>0.93</v>
      </c>
      <c r="W409" t="n">
        <v>20.68</v>
      </c>
      <c r="X409" t="n">
        <v>0.66</v>
      </c>
      <c r="Y409" t="n">
        <v>0.5</v>
      </c>
      <c r="Z409" t="n">
        <v>10</v>
      </c>
    </row>
    <row r="410">
      <c r="A410" t="n">
        <v>32</v>
      </c>
      <c r="B410" t="n">
        <v>95</v>
      </c>
      <c r="C410" t="inlineStr">
        <is>
          <t xml:space="preserve">CONCLUIDO	</t>
        </is>
      </c>
      <c r="D410" t="n">
        <v>1.2263</v>
      </c>
      <c r="E410" t="n">
        <v>81.55</v>
      </c>
      <c r="F410" t="n">
        <v>78.22</v>
      </c>
      <c r="G410" t="n">
        <v>204.06</v>
      </c>
      <c r="H410" t="n">
        <v>2.47</v>
      </c>
      <c r="I410" t="n">
        <v>23</v>
      </c>
      <c r="J410" t="n">
        <v>237.34</v>
      </c>
      <c r="K410" t="n">
        <v>53.44</v>
      </c>
      <c r="L410" t="n">
        <v>33</v>
      </c>
      <c r="M410" t="n">
        <v>21</v>
      </c>
      <c r="N410" t="n">
        <v>55.91</v>
      </c>
      <c r="O410" t="n">
        <v>29506.09</v>
      </c>
      <c r="P410" t="n">
        <v>1000.8</v>
      </c>
      <c r="Q410" t="n">
        <v>1261.91</v>
      </c>
      <c r="R410" t="n">
        <v>131.86</v>
      </c>
      <c r="S410" t="n">
        <v>108.84</v>
      </c>
      <c r="T410" t="n">
        <v>10563.99</v>
      </c>
      <c r="U410" t="n">
        <v>0.83</v>
      </c>
      <c r="V410" t="n">
        <v>0.93</v>
      </c>
      <c r="W410" t="n">
        <v>20.68</v>
      </c>
      <c r="X410" t="n">
        <v>0.64</v>
      </c>
      <c r="Y410" t="n">
        <v>0.5</v>
      </c>
      <c r="Z410" t="n">
        <v>10</v>
      </c>
    </row>
    <row r="411">
      <c r="A411" t="n">
        <v>33</v>
      </c>
      <c r="B411" t="n">
        <v>95</v>
      </c>
      <c r="C411" t="inlineStr">
        <is>
          <t xml:space="preserve">CONCLUIDO	</t>
        </is>
      </c>
      <c r="D411" t="n">
        <v>1.2274</v>
      </c>
      <c r="E411" t="n">
        <v>81.47</v>
      </c>
      <c r="F411" t="n">
        <v>78.19</v>
      </c>
      <c r="G411" t="n">
        <v>213.23</v>
      </c>
      <c r="H411" t="n">
        <v>2.53</v>
      </c>
      <c r="I411" t="n">
        <v>22</v>
      </c>
      <c r="J411" t="n">
        <v>239.08</v>
      </c>
      <c r="K411" t="n">
        <v>53.44</v>
      </c>
      <c r="L411" t="n">
        <v>34</v>
      </c>
      <c r="M411" t="n">
        <v>20</v>
      </c>
      <c r="N411" t="n">
        <v>56.64</v>
      </c>
      <c r="O411" t="n">
        <v>29720.17</v>
      </c>
      <c r="P411" t="n">
        <v>996.15</v>
      </c>
      <c r="Q411" t="n">
        <v>1261.93</v>
      </c>
      <c r="R411" t="n">
        <v>130.58</v>
      </c>
      <c r="S411" t="n">
        <v>108.84</v>
      </c>
      <c r="T411" t="n">
        <v>9929.18</v>
      </c>
      <c r="U411" t="n">
        <v>0.83</v>
      </c>
      <c r="V411" t="n">
        <v>0.93</v>
      </c>
      <c r="W411" t="n">
        <v>20.68</v>
      </c>
      <c r="X411" t="n">
        <v>0.6</v>
      </c>
      <c r="Y411" t="n">
        <v>0.5</v>
      </c>
      <c r="Z411" t="n">
        <v>10</v>
      </c>
    </row>
    <row r="412">
      <c r="A412" t="n">
        <v>34</v>
      </c>
      <c r="B412" t="n">
        <v>95</v>
      </c>
      <c r="C412" t="inlineStr">
        <is>
          <t xml:space="preserve">CONCLUIDO	</t>
        </is>
      </c>
      <c r="D412" t="n">
        <v>1.2275</v>
      </c>
      <c r="E412" t="n">
        <v>81.47</v>
      </c>
      <c r="F412" t="n">
        <v>78.18000000000001</v>
      </c>
      <c r="G412" t="n">
        <v>213.22</v>
      </c>
      <c r="H412" t="n">
        <v>2.58</v>
      </c>
      <c r="I412" t="n">
        <v>22</v>
      </c>
      <c r="J412" t="n">
        <v>240.82</v>
      </c>
      <c r="K412" t="n">
        <v>53.44</v>
      </c>
      <c r="L412" t="n">
        <v>35</v>
      </c>
      <c r="M412" t="n">
        <v>20</v>
      </c>
      <c r="N412" t="n">
        <v>57.39</v>
      </c>
      <c r="O412" t="n">
        <v>29935.43</v>
      </c>
      <c r="P412" t="n">
        <v>996.77</v>
      </c>
      <c r="Q412" t="n">
        <v>1261.91</v>
      </c>
      <c r="R412" t="n">
        <v>130.48</v>
      </c>
      <c r="S412" t="n">
        <v>108.84</v>
      </c>
      <c r="T412" t="n">
        <v>9877.309999999999</v>
      </c>
      <c r="U412" t="n">
        <v>0.83</v>
      </c>
      <c r="V412" t="n">
        <v>0.93</v>
      </c>
      <c r="W412" t="n">
        <v>20.68</v>
      </c>
      <c r="X412" t="n">
        <v>0.6</v>
      </c>
      <c r="Y412" t="n">
        <v>0.5</v>
      </c>
      <c r="Z412" t="n">
        <v>10</v>
      </c>
    </row>
    <row r="413">
      <c r="A413" t="n">
        <v>35</v>
      </c>
      <c r="B413" t="n">
        <v>95</v>
      </c>
      <c r="C413" t="inlineStr">
        <is>
          <t xml:space="preserve">CONCLUIDO	</t>
        </is>
      </c>
      <c r="D413" t="n">
        <v>1.2286</v>
      </c>
      <c r="E413" t="n">
        <v>81.40000000000001</v>
      </c>
      <c r="F413" t="n">
        <v>78.15000000000001</v>
      </c>
      <c r="G413" t="n">
        <v>223.27</v>
      </c>
      <c r="H413" t="n">
        <v>2.64</v>
      </c>
      <c r="I413" t="n">
        <v>21</v>
      </c>
      <c r="J413" t="n">
        <v>242.57</v>
      </c>
      <c r="K413" t="n">
        <v>53.44</v>
      </c>
      <c r="L413" t="n">
        <v>36</v>
      </c>
      <c r="M413" t="n">
        <v>19</v>
      </c>
      <c r="N413" t="n">
        <v>58.14</v>
      </c>
      <c r="O413" t="n">
        <v>30151.65</v>
      </c>
      <c r="P413" t="n">
        <v>992.66</v>
      </c>
      <c r="Q413" t="n">
        <v>1261.88</v>
      </c>
      <c r="R413" t="n">
        <v>129.35</v>
      </c>
      <c r="S413" t="n">
        <v>108.84</v>
      </c>
      <c r="T413" t="n">
        <v>9317.190000000001</v>
      </c>
      <c r="U413" t="n">
        <v>0.84</v>
      </c>
      <c r="V413" t="n">
        <v>0.93</v>
      </c>
      <c r="W413" t="n">
        <v>20.68</v>
      </c>
      <c r="X413" t="n">
        <v>0.5600000000000001</v>
      </c>
      <c r="Y413" t="n">
        <v>0.5</v>
      </c>
      <c r="Z413" t="n">
        <v>10</v>
      </c>
    </row>
    <row r="414">
      <c r="A414" t="n">
        <v>36</v>
      </c>
      <c r="B414" t="n">
        <v>95</v>
      </c>
      <c r="C414" t="inlineStr">
        <is>
          <t xml:space="preserve">CONCLUIDO	</t>
        </is>
      </c>
      <c r="D414" t="n">
        <v>1.2283</v>
      </c>
      <c r="E414" t="n">
        <v>81.41</v>
      </c>
      <c r="F414" t="n">
        <v>78.16</v>
      </c>
      <c r="G414" t="n">
        <v>223.32</v>
      </c>
      <c r="H414" t="n">
        <v>2.69</v>
      </c>
      <c r="I414" t="n">
        <v>21</v>
      </c>
      <c r="J414" t="n">
        <v>244.34</v>
      </c>
      <c r="K414" t="n">
        <v>53.44</v>
      </c>
      <c r="L414" t="n">
        <v>37</v>
      </c>
      <c r="M414" t="n">
        <v>19</v>
      </c>
      <c r="N414" t="n">
        <v>58.9</v>
      </c>
      <c r="O414" t="n">
        <v>30368.96</v>
      </c>
      <c r="P414" t="n">
        <v>989.74</v>
      </c>
      <c r="Q414" t="n">
        <v>1261.88</v>
      </c>
      <c r="R414" t="n">
        <v>129.92</v>
      </c>
      <c r="S414" t="n">
        <v>108.84</v>
      </c>
      <c r="T414" t="n">
        <v>9603.940000000001</v>
      </c>
      <c r="U414" t="n">
        <v>0.84</v>
      </c>
      <c r="V414" t="n">
        <v>0.93</v>
      </c>
      <c r="W414" t="n">
        <v>20.68</v>
      </c>
      <c r="X414" t="n">
        <v>0.58</v>
      </c>
      <c r="Y414" t="n">
        <v>0.5</v>
      </c>
      <c r="Z414" t="n">
        <v>10</v>
      </c>
    </row>
    <row r="415">
      <c r="A415" t="n">
        <v>37</v>
      </c>
      <c r="B415" t="n">
        <v>95</v>
      </c>
      <c r="C415" t="inlineStr">
        <is>
          <t xml:space="preserve">CONCLUIDO	</t>
        </is>
      </c>
      <c r="D415" t="n">
        <v>1.2295</v>
      </c>
      <c r="E415" t="n">
        <v>81.33</v>
      </c>
      <c r="F415" t="n">
        <v>78.12</v>
      </c>
      <c r="G415" t="n">
        <v>234.35</v>
      </c>
      <c r="H415" t="n">
        <v>2.75</v>
      </c>
      <c r="I415" t="n">
        <v>20</v>
      </c>
      <c r="J415" t="n">
        <v>246.11</v>
      </c>
      <c r="K415" t="n">
        <v>53.44</v>
      </c>
      <c r="L415" t="n">
        <v>38</v>
      </c>
      <c r="M415" t="n">
        <v>18</v>
      </c>
      <c r="N415" t="n">
        <v>59.67</v>
      </c>
      <c r="O415" t="n">
        <v>30587.38</v>
      </c>
      <c r="P415" t="n">
        <v>992.95</v>
      </c>
      <c r="Q415" t="n">
        <v>1261.91</v>
      </c>
      <c r="R415" t="n">
        <v>128.38</v>
      </c>
      <c r="S415" t="n">
        <v>108.84</v>
      </c>
      <c r="T415" t="n">
        <v>8839.08</v>
      </c>
      <c r="U415" t="n">
        <v>0.85</v>
      </c>
      <c r="V415" t="n">
        <v>0.93</v>
      </c>
      <c r="W415" t="n">
        <v>20.68</v>
      </c>
      <c r="X415" t="n">
        <v>0.53</v>
      </c>
      <c r="Y415" t="n">
        <v>0.5</v>
      </c>
      <c r="Z415" t="n">
        <v>10</v>
      </c>
    </row>
    <row r="416">
      <c r="A416" t="n">
        <v>38</v>
      </c>
      <c r="B416" t="n">
        <v>95</v>
      </c>
      <c r="C416" t="inlineStr">
        <is>
          <t xml:space="preserve">CONCLUIDO	</t>
        </is>
      </c>
      <c r="D416" t="n">
        <v>1.2292</v>
      </c>
      <c r="E416" t="n">
        <v>81.36</v>
      </c>
      <c r="F416" t="n">
        <v>78.14</v>
      </c>
      <c r="G416" t="n">
        <v>234.43</v>
      </c>
      <c r="H416" t="n">
        <v>2.8</v>
      </c>
      <c r="I416" t="n">
        <v>20</v>
      </c>
      <c r="J416" t="n">
        <v>247.89</v>
      </c>
      <c r="K416" t="n">
        <v>53.44</v>
      </c>
      <c r="L416" t="n">
        <v>39</v>
      </c>
      <c r="M416" t="n">
        <v>18</v>
      </c>
      <c r="N416" t="n">
        <v>60.45</v>
      </c>
      <c r="O416" t="n">
        <v>30806.92</v>
      </c>
      <c r="P416" t="n">
        <v>985.58</v>
      </c>
      <c r="Q416" t="n">
        <v>1261.87</v>
      </c>
      <c r="R416" t="n">
        <v>129.15</v>
      </c>
      <c r="S416" t="n">
        <v>108.84</v>
      </c>
      <c r="T416" t="n">
        <v>9220.309999999999</v>
      </c>
      <c r="U416" t="n">
        <v>0.84</v>
      </c>
      <c r="V416" t="n">
        <v>0.93</v>
      </c>
      <c r="W416" t="n">
        <v>20.68</v>
      </c>
      <c r="X416" t="n">
        <v>0.5600000000000001</v>
      </c>
      <c r="Y416" t="n">
        <v>0.5</v>
      </c>
      <c r="Z416" t="n">
        <v>10</v>
      </c>
    </row>
    <row r="417">
      <c r="A417" t="n">
        <v>39</v>
      </c>
      <c r="B417" t="n">
        <v>95</v>
      </c>
      <c r="C417" t="inlineStr">
        <is>
          <t xml:space="preserve">CONCLUIDO	</t>
        </is>
      </c>
      <c r="D417" t="n">
        <v>1.2304</v>
      </c>
      <c r="E417" t="n">
        <v>81.27</v>
      </c>
      <c r="F417" t="n">
        <v>78.09999999999999</v>
      </c>
      <c r="G417" t="n">
        <v>246.62</v>
      </c>
      <c r="H417" t="n">
        <v>2.85</v>
      </c>
      <c r="I417" t="n">
        <v>19</v>
      </c>
      <c r="J417" t="n">
        <v>249.68</v>
      </c>
      <c r="K417" t="n">
        <v>53.44</v>
      </c>
      <c r="L417" t="n">
        <v>40</v>
      </c>
      <c r="M417" t="n">
        <v>17</v>
      </c>
      <c r="N417" t="n">
        <v>61.24</v>
      </c>
      <c r="O417" t="n">
        <v>31027.6</v>
      </c>
      <c r="P417" t="n">
        <v>987.0700000000001</v>
      </c>
      <c r="Q417" t="n">
        <v>1261.9</v>
      </c>
      <c r="R417" t="n">
        <v>128</v>
      </c>
      <c r="S417" t="n">
        <v>108.84</v>
      </c>
      <c r="T417" t="n">
        <v>8654.17</v>
      </c>
      <c r="U417" t="n">
        <v>0.85</v>
      </c>
      <c r="V417" t="n">
        <v>0.93</v>
      </c>
      <c r="W417" t="n">
        <v>20.67</v>
      </c>
      <c r="X417" t="n">
        <v>0.51</v>
      </c>
      <c r="Y417" t="n">
        <v>0.5</v>
      </c>
      <c r="Z417" t="n">
        <v>10</v>
      </c>
    </row>
    <row r="418">
      <c r="A418" t="n">
        <v>0</v>
      </c>
      <c r="B418" t="n">
        <v>55</v>
      </c>
      <c r="C418" t="inlineStr">
        <is>
          <t xml:space="preserve">CONCLUIDO	</t>
        </is>
      </c>
      <c r="D418" t="n">
        <v>0.8482</v>
      </c>
      <c r="E418" t="n">
        <v>117.9</v>
      </c>
      <c r="F418" t="n">
        <v>98.69</v>
      </c>
      <c r="G418" t="n">
        <v>8.26</v>
      </c>
      <c r="H418" t="n">
        <v>0.15</v>
      </c>
      <c r="I418" t="n">
        <v>717</v>
      </c>
      <c r="J418" t="n">
        <v>116.05</v>
      </c>
      <c r="K418" t="n">
        <v>43.4</v>
      </c>
      <c r="L418" t="n">
        <v>1</v>
      </c>
      <c r="M418" t="n">
        <v>715</v>
      </c>
      <c r="N418" t="n">
        <v>16.65</v>
      </c>
      <c r="O418" t="n">
        <v>14546.17</v>
      </c>
      <c r="P418" t="n">
        <v>993.84</v>
      </c>
      <c r="Q418" t="n">
        <v>1262.67</v>
      </c>
      <c r="R418" t="n">
        <v>798.58</v>
      </c>
      <c r="S418" t="n">
        <v>108.84</v>
      </c>
      <c r="T418" t="n">
        <v>340453.04</v>
      </c>
      <c r="U418" t="n">
        <v>0.14</v>
      </c>
      <c r="V418" t="n">
        <v>0.73</v>
      </c>
      <c r="W418" t="n">
        <v>21.83</v>
      </c>
      <c r="X418" t="n">
        <v>21.07</v>
      </c>
      <c r="Y418" t="n">
        <v>0.5</v>
      </c>
      <c r="Z418" t="n">
        <v>10</v>
      </c>
    </row>
    <row r="419">
      <c r="A419" t="n">
        <v>1</v>
      </c>
      <c r="B419" t="n">
        <v>55</v>
      </c>
      <c r="C419" t="inlineStr">
        <is>
          <t xml:space="preserve">CONCLUIDO	</t>
        </is>
      </c>
      <c r="D419" t="n">
        <v>1.0402</v>
      </c>
      <c r="E419" t="n">
        <v>96.13</v>
      </c>
      <c r="F419" t="n">
        <v>86.59</v>
      </c>
      <c r="G419" t="n">
        <v>16.65</v>
      </c>
      <c r="H419" t="n">
        <v>0.3</v>
      </c>
      <c r="I419" t="n">
        <v>312</v>
      </c>
      <c r="J419" t="n">
        <v>117.34</v>
      </c>
      <c r="K419" t="n">
        <v>43.4</v>
      </c>
      <c r="L419" t="n">
        <v>2</v>
      </c>
      <c r="M419" t="n">
        <v>310</v>
      </c>
      <c r="N419" t="n">
        <v>16.94</v>
      </c>
      <c r="O419" t="n">
        <v>14705.49</v>
      </c>
      <c r="P419" t="n">
        <v>866.52</v>
      </c>
      <c r="Q419" t="n">
        <v>1262.4</v>
      </c>
      <c r="R419" t="n">
        <v>403.63</v>
      </c>
      <c r="S419" t="n">
        <v>108.84</v>
      </c>
      <c r="T419" t="n">
        <v>145003.83</v>
      </c>
      <c r="U419" t="n">
        <v>0.27</v>
      </c>
      <c r="V419" t="n">
        <v>0.84</v>
      </c>
      <c r="W419" t="n">
        <v>21.17</v>
      </c>
      <c r="X419" t="n">
        <v>8.99</v>
      </c>
      <c r="Y419" t="n">
        <v>0.5</v>
      </c>
      <c r="Z419" t="n">
        <v>10</v>
      </c>
    </row>
    <row r="420">
      <c r="A420" t="n">
        <v>2</v>
      </c>
      <c r="B420" t="n">
        <v>55</v>
      </c>
      <c r="C420" t="inlineStr">
        <is>
          <t xml:space="preserve">CONCLUIDO	</t>
        </is>
      </c>
      <c r="D420" t="n">
        <v>1.1098</v>
      </c>
      <c r="E420" t="n">
        <v>90.11</v>
      </c>
      <c r="F420" t="n">
        <v>83.27</v>
      </c>
      <c r="G420" t="n">
        <v>25.11</v>
      </c>
      <c r="H420" t="n">
        <v>0.45</v>
      </c>
      <c r="I420" t="n">
        <v>199</v>
      </c>
      <c r="J420" t="n">
        <v>118.63</v>
      </c>
      <c r="K420" t="n">
        <v>43.4</v>
      </c>
      <c r="L420" t="n">
        <v>3</v>
      </c>
      <c r="M420" t="n">
        <v>197</v>
      </c>
      <c r="N420" t="n">
        <v>17.23</v>
      </c>
      <c r="O420" t="n">
        <v>14865.24</v>
      </c>
      <c r="P420" t="n">
        <v>827.15</v>
      </c>
      <c r="Q420" t="n">
        <v>1262.14</v>
      </c>
      <c r="R420" t="n">
        <v>296.2</v>
      </c>
      <c r="S420" t="n">
        <v>108.84</v>
      </c>
      <c r="T420" t="n">
        <v>91853.86</v>
      </c>
      <c r="U420" t="n">
        <v>0.37</v>
      </c>
      <c r="V420" t="n">
        <v>0.87</v>
      </c>
      <c r="W420" t="n">
        <v>20.97</v>
      </c>
      <c r="X420" t="n">
        <v>5.68</v>
      </c>
      <c r="Y420" t="n">
        <v>0.5</v>
      </c>
      <c r="Z420" t="n">
        <v>10</v>
      </c>
    </row>
    <row r="421">
      <c r="A421" t="n">
        <v>3</v>
      </c>
      <c r="B421" t="n">
        <v>55</v>
      </c>
      <c r="C421" t="inlineStr">
        <is>
          <t xml:space="preserve">CONCLUIDO	</t>
        </is>
      </c>
      <c r="D421" t="n">
        <v>1.145</v>
      </c>
      <c r="E421" t="n">
        <v>87.33</v>
      </c>
      <c r="F421" t="n">
        <v>81.76000000000001</v>
      </c>
      <c r="G421" t="n">
        <v>33.6</v>
      </c>
      <c r="H421" t="n">
        <v>0.59</v>
      </c>
      <c r="I421" t="n">
        <v>146</v>
      </c>
      <c r="J421" t="n">
        <v>119.93</v>
      </c>
      <c r="K421" t="n">
        <v>43.4</v>
      </c>
      <c r="L421" t="n">
        <v>4</v>
      </c>
      <c r="M421" t="n">
        <v>144</v>
      </c>
      <c r="N421" t="n">
        <v>17.53</v>
      </c>
      <c r="O421" t="n">
        <v>15025.44</v>
      </c>
      <c r="P421" t="n">
        <v>806.05</v>
      </c>
      <c r="Q421" t="n">
        <v>1261.98</v>
      </c>
      <c r="R421" t="n">
        <v>247.33</v>
      </c>
      <c r="S421" t="n">
        <v>108.84</v>
      </c>
      <c r="T421" t="n">
        <v>67684.03999999999</v>
      </c>
      <c r="U421" t="n">
        <v>0.44</v>
      </c>
      <c r="V421" t="n">
        <v>0.89</v>
      </c>
      <c r="W421" t="n">
        <v>20.87</v>
      </c>
      <c r="X421" t="n">
        <v>4.17</v>
      </c>
      <c r="Y421" t="n">
        <v>0.5</v>
      </c>
      <c r="Z421" t="n">
        <v>10</v>
      </c>
    </row>
    <row r="422">
      <c r="A422" t="n">
        <v>4</v>
      </c>
      <c r="B422" t="n">
        <v>55</v>
      </c>
      <c r="C422" t="inlineStr">
        <is>
          <t xml:space="preserve">CONCLUIDO	</t>
        </is>
      </c>
      <c r="D422" t="n">
        <v>1.1668</v>
      </c>
      <c r="E422" t="n">
        <v>85.70999999999999</v>
      </c>
      <c r="F422" t="n">
        <v>80.88</v>
      </c>
      <c r="G422" t="n">
        <v>42.2</v>
      </c>
      <c r="H422" t="n">
        <v>0.73</v>
      </c>
      <c r="I422" t="n">
        <v>115</v>
      </c>
      <c r="J422" t="n">
        <v>121.23</v>
      </c>
      <c r="K422" t="n">
        <v>43.4</v>
      </c>
      <c r="L422" t="n">
        <v>5</v>
      </c>
      <c r="M422" t="n">
        <v>113</v>
      </c>
      <c r="N422" t="n">
        <v>17.83</v>
      </c>
      <c r="O422" t="n">
        <v>15186.08</v>
      </c>
      <c r="P422" t="n">
        <v>791.15</v>
      </c>
      <c r="Q422" t="n">
        <v>1262.03</v>
      </c>
      <c r="R422" t="n">
        <v>217.87</v>
      </c>
      <c r="S422" t="n">
        <v>108.84</v>
      </c>
      <c r="T422" t="n">
        <v>53107.29</v>
      </c>
      <c r="U422" t="n">
        <v>0.5</v>
      </c>
      <c r="V422" t="n">
        <v>0.9</v>
      </c>
      <c r="W422" t="n">
        <v>20.84</v>
      </c>
      <c r="X422" t="n">
        <v>3.29</v>
      </c>
      <c r="Y422" t="n">
        <v>0.5</v>
      </c>
      <c r="Z422" t="n">
        <v>10</v>
      </c>
    </row>
    <row r="423">
      <c r="A423" t="n">
        <v>5</v>
      </c>
      <c r="B423" t="n">
        <v>55</v>
      </c>
      <c r="C423" t="inlineStr">
        <is>
          <t xml:space="preserve">CONCLUIDO	</t>
        </is>
      </c>
      <c r="D423" t="n">
        <v>1.1822</v>
      </c>
      <c r="E423" t="n">
        <v>84.59</v>
      </c>
      <c r="F423" t="n">
        <v>80.26000000000001</v>
      </c>
      <c r="G423" t="n">
        <v>51.23</v>
      </c>
      <c r="H423" t="n">
        <v>0.86</v>
      </c>
      <c r="I423" t="n">
        <v>94</v>
      </c>
      <c r="J423" t="n">
        <v>122.54</v>
      </c>
      <c r="K423" t="n">
        <v>43.4</v>
      </c>
      <c r="L423" t="n">
        <v>6</v>
      </c>
      <c r="M423" t="n">
        <v>92</v>
      </c>
      <c r="N423" t="n">
        <v>18.14</v>
      </c>
      <c r="O423" t="n">
        <v>15347.16</v>
      </c>
      <c r="P423" t="n">
        <v>778.78</v>
      </c>
      <c r="Q423" t="n">
        <v>1262.01</v>
      </c>
      <c r="R423" t="n">
        <v>197.81</v>
      </c>
      <c r="S423" t="n">
        <v>108.84</v>
      </c>
      <c r="T423" t="n">
        <v>43180.99</v>
      </c>
      <c r="U423" t="n">
        <v>0.55</v>
      </c>
      <c r="V423" t="n">
        <v>0.9</v>
      </c>
      <c r="W423" t="n">
        <v>20.81</v>
      </c>
      <c r="X423" t="n">
        <v>2.67</v>
      </c>
      <c r="Y423" t="n">
        <v>0.5</v>
      </c>
      <c r="Z423" t="n">
        <v>10</v>
      </c>
    </row>
    <row r="424">
      <c r="A424" t="n">
        <v>6</v>
      </c>
      <c r="B424" t="n">
        <v>55</v>
      </c>
      <c r="C424" t="inlineStr">
        <is>
          <t xml:space="preserve">CONCLUIDO	</t>
        </is>
      </c>
      <c r="D424" t="n">
        <v>1.1928</v>
      </c>
      <c r="E424" t="n">
        <v>83.83</v>
      </c>
      <c r="F424" t="n">
        <v>79.84</v>
      </c>
      <c r="G424" t="n">
        <v>59.88</v>
      </c>
      <c r="H424" t="n">
        <v>1</v>
      </c>
      <c r="I424" t="n">
        <v>80</v>
      </c>
      <c r="J424" t="n">
        <v>123.85</v>
      </c>
      <c r="K424" t="n">
        <v>43.4</v>
      </c>
      <c r="L424" t="n">
        <v>7</v>
      </c>
      <c r="M424" t="n">
        <v>78</v>
      </c>
      <c r="N424" t="n">
        <v>18.45</v>
      </c>
      <c r="O424" t="n">
        <v>15508.69</v>
      </c>
      <c r="P424" t="n">
        <v>768.64</v>
      </c>
      <c r="Q424" t="n">
        <v>1261.95</v>
      </c>
      <c r="R424" t="n">
        <v>184.66</v>
      </c>
      <c r="S424" t="n">
        <v>108.84</v>
      </c>
      <c r="T424" t="n">
        <v>36677.95</v>
      </c>
      <c r="U424" t="n">
        <v>0.59</v>
      </c>
      <c r="V424" t="n">
        <v>0.91</v>
      </c>
      <c r="W424" t="n">
        <v>20.77</v>
      </c>
      <c r="X424" t="n">
        <v>2.25</v>
      </c>
      <c r="Y424" t="n">
        <v>0.5</v>
      </c>
      <c r="Z424" t="n">
        <v>10</v>
      </c>
    </row>
    <row r="425">
      <c r="A425" t="n">
        <v>7</v>
      </c>
      <c r="B425" t="n">
        <v>55</v>
      </c>
      <c r="C425" t="inlineStr">
        <is>
          <t xml:space="preserve">CONCLUIDO	</t>
        </is>
      </c>
      <c r="D425" t="n">
        <v>1.2009</v>
      </c>
      <c r="E425" t="n">
        <v>83.27</v>
      </c>
      <c r="F425" t="n">
        <v>79.54000000000001</v>
      </c>
      <c r="G425" t="n">
        <v>69.16</v>
      </c>
      <c r="H425" t="n">
        <v>1.13</v>
      </c>
      <c r="I425" t="n">
        <v>69</v>
      </c>
      <c r="J425" t="n">
        <v>125.16</v>
      </c>
      <c r="K425" t="n">
        <v>43.4</v>
      </c>
      <c r="L425" t="n">
        <v>8</v>
      </c>
      <c r="M425" t="n">
        <v>67</v>
      </c>
      <c r="N425" t="n">
        <v>18.76</v>
      </c>
      <c r="O425" t="n">
        <v>15670.68</v>
      </c>
      <c r="P425" t="n">
        <v>759.02</v>
      </c>
      <c r="Q425" t="n">
        <v>1261.96</v>
      </c>
      <c r="R425" t="n">
        <v>174.51</v>
      </c>
      <c r="S425" t="n">
        <v>108.84</v>
      </c>
      <c r="T425" t="n">
        <v>31657.75</v>
      </c>
      <c r="U425" t="n">
        <v>0.62</v>
      </c>
      <c r="V425" t="n">
        <v>0.91</v>
      </c>
      <c r="W425" t="n">
        <v>20.76</v>
      </c>
      <c r="X425" t="n">
        <v>1.95</v>
      </c>
      <c r="Y425" t="n">
        <v>0.5</v>
      </c>
      <c r="Z425" t="n">
        <v>10</v>
      </c>
    </row>
    <row r="426">
      <c r="A426" t="n">
        <v>8</v>
      </c>
      <c r="B426" t="n">
        <v>55</v>
      </c>
      <c r="C426" t="inlineStr">
        <is>
          <t xml:space="preserve">CONCLUIDO	</t>
        </is>
      </c>
      <c r="D426" t="n">
        <v>1.207</v>
      </c>
      <c r="E426" t="n">
        <v>82.84999999999999</v>
      </c>
      <c r="F426" t="n">
        <v>79.31</v>
      </c>
      <c r="G426" t="n">
        <v>78.01000000000001</v>
      </c>
      <c r="H426" t="n">
        <v>1.26</v>
      </c>
      <c r="I426" t="n">
        <v>61</v>
      </c>
      <c r="J426" t="n">
        <v>126.48</v>
      </c>
      <c r="K426" t="n">
        <v>43.4</v>
      </c>
      <c r="L426" t="n">
        <v>9</v>
      </c>
      <c r="M426" t="n">
        <v>59</v>
      </c>
      <c r="N426" t="n">
        <v>19.08</v>
      </c>
      <c r="O426" t="n">
        <v>15833.12</v>
      </c>
      <c r="P426" t="n">
        <v>751.14</v>
      </c>
      <c r="Q426" t="n">
        <v>1261.93</v>
      </c>
      <c r="R426" t="n">
        <v>167.08</v>
      </c>
      <c r="S426" t="n">
        <v>108.84</v>
      </c>
      <c r="T426" t="n">
        <v>27983.43</v>
      </c>
      <c r="U426" t="n">
        <v>0.65</v>
      </c>
      <c r="V426" t="n">
        <v>0.91</v>
      </c>
      <c r="W426" t="n">
        <v>20.74</v>
      </c>
      <c r="X426" t="n">
        <v>1.72</v>
      </c>
      <c r="Y426" t="n">
        <v>0.5</v>
      </c>
      <c r="Z426" t="n">
        <v>10</v>
      </c>
    </row>
    <row r="427">
      <c r="A427" t="n">
        <v>9</v>
      </c>
      <c r="B427" t="n">
        <v>55</v>
      </c>
      <c r="C427" t="inlineStr">
        <is>
          <t xml:space="preserve">CONCLUIDO	</t>
        </is>
      </c>
      <c r="D427" t="n">
        <v>1.212</v>
      </c>
      <c r="E427" t="n">
        <v>82.51000000000001</v>
      </c>
      <c r="F427" t="n">
        <v>79.11</v>
      </c>
      <c r="G427" t="n">
        <v>86.31</v>
      </c>
      <c r="H427" t="n">
        <v>1.38</v>
      </c>
      <c r="I427" t="n">
        <v>55</v>
      </c>
      <c r="J427" t="n">
        <v>127.8</v>
      </c>
      <c r="K427" t="n">
        <v>43.4</v>
      </c>
      <c r="L427" t="n">
        <v>10</v>
      </c>
      <c r="M427" t="n">
        <v>53</v>
      </c>
      <c r="N427" t="n">
        <v>19.4</v>
      </c>
      <c r="O427" t="n">
        <v>15996.02</v>
      </c>
      <c r="P427" t="n">
        <v>742.24</v>
      </c>
      <c r="Q427" t="n">
        <v>1261.9</v>
      </c>
      <c r="R427" t="n">
        <v>161.19</v>
      </c>
      <c r="S427" t="n">
        <v>108.84</v>
      </c>
      <c r="T427" t="n">
        <v>25068.96</v>
      </c>
      <c r="U427" t="n">
        <v>0.68</v>
      </c>
      <c r="V427" t="n">
        <v>0.92</v>
      </c>
      <c r="W427" t="n">
        <v>20.72</v>
      </c>
      <c r="X427" t="n">
        <v>1.53</v>
      </c>
      <c r="Y427" t="n">
        <v>0.5</v>
      </c>
      <c r="Z427" t="n">
        <v>10</v>
      </c>
    </row>
    <row r="428">
      <c r="A428" t="n">
        <v>10</v>
      </c>
      <c r="B428" t="n">
        <v>55</v>
      </c>
      <c r="C428" t="inlineStr">
        <is>
          <t xml:space="preserve">CONCLUIDO	</t>
        </is>
      </c>
      <c r="D428" t="n">
        <v>1.2162</v>
      </c>
      <c r="E428" t="n">
        <v>82.22</v>
      </c>
      <c r="F428" t="n">
        <v>78.97</v>
      </c>
      <c r="G428" t="n">
        <v>96.69</v>
      </c>
      <c r="H428" t="n">
        <v>1.5</v>
      </c>
      <c r="I428" t="n">
        <v>49</v>
      </c>
      <c r="J428" t="n">
        <v>129.13</v>
      </c>
      <c r="K428" t="n">
        <v>43.4</v>
      </c>
      <c r="L428" t="n">
        <v>11</v>
      </c>
      <c r="M428" t="n">
        <v>47</v>
      </c>
      <c r="N428" t="n">
        <v>19.73</v>
      </c>
      <c r="O428" t="n">
        <v>16159.39</v>
      </c>
      <c r="P428" t="n">
        <v>733.6799999999999</v>
      </c>
      <c r="Q428" t="n">
        <v>1261.94</v>
      </c>
      <c r="R428" t="n">
        <v>156.1</v>
      </c>
      <c r="S428" t="n">
        <v>108.84</v>
      </c>
      <c r="T428" t="n">
        <v>22551.85</v>
      </c>
      <c r="U428" t="n">
        <v>0.7</v>
      </c>
      <c r="V428" t="n">
        <v>0.92</v>
      </c>
      <c r="W428" t="n">
        <v>20.72</v>
      </c>
      <c r="X428" t="n">
        <v>1.38</v>
      </c>
      <c r="Y428" t="n">
        <v>0.5</v>
      </c>
      <c r="Z428" t="n">
        <v>10</v>
      </c>
    </row>
    <row r="429">
      <c r="A429" t="n">
        <v>11</v>
      </c>
      <c r="B429" t="n">
        <v>55</v>
      </c>
      <c r="C429" t="inlineStr">
        <is>
          <t xml:space="preserve">CONCLUIDO	</t>
        </is>
      </c>
      <c r="D429" t="n">
        <v>1.2195</v>
      </c>
      <c r="E429" t="n">
        <v>82</v>
      </c>
      <c r="F429" t="n">
        <v>78.84</v>
      </c>
      <c r="G429" t="n">
        <v>105.13</v>
      </c>
      <c r="H429" t="n">
        <v>1.63</v>
      </c>
      <c r="I429" t="n">
        <v>45</v>
      </c>
      <c r="J429" t="n">
        <v>130.45</v>
      </c>
      <c r="K429" t="n">
        <v>43.4</v>
      </c>
      <c r="L429" t="n">
        <v>12</v>
      </c>
      <c r="M429" t="n">
        <v>43</v>
      </c>
      <c r="N429" t="n">
        <v>20.05</v>
      </c>
      <c r="O429" t="n">
        <v>16323.22</v>
      </c>
      <c r="P429" t="n">
        <v>726.1799999999999</v>
      </c>
      <c r="Q429" t="n">
        <v>1261.95</v>
      </c>
      <c r="R429" t="n">
        <v>151.88</v>
      </c>
      <c r="S429" t="n">
        <v>108.84</v>
      </c>
      <c r="T429" t="n">
        <v>20460.14</v>
      </c>
      <c r="U429" t="n">
        <v>0.72</v>
      </c>
      <c r="V429" t="n">
        <v>0.92</v>
      </c>
      <c r="W429" t="n">
        <v>20.72</v>
      </c>
      <c r="X429" t="n">
        <v>1.26</v>
      </c>
      <c r="Y429" t="n">
        <v>0.5</v>
      </c>
      <c r="Z429" t="n">
        <v>10</v>
      </c>
    </row>
    <row r="430">
      <c r="A430" t="n">
        <v>12</v>
      </c>
      <c r="B430" t="n">
        <v>55</v>
      </c>
      <c r="C430" t="inlineStr">
        <is>
          <t xml:space="preserve">CONCLUIDO	</t>
        </is>
      </c>
      <c r="D430" t="n">
        <v>1.2227</v>
      </c>
      <c r="E430" t="n">
        <v>81.78</v>
      </c>
      <c r="F430" t="n">
        <v>78.72</v>
      </c>
      <c r="G430" t="n">
        <v>115.2</v>
      </c>
      <c r="H430" t="n">
        <v>1.74</v>
      </c>
      <c r="I430" t="n">
        <v>41</v>
      </c>
      <c r="J430" t="n">
        <v>131.79</v>
      </c>
      <c r="K430" t="n">
        <v>43.4</v>
      </c>
      <c r="L430" t="n">
        <v>13</v>
      </c>
      <c r="M430" t="n">
        <v>39</v>
      </c>
      <c r="N430" t="n">
        <v>20.39</v>
      </c>
      <c r="O430" t="n">
        <v>16487.53</v>
      </c>
      <c r="P430" t="n">
        <v>717.8200000000001</v>
      </c>
      <c r="Q430" t="n">
        <v>1261.93</v>
      </c>
      <c r="R430" t="n">
        <v>147.95</v>
      </c>
      <c r="S430" t="n">
        <v>108.84</v>
      </c>
      <c r="T430" t="n">
        <v>18517.36</v>
      </c>
      <c r="U430" t="n">
        <v>0.74</v>
      </c>
      <c r="V430" t="n">
        <v>0.92</v>
      </c>
      <c r="W430" t="n">
        <v>20.71</v>
      </c>
      <c r="X430" t="n">
        <v>1.14</v>
      </c>
      <c r="Y430" t="n">
        <v>0.5</v>
      </c>
      <c r="Z430" t="n">
        <v>10</v>
      </c>
    </row>
    <row r="431">
      <c r="A431" t="n">
        <v>13</v>
      </c>
      <c r="B431" t="n">
        <v>55</v>
      </c>
      <c r="C431" t="inlineStr">
        <is>
          <t xml:space="preserve">CONCLUIDO	</t>
        </is>
      </c>
      <c r="D431" t="n">
        <v>1.225</v>
      </c>
      <c r="E431" t="n">
        <v>81.64</v>
      </c>
      <c r="F431" t="n">
        <v>78.64</v>
      </c>
      <c r="G431" t="n">
        <v>124.17</v>
      </c>
      <c r="H431" t="n">
        <v>1.86</v>
      </c>
      <c r="I431" t="n">
        <v>38</v>
      </c>
      <c r="J431" t="n">
        <v>133.12</v>
      </c>
      <c r="K431" t="n">
        <v>43.4</v>
      </c>
      <c r="L431" t="n">
        <v>14</v>
      </c>
      <c r="M431" t="n">
        <v>36</v>
      </c>
      <c r="N431" t="n">
        <v>20.72</v>
      </c>
      <c r="O431" t="n">
        <v>16652.31</v>
      </c>
      <c r="P431" t="n">
        <v>709.42</v>
      </c>
      <c r="Q431" t="n">
        <v>1261.93</v>
      </c>
      <c r="R431" t="n">
        <v>145.28</v>
      </c>
      <c r="S431" t="n">
        <v>108.84</v>
      </c>
      <c r="T431" t="n">
        <v>17198.34</v>
      </c>
      <c r="U431" t="n">
        <v>0.75</v>
      </c>
      <c r="V431" t="n">
        <v>0.92</v>
      </c>
      <c r="W431" t="n">
        <v>20.72</v>
      </c>
      <c r="X431" t="n">
        <v>1.06</v>
      </c>
      <c r="Y431" t="n">
        <v>0.5</v>
      </c>
      <c r="Z431" t="n">
        <v>10</v>
      </c>
    </row>
    <row r="432">
      <c r="A432" t="n">
        <v>14</v>
      </c>
      <c r="B432" t="n">
        <v>55</v>
      </c>
      <c r="C432" t="inlineStr">
        <is>
          <t xml:space="preserve">CONCLUIDO	</t>
        </is>
      </c>
      <c r="D432" t="n">
        <v>1.2267</v>
      </c>
      <c r="E432" t="n">
        <v>81.52</v>
      </c>
      <c r="F432" t="n">
        <v>78.59999999999999</v>
      </c>
      <c r="G432" t="n">
        <v>134.75</v>
      </c>
      <c r="H432" t="n">
        <v>1.97</v>
      </c>
      <c r="I432" t="n">
        <v>35</v>
      </c>
      <c r="J432" t="n">
        <v>134.46</v>
      </c>
      <c r="K432" t="n">
        <v>43.4</v>
      </c>
      <c r="L432" t="n">
        <v>15</v>
      </c>
      <c r="M432" t="n">
        <v>33</v>
      </c>
      <c r="N432" t="n">
        <v>21.06</v>
      </c>
      <c r="O432" t="n">
        <v>16817.7</v>
      </c>
      <c r="P432" t="n">
        <v>703.78</v>
      </c>
      <c r="Q432" t="n">
        <v>1261.92</v>
      </c>
      <c r="R432" t="n">
        <v>144.15</v>
      </c>
      <c r="S432" t="n">
        <v>108.84</v>
      </c>
      <c r="T432" t="n">
        <v>16649.46</v>
      </c>
      <c r="U432" t="n">
        <v>0.76</v>
      </c>
      <c r="V432" t="n">
        <v>0.92</v>
      </c>
      <c r="W432" t="n">
        <v>20.71</v>
      </c>
      <c r="X432" t="n">
        <v>1.02</v>
      </c>
      <c r="Y432" t="n">
        <v>0.5</v>
      </c>
      <c r="Z432" t="n">
        <v>10</v>
      </c>
    </row>
    <row r="433">
      <c r="A433" t="n">
        <v>15</v>
      </c>
      <c r="B433" t="n">
        <v>55</v>
      </c>
      <c r="C433" t="inlineStr">
        <is>
          <t xml:space="preserve">CONCLUIDO	</t>
        </is>
      </c>
      <c r="D433" t="n">
        <v>1.2291</v>
      </c>
      <c r="E433" t="n">
        <v>81.36</v>
      </c>
      <c r="F433" t="n">
        <v>78.48999999999999</v>
      </c>
      <c r="G433" t="n">
        <v>142.7</v>
      </c>
      <c r="H433" t="n">
        <v>2.08</v>
      </c>
      <c r="I433" t="n">
        <v>33</v>
      </c>
      <c r="J433" t="n">
        <v>135.81</v>
      </c>
      <c r="K433" t="n">
        <v>43.4</v>
      </c>
      <c r="L433" t="n">
        <v>16</v>
      </c>
      <c r="M433" t="n">
        <v>31</v>
      </c>
      <c r="N433" t="n">
        <v>21.41</v>
      </c>
      <c r="O433" t="n">
        <v>16983.46</v>
      </c>
      <c r="P433" t="n">
        <v>695.4</v>
      </c>
      <c r="Q433" t="n">
        <v>1261.89</v>
      </c>
      <c r="R433" t="n">
        <v>140.71</v>
      </c>
      <c r="S433" t="n">
        <v>108.84</v>
      </c>
      <c r="T433" t="n">
        <v>14937.33</v>
      </c>
      <c r="U433" t="n">
        <v>0.77</v>
      </c>
      <c r="V433" t="n">
        <v>0.92</v>
      </c>
      <c r="W433" t="n">
        <v>20.69</v>
      </c>
      <c r="X433" t="n">
        <v>0.9</v>
      </c>
      <c r="Y433" t="n">
        <v>0.5</v>
      </c>
      <c r="Z433" t="n">
        <v>10</v>
      </c>
    </row>
    <row r="434">
      <c r="A434" t="n">
        <v>16</v>
      </c>
      <c r="B434" t="n">
        <v>55</v>
      </c>
      <c r="C434" t="inlineStr">
        <is>
          <t xml:space="preserve">CONCLUIDO	</t>
        </is>
      </c>
      <c r="D434" t="n">
        <v>1.2314</v>
      </c>
      <c r="E434" t="n">
        <v>81.20999999999999</v>
      </c>
      <c r="F434" t="n">
        <v>78.41</v>
      </c>
      <c r="G434" t="n">
        <v>156.81</v>
      </c>
      <c r="H434" t="n">
        <v>2.19</v>
      </c>
      <c r="I434" t="n">
        <v>30</v>
      </c>
      <c r="J434" t="n">
        <v>137.15</v>
      </c>
      <c r="K434" t="n">
        <v>43.4</v>
      </c>
      <c r="L434" t="n">
        <v>17</v>
      </c>
      <c r="M434" t="n">
        <v>28</v>
      </c>
      <c r="N434" t="n">
        <v>21.75</v>
      </c>
      <c r="O434" t="n">
        <v>17149.71</v>
      </c>
      <c r="P434" t="n">
        <v>686.6</v>
      </c>
      <c r="Q434" t="n">
        <v>1261.88</v>
      </c>
      <c r="R434" t="n">
        <v>137.89</v>
      </c>
      <c r="S434" t="n">
        <v>108.84</v>
      </c>
      <c r="T434" t="n">
        <v>13541.29</v>
      </c>
      <c r="U434" t="n">
        <v>0.79</v>
      </c>
      <c r="V434" t="n">
        <v>0.92</v>
      </c>
      <c r="W434" t="n">
        <v>20.69</v>
      </c>
      <c r="X434" t="n">
        <v>0.82</v>
      </c>
      <c r="Y434" t="n">
        <v>0.5</v>
      </c>
      <c r="Z434" t="n">
        <v>10</v>
      </c>
    </row>
    <row r="435">
      <c r="A435" t="n">
        <v>17</v>
      </c>
      <c r="B435" t="n">
        <v>55</v>
      </c>
      <c r="C435" t="inlineStr">
        <is>
          <t xml:space="preserve">CONCLUIDO	</t>
        </is>
      </c>
      <c r="D435" t="n">
        <v>1.2327</v>
      </c>
      <c r="E435" t="n">
        <v>81.13</v>
      </c>
      <c r="F435" t="n">
        <v>78.37</v>
      </c>
      <c r="G435" t="n">
        <v>167.94</v>
      </c>
      <c r="H435" t="n">
        <v>2.3</v>
      </c>
      <c r="I435" t="n">
        <v>28</v>
      </c>
      <c r="J435" t="n">
        <v>138.51</v>
      </c>
      <c r="K435" t="n">
        <v>43.4</v>
      </c>
      <c r="L435" t="n">
        <v>18</v>
      </c>
      <c r="M435" t="n">
        <v>26</v>
      </c>
      <c r="N435" t="n">
        <v>22.11</v>
      </c>
      <c r="O435" t="n">
        <v>17316.45</v>
      </c>
      <c r="P435" t="n">
        <v>678.8</v>
      </c>
      <c r="Q435" t="n">
        <v>1261.88</v>
      </c>
      <c r="R435" t="n">
        <v>136.85</v>
      </c>
      <c r="S435" t="n">
        <v>108.84</v>
      </c>
      <c r="T435" t="n">
        <v>13035</v>
      </c>
      <c r="U435" t="n">
        <v>0.8</v>
      </c>
      <c r="V435" t="n">
        <v>0.92</v>
      </c>
      <c r="W435" t="n">
        <v>20.69</v>
      </c>
      <c r="X435" t="n">
        <v>0.79</v>
      </c>
      <c r="Y435" t="n">
        <v>0.5</v>
      </c>
      <c r="Z435" t="n">
        <v>10</v>
      </c>
    </row>
    <row r="436">
      <c r="A436" t="n">
        <v>18</v>
      </c>
      <c r="B436" t="n">
        <v>55</v>
      </c>
      <c r="C436" t="inlineStr">
        <is>
          <t xml:space="preserve">CONCLUIDO	</t>
        </is>
      </c>
      <c r="D436" t="n">
        <v>1.2338</v>
      </c>
      <c r="E436" t="n">
        <v>81.05</v>
      </c>
      <c r="F436" t="n">
        <v>78.31999999999999</v>
      </c>
      <c r="G436" t="n">
        <v>174.05</v>
      </c>
      <c r="H436" t="n">
        <v>2.4</v>
      </c>
      <c r="I436" t="n">
        <v>27</v>
      </c>
      <c r="J436" t="n">
        <v>139.86</v>
      </c>
      <c r="K436" t="n">
        <v>43.4</v>
      </c>
      <c r="L436" t="n">
        <v>19</v>
      </c>
      <c r="M436" t="n">
        <v>23</v>
      </c>
      <c r="N436" t="n">
        <v>22.46</v>
      </c>
      <c r="O436" t="n">
        <v>17483.7</v>
      </c>
      <c r="P436" t="n">
        <v>669.71</v>
      </c>
      <c r="Q436" t="n">
        <v>1261.95</v>
      </c>
      <c r="R436" t="n">
        <v>135.04</v>
      </c>
      <c r="S436" t="n">
        <v>108.84</v>
      </c>
      <c r="T436" t="n">
        <v>12133.88</v>
      </c>
      <c r="U436" t="n">
        <v>0.8100000000000001</v>
      </c>
      <c r="V436" t="n">
        <v>0.92</v>
      </c>
      <c r="W436" t="n">
        <v>20.69</v>
      </c>
      <c r="X436" t="n">
        <v>0.74</v>
      </c>
      <c r="Y436" t="n">
        <v>0.5</v>
      </c>
      <c r="Z436" t="n">
        <v>10</v>
      </c>
    </row>
    <row r="437">
      <c r="A437" t="n">
        <v>19</v>
      </c>
      <c r="B437" t="n">
        <v>55</v>
      </c>
      <c r="C437" t="inlineStr">
        <is>
          <t xml:space="preserve">CONCLUIDO	</t>
        </is>
      </c>
      <c r="D437" t="n">
        <v>1.2351</v>
      </c>
      <c r="E437" t="n">
        <v>80.95999999999999</v>
      </c>
      <c r="F437" t="n">
        <v>78.28</v>
      </c>
      <c r="G437" t="n">
        <v>187.88</v>
      </c>
      <c r="H437" t="n">
        <v>2.5</v>
      </c>
      <c r="I437" t="n">
        <v>25</v>
      </c>
      <c r="J437" t="n">
        <v>141.22</v>
      </c>
      <c r="K437" t="n">
        <v>43.4</v>
      </c>
      <c r="L437" t="n">
        <v>20</v>
      </c>
      <c r="M437" t="n">
        <v>16</v>
      </c>
      <c r="N437" t="n">
        <v>22.82</v>
      </c>
      <c r="O437" t="n">
        <v>17651.44</v>
      </c>
      <c r="P437" t="n">
        <v>664.15</v>
      </c>
      <c r="Q437" t="n">
        <v>1261.9</v>
      </c>
      <c r="R437" t="n">
        <v>133.66</v>
      </c>
      <c r="S437" t="n">
        <v>108.84</v>
      </c>
      <c r="T437" t="n">
        <v>11453.01</v>
      </c>
      <c r="U437" t="n">
        <v>0.8100000000000001</v>
      </c>
      <c r="V437" t="n">
        <v>0.93</v>
      </c>
      <c r="W437" t="n">
        <v>20.69</v>
      </c>
      <c r="X437" t="n">
        <v>0.7</v>
      </c>
      <c r="Y437" t="n">
        <v>0.5</v>
      </c>
      <c r="Z437" t="n">
        <v>10</v>
      </c>
    </row>
    <row r="438">
      <c r="A438" t="n">
        <v>20</v>
      </c>
      <c r="B438" t="n">
        <v>55</v>
      </c>
      <c r="C438" t="inlineStr">
        <is>
          <t xml:space="preserve">CONCLUIDO	</t>
        </is>
      </c>
      <c r="D438" t="n">
        <v>1.2346</v>
      </c>
      <c r="E438" t="n">
        <v>81</v>
      </c>
      <c r="F438" t="n">
        <v>78.31</v>
      </c>
      <c r="G438" t="n">
        <v>187.95</v>
      </c>
      <c r="H438" t="n">
        <v>2.61</v>
      </c>
      <c r="I438" t="n">
        <v>25</v>
      </c>
      <c r="J438" t="n">
        <v>142.59</v>
      </c>
      <c r="K438" t="n">
        <v>43.4</v>
      </c>
      <c r="L438" t="n">
        <v>21</v>
      </c>
      <c r="M438" t="n">
        <v>6</v>
      </c>
      <c r="N438" t="n">
        <v>23.19</v>
      </c>
      <c r="O438" t="n">
        <v>17819.69</v>
      </c>
      <c r="P438" t="n">
        <v>661.88</v>
      </c>
      <c r="Q438" t="n">
        <v>1261.93</v>
      </c>
      <c r="R438" t="n">
        <v>134.08</v>
      </c>
      <c r="S438" t="n">
        <v>108.84</v>
      </c>
      <c r="T438" t="n">
        <v>11665.07</v>
      </c>
      <c r="U438" t="n">
        <v>0.8100000000000001</v>
      </c>
      <c r="V438" t="n">
        <v>0.92</v>
      </c>
      <c r="W438" t="n">
        <v>20.71</v>
      </c>
      <c r="X438" t="n">
        <v>0.73</v>
      </c>
      <c r="Y438" t="n">
        <v>0.5</v>
      </c>
      <c r="Z438" t="n">
        <v>10</v>
      </c>
    </row>
    <row r="439">
      <c r="A439" t="n">
        <v>21</v>
      </c>
      <c r="B439" t="n">
        <v>55</v>
      </c>
      <c r="C439" t="inlineStr">
        <is>
          <t xml:space="preserve">CONCLUIDO	</t>
        </is>
      </c>
      <c r="D439" t="n">
        <v>1.2358</v>
      </c>
      <c r="E439" t="n">
        <v>80.92</v>
      </c>
      <c r="F439" t="n">
        <v>78.26000000000001</v>
      </c>
      <c r="G439" t="n">
        <v>195.65</v>
      </c>
      <c r="H439" t="n">
        <v>2.7</v>
      </c>
      <c r="I439" t="n">
        <v>24</v>
      </c>
      <c r="J439" t="n">
        <v>143.96</v>
      </c>
      <c r="K439" t="n">
        <v>43.4</v>
      </c>
      <c r="L439" t="n">
        <v>22</v>
      </c>
      <c r="M439" t="n">
        <v>0</v>
      </c>
      <c r="N439" t="n">
        <v>23.56</v>
      </c>
      <c r="O439" t="n">
        <v>17988.46</v>
      </c>
      <c r="P439" t="n">
        <v>665.26</v>
      </c>
      <c r="Q439" t="n">
        <v>1261.91</v>
      </c>
      <c r="R439" t="n">
        <v>132.24</v>
      </c>
      <c r="S439" t="n">
        <v>108.84</v>
      </c>
      <c r="T439" t="n">
        <v>10746.5</v>
      </c>
      <c r="U439" t="n">
        <v>0.82</v>
      </c>
      <c r="V439" t="n">
        <v>0.93</v>
      </c>
      <c r="W439" t="n">
        <v>20.71</v>
      </c>
      <c r="X439" t="n">
        <v>0.68</v>
      </c>
      <c r="Y439" t="n">
        <v>0.5</v>
      </c>
      <c r="Z43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4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INDEX(resultados!$A$2:$ZZ$439, 1, MATCH($B$1, resultados!$A$1:$ZZ$1, 0))</f>
        <v/>
      </c>
      <c r="B7">
        <f>INDEX(resultados!$A$2:$ZZ$439, 1, MATCH($B$2, resultados!$A$1:$ZZ$1, 0))</f>
        <v/>
      </c>
      <c r="C7">
        <f>INDEX(resultados!$A$2:$ZZ$439, 1, MATCH($B$3, resultados!$A$1:$ZZ$1, 0))</f>
        <v/>
      </c>
    </row>
    <row r="8">
      <c r="A8">
        <f>INDEX(resultados!$A$2:$ZZ$439, 2, MATCH($B$1, resultados!$A$1:$ZZ$1, 0))</f>
        <v/>
      </c>
      <c r="B8">
        <f>INDEX(resultados!$A$2:$ZZ$439, 2, MATCH($B$2, resultados!$A$1:$ZZ$1, 0))</f>
        <v/>
      </c>
      <c r="C8">
        <f>INDEX(resultados!$A$2:$ZZ$439, 2, MATCH($B$3, resultados!$A$1:$ZZ$1, 0))</f>
        <v/>
      </c>
    </row>
    <row r="9">
      <c r="A9">
        <f>INDEX(resultados!$A$2:$ZZ$439, 3, MATCH($B$1, resultados!$A$1:$ZZ$1, 0))</f>
        <v/>
      </c>
      <c r="B9">
        <f>INDEX(resultados!$A$2:$ZZ$439, 3, MATCH($B$2, resultados!$A$1:$ZZ$1, 0))</f>
        <v/>
      </c>
      <c r="C9">
        <f>INDEX(resultados!$A$2:$ZZ$439, 3, MATCH($B$3, resultados!$A$1:$ZZ$1, 0))</f>
        <v/>
      </c>
    </row>
    <row r="10">
      <c r="A10">
        <f>INDEX(resultados!$A$2:$ZZ$439, 4, MATCH($B$1, resultados!$A$1:$ZZ$1, 0))</f>
        <v/>
      </c>
      <c r="B10">
        <f>INDEX(resultados!$A$2:$ZZ$439, 4, MATCH($B$2, resultados!$A$1:$ZZ$1, 0))</f>
        <v/>
      </c>
      <c r="C10">
        <f>INDEX(resultados!$A$2:$ZZ$439, 4, MATCH($B$3, resultados!$A$1:$ZZ$1, 0))</f>
        <v/>
      </c>
    </row>
    <row r="11">
      <c r="A11">
        <f>INDEX(resultados!$A$2:$ZZ$439, 5, MATCH($B$1, resultados!$A$1:$ZZ$1, 0))</f>
        <v/>
      </c>
      <c r="B11">
        <f>INDEX(resultados!$A$2:$ZZ$439, 5, MATCH($B$2, resultados!$A$1:$ZZ$1, 0))</f>
        <v/>
      </c>
      <c r="C11">
        <f>INDEX(resultados!$A$2:$ZZ$439, 5, MATCH($B$3, resultados!$A$1:$ZZ$1, 0))</f>
        <v/>
      </c>
    </row>
    <row r="12">
      <c r="A12">
        <f>INDEX(resultados!$A$2:$ZZ$439, 6, MATCH($B$1, resultados!$A$1:$ZZ$1, 0))</f>
        <v/>
      </c>
      <c r="B12">
        <f>INDEX(resultados!$A$2:$ZZ$439, 6, MATCH($B$2, resultados!$A$1:$ZZ$1, 0))</f>
        <v/>
      </c>
      <c r="C12">
        <f>INDEX(resultados!$A$2:$ZZ$439, 6, MATCH($B$3, resultados!$A$1:$ZZ$1, 0))</f>
        <v/>
      </c>
    </row>
    <row r="13">
      <c r="A13">
        <f>INDEX(resultados!$A$2:$ZZ$439, 7, MATCH($B$1, resultados!$A$1:$ZZ$1, 0))</f>
        <v/>
      </c>
      <c r="B13">
        <f>INDEX(resultados!$A$2:$ZZ$439, 7, MATCH($B$2, resultados!$A$1:$ZZ$1, 0))</f>
        <v/>
      </c>
      <c r="C13">
        <f>INDEX(resultados!$A$2:$ZZ$439, 7, MATCH($B$3, resultados!$A$1:$ZZ$1, 0))</f>
        <v/>
      </c>
    </row>
    <row r="14">
      <c r="A14">
        <f>INDEX(resultados!$A$2:$ZZ$439, 8, MATCH($B$1, resultados!$A$1:$ZZ$1, 0))</f>
        <v/>
      </c>
      <c r="B14">
        <f>INDEX(resultados!$A$2:$ZZ$439, 8, MATCH($B$2, resultados!$A$1:$ZZ$1, 0))</f>
        <v/>
      </c>
      <c r="C14">
        <f>INDEX(resultados!$A$2:$ZZ$439, 8, MATCH($B$3, resultados!$A$1:$ZZ$1, 0))</f>
        <v/>
      </c>
    </row>
    <row r="15">
      <c r="A15">
        <f>INDEX(resultados!$A$2:$ZZ$439, 9, MATCH($B$1, resultados!$A$1:$ZZ$1, 0))</f>
        <v/>
      </c>
      <c r="B15">
        <f>INDEX(resultados!$A$2:$ZZ$439, 9, MATCH($B$2, resultados!$A$1:$ZZ$1, 0))</f>
        <v/>
      </c>
      <c r="C15">
        <f>INDEX(resultados!$A$2:$ZZ$439, 9, MATCH($B$3, resultados!$A$1:$ZZ$1, 0))</f>
        <v/>
      </c>
    </row>
    <row r="16">
      <c r="A16">
        <f>INDEX(resultados!$A$2:$ZZ$439, 10, MATCH($B$1, resultados!$A$1:$ZZ$1, 0))</f>
        <v/>
      </c>
      <c r="B16">
        <f>INDEX(resultados!$A$2:$ZZ$439, 10, MATCH($B$2, resultados!$A$1:$ZZ$1, 0))</f>
        <v/>
      </c>
      <c r="C16">
        <f>INDEX(resultados!$A$2:$ZZ$439, 10, MATCH($B$3, resultados!$A$1:$ZZ$1, 0))</f>
        <v/>
      </c>
    </row>
    <row r="17">
      <c r="A17">
        <f>INDEX(resultados!$A$2:$ZZ$439, 11, MATCH($B$1, resultados!$A$1:$ZZ$1, 0))</f>
        <v/>
      </c>
      <c r="B17">
        <f>INDEX(resultados!$A$2:$ZZ$439, 11, MATCH($B$2, resultados!$A$1:$ZZ$1, 0))</f>
        <v/>
      </c>
      <c r="C17">
        <f>INDEX(resultados!$A$2:$ZZ$439, 11, MATCH($B$3, resultados!$A$1:$ZZ$1, 0))</f>
        <v/>
      </c>
    </row>
    <row r="18">
      <c r="A18">
        <f>INDEX(resultados!$A$2:$ZZ$439, 12, MATCH($B$1, resultados!$A$1:$ZZ$1, 0))</f>
        <v/>
      </c>
      <c r="B18">
        <f>INDEX(resultados!$A$2:$ZZ$439, 12, MATCH($B$2, resultados!$A$1:$ZZ$1, 0))</f>
        <v/>
      </c>
      <c r="C18">
        <f>INDEX(resultados!$A$2:$ZZ$439, 12, MATCH($B$3, resultados!$A$1:$ZZ$1, 0))</f>
        <v/>
      </c>
    </row>
    <row r="19">
      <c r="A19">
        <f>INDEX(resultados!$A$2:$ZZ$439, 13, MATCH($B$1, resultados!$A$1:$ZZ$1, 0))</f>
        <v/>
      </c>
      <c r="B19">
        <f>INDEX(resultados!$A$2:$ZZ$439, 13, MATCH($B$2, resultados!$A$1:$ZZ$1, 0))</f>
        <v/>
      </c>
      <c r="C19">
        <f>INDEX(resultados!$A$2:$ZZ$439, 13, MATCH($B$3, resultados!$A$1:$ZZ$1, 0))</f>
        <v/>
      </c>
    </row>
    <row r="20">
      <c r="A20">
        <f>INDEX(resultados!$A$2:$ZZ$439, 14, MATCH($B$1, resultados!$A$1:$ZZ$1, 0))</f>
        <v/>
      </c>
      <c r="B20">
        <f>INDEX(resultados!$A$2:$ZZ$439, 14, MATCH($B$2, resultados!$A$1:$ZZ$1, 0))</f>
        <v/>
      </c>
      <c r="C20">
        <f>INDEX(resultados!$A$2:$ZZ$439, 14, MATCH($B$3, resultados!$A$1:$ZZ$1, 0))</f>
        <v/>
      </c>
    </row>
    <row r="21">
      <c r="A21">
        <f>INDEX(resultados!$A$2:$ZZ$439, 15, MATCH($B$1, resultados!$A$1:$ZZ$1, 0))</f>
        <v/>
      </c>
      <c r="B21">
        <f>INDEX(resultados!$A$2:$ZZ$439, 15, MATCH($B$2, resultados!$A$1:$ZZ$1, 0))</f>
        <v/>
      </c>
      <c r="C21">
        <f>INDEX(resultados!$A$2:$ZZ$439, 15, MATCH($B$3, resultados!$A$1:$ZZ$1, 0))</f>
        <v/>
      </c>
    </row>
    <row r="22">
      <c r="A22">
        <f>INDEX(resultados!$A$2:$ZZ$439, 16, MATCH($B$1, resultados!$A$1:$ZZ$1, 0))</f>
        <v/>
      </c>
      <c r="B22">
        <f>INDEX(resultados!$A$2:$ZZ$439, 16, MATCH($B$2, resultados!$A$1:$ZZ$1, 0))</f>
        <v/>
      </c>
      <c r="C22">
        <f>INDEX(resultados!$A$2:$ZZ$439, 16, MATCH($B$3, resultados!$A$1:$ZZ$1, 0))</f>
        <v/>
      </c>
    </row>
    <row r="23">
      <c r="A23">
        <f>INDEX(resultados!$A$2:$ZZ$439, 17, MATCH($B$1, resultados!$A$1:$ZZ$1, 0))</f>
        <v/>
      </c>
      <c r="B23">
        <f>INDEX(resultados!$A$2:$ZZ$439, 17, MATCH($B$2, resultados!$A$1:$ZZ$1, 0))</f>
        <v/>
      </c>
      <c r="C23">
        <f>INDEX(resultados!$A$2:$ZZ$439, 17, MATCH($B$3, resultados!$A$1:$ZZ$1, 0))</f>
        <v/>
      </c>
    </row>
    <row r="24">
      <c r="A24">
        <f>INDEX(resultados!$A$2:$ZZ$439, 18, MATCH($B$1, resultados!$A$1:$ZZ$1, 0))</f>
        <v/>
      </c>
      <c r="B24">
        <f>INDEX(resultados!$A$2:$ZZ$439, 18, MATCH($B$2, resultados!$A$1:$ZZ$1, 0))</f>
        <v/>
      </c>
      <c r="C24">
        <f>INDEX(resultados!$A$2:$ZZ$439, 18, MATCH($B$3, resultados!$A$1:$ZZ$1, 0))</f>
        <v/>
      </c>
    </row>
    <row r="25">
      <c r="A25">
        <f>INDEX(resultados!$A$2:$ZZ$439, 19, MATCH($B$1, resultados!$A$1:$ZZ$1, 0))</f>
        <v/>
      </c>
      <c r="B25">
        <f>INDEX(resultados!$A$2:$ZZ$439, 19, MATCH($B$2, resultados!$A$1:$ZZ$1, 0))</f>
        <v/>
      </c>
      <c r="C25">
        <f>INDEX(resultados!$A$2:$ZZ$439, 19, MATCH($B$3, resultados!$A$1:$ZZ$1, 0))</f>
        <v/>
      </c>
    </row>
    <row r="26">
      <c r="A26">
        <f>INDEX(resultados!$A$2:$ZZ$439, 20, MATCH($B$1, resultados!$A$1:$ZZ$1, 0))</f>
        <v/>
      </c>
      <c r="B26">
        <f>INDEX(resultados!$A$2:$ZZ$439, 20, MATCH($B$2, resultados!$A$1:$ZZ$1, 0))</f>
        <v/>
      </c>
      <c r="C26">
        <f>INDEX(resultados!$A$2:$ZZ$439, 20, MATCH($B$3, resultados!$A$1:$ZZ$1, 0))</f>
        <v/>
      </c>
    </row>
    <row r="27">
      <c r="A27">
        <f>INDEX(resultados!$A$2:$ZZ$439, 21, MATCH($B$1, resultados!$A$1:$ZZ$1, 0))</f>
        <v/>
      </c>
      <c r="B27">
        <f>INDEX(resultados!$A$2:$ZZ$439, 21, MATCH($B$2, resultados!$A$1:$ZZ$1, 0))</f>
        <v/>
      </c>
      <c r="C27">
        <f>INDEX(resultados!$A$2:$ZZ$439, 21, MATCH($B$3, resultados!$A$1:$ZZ$1, 0))</f>
        <v/>
      </c>
    </row>
    <row r="28">
      <c r="A28">
        <f>INDEX(resultados!$A$2:$ZZ$439, 22, MATCH($B$1, resultados!$A$1:$ZZ$1, 0))</f>
        <v/>
      </c>
      <c r="B28">
        <f>INDEX(resultados!$A$2:$ZZ$439, 22, MATCH($B$2, resultados!$A$1:$ZZ$1, 0))</f>
        <v/>
      </c>
      <c r="C28">
        <f>INDEX(resultados!$A$2:$ZZ$439, 22, MATCH($B$3, resultados!$A$1:$ZZ$1, 0))</f>
        <v/>
      </c>
    </row>
    <row r="29">
      <c r="A29">
        <f>INDEX(resultados!$A$2:$ZZ$439, 23, MATCH($B$1, resultados!$A$1:$ZZ$1, 0))</f>
        <v/>
      </c>
      <c r="B29">
        <f>INDEX(resultados!$A$2:$ZZ$439, 23, MATCH($B$2, resultados!$A$1:$ZZ$1, 0))</f>
        <v/>
      </c>
      <c r="C29">
        <f>INDEX(resultados!$A$2:$ZZ$439, 23, MATCH($B$3, resultados!$A$1:$ZZ$1, 0))</f>
        <v/>
      </c>
    </row>
    <row r="30">
      <c r="A30">
        <f>INDEX(resultados!$A$2:$ZZ$439, 24, MATCH($B$1, resultados!$A$1:$ZZ$1, 0))</f>
        <v/>
      </c>
      <c r="B30">
        <f>INDEX(resultados!$A$2:$ZZ$439, 24, MATCH($B$2, resultados!$A$1:$ZZ$1, 0))</f>
        <v/>
      </c>
      <c r="C30">
        <f>INDEX(resultados!$A$2:$ZZ$439, 24, MATCH($B$3, resultados!$A$1:$ZZ$1, 0))</f>
        <v/>
      </c>
    </row>
    <row r="31">
      <c r="A31">
        <f>INDEX(resultados!$A$2:$ZZ$439, 25, MATCH($B$1, resultados!$A$1:$ZZ$1, 0))</f>
        <v/>
      </c>
      <c r="B31">
        <f>INDEX(resultados!$A$2:$ZZ$439, 25, MATCH($B$2, resultados!$A$1:$ZZ$1, 0))</f>
        <v/>
      </c>
      <c r="C31">
        <f>INDEX(resultados!$A$2:$ZZ$439, 25, MATCH($B$3, resultados!$A$1:$ZZ$1, 0))</f>
        <v/>
      </c>
    </row>
    <row r="32">
      <c r="A32">
        <f>INDEX(resultados!$A$2:$ZZ$439, 26, MATCH($B$1, resultados!$A$1:$ZZ$1, 0))</f>
        <v/>
      </c>
      <c r="B32">
        <f>INDEX(resultados!$A$2:$ZZ$439, 26, MATCH($B$2, resultados!$A$1:$ZZ$1, 0))</f>
        <v/>
      </c>
      <c r="C32">
        <f>INDEX(resultados!$A$2:$ZZ$439, 26, MATCH($B$3, resultados!$A$1:$ZZ$1, 0))</f>
        <v/>
      </c>
    </row>
    <row r="33">
      <c r="A33">
        <f>INDEX(resultados!$A$2:$ZZ$439, 27, MATCH($B$1, resultados!$A$1:$ZZ$1, 0))</f>
        <v/>
      </c>
      <c r="B33">
        <f>INDEX(resultados!$A$2:$ZZ$439, 27, MATCH($B$2, resultados!$A$1:$ZZ$1, 0))</f>
        <v/>
      </c>
      <c r="C33">
        <f>INDEX(resultados!$A$2:$ZZ$439, 27, MATCH($B$3, resultados!$A$1:$ZZ$1, 0))</f>
        <v/>
      </c>
    </row>
    <row r="34">
      <c r="A34">
        <f>INDEX(resultados!$A$2:$ZZ$439, 28, MATCH($B$1, resultados!$A$1:$ZZ$1, 0))</f>
        <v/>
      </c>
      <c r="B34">
        <f>INDEX(resultados!$A$2:$ZZ$439, 28, MATCH($B$2, resultados!$A$1:$ZZ$1, 0))</f>
        <v/>
      </c>
      <c r="C34">
        <f>INDEX(resultados!$A$2:$ZZ$439, 28, MATCH($B$3, resultados!$A$1:$ZZ$1, 0))</f>
        <v/>
      </c>
    </row>
    <row r="35">
      <c r="A35">
        <f>INDEX(resultados!$A$2:$ZZ$439, 29, MATCH($B$1, resultados!$A$1:$ZZ$1, 0))</f>
        <v/>
      </c>
      <c r="B35">
        <f>INDEX(resultados!$A$2:$ZZ$439, 29, MATCH($B$2, resultados!$A$1:$ZZ$1, 0))</f>
        <v/>
      </c>
      <c r="C35">
        <f>INDEX(resultados!$A$2:$ZZ$439, 29, MATCH($B$3, resultados!$A$1:$ZZ$1, 0))</f>
        <v/>
      </c>
    </row>
    <row r="36">
      <c r="A36">
        <f>INDEX(resultados!$A$2:$ZZ$439, 30, MATCH($B$1, resultados!$A$1:$ZZ$1, 0))</f>
        <v/>
      </c>
      <c r="B36">
        <f>INDEX(resultados!$A$2:$ZZ$439, 30, MATCH($B$2, resultados!$A$1:$ZZ$1, 0))</f>
        <v/>
      </c>
      <c r="C36">
        <f>INDEX(resultados!$A$2:$ZZ$439, 30, MATCH($B$3, resultados!$A$1:$ZZ$1, 0))</f>
        <v/>
      </c>
    </row>
    <row r="37">
      <c r="A37">
        <f>INDEX(resultados!$A$2:$ZZ$439, 31, MATCH($B$1, resultados!$A$1:$ZZ$1, 0))</f>
        <v/>
      </c>
      <c r="B37">
        <f>INDEX(resultados!$A$2:$ZZ$439, 31, MATCH($B$2, resultados!$A$1:$ZZ$1, 0))</f>
        <v/>
      </c>
      <c r="C37">
        <f>INDEX(resultados!$A$2:$ZZ$439, 31, MATCH($B$3, resultados!$A$1:$ZZ$1, 0))</f>
        <v/>
      </c>
    </row>
    <row r="38">
      <c r="A38">
        <f>INDEX(resultados!$A$2:$ZZ$439, 32, MATCH($B$1, resultados!$A$1:$ZZ$1, 0))</f>
        <v/>
      </c>
      <c r="B38">
        <f>INDEX(resultados!$A$2:$ZZ$439, 32, MATCH($B$2, resultados!$A$1:$ZZ$1, 0))</f>
        <v/>
      </c>
      <c r="C38">
        <f>INDEX(resultados!$A$2:$ZZ$439, 32, MATCH($B$3, resultados!$A$1:$ZZ$1, 0))</f>
        <v/>
      </c>
    </row>
    <row r="39">
      <c r="A39">
        <f>INDEX(resultados!$A$2:$ZZ$439, 33, MATCH($B$1, resultados!$A$1:$ZZ$1, 0))</f>
        <v/>
      </c>
      <c r="B39">
        <f>INDEX(resultados!$A$2:$ZZ$439, 33, MATCH($B$2, resultados!$A$1:$ZZ$1, 0))</f>
        <v/>
      </c>
      <c r="C39">
        <f>INDEX(resultados!$A$2:$ZZ$439, 33, MATCH($B$3, resultados!$A$1:$ZZ$1, 0))</f>
        <v/>
      </c>
    </row>
    <row r="40">
      <c r="A40">
        <f>INDEX(resultados!$A$2:$ZZ$439, 34, MATCH($B$1, resultados!$A$1:$ZZ$1, 0))</f>
        <v/>
      </c>
      <c r="B40">
        <f>INDEX(resultados!$A$2:$ZZ$439, 34, MATCH($B$2, resultados!$A$1:$ZZ$1, 0))</f>
        <v/>
      </c>
      <c r="C40">
        <f>INDEX(resultados!$A$2:$ZZ$439, 34, MATCH($B$3, resultados!$A$1:$ZZ$1, 0))</f>
        <v/>
      </c>
    </row>
    <row r="41">
      <c r="A41">
        <f>INDEX(resultados!$A$2:$ZZ$439, 35, MATCH($B$1, resultados!$A$1:$ZZ$1, 0))</f>
        <v/>
      </c>
      <c r="B41">
        <f>INDEX(resultados!$A$2:$ZZ$439, 35, MATCH($B$2, resultados!$A$1:$ZZ$1, 0))</f>
        <v/>
      </c>
      <c r="C41">
        <f>INDEX(resultados!$A$2:$ZZ$439, 35, MATCH($B$3, resultados!$A$1:$ZZ$1, 0))</f>
        <v/>
      </c>
    </row>
    <row r="42">
      <c r="A42">
        <f>INDEX(resultados!$A$2:$ZZ$439, 36, MATCH($B$1, resultados!$A$1:$ZZ$1, 0))</f>
        <v/>
      </c>
      <c r="B42">
        <f>INDEX(resultados!$A$2:$ZZ$439, 36, MATCH($B$2, resultados!$A$1:$ZZ$1, 0))</f>
        <v/>
      </c>
      <c r="C42">
        <f>INDEX(resultados!$A$2:$ZZ$439, 36, MATCH($B$3, resultados!$A$1:$ZZ$1, 0))</f>
        <v/>
      </c>
    </row>
    <row r="43">
      <c r="A43">
        <f>INDEX(resultados!$A$2:$ZZ$439, 37, MATCH($B$1, resultados!$A$1:$ZZ$1, 0))</f>
        <v/>
      </c>
      <c r="B43">
        <f>INDEX(resultados!$A$2:$ZZ$439, 37, MATCH($B$2, resultados!$A$1:$ZZ$1, 0))</f>
        <v/>
      </c>
      <c r="C43">
        <f>INDEX(resultados!$A$2:$ZZ$439, 37, MATCH($B$3, resultados!$A$1:$ZZ$1, 0))</f>
        <v/>
      </c>
    </row>
    <row r="44">
      <c r="A44">
        <f>INDEX(resultados!$A$2:$ZZ$439, 38, MATCH($B$1, resultados!$A$1:$ZZ$1, 0))</f>
        <v/>
      </c>
      <c r="B44">
        <f>INDEX(resultados!$A$2:$ZZ$439, 38, MATCH($B$2, resultados!$A$1:$ZZ$1, 0))</f>
        <v/>
      </c>
      <c r="C44">
        <f>INDEX(resultados!$A$2:$ZZ$439, 38, MATCH($B$3, resultados!$A$1:$ZZ$1, 0))</f>
        <v/>
      </c>
    </row>
    <row r="45">
      <c r="A45">
        <f>INDEX(resultados!$A$2:$ZZ$439, 39, MATCH($B$1, resultados!$A$1:$ZZ$1, 0))</f>
        <v/>
      </c>
      <c r="B45">
        <f>INDEX(resultados!$A$2:$ZZ$439, 39, MATCH($B$2, resultados!$A$1:$ZZ$1, 0))</f>
        <v/>
      </c>
      <c r="C45">
        <f>INDEX(resultados!$A$2:$ZZ$439, 39, MATCH($B$3, resultados!$A$1:$ZZ$1, 0))</f>
        <v/>
      </c>
    </row>
    <row r="46">
      <c r="A46">
        <f>INDEX(resultados!$A$2:$ZZ$439, 40, MATCH($B$1, resultados!$A$1:$ZZ$1, 0))</f>
        <v/>
      </c>
      <c r="B46">
        <f>INDEX(resultados!$A$2:$ZZ$439, 40, MATCH($B$2, resultados!$A$1:$ZZ$1, 0))</f>
        <v/>
      </c>
      <c r="C46">
        <f>INDEX(resultados!$A$2:$ZZ$439, 40, MATCH($B$3, resultados!$A$1:$ZZ$1, 0))</f>
        <v/>
      </c>
    </row>
    <row r="47">
      <c r="A47">
        <f>INDEX(resultados!$A$2:$ZZ$439, 41, MATCH($B$1, resultados!$A$1:$ZZ$1, 0))</f>
        <v/>
      </c>
      <c r="B47">
        <f>INDEX(resultados!$A$2:$ZZ$439, 41, MATCH($B$2, resultados!$A$1:$ZZ$1, 0))</f>
        <v/>
      </c>
      <c r="C47">
        <f>INDEX(resultados!$A$2:$ZZ$439, 41, MATCH($B$3, resultados!$A$1:$ZZ$1, 0))</f>
        <v/>
      </c>
    </row>
    <row r="48">
      <c r="A48">
        <f>INDEX(resultados!$A$2:$ZZ$439, 42, MATCH($B$1, resultados!$A$1:$ZZ$1, 0))</f>
        <v/>
      </c>
      <c r="B48">
        <f>INDEX(resultados!$A$2:$ZZ$439, 42, MATCH($B$2, resultados!$A$1:$ZZ$1, 0))</f>
        <v/>
      </c>
      <c r="C48">
        <f>INDEX(resultados!$A$2:$ZZ$439, 42, MATCH($B$3, resultados!$A$1:$ZZ$1, 0))</f>
        <v/>
      </c>
    </row>
    <row r="49">
      <c r="A49">
        <f>INDEX(resultados!$A$2:$ZZ$439, 43, MATCH($B$1, resultados!$A$1:$ZZ$1, 0))</f>
        <v/>
      </c>
      <c r="B49">
        <f>INDEX(resultados!$A$2:$ZZ$439, 43, MATCH($B$2, resultados!$A$1:$ZZ$1, 0))</f>
        <v/>
      </c>
      <c r="C49">
        <f>INDEX(resultados!$A$2:$ZZ$439, 43, MATCH($B$3, resultados!$A$1:$ZZ$1, 0))</f>
        <v/>
      </c>
    </row>
    <row r="50">
      <c r="A50">
        <f>INDEX(resultados!$A$2:$ZZ$439, 44, MATCH($B$1, resultados!$A$1:$ZZ$1, 0))</f>
        <v/>
      </c>
      <c r="B50">
        <f>INDEX(resultados!$A$2:$ZZ$439, 44, MATCH($B$2, resultados!$A$1:$ZZ$1, 0))</f>
        <v/>
      </c>
      <c r="C50">
        <f>INDEX(resultados!$A$2:$ZZ$439, 44, MATCH($B$3, resultados!$A$1:$ZZ$1, 0))</f>
        <v/>
      </c>
    </row>
    <row r="51">
      <c r="A51">
        <f>INDEX(resultados!$A$2:$ZZ$439, 45, MATCH($B$1, resultados!$A$1:$ZZ$1, 0))</f>
        <v/>
      </c>
      <c r="B51">
        <f>INDEX(resultados!$A$2:$ZZ$439, 45, MATCH($B$2, resultados!$A$1:$ZZ$1, 0))</f>
        <v/>
      </c>
      <c r="C51">
        <f>INDEX(resultados!$A$2:$ZZ$439, 45, MATCH($B$3, resultados!$A$1:$ZZ$1, 0))</f>
        <v/>
      </c>
    </row>
    <row r="52">
      <c r="A52">
        <f>INDEX(resultados!$A$2:$ZZ$439, 46, MATCH($B$1, resultados!$A$1:$ZZ$1, 0))</f>
        <v/>
      </c>
      <c r="B52">
        <f>INDEX(resultados!$A$2:$ZZ$439, 46, MATCH($B$2, resultados!$A$1:$ZZ$1, 0))</f>
        <v/>
      </c>
      <c r="C52">
        <f>INDEX(resultados!$A$2:$ZZ$439, 46, MATCH($B$3, resultados!$A$1:$ZZ$1, 0))</f>
        <v/>
      </c>
    </row>
    <row r="53">
      <c r="A53">
        <f>INDEX(resultados!$A$2:$ZZ$439, 47, MATCH($B$1, resultados!$A$1:$ZZ$1, 0))</f>
        <v/>
      </c>
      <c r="B53">
        <f>INDEX(resultados!$A$2:$ZZ$439, 47, MATCH($B$2, resultados!$A$1:$ZZ$1, 0))</f>
        <v/>
      </c>
      <c r="C53">
        <f>INDEX(resultados!$A$2:$ZZ$439, 47, MATCH($B$3, resultados!$A$1:$ZZ$1, 0))</f>
        <v/>
      </c>
    </row>
    <row r="54">
      <c r="A54">
        <f>INDEX(resultados!$A$2:$ZZ$439, 48, MATCH($B$1, resultados!$A$1:$ZZ$1, 0))</f>
        <v/>
      </c>
      <c r="B54">
        <f>INDEX(resultados!$A$2:$ZZ$439, 48, MATCH($B$2, resultados!$A$1:$ZZ$1, 0))</f>
        <v/>
      </c>
      <c r="C54">
        <f>INDEX(resultados!$A$2:$ZZ$439, 48, MATCH($B$3, resultados!$A$1:$ZZ$1, 0))</f>
        <v/>
      </c>
    </row>
    <row r="55">
      <c r="A55">
        <f>INDEX(resultados!$A$2:$ZZ$439, 49, MATCH($B$1, resultados!$A$1:$ZZ$1, 0))</f>
        <v/>
      </c>
      <c r="B55">
        <f>INDEX(resultados!$A$2:$ZZ$439, 49, MATCH($B$2, resultados!$A$1:$ZZ$1, 0))</f>
        <v/>
      </c>
      <c r="C55">
        <f>INDEX(resultados!$A$2:$ZZ$439, 49, MATCH($B$3, resultados!$A$1:$ZZ$1, 0))</f>
        <v/>
      </c>
    </row>
    <row r="56">
      <c r="A56">
        <f>INDEX(resultados!$A$2:$ZZ$439, 50, MATCH($B$1, resultados!$A$1:$ZZ$1, 0))</f>
        <v/>
      </c>
      <c r="B56">
        <f>INDEX(resultados!$A$2:$ZZ$439, 50, MATCH($B$2, resultados!$A$1:$ZZ$1, 0))</f>
        <v/>
      </c>
      <c r="C56">
        <f>INDEX(resultados!$A$2:$ZZ$439, 50, MATCH($B$3, resultados!$A$1:$ZZ$1, 0))</f>
        <v/>
      </c>
    </row>
    <row r="57">
      <c r="A57">
        <f>INDEX(resultados!$A$2:$ZZ$439, 51, MATCH($B$1, resultados!$A$1:$ZZ$1, 0))</f>
        <v/>
      </c>
      <c r="B57">
        <f>INDEX(resultados!$A$2:$ZZ$439, 51, MATCH($B$2, resultados!$A$1:$ZZ$1, 0))</f>
        <v/>
      </c>
      <c r="C57">
        <f>INDEX(resultados!$A$2:$ZZ$439, 51, MATCH($B$3, resultados!$A$1:$ZZ$1, 0))</f>
        <v/>
      </c>
    </row>
    <row r="58">
      <c r="A58">
        <f>INDEX(resultados!$A$2:$ZZ$439, 52, MATCH($B$1, resultados!$A$1:$ZZ$1, 0))</f>
        <v/>
      </c>
      <c r="B58">
        <f>INDEX(resultados!$A$2:$ZZ$439, 52, MATCH($B$2, resultados!$A$1:$ZZ$1, 0))</f>
        <v/>
      </c>
      <c r="C58">
        <f>INDEX(resultados!$A$2:$ZZ$439, 52, MATCH($B$3, resultados!$A$1:$ZZ$1, 0))</f>
        <v/>
      </c>
    </row>
    <row r="59">
      <c r="A59">
        <f>INDEX(resultados!$A$2:$ZZ$439, 53, MATCH($B$1, resultados!$A$1:$ZZ$1, 0))</f>
        <v/>
      </c>
      <c r="B59">
        <f>INDEX(resultados!$A$2:$ZZ$439, 53, MATCH($B$2, resultados!$A$1:$ZZ$1, 0))</f>
        <v/>
      </c>
      <c r="C59">
        <f>INDEX(resultados!$A$2:$ZZ$439, 53, MATCH($B$3, resultados!$A$1:$ZZ$1, 0))</f>
        <v/>
      </c>
    </row>
    <row r="60">
      <c r="A60">
        <f>INDEX(resultados!$A$2:$ZZ$439, 54, MATCH($B$1, resultados!$A$1:$ZZ$1, 0))</f>
        <v/>
      </c>
      <c r="B60">
        <f>INDEX(resultados!$A$2:$ZZ$439, 54, MATCH($B$2, resultados!$A$1:$ZZ$1, 0))</f>
        <v/>
      </c>
      <c r="C60">
        <f>INDEX(resultados!$A$2:$ZZ$439, 54, MATCH($B$3, resultados!$A$1:$ZZ$1, 0))</f>
        <v/>
      </c>
    </row>
    <row r="61">
      <c r="A61">
        <f>INDEX(resultados!$A$2:$ZZ$439, 55, MATCH($B$1, resultados!$A$1:$ZZ$1, 0))</f>
        <v/>
      </c>
      <c r="B61">
        <f>INDEX(resultados!$A$2:$ZZ$439, 55, MATCH($B$2, resultados!$A$1:$ZZ$1, 0))</f>
        <v/>
      </c>
      <c r="C61">
        <f>INDEX(resultados!$A$2:$ZZ$439, 55, MATCH($B$3, resultados!$A$1:$ZZ$1, 0))</f>
        <v/>
      </c>
    </row>
    <row r="62">
      <c r="A62">
        <f>INDEX(resultados!$A$2:$ZZ$439, 56, MATCH($B$1, resultados!$A$1:$ZZ$1, 0))</f>
        <v/>
      </c>
      <c r="B62">
        <f>INDEX(resultados!$A$2:$ZZ$439, 56, MATCH($B$2, resultados!$A$1:$ZZ$1, 0))</f>
        <v/>
      </c>
      <c r="C62">
        <f>INDEX(resultados!$A$2:$ZZ$439, 56, MATCH($B$3, resultados!$A$1:$ZZ$1, 0))</f>
        <v/>
      </c>
    </row>
    <row r="63">
      <c r="A63">
        <f>INDEX(resultados!$A$2:$ZZ$439, 57, MATCH($B$1, resultados!$A$1:$ZZ$1, 0))</f>
        <v/>
      </c>
      <c r="B63">
        <f>INDEX(resultados!$A$2:$ZZ$439, 57, MATCH($B$2, resultados!$A$1:$ZZ$1, 0))</f>
        <v/>
      </c>
      <c r="C63">
        <f>INDEX(resultados!$A$2:$ZZ$439, 57, MATCH($B$3, resultados!$A$1:$ZZ$1, 0))</f>
        <v/>
      </c>
    </row>
    <row r="64">
      <c r="A64">
        <f>INDEX(resultados!$A$2:$ZZ$439, 58, MATCH($B$1, resultados!$A$1:$ZZ$1, 0))</f>
        <v/>
      </c>
      <c r="B64">
        <f>INDEX(resultados!$A$2:$ZZ$439, 58, MATCH($B$2, resultados!$A$1:$ZZ$1, 0))</f>
        <v/>
      </c>
      <c r="C64">
        <f>INDEX(resultados!$A$2:$ZZ$439, 58, MATCH($B$3, resultados!$A$1:$ZZ$1, 0))</f>
        <v/>
      </c>
    </row>
    <row r="65">
      <c r="A65">
        <f>INDEX(resultados!$A$2:$ZZ$439, 59, MATCH($B$1, resultados!$A$1:$ZZ$1, 0))</f>
        <v/>
      </c>
      <c r="B65">
        <f>INDEX(resultados!$A$2:$ZZ$439, 59, MATCH($B$2, resultados!$A$1:$ZZ$1, 0))</f>
        <v/>
      </c>
      <c r="C65">
        <f>INDEX(resultados!$A$2:$ZZ$439, 59, MATCH($B$3, resultados!$A$1:$ZZ$1, 0))</f>
        <v/>
      </c>
    </row>
    <row r="66">
      <c r="A66">
        <f>INDEX(resultados!$A$2:$ZZ$439, 60, MATCH($B$1, resultados!$A$1:$ZZ$1, 0))</f>
        <v/>
      </c>
      <c r="B66">
        <f>INDEX(resultados!$A$2:$ZZ$439, 60, MATCH($B$2, resultados!$A$1:$ZZ$1, 0))</f>
        <v/>
      </c>
      <c r="C66">
        <f>INDEX(resultados!$A$2:$ZZ$439, 60, MATCH($B$3, resultados!$A$1:$ZZ$1, 0))</f>
        <v/>
      </c>
    </row>
    <row r="67">
      <c r="A67">
        <f>INDEX(resultados!$A$2:$ZZ$439, 61, MATCH($B$1, resultados!$A$1:$ZZ$1, 0))</f>
        <v/>
      </c>
      <c r="B67">
        <f>INDEX(resultados!$A$2:$ZZ$439, 61, MATCH($B$2, resultados!$A$1:$ZZ$1, 0))</f>
        <v/>
      </c>
      <c r="C67">
        <f>INDEX(resultados!$A$2:$ZZ$439, 61, MATCH($B$3, resultados!$A$1:$ZZ$1, 0))</f>
        <v/>
      </c>
    </row>
    <row r="68">
      <c r="A68">
        <f>INDEX(resultados!$A$2:$ZZ$439, 62, MATCH($B$1, resultados!$A$1:$ZZ$1, 0))</f>
        <v/>
      </c>
      <c r="B68">
        <f>INDEX(resultados!$A$2:$ZZ$439, 62, MATCH($B$2, resultados!$A$1:$ZZ$1, 0))</f>
        <v/>
      </c>
      <c r="C68">
        <f>INDEX(resultados!$A$2:$ZZ$439, 62, MATCH($B$3, resultados!$A$1:$ZZ$1, 0))</f>
        <v/>
      </c>
    </row>
    <row r="69">
      <c r="A69">
        <f>INDEX(resultados!$A$2:$ZZ$439, 63, MATCH($B$1, resultados!$A$1:$ZZ$1, 0))</f>
        <v/>
      </c>
      <c r="B69">
        <f>INDEX(resultados!$A$2:$ZZ$439, 63, MATCH($B$2, resultados!$A$1:$ZZ$1, 0))</f>
        <v/>
      </c>
      <c r="C69">
        <f>INDEX(resultados!$A$2:$ZZ$439, 63, MATCH($B$3, resultados!$A$1:$ZZ$1, 0))</f>
        <v/>
      </c>
    </row>
    <row r="70">
      <c r="A70">
        <f>INDEX(resultados!$A$2:$ZZ$439, 64, MATCH($B$1, resultados!$A$1:$ZZ$1, 0))</f>
        <v/>
      </c>
      <c r="B70">
        <f>INDEX(resultados!$A$2:$ZZ$439, 64, MATCH($B$2, resultados!$A$1:$ZZ$1, 0))</f>
        <v/>
      </c>
      <c r="C70">
        <f>INDEX(resultados!$A$2:$ZZ$439, 64, MATCH($B$3, resultados!$A$1:$ZZ$1, 0))</f>
        <v/>
      </c>
    </row>
    <row r="71">
      <c r="A71">
        <f>INDEX(resultados!$A$2:$ZZ$439, 65, MATCH($B$1, resultados!$A$1:$ZZ$1, 0))</f>
        <v/>
      </c>
      <c r="B71">
        <f>INDEX(resultados!$A$2:$ZZ$439, 65, MATCH($B$2, resultados!$A$1:$ZZ$1, 0))</f>
        <v/>
      </c>
      <c r="C71">
        <f>INDEX(resultados!$A$2:$ZZ$439, 65, MATCH($B$3, resultados!$A$1:$ZZ$1, 0))</f>
        <v/>
      </c>
    </row>
    <row r="72">
      <c r="A72">
        <f>INDEX(resultados!$A$2:$ZZ$439, 66, MATCH($B$1, resultados!$A$1:$ZZ$1, 0))</f>
        <v/>
      </c>
      <c r="B72">
        <f>INDEX(resultados!$A$2:$ZZ$439, 66, MATCH($B$2, resultados!$A$1:$ZZ$1, 0))</f>
        <v/>
      </c>
      <c r="C72">
        <f>INDEX(resultados!$A$2:$ZZ$439, 66, MATCH($B$3, resultados!$A$1:$ZZ$1, 0))</f>
        <v/>
      </c>
    </row>
    <row r="73">
      <c r="A73">
        <f>INDEX(resultados!$A$2:$ZZ$439, 67, MATCH($B$1, resultados!$A$1:$ZZ$1, 0))</f>
        <v/>
      </c>
      <c r="B73">
        <f>INDEX(resultados!$A$2:$ZZ$439, 67, MATCH($B$2, resultados!$A$1:$ZZ$1, 0))</f>
        <v/>
      </c>
      <c r="C73">
        <f>INDEX(resultados!$A$2:$ZZ$439, 67, MATCH($B$3, resultados!$A$1:$ZZ$1, 0))</f>
        <v/>
      </c>
    </row>
    <row r="74">
      <c r="A74">
        <f>INDEX(resultados!$A$2:$ZZ$439, 68, MATCH($B$1, resultados!$A$1:$ZZ$1, 0))</f>
        <v/>
      </c>
      <c r="B74">
        <f>INDEX(resultados!$A$2:$ZZ$439, 68, MATCH($B$2, resultados!$A$1:$ZZ$1, 0))</f>
        <v/>
      </c>
      <c r="C74">
        <f>INDEX(resultados!$A$2:$ZZ$439, 68, MATCH($B$3, resultados!$A$1:$ZZ$1, 0))</f>
        <v/>
      </c>
    </row>
    <row r="75">
      <c r="A75">
        <f>INDEX(resultados!$A$2:$ZZ$439, 69, MATCH($B$1, resultados!$A$1:$ZZ$1, 0))</f>
        <v/>
      </c>
      <c r="B75">
        <f>INDEX(resultados!$A$2:$ZZ$439, 69, MATCH($B$2, resultados!$A$1:$ZZ$1, 0))</f>
        <v/>
      </c>
      <c r="C75">
        <f>INDEX(resultados!$A$2:$ZZ$439, 69, MATCH($B$3, resultados!$A$1:$ZZ$1, 0))</f>
        <v/>
      </c>
    </row>
    <row r="76">
      <c r="A76">
        <f>INDEX(resultados!$A$2:$ZZ$439, 70, MATCH($B$1, resultados!$A$1:$ZZ$1, 0))</f>
        <v/>
      </c>
      <c r="B76">
        <f>INDEX(resultados!$A$2:$ZZ$439, 70, MATCH($B$2, resultados!$A$1:$ZZ$1, 0))</f>
        <v/>
      </c>
      <c r="C76">
        <f>INDEX(resultados!$A$2:$ZZ$439, 70, MATCH($B$3, resultados!$A$1:$ZZ$1, 0))</f>
        <v/>
      </c>
    </row>
    <row r="77">
      <c r="A77">
        <f>INDEX(resultados!$A$2:$ZZ$439, 71, MATCH($B$1, resultados!$A$1:$ZZ$1, 0))</f>
        <v/>
      </c>
      <c r="B77">
        <f>INDEX(resultados!$A$2:$ZZ$439, 71, MATCH($B$2, resultados!$A$1:$ZZ$1, 0))</f>
        <v/>
      </c>
      <c r="C77">
        <f>INDEX(resultados!$A$2:$ZZ$439, 71, MATCH($B$3, resultados!$A$1:$ZZ$1, 0))</f>
        <v/>
      </c>
    </row>
    <row r="78">
      <c r="A78">
        <f>INDEX(resultados!$A$2:$ZZ$439, 72, MATCH($B$1, resultados!$A$1:$ZZ$1, 0))</f>
        <v/>
      </c>
      <c r="B78">
        <f>INDEX(resultados!$A$2:$ZZ$439, 72, MATCH($B$2, resultados!$A$1:$ZZ$1, 0))</f>
        <v/>
      </c>
      <c r="C78">
        <f>INDEX(resultados!$A$2:$ZZ$439, 72, MATCH($B$3, resultados!$A$1:$ZZ$1, 0))</f>
        <v/>
      </c>
    </row>
    <row r="79">
      <c r="A79">
        <f>INDEX(resultados!$A$2:$ZZ$439, 73, MATCH($B$1, resultados!$A$1:$ZZ$1, 0))</f>
        <v/>
      </c>
      <c r="B79">
        <f>INDEX(resultados!$A$2:$ZZ$439, 73, MATCH($B$2, resultados!$A$1:$ZZ$1, 0))</f>
        <v/>
      </c>
      <c r="C79">
        <f>INDEX(resultados!$A$2:$ZZ$439, 73, MATCH($B$3, resultados!$A$1:$ZZ$1, 0))</f>
        <v/>
      </c>
    </row>
    <row r="80">
      <c r="A80">
        <f>INDEX(resultados!$A$2:$ZZ$439, 74, MATCH($B$1, resultados!$A$1:$ZZ$1, 0))</f>
        <v/>
      </c>
      <c r="B80">
        <f>INDEX(resultados!$A$2:$ZZ$439, 74, MATCH($B$2, resultados!$A$1:$ZZ$1, 0))</f>
        <v/>
      </c>
      <c r="C80">
        <f>INDEX(resultados!$A$2:$ZZ$439, 74, MATCH($B$3, resultados!$A$1:$ZZ$1, 0))</f>
        <v/>
      </c>
    </row>
    <row r="81">
      <c r="A81">
        <f>INDEX(resultados!$A$2:$ZZ$439, 75, MATCH($B$1, resultados!$A$1:$ZZ$1, 0))</f>
        <v/>
      </c>
      <c r="B81">
        <f>INDEX(resultados!$A$2:$ZZ$439, 75, MATCH($B$2, resultados!$A$1:$ZZ$1, 0))</f>
        <v/>
      </c>
      <c r="C81">
        <f>INDEX(resultados!$A$2:$ZZ$439, 75, MATCH($B$3, resultados!$A$1:$ZZ$1, 0))</f>
        <v/>
      </c>
    </row>
    <row r="82">
      <c r="A82">
        <f>INDEX(resultados!$A$2:$ZZ$439, 76, MATCH($B$1, resultados!$A$1:$ZZ$1, 0))</f>
        <v/>
      </c>
      <c r="B82">
        <f>INDEX(resultados!$A$2:$ZZ$439, 76, MATCH($B$2, resultados!$A$1:$ZZ$1, 0))</f>
        <v/>
      </c>
      <c r="C82">
        <f>INDEX(resultados!$A$2:$ZZ$439, 76, MATCH($B$3, resultados!$A$1:$ZZ$1, 0))</f>
        <v/>
      </c>
    </row>
    <row r="83">
      <c r="A83">
        <f>INDEX(resultados!$A$2:$ZZ$439, 77, MATCH($B$1, resultados!$A$1:$ZZ$1, 0))</f>
        <v/>
      </c>
      <c r="B83">
        <f>INDEX(resultados!$A$2:$ZZ$439, 77, MATCH($B$2, resultados!$A$1:$ZZ$1, 0))</f>
        <v/>
      </c>
      <c r="C83">
        <f>INDEX(resultados!$A$2:$ZZ$439, 77, MATCH($B$3, resultados!$A$1:$ZZ$1, 0))</f>
        <v/>
      </c>
    </row>
    <row r="84">
      <c r="A84">
        <f>INDEX(resultados!$A$2:$ZZ$439, 78, MATCH($B$1, resultados!$A$1:$ZZ$1, 0))</f>
        <v/>
      </c>
      <c r="B84">
        <f>INDEX(resultados!$A$2:$ZZ$439, 78, MATCH($B$2, resultados!$A$1:$ZZ$1, 0))</f>
        <v/>
      </c>
      <c r="C84">
        <f>INDEX(resultados!$A$2:$ZZ$439, 78, MATCH($B$3, resultados!$A$1:$ZZ$1, 0))</f>
        <v/>
      </c>
    </row>
    <row r="85">
      <c r="A85">
        <f>INDEX(resultados!$A$2:$ZZ$439, 79, MATCH($B$1, resultados!$A$1:$ZZ$1, 0))</f>
        <v/>
      </c>
      <c r="B85">
        <f>INDEX(resultados!$A$2:$ZZ$439, 79, MATCH($B$2, resultados!$A$1:$ZZ$1, 0))</f>
        <v/>
      </c>
      <c r="C85">
        <f>INDEX(resultados!$A$2:$ZZ$439, 79, MATCH($B$3, resultados!$A$1:$ZZ$1, 0))</f>
        <v/>
      </c>
    </row>
    <row r="86">
      <c r="A86">
        <f>INDEX(resultados!$A$2:$ZZ$439, 80, MATCH($B$1, resultados!$A$1:$ZZ$1, 0))</f>
        <v/>
      </c>
      <c r="B86">
        <f>INDEX(resultados!$A$2:$ZZ$439, 80, MATCH($B$2, resultados!$A$1:$ZZ$1, 0))</f>
        <v/>
      </c>
      <c r="C86">
        <f>INDEX(resultados!$A$2:$ZZ$439, 80, MATCH($B$3, resultados!$A$1:$ZZ$1, 0))</f>
        <v/>
      </c>
    </row>
    <row r="87">
      <c r="A87">
        <f>INDEX(resultados!$A$2:$ZZ$439, 81, MATCH($B$1, resultados!$A$1:$ZZ$1, 0))</f>
        <v/>
      </c>
      <c r="B87">
        <f>INDEX(resultados!$A$2:$ZZ$439, 81, MATCH($B$2, resultados!$A$1:$ZZ$1, 0))</f>
        <v/>
      </c>
      <c r="C87">
        <f>INDEX(resultados!$A$2:$ZZ$439, 81, MATCH($B$3, resultados!$A$1:$ZZ$1, 0))</f>
        <v/>
      </c>
    </row>
    <row r="88">
      <c r="A88">
        <f>INDEX(resultados!$A$2:$ZZ$439, 82, MATCH($B$1, resultados!$A$1:$ZZ$1, 0))</f>
        <v/>
      </c>
      <c r="B88">
        <f>INDEX(resultados!$A$2:$ZZ$439, 82, MATCH($B$2, resultados!$A$1:$ZZ$1, 0))</f>
        <v/>
      </c>
      <c r="C88">
        <f>INDEX(resultados!$A$2:$ZZ$439, 82, MATCH($B$3, resultados!$A$1:$ZZ$1, 0))</f>
        <v/>
      </c>
    </row>
    <row r="89">
      <c r="A89">
        <f>INDEX(resultados!$A$2:$ZZ$439, 83, MATCH($B$1, resultados!$A$1:$ZZ$1, 0))</f>
        <v/>
      </c>
      <c r="B89">
        <f>INDEX(resultados!$A$2:$ZZ$439, 83, MATCH($B$2, resultados!$A$1:$ZZ$1, 0))</f>
        <v/>
      </c>
      <c r="C89">
        <f>INDEX(resultados!$A$2:$ZZ$439, 83, MATCH($B$3, resultados!$A$1:$ZZ$1, 0))</f>
        <v/>
      </c>
    </row>
    <row r="90">
      <c r="A90">
        <f>INDEX(resultados!$A$2:$ZZ$439, 84, MATCH($B$1, resultados!$A$1:$ZZ$1, 0))</f>
        <v/>
      </c>
      <c r="B90">
        <f>INDEX(resultados!$A$2:$ZZ$439, 84, MATCH($B$2, resultados!$A$1:$ZZ$1, 0))</f>
        <v/>
      </c>
      <c r="C90">
        <f>INDEX(resultados!$A$2:$ZZ$439, 84, MATCH($B$3, resultados!$A$1:$ZZ$1, 0))</f>
        <v/>
      </c>
    </row>
    <row r="91">
      <c r="A91">
        <f>INDEX(resultados!$A$2:$ZZ$439, 85, MATCH($B$1, resultados!$A$1:$ZZ$1, 0))</f>
        <v/>
      </c>
      <c r="B91">
        <f>INDEX(resultados!$A$2:$ZZ$439, 85, MATCH($B$2, resultados!$A$1:$ZZ$1, 0))</f>
        <v/>
      </c>
      <c r="C91">
        <f>INDEX(resultados!$A$2:$ZZ$439, 85, MATCH($B$3, resultados!$A$1:$ZZ$1, 0))</f>
        <v/>
      </c>
    </row>
    <row r="92">
      <c r="A92">
        <f>INDEX(resultados!$A$2:$ZZ$439, 86, MATCH($B$1, resultados!$A$1:$ZZ$1, 0))</f>
        <v/>
      </c>
      <c r="B92">
        <f>INDEX(resultados!$A$2:$ZZ$439, 86, MATCH($B$2, resultados!$A$1:$ZZ$1, 0))</f>
        <v/>
      </c>
      <c r="C92">
        <f>INDEX(resultados!$A$2:$ZZ$439, 86, MATCH($B$3, resultados!$A$1:$ZZ$1, 0))</f>
        <v/>
      </c>
    </row>
    <row r="93">
      <c r="A93">
        <f>INDEX(resultados!$A$2:$ZZ$439, 87, MATCH($B$1, resultados!$A$1:$ZZ$1, 0))</f>
        <v/>
      </c>
      <c r="B93">
        <f>INDEX(resultados!$A$2:$ZZ$439, 87, MATCH($B$2, resultados!$A$1:$ZZ$1, 0))</f>
        <v/>
      </c>
      <c r="C93">
        <f>INDEX(resultados!$A$2:$ZZ$439, 87, MATCH($B$3, resultados!$A$1:$ZZ$1, 0))</f>
        <v/>
      </c>
    </row>
    <row r="94">
      <c r="A94">
        <f>INDEX(resultados!$A$2:$ZZ$439, 88, MATCH($B$1, resultados!$A$1:$ZZ$1, 0))</f>
        <v/>
      </c>
      <c r="B94">
        <f>INDEX(resultados!$A$2:$ZZ$439, 88, MATCH($B$2, resultados!$A$1:$ZZ$1, 0))</f>
        <v/>
      </c>
      <c r="C94">
        <f>INDEX(resultados!$A$2:$ZZ$439, 88, MATCH($B$3, resultados!$A$1:$ZZ$1, 0))</f>
        <v/>
      </c>
    </row>
    <row r="95">
      <c r="A95">
        <f>INDEX(resultados!$A$2:$ZZ$439, 89, MATCH($B$1, resultados!$A$1:$ZZ$1, 0))</f>
        <v/>
      </c>
      <c r="B95">
        <f>INDEX(resultados!$A$2:$ZZ$439, 89, MATCH($B$2, resultados!$A$1:$ZZ$1, 0))</f>
        <v/>
      </c>
      <c r="C95">
        <f>INDEX(resultados!$A$2:$ZZ$439, 89, MATCH($B$3, resultados!$A$1:$ZZ$1, 0))</f>
        <v/>
      </c>
    </row>
    <row r="96">
      <c r="A96">
        <f>INDEX(resultados!$A$2:$ZZ$439, 90, MATCH($B$1, resultados!$A$1:$ZZ$1, 0))</f>
        <v/>
      </c>
      <c r="B96">
        <f>INDEX(resultados!$A$2:$ZZ$439, 90, MATCH($B$2, resultados!$A$1:$ZZ$1, 0))</f>
        <v/>
      </c>
      <c r="C96">
        <f>INDEX(resultados!$A$2:$ZZ$439, 90, MATCH($B$3, resultados!$A$1:$ZZ$1, 0))</f>
        <v/>
      </c>
    </row>
    <row r="97">
      <c r="A97">
        <f>INDEX(resultados!$A$2:$ZZ$439, 91, MATCH($B$1, resultados!$A$1:$ZZ$1, 0))</f>
        <v/>
      </c>
      <c r="B97">
        <f>INDEX(resultados!$A$2:$ZZ$439, 91, MATCH($B$2, resultados!$A$1:$ZZ$1, 0))</f>
        <v/>
      </c>
      <c r="C97">
        <f>INDEX(resultados!$A$2:$ZZ$439, 91, MATCH($B$3, resultados!$A$1:$ZZ$1, 0))</f>
        <v/>
      </c>
    </row>
    <row r="98">
      <c r="A98">
        <f>INDEX(resultados!$A$2:$ZZ$439, 92, MATCH($B$1, resultados!$A$1:$ZZ$1, 0))</f>
        <v/>
      </c>
      <c r="B98">
        <f>INDEX(resultados!$A$2:$ZZ$439, 92, MATCH($B$2, resultados!$A$1:$ZZ$1, 0))</f>
        <v/>
      </c>
      <c r="C98">
        <f>INDEX(resultados!$A$2:$ZZ$439, 92, MATCH($B$3, resultados!$A$1:$ZZ$1, 0))</f>
        <v/>
      </c>
    </row>
    <row r="99">
      <c r="A99">
        <f>INDEX(resultados!$A$2:$ZZ$439, 93, MATCH($B$1, resultados!$A$1:$ZZ$1, 0))</f>
        <v/>
      </c>
      <c r="B99">
        <f>INDEX(resultados!$A$2:$ZZ$439, 93, MATCH($B$2, resultados!$A$1:$ZZ$1, 0))</f>
        <v/>
      </c>
      <c r="C99">
        <f>INDEX(resultados!$A$2:$ZZ$439, 93, MATCH($B$3, resultados!$A$1:$ZZ$1, 0))</f>
        <v/>
      </c>
    </row>
    <row r="100">
      <c r="A100">
        <f>INDEX(resultados!$A$2:$ZZ$439, 94, MATCH($B$1, resultados!$A$1:$ZZ$1, 0))</f>
        <v/>
      </c>
      <c r="B100">
        <f>INDEX(resultados!$A$2:$ZZ$439, 94, MATCH($B$2, resultados!$A$1:$ZZ$1, 0))</f>
        <v/>
      </c>
      <c r="C100">
        <f>INDEX(resultados!$A$2:$ZZ$439, 94, MATCH($B$3, resultados!$A$1:$ZZ$1, 0))</f>
        <v/>
      </c>
    </row>
    <row r="101">
      <c r="A101">
        <f>INDEX(resultados!$A$2:$ZZ$439, 95, MATCH($B$1, resultados!$A$1:$ZZ$1, 0))</f>
        <v/>
      </c>
      <c r="B101">
        <f>INDEX(resultados!$A$2:$ZZ$439, 95, MATCH($B$2, resultados!$A$1:$ZZ$1, 0))</f>
        <v/>
      </c>
      <c r="C101">
        <f>INDEX(resultados!$A$2:$ZZ$439, 95, MATCH($B$3, resultados!$A$1:$ZZ$1, 0))</f>
        <v/>
      </c>
    </row>
    <row r="102">
      <c r="A102">
        <f>INDEX(resultados!$A$2:$ZZ$439, 96, MATCH($B$1, resultados!$A$1:$ZZ$1, 0))</f>
        <v/>
      </c>
      <c r="B102">
        <f>INDEX(resultados!$A$2:$ZZ$439, 96, MATCH($B$2, resultados!$A$1:$ZZ$1, 0))</f>
        <v/>
      </c>
      <c r="C102">
        <f>INDEX(resultados!$A$2:$ZZ$439, 96, MATCH($B$3, resultados!$A$1:$ZZ$1, 0))</f>
        <v/>
      </c>
    </row>
    <row r="103">
      <c r="A103">
        <f>INDEX(resultados!$A$2:$ZZ$439, 97, MATCH($B$1, resultados!$A$1:$ZZ$1, 0))</f>
        <v/>
      </c>
      <c r="B103">
        <f>INDEX(resultados!$A$2:$ZZ$439, 97, MATCH($B$2, resultados!$A$1:$ZZ$1, 0))</f>
        <v/>
      </c>
      <c r="C103">
        <f>INDEX(resultados!$A$2:$ZZ$439, 97, MATCH($B$3, resultados!$A$1:$ZZ$1, 0))</f>
        <v/>
      </c>
    </row>
    <row r="104">
      <c r="A104">
        <f>INDEX(resultados!$A$2:$ZZ$439, 98, MATCH($B$1, resultados!$A$1:$ZZ$1, 0))</f>
        <v/>
      </c>
      <c r="B104">
        <f>INDEX(resultados!$A$2:$ZZ$439, 98, MATCH($B$2, resultados!$A$1:$ZZ$1, 0))</f>
        <v/>
      </c>
      <c r="C104">
        <f>INDEX(resultados!$A$2:$ZZ$439, 98, MATCH($B$3, resultados!$A$1:$ZZ$1, 0))</f>
        <v/>
      </c>
    </row>
    <row r="105">
      <c r="A105">
        <f>INDEX(resultados!$A$2:$ZZ$439, 99, MATCH($B$1, resultados!$A$1:$ZZ$1, 0))</f>
        <v/>
      </c>
      <c r="B105">
        <f>INDEX(resultados!$A$2:$ZZ$439, 99, MATCH($B$2, resultados!$A$1:$ZZ$1, 0))</f>
        <v/>
      </c>
      <c r="C105">
        <f>INDEX(resultados!$A$2:$ZZ$439, 99, MATCH($B$3, resultados!$A$1:$ZZ$1, 0))</f>
        <v/>
      </c>
    </row>
    <row r="106">
      <c r="A106">
        <f>INDEX(resultados!$A$2:$ZZ$439, 100, MATCH($B$1, resultados!$A$1:$ZZ$1, 0))</f>
        <v/>
      </c>
      <c r="B106">
        <f>INDEX(resultados!$A$2:$ZZ$439, 100, MATCH($B$2, resultados!$A$1:$ZZ$1, 0))</f>
        <v/>
      </c>
      <c r="C106">
        <f>INDEX(resultados!$A$2:$ZZ$439, 100, MATCH($B$3, resultados!$A$1:$ZZ$1, 0))</f>
        <v/>
      </c>
    </row>
    <row r="107">
      <c r="A107">
        <f>INDEX(resultados!$A$2:$ZZ$439, 101, MATCH($B$1, resultados!$A$1:$ZZ$1, 0))</f>
        <v/>
      </c>
      <c r="B107">
        <f>INDEX(resultados!$A$2:$ZZ$439, 101, MATCH($B$2, resultados!$A$1:$ZZ$1, 0))</f>
        <v/>
      </c>
      <c r="C107">
        <f>INDEX(resultados!$A$2:$ZZ$439, 101, MATCH($B$3, resultados!$A$1:$ZZ$1, 0))</f>
        <v/>
      </c>
    </row>
    <row r="108">
      <c r="A108">
        <f>INDEX(resultados!$A$2:$ZZ$439, 102, MATCH($B$1, resultados!$A$1:$ZZ$1, 0))</f>
        <v/>
      </c>
      <c r="B108">
        <f>INDEX(resultados!$A$2:$ZZ$439, 102, MATCH($B$2, resultados!$A$1:$ZZ$1, 0))</f>
        <v/>
      </c>
      <c r="C108">
        <f>INDEX(resultados!$A$2:$ZZ$439, 102, MATCH($B$3, resultados!$A$1:$ZZ$1, 0))</f>
        <v/>
      </c>
    </row>
    <row r="109">
      <c r="A109">
        <f>INDEX(resultados!$A$2:$ZZ$439, 103, MATCH($B$1, resultados!$A$1:$ZZ$1, 0))</f>
        <v/>
      </c>
      <c r="B109">
        <f>INDEX(resultados!$A$2:$ZZ$439, 103, MATCH($B$2, resultados!$A$1:$ZZ$1, 0))</f>
        <v/>
      </c>
      <c r="C109">
        <f>INDEX(resultados!$A$2:$ZZ$439, 103, MATCH($B$3, resultados!$A$1:$ZZ$1, 0))</f>
        <v/>
      </c>
    </row>
    <row r="110">
      <c r="A110">
        <f>INDEX(resultados!$A$2:$ZZ$439, 104, MATCH($B$1, resultados!$A$1:$ZZ$1, 0))</f>
        <v/>
      </c>
      <c r="B110">
        <f>INDEX(resultados!$A$2:$ZZ$439, 104, MATCH($B$2, resultados!$A$1:$ZZ$1, 0))</f>
        <v/>
      </c>
      <c r="C110">
        <f>INDEX(resultados!$A$2:$ZZ$439, 104, MATCH($B$3, resultados!$A$1:$ZZ$1, 0))</f>
        <v/>
      </c>
    </row>
    <row r="111">
      <c r="A111">
        <f>INDEX(resultados!$A$2:$ZZ$439, 105, MATCH($B$1, resultados!$A$1:$ZZ$1, 0))</f>
        <v/>
      </c>
      <c r="B111">
        <f>INDEX(resultados!$A$2:$ZZ$439, 105, MATCH($B$2, resultados!$A$1:$ZZ$1, 0))</f>
        <v/>
      </c>
      <c r="C111">
        <f>INDEX(resultados!$A$2:$ZZ$439, 105, MATCH($B$3, resultados!$A$1:$ZZ$1, 0))</f>
        <v/>
      </c>
    </row>
    <row r="112">
      <c r="A112">
        <f>INDEX(resultados!$A$2:$ZZ$439, 106, MATCH($B$1, resultados!$A$1:$ZZ$1, 0))</f>
        <v/>
      </c>
      <c r="B112">
        <f>INDEX(resultados!$A$2:$ZZ$439, 106, MATCH($B$2, resultados!$A$1:$ZZ$1, 0))</f>
        <v/>
      </c>
      <c r="C112">
        <f>INDEX(resultados!$A$2:$ZZ$439, 106, MATCH($B$3, resultados!$A$1:$ZZ$1, 0))</f>
        <v/>
      </c>
    </row>
    <row r="113">
      <c r="A113">
        <f>INDEX(resultados!$A$2:$ZZ$439, 107, MATCH($B$1, resultados!$A$1:$ZZ$1, 0))</f>
        <v/>
      </c>
      <c r="B113">
        <f>INDEX(resultados!$A$2:$ZZ$439, 107, MATCH($B$2, resultados!$A$1:$ZZ$1, 0))</f>
        <v/>
      </c>
      <c r="C113">
        <f>INDEX(resultados!$A$2:$ZZ$439, 107, MATCH($B$3, resultados!$A$1:$ZZ$1, 0))</f>
        <v/>
      </c>
    </row>
    <row r="114">
      <c r="A114">
        <f>INDEX(resultados!$A$2:$ZZ$439, 108, MATCH($B$1, resultados!$A$1:$ZZ$1, 0))</f>
        <v/>
      </c>
      <c r="B114">
        <f>INDEX(resultados!$A$2:$ZZ$439, 108, MATCH($B$2, resultados!$A$1:$ZZ$1, 0))</f>
        <v/>
      </c>
      <c r="C114">
        <f>INDEX(resultados!$A$2:$ZZ$439, 108, MATCH($B$3, resultados!$A$1:$ZZ$1, 0))</f>
        <v/>
      </c>
    </row>
    <row r="115">
      <c r="A115">
        <f>INDEX(resultados!$A$2:$ZZ$439, 109, MATCH($B$1, resultados!$A$1:$ZZ$1, 0))</f>
        <v/>
      </c>
      <c r="B115">
        <f>INDEX(resultados!$A$2:$ZZ$439, 109, MATCH($B$2, resultados!$A$1:$ZZ$1, 0))</f>
        <v/>
      </c>
      <c r="C115">
        <f>INDEX(resultados!$A$2:$ZZ$439, 109, MATCH($B$3, resultados!$A$1:$ZZ$1, 0))</f>
        <v/>
      </c>
    </row>
    <row r="116">
      <c r="A116">
        <f>INDEX(resultados!$A$2:$ZZ$439, 110, MATCH($B$1, resultados!$A$1:$ZZ$1, 0))</f>
        <v/>
      </c>
      <c r="B116">
        <f>INDEX(resultados!$A$2:$ZZ$439, 110, MATCH($B$2, resultados!$A$1:$ZZ$1, 0))</f>
        <v/>
      </c>
      <c r="C116">
        <f>INDEX(resultados!$A$2:$ZZ$439, 110, MATCH($B$3, resultados!$A$1:$ZZ$1, 0))</f>
        <v/>
      </c>
    </row>
    <row r="117">
      <c r="A117">
        <f>INDEX(resultados!$A$2:$ZZ$439, 111, MATCH($B$1, resultados!$A$1:$ZZ$1, 0))</f>
        <v/>
      </c>
      <c r="B117">
        <f>INDEX(resultados!$A$2:$ZZ$439, 111, MATCH($B$2, resultados!$A$1:$ZZ$1, 0))</f>
        <v/>
      </c>
      <c r="C117">
        <f>INDEX(resultados!$A$2:$ZZ$439, 111, MATCH($B$3, resultados!$A$1:$ZZ$1, 0))</f>
        <v/>
      </c>
    </row>
    <row r="118">
      <c r="A118">
        <f>INDEX(resultados!$A$2:$ZZ$439, 112, MATCH($B$1, resultados!$A$1:$ZZ$1, 0))</f>
        <v/>
      </c>
      <c r="B118">
        <f>INDEX(resultados!$A$2:$ZZ$439, 112, MATCH($B$2, resultados!$A$1:$ZZ$1, 0))</f>
        <v/>
      </c>
      <c r="C118">
        <f>INDEX(resultados!$A$2:$ZZ$439, 112, MATCH($B$3, resultados!$A$1:$ZZ$1, 0))</f>
        <v/>
      </c>
    </row>
    <row r="119">
      <c r="A119">
        <f>INDEX(resultados!$A$2:$ZZ$439, 113, MATCH($B$1, resultados!$A$1:$ZZ$1, 0))</f>
        <v/>
      </c>
      <c r="B119">
        <f>INDEX(resultados!$A$2:$ZZ$439, 113, MATCH($B$2, resultados!$A$1:$ZZ$1, 0))</f>
        <v/>
      </c>
      <c r="C119">
        <f>INDEX(resultados!$A$2:$ZZ$439, 113, MATCH($B$3, resultados!$A$1:$ZZ$1, 0))</f>
        <v/>
      </c>
    </row>
    <row r="120">
      <c r="A120">
        <f>INDEX(resultados!$A$2:$ZZ$439, 114, MATCH($B$1, resultados!$A$1:$ZZ$1, 0))</f>
        <v/>
      </c>
      <c r="B120">
        <f>INDEX(resultados!$A$2:$ZZ$439, 114, MATCH($B$2, resultados!$A$1:$ZZ$1, 0))</f>
        <v/>
      </c>
      <c r="C120">
        <f>INDEX(resultados!$A$2:$ZZ$439, 114, MATCH($B$3, resultados!$A$1:$ZZ$1, 0))</f>
        <v/>
      </c>
    </row>
    <row r="121">
      <c r="A121">
        <f>INDEX(resultados!$A$2:$ZZ$439, 115, MATCH($B$1, resultados!$A$1:$ZZ$1, 0))</f>
        <v/>
      </c>
      <c r="B121">
        <f>INDEX(resultados!$A$2:$ZZ$439, 115, MATCH($B$2, resultados!$A$1:$ZZ$1, 0))</f>
        <v/>
      </c>
      <c r="C121">
        <f>INDEX(resultados!$A$2:$ZZ$439, 115, MATCH($B$3, resultados!$A$1:$ZZ$1, 0))</f>
        <v/>
      </c>
    </row>
    <row r="122">
      <c r="A122">
        <f>INDEX(resultados!$A$2:$ZZ$439, 116, MATCH($B$1, resultados!$A$1:$ZZ$1, 0))</f>
        <v/>
      </c>
      <c r="B122">
        <f>INDEX(resultados!$A$2:$ZZ$439, 116, MATCH($B$2, resultados!$A$1:$ZZ$1, 0))</f>
        <v/>
      </c>
      <c r="C122">
        <f>INDEX(resultados!$A$2:$ZZ$439, 116, MATCH($B$3, resultados!$A$1:$ZZ$1, 0))</f>
        <v/>
      </c>
    </row>
    <row r="123">
      <c r="A123">
        <f>INDEX(resultados!$A$2:$ZZ$439, 117, MATCH($B$1, resultados!$A$1:$ZZ$1, 0))</f>
        <v/>
      </c>
      <c r="B123">
        <f>INDEX(resultados!$A$2:$ZZ$439, 117, MATCH($B$2, resultados!$A$1:$ZZ$1, 0))</f>
        <v/>
      </c>
      <c r="C123">
        <f>INDEX(resultados!$A$2:$ZZ$439, 117, MATCH($B$3, resultados!$A$1:$ZZ$1, 0))</f>
        <v/>
      </c>
    </row>
    <row r="124">
      <c r="A124">
        <f>INDEX(resultados!$A$2:$ZZ$439, 118, MATCH($B$1, resultados!$A$1:$ZZ$1, 0))</f>
        <v/>
      </c>
      <c r="B124">
        <f>INDEX(resultados!$A$2:$ZZ$439, 118, MATCH($B$2, resultados!$A$1:$ZZ$1, 0))</f>
        <v/>
      </c>
      <c r="C124">
        <f>INDEX(resultados!$A$2:$ZZ$439, 118, MATCH($B$3, resultados!$A$1:$ZZ$1, 0))</f>
        <v/>
      </c>
    </row>
    <row r="125">
      <c r="A125">
        <f>INDEX(resultados!$A$2:$ZZ$439, 119, MATCH($B$1, resultados!$A$1:$ZZ$1, 0))</f>
        <v/>
      </c>
      <c r="B125">
        <f>INDEX(resultados!$A$2:$ZZ$439, 119, MATCH($B$2, resultados!$A$1:$ZZ$1, 0))</f>
        <v/>
      </c>
      <c r="C125">
        <f>INDEX(resultados!$A$2:$ZZ$439, 119, MATCH($B$3, resultados!$A$1:$ZZ$1, 0))</f>
        <v/>
      </c>
    </row>
    <row r="126">
      <c r="A126">
        <f>INDEX(resultados!$A$2:$ZZ$439, 120, MATCH($B$1, resultados!$A$1:$ZZ$1, 0))</f>
        <v/>
      </c>
      <c r="B126">
        <f>INDEX(resultados!$A$2:$ZZ$439, 120, MATCH($B$2, resultados!$A$1:$ZZ$1, 0))</f>
        <v/>
      </c>
      <c r="C126">
        <f>INDEX(resultados!$A$2:$ZZ$439, 120, MATCH($B$3, resultados!$A$1:$ZZ$1, 0))</f>
        <v/>
      </c>
    </row>
    <row r="127">
      <c r="A127">
        <f>INDEX(resultados!$A$2:$ZZ$439, 121, MATCH($B$1, resultados!$A$1:$ZZ$1, 0))</f>
        <v/>
      </c>
      <c r="B127">
        <f>INDEX(resultados!$A$2:$ZZ$439, 121, MATCH($B$2, resultados!$A$1:$ZZ$1, 0))</f>
        <v/>
      </c>
      <c r="C127">
        <f>INDEX(resultados!$A$2:$ZZ$439, 121, MATCH($B$3, resultados!$A$1:$ZZ$1, 0))</f>
        <v/>
      </c>
    </row>
    <row r="128">
      <c r="A128">
        <f>INDEX(resultados!$A$2:$ZZ$439, 122, MATCH($B$1, resultados!$A$1:$ZZ$1, 0))</f>
        <v/>
      </c>
      <c r="B128">
        <f>INDEX(resultados!$A$2:$ZZ$439, 122, MATCH($B$2, resultados!$A$1:$ZZ$1, 0))</f>
        <v/>
      </c>
      <c r="C128">
        <f>INDEX(resultados!$A$2:$ZZ$439, 122, MATCH($B$3, resultados!$A$1:$ZZ$1, 0))</f>
        <v/>
      </c>
    </row>
    <row r="129">
      <c r="A129">
        <f>INDEX(resultados!$A$2:$ZZ$439, 123, MATCH($B$1, resultados!$A$1:$ZZ$1, 0))</f>
        <v/>
      </c>
      <c r="B129">
        <f>INDEX(resultados!$A$2:$ZZ$439, 123, MATCH($B$2, resultados!$A$1:$ZZ$1, 0))</f>
        <v/>
      </c>
      <c r="C129">
        <f>INDEX(resultados!$A$2:$ZZ$439, 123, MATCH($B$3, resultados!$A$1:$ZZ$1, 0))</f>
        <v/>
      </c>
    </row>
    <row r="130">
      <c r="A130">
        <f>INDEX(resultados!$A$2:$ZZ$439, 124, MATCH($B$1, resultados!$A$1:$ZZ$1, 0))</f>
        <v/>
      </c>
      <c r="B130">
        <f>INDEX(resultados!$A$2:$ZZ$439, 124, MATCH($B$2, resultados!$A$1:$ZZ$1, 0))</f>
        <v/>
      </c>
      <c r="C130">
        <f>INDEX(resultados!$A$2:$ZZ$439, 124, MATCH($B$3, resultados!$A$1:$ZZ$1, 0))</f>
        <v/>
      </c>
    </row>
    <row r="131">
      <c r="A131">
        <f>INDEX(resultados!$A$2:$ZZ$439, 125, MATCH($B$1, resultados!$A$1:$ZZ$1, 0))</f>
        <v/>
      </c>
      <c r="B131">
        <f>INDEX(resultados!$A$2:$ZZ$439, 125, MATCH($B$2, resultados!$A$1:$ZZ$1, 0))</f>
        <v/>
      </c>
      <c r="C131">
        <f>INDEX(resultados!$A$2:$ZZ$439, 125, MATCH($B$3, resultados!$A$1:$ZZ$1, 0))</f>
        <v/>
      </c>
    </row>
    <row r="132">
      <c r="A132">
        <f>INDEX(resultados!$A$2:$ZZ$439, 126, MATCH($B$1, resultados!$A$1:$ZZ$1, 0))</f>
        <v/>
      </c>
      <c r="B132">
        <f>INDEX(resultados!$A$2:$ZZ$439, 126, MATCH($B$2, resultados!$A$1:$ZZ$1, 0))</f>
        <v/>
      </c>
      <c r="C132">
        <f>INDEX(resultados!$A$2:$ZZ$439, 126, MATCH($B$3, resultados!$A$1:$ZZ$1, 0))</f>
        <v/>
      </c>
    </row>
    <row r="133">
      <c r="A133">
        <f>INDEX(resultados!$A$2:$ZZ$439, 127, MATCH($B$1, resultados!$A$1:$ZZ$1, 0))</f>
        <v/>
      </c>
      <c r="B133">
        <f>INDEX(resultados!$A$2:$ZZ$439, 127, MATCH($B$2, resultados!$A$1:$ZZ$1, 0))</f>
        <v/>
      </c>
      <c r="C133">
        <f>INDEX(resultados!$A$2:$ZZ$439, 127, MATCH($B$3, resultados!$A$1:$ZZ$1, 0))</f>
        <v/>
      </c>
    </row>
    <row r="134">
      <c r="A134">
        <f>INDEX(resultados!$A$2:$ZZ$439, 128, MATCH($B$1, resultados!$A$1:$ZZ$1, 0))</f>
        <v/>
      </c>
      <c r="B134">
        <f>INDEX(resultados!$A$2:$ZZ$439, 128, MATCH($B$2, resultados!$A$1:$ZZ$1, 0))</f>
        <v/>
      </c>
      <c r="C134">
        <f>INDEX(resultados!$A$2:$ZZ$439, 128, MATCH($B$3, resultados!$A$1:$ZZ$1, 0))</f>
        <v/>
      </c>
    </row>
    <row r="135">
      <c r="A135">
        <f>INDEX(resultados!$A$2:$ZZ$439, 129, MATCH($B$1, resultados!$A$1:$ZZ$1, 0))</f>
        <v/>
      </c>
      <c r="B135">
        <f>INDEX(resultados!$A$2:$ZZ$439, 129, MATCH($B$2, resultados!$A$1:$ZZ$1, 0))</f>
        <v/>
      </c>
      <c r="C135">
        <f>INDEX(resultados!$A$2:$ZZ$439, 129, MATCH($B$3, resultados!$A$1:$ZZ$1, 0))</f>
        <v/>
      </c>
    </row>
    <row r="136">
      <c r="A136">
        <f>INDEX(resultados!$A$2:$ZZ$439, 130, MATCH($B$1, resultados!$A$1:$ZZ$1, 0))</f>
        <v/>
      </c>
      <c r="B136">
        <f>INDEX(resultados!$A$2:$ZZ$439, 130, MATCH($B$2, resultados!$A$1:$ZZ$1, 0))</f>
        <v/>
      </c>
      <c r="C136">
        <f>INDEX(resultados!$A$2:$ZZ$439, 130, MATCH($B$3, resultados!$A$1:$ZZ$1, 0))</f>
        <v/>
      </c>
    </row>
    <row r="137">
      <c r="A137">
        <f>INDEX(resultados!$A$2:$ZZ$439, 131, MATCH($B$1, resultados!$A$1:$ZZ$1, 0))</f>
        <v/>
      </c>
      <c r="B137">
        <f>INDEX(resultados!$A$2:$ZZ$439, 131, MATCH($B$2, resultados!$A$1:$ZZ$1, 0))</f>
        <v/>
      </c>
      <c r="C137">
        <f>INDEX(resultados!$A$2:$ZZ$439, 131, MATCH($B$3, resultados!$A$1:$ZZ$1, 0))</f>
        <v/>
      </c>
    </row>
    <row r="138">
      <c r="A138">
        <f>INDEX(resultados!$A$2:$ZZ$439, 132, MATCH($B$1, resultados!$A$1:$ZZ$1, 0))</f>
        <v/>
      </c>
      <c r="B138">
        <f>INDEX(resultados!$A$2:$ZZ$439, 132, MATCH($B$2, resultados!$A$1:$ZZ$1, 0))</f>
        <v/>
      </c>
      <c r="C138">
        <f>INDEX(resultados!$A$2:$ZZ$439, 132, MATCH($B$3, resultados!$A$1:$ZZ$1, 0))</f>
        <v/>
      </c>
    </row>
    <row r="139">
      <c r="A139">
        <f>INDEX(resultados!$A$2:$ZZ$439, 133, MATCH($B$1, resultados!$A$1:$ZZ$1, 0))</f>
        <v/>
      </c>
      <c r="B139">
        <f>INDEX(resultados!$A$2:$ZZ$439, 133, MATCH($B$2, resultados!$A$1:$ZZ$1, 0))</f>
        <v/>
      </c>
      <c r="C139">
        <f>INDEX(resultados!$A$2:$ZZ$439, 133, MATCH($B$3, resultados!$A$1:$ZZ$1, 0))</f>
        <v/>
      </c>
    </row>
    <row r="140">
      <c r="A140">
        <f>INDEX(resultados!$A$2:$ZZ$439, 134, MATCH($B$1, resultados!$A$1:$ZZ$1, 0))</f>
        <v/>
      </c>
      <c r="B140">
        <f>INDEX(resultados!$A$2:$ZZ$439, 134, MATCH($B$2, resultados!$A$1:$ZZ$1, 0))</f>
        <v/>
      </c>
      <c r="C140">
        <f>INDEX(resultados!$A$2:$ZZ$439, 134, MATCH($B$3, resultados!$A$1:$ZZ$1, 0))</f>
        <v/>
      </c>
    </row>
    <row r="141">
      <c r="A141">
        <f>INDEX(resultados!$A$2:$ZZ$439, 135, MATCH($B$1, resultados!$A$1:$ZZ$1, 0))</f>
        <v/>
      </c>
      <c r="B141">
        <f>INDEX(resultados!$A$2:$ZZ$439, 135, MATCH($B$2, resultados!$A$1:$ZZ$1, 0))</f>
        <v/>
      </c>
      <c r="C141">
        <f>INDEX(resultados!$A$2:$ZZ$439, 135, MATCH($B$3, resultados!$A$1:$ZZ$1, 0))</f>
        <v/>
      </c>
    </row>
    <row r="142">
      <c r="A142">
        <f>INDEX(resultados!$A$2:$ZZ$439, 136, MATCH($B$1, resultados!$A$1:$ZZ$1, 0))</f>
        <v/>
      </c>
      <c r="B142">
        <f>INDEX(resultados!$A$2:$ZZ$439, 136, MATCH($B$2, resultados!$A$1:$ZZ$1, 0))</f>
        <v/>
      </c>
      <c r="C142">
        <f>INDEX(resultados!$A$2:$ZZ$439, 136, MATCH($B$3, resultados!$A$1:$ZZ$1, 0))</f>
        <v/>
      </c>
    </row>
    <row r="143">
      <c r="A143">
        <f>INDEX(resultados!$A$2:$ZZ$439, 137, MATCH($B$1, resultados!$A$1:$ZZ$1, 0))</f>
        <v/>
      </c>
      <c r="B143">
        <f>INDEX(resultados!$A$2:$ZZ$439, 137, MATCH($B$2, resultados!$A$1:$ZZ$1, 0))</f>
        <v/>
      </c>
      <c r="C143">
        <f>INDEX(resultados!$A$2:$ZZ$439, 137, MATCH($B$3, resultados!$A$1:$ZZ$1, 0))</f>
        <v/>
      </c>
    </row>
    <row r="144">
      <c r="A144">
        <f>INDEX(resultados!$A$2:$ZZ$439, 138, MATCH($B$1, resultados!$A$1:$ZZ$1, 0))</f>
        <v/>
      </c>
      <c r="B144">
        <f>INDEX(resultados!$A$2:$ZZ$439, 138, MATCH($B$2, resultados!$A$1:$ZZ$1, 0))</f>
        <v/>
      </c>
      <c r="C144">
        <f>INDEX(resultados!$A$2:$ZZ$439, 138, MATCH($B$3, resultados!$A$1:$ZZ$1, 0))</f>
        <v/>
      </c>
    </row>
    <row r="145">
      <c r="A145">
        <f>INDEX(resultados!$A$2:$ZZ$439, 139, MATCH($B$1, resultados!$A$1:$ZZ$1, 0))</f>
        <v/>
      </c>
      <c r="B145">
        <f>INDEX(resultados!$A$2:$ZZ$439, 139, MATCH($B$2, resultados!$A$1:$ZZ$1, 0))</f>
        <v/>
      </c>
      <c r="C145">
        <f>INDEX(resultados!$A$2:$ZZ$439, 139, MATCH($B$3, resultados!$A$1:$ZZ$1, 0))</f>
        <v/>
      </c>
    </row>
    <row r="146">
      <c r="A146">
        <f>INDEX(resultados!$A$2:$ZZ$439, 140, MATCH($B$1, resultados!$A$1:$ZZ$1, 0))</f>
        <v/>
      </c>
      <c r="B146">
        <f>INDEX(resultados!$A$2:$ZZ$439, 140, MATCH($B$2, resultados!$A$1:$ZZ$1, 0))</f>
        <v/>
      </c>
      <c r="C146">
        <f>INDEX(resultados!$A$2:$ZZ$439, 140, MATCH($B$3, resultados!$A$1:$ZZ$1, 0))</f>
        <v/>
      </c>
    </row>
    <row r="147">
      <c r="A147">
        <f>INDEX(resultados!$A$2:$ZZ$439, 141, MATCH($B$1, resultados!$A$1:$ZZ$1, 0))</f>
        <v/>
      </c>
      <c r="B147">
        <f>INDEX(resultados!$A$2:$ZZ$439, 141, MATCH($B$2, resultados!$A$1:$ZZ$1, 0))</f>
        <v/>
      </c>
      <c r="C147">
        <f>INDEX(resultados!$A$2:$ZZ$439, 141, MATCH($B$3, resultados!$A$1:$ZZ$1, 0))</f>
        <v/>
      </c>
    </row>
    <row r="148">
      <c r="A148">
        <f>INDEX(resultados!$A$2:$ZZ$439, 142, MATCH($B$1, resultados!$A$1:$ZZ$1, 0))</f>
        <v/>
      </c>
      <c r="B148">
        <f>INDEX(resultados!$A$2:$ZZ$439, 142, MATCH($B$2, resultados!$A$1:$ZZ$1, 0))</f>
        <v/>
      </c>
      <c r="C148">
        <f>INDEX(resultados!$A$2:$ZZ$439, 142, MATCH($B$3, resultados!$A$1:$ZZ$1, 0))</f>
        <v/>
      </c>
    </row>
    <row r="149">
      <c r="A149">
        <f>INDEX(resultados!$A$2:$ZZ$439, 143, MATCH($B$1, resultados!$A$1:$ZZ$1, 0))</f>
        <v/>
      </c>
      <c r="B149">
        <f>INDEX(resultados!$A$2:$ZZ$439, 143, MATCH($B$2, resultados!$A$1:$ZZ$1, 0))</f>
        <v/>
      </c>
      <c r="C149">
        <f>INDEX(resultados!$A$2:$ZZ$439, 143, MATCH($B$3, resultados!$A$1:$ZZ$1, 0))</f>
        <v/>
      </c>
    </row>
    <row r="150">
      <c r="A150">
        <f>INDEX(resultados!$A$2:$ZZ$439, 144, MATCH($B$1, resultados!$A$1:$ZZ$1, 0))</f>
        <v/>
      </c>
      <c r="B150">
        <f>INDEX(resultados!$A$2:$ZZ$439, 144, MATCH($B$2, resultados!$A$1:$ZZ$1, 0))</f>
        <v/>
      </c>
      <c r="C150">
        <f>INDEX(resultados!$A$2:$ZZ$439, 144, MATCH($B$3, resultados!$A$1:$ZZ$1, 0))</f>
        <v/>
      </c>
    </row>
    <row r="151">
      <c r="A151">
        <f>INDEX(resultados!$A$2:$ZZ$439, 145, MATCH($B$1, resultados!$A$1:$ZZ$1, 0))</f>
        <v/>
      </c>
      <c r="B151">
        <f>INDEX(resultados!$A$2:$ZZ$439, 145, MATCH($B$2, resultados!$A$1:$ZZ$1, 0))</f>
        <v/>
      </c>
      <c r="C151">
        <f>INDEX(resultados!$A$2:$ZZ$439, 145, MATCH($B$3, resultados!$A$1:$ZZ$1, 0))</f>
        <v/>
      </c>
    </row>
    <row r="152">
      <c r="A152">
        <f>INDEX(resultados!$A$2:$ZZ$439, 146, MATCH($B$1, resultados!$A$1:$ZZ$1, 0))</f>
        <v/>
      </c>
      <c r="B152">
        <f>INDEX(resultados!$A$2:$ZZ$439, 146, MATCH($B$2, resultados!$A$1:$ZZ$1, 0))</f>
        <v/>
      </c>
      <c r="C152">
        <f>INDEX(resultados!$A$2:$ZZ$439, 146, MATCH($B$3, resultados!$A$1:$ZZ$1, 0))</f>
        <v/>
      </c>
    </row>
    <row r="153">
      <c r="A153">
        <f>INDEX(resultados!$A$2:$ZZ$439, 147, MATCH($B$1, resultados!$A$1:$ZZ$1, 0))</f>
        <v/>
      </c>
      <c r="B153">
        <f>INDEX(resultados!$A$2:$ZZ$439, 147, MATCH($B$2, resultados!$A$1:$ZZ$1, 0))</f>
        <v/>
      </c>
      <c r="C153">
        <f>INDEX(resultados!$A$2:$ZZ$439, 147, MATCH($B$3, resultados!$A$1:$ZZ$1, 0))</f>
        <v/>
      </c>
    </row>
    <row r="154">
      <c r="A154">
        <f>INDEX(resultados!$A$2:$ZZ$439, 148, MATCH($B$1, resultados!$A$1:$ZZ$1, 0))</f>
        <v/>
      </c>
      <c r="B154">
        <f>INDEX(resultados!$A$2:$ZZ$439, 148, MATCH($B$2, resultados!$A$1:$ZZ$1, 0))</f>
        <v/>
      </c>
      <c r="C154">
        <f>INDEX(resultados!$A$2:$ZZ$439, 148, MATCH($B$3, resultados!$A$1:$ZZ$1, 0))</f>
        <v/>
      </c>
    </row>
    <row r="155">
      <c r="A155">
        <f>INDEX(resultados!$A$2:$ZZ$439, 149, MATCH($B$1, resultados!$A$1:$ZZ$1, 0))</f>
        <v/>
      </c>
      <c r="B155">
        <f>INDEX(resultados!$A$2:$ZZ$439, 149, MATCH($B$2, resultados!$A$1:$ZZ$1, 0))</f>
        <v/>
      </c>
      <c r="C155">
        <f>INDEX(resultados!$A$2:$ZZ$439, 149, MATCH($B$3, resultados!$A$1:$ZZ$1, 0))</f>
        <v/>
      </c>
    </row>
    <row r="156">
      <c r="A156">
        <f>INDEX(resultados!$A$2:$ZZ$439, 150, MATCH($B$1, resultados!$A$1:$ZZ$1, 0))</f>
        <v/>
      </c>
      <c r="B156">
        <f>INDEX(resultados!$A$2:$ZZ$439, 150, MATCH($B$2, resultados!$A$1:$ZZ$1, 0))</f>
        <v/>
      </c>
      <c r="C156">
        <f>INDEX(resultados!$A$2:$ZZ$439, 150, MATCH($B$3, resultados!$A$1:$ZZ$1, 0))</f>
        <v/>
      </c>
    </row>
    <row r="157">
      <c r="A157">
        <f>INDEX(resultados!$A$2:$ZZ$439, 151, MATCH($B$1, resultados!$A$1:$ZZ$1, 0))</f>
        <v/>
      </c>
      <c r="B157">
        <f>INDEX(resultados!$A$2:$ZZ$439, 151, MATCH($B$2, resultados!$A$1:$ZZ$1, 0))</f>
        <v/>
      </c>
      <c r="C157">
        <f>INDEX(resultados!$A$2:$ZZ$439, 151, MATCH($B$3, resultados!$A$1:$ZZ$1, 0))</f>
        <v/>
      </c>
    </row>
    <row r="158">
      <c r="A158">
        <f>INDEX(resultados!$A$2:$ZZ$439, 152, MATCH($B$1, resultados!$A$1:$ZZ$1, 0))</f>
        <v/>
      </c>
      <c r="B158">
        <f>INDEX(resultados!$A$2:$ZZ$439, 152, MATCH($B$2, resultados!$A$1:$ZZ$1, 0))</f>
        <v/>
      </c>
      <c r="C158">
        <f>INDEX(resultados!$A$2:$ZZ$439, 152, MATCH($B$3, resultados!$A$1:$ZZ$1, 0))</f>
        <v/>
      </c>
    </row>
    <row r="159">
      <c r="A159">
        <f>INDEX(resultados!$A$2:$ZZ$439, 153, MATCH($B$1, resultados!$A$1:$ZZ$1, 0))</f>
        <v/>
      </c>
      <c r="B159">
        <f>INDEX(resultados!$A$2:$ZZ$439, 153, MATCH($B$2, resultados!$A$1:$ZZ$1, 0))</f>
        <v/>
      </c>
      <c r="C159">
        <f>INDEX(resultados!$A$2:$ZZ$439, 153, MATCH($B$3, resultados!$A$1:$ZZ$1, 0))</f>
        <v/>
      </c>
    </row>
    <row r="160">
      <c r="A160">
        <f>INDEX(resultados!$A$2:$ZZ$439, 154, MATCH($B$1, resultados!$A$1:$ZZ$1, 0))</f>
        <v/>
      </c>
      <c r="B160">
        <f>INDEX(resultados!$A$2:$ZZ$439, 154, MATCH($B$2, resultados!$A$1:$ZZ$1, 0))</f>
        <v/>
      </c>
      <c r="C160">
        <f>INDEX(resultados!$A$2:$ZZ$439, 154, MATCH($B$3, resultados!$A$1:$ZZ$1, 0))</f>
        <v/>
      </c>
    </row>
    <row r="161">
      <c r="A161">
        <f>INDEX(resultados!$A$2:$ZZ$439, 155, MATCH($B$1, resultados!$A$1:$ZZ$1, 0))</f>
        <v/>
      </c>
      <c r="B161">
        <f>INDEX(resultados!$A$2:$ZZ$439, 155, MATCH($B$2, resultados!$A$1:$ZZ$1, 0))</f>
        <v/>
      </c>
      <c r="C161">
        <f>INDEX(resultados!$A$2:$ZZ$439, 155, MATCH($B$3, resultados!$A$1:$ZZ$1, 0))</f>
        <v/>
      </c>
    </row>
    <row r="162">
      <c r="A162">
        <f>INDEX(resultados!$A$2:$ZZ$439, 156, MATCH($B$1, resultados!$A$1:$ZZ$1, 0))</f>
        <v/>
      </c>
      <c r="B162">
        <f>INDEX(resultados!$A$2:$ZZ$439, 156, MATCH($B$2, resultados!$A$1:$ZZ$1, 0))</f>
        <v/>
      </c>
      <c r="C162">
        <f>INDEX(resultados!$A$2:$ZZ$439, 156, MATCH($B$3, resultados!$A$1:$ZZ$1, 0))</f>
        <v/>
      </c>
    </row>
    <row r="163">
      <c r="A163">
        <f>INDEX(resultados!$A$2:$ZZ$439, 157, MATCH($B$1, resultados!$A$1:$ZZ$1, 0))</f>
        <v/>
      </c>
      <c r="B163">
        <f>INDEX(resultados!$A$2:$ZZ$439, 157, MATCH($B$2, resultados!$A$1:$ZZ$1, 0))</f>
        <v/>
      </c>
      <c r="C163">
        <f>INDEX(resultados!$A$2:$ZZ$439, 157, MATCH($B$3, resultados!$A$1:$ZZ$1, 0))</f>
        <v/>
      </c>
    </row>
    <row r="164">
      <c r="A164">
        <f>INDEX(resultados!$A$2:$ZZ$439, 158, MATCH($B$1, resultados!$A$1:$ZZ$1, 0))</f>
        <v/>
      </c>
      <c r="B164">
        <f>INDEX(resultados!$A$2:$ZZ$439, 158, MATCH($B$2, resultados!$A$1:$ZZ$1, 0))</f>
        <v/>
      </c>
      <c r="C164">
        <f>INDEX(resultados!$A$2:$ZZ$439, 158, MATCH($B$3, resultados!$A$1:$ZZ$1, 0))</f>
        <v/>
      </c>
    </row>
    <row r="165">
      <c r="A165">
        <f>INDEX(resultados!$A$2:$ZZ$439, 159, MATCH($B$1, resultados!$A$1:$ZZ$1, 0))</f>
        <v/>
      </c>
      <c r="B165">
        <f>INDEX(resultados!$A$2:$ZZ$439, 159, MATCH($B$2, resultados!$A$1:$ZZ$1, 0))</f>
        <v/>
      </c>
      <c r="C165">
        <f>INDEX(resultados!$A$2:$ZZ$439, 159, MATCH($B$3, resultados!$A$1:$ZZ$1, 0))</f>
        <v/>
      </c>
    </row>
    <row r="166">
      <c r="A166">
        <f>INDEX(resultados!$A$2:$ZZ$439, 160, MATCH($B$1, resultados!$A$1:$ZZ$1, 0))</f>
        <v/>
      </c>
      <c r="B166">
        <f>INDEX(resultados!$A$2:$ZZ$439, 160, MATCH($B$2, resultados!$A$1:$ZZ$1, 0))</f>
        <v/>
      </c>
      <c r="C166">
        <f>INDEX(resultados!$A$2:$ZZ$439, 160, MATCH($B$3, resultados!$A$1:$ZZ$1, 0))</f>
        <v/>
      </c>
    </row>
    <row r="167">
      <c r="A167">
        <f>INDEX(resultados!$A$2:$ZZ$439, 161, MATCH($B$1, resultados!$A$1:$ZZ$1, 0))</f>
        <v/>
      </c>
      <c r="B167">
        <f>INDEX(resultados!$A$2:$ZZ$439, 161, MATCH($B$2, resultados!$A$1:$ZZ$1, 0))</f>
        <v/>
      </c>
      <c r="C167">
        <f>INDEX(resultados!$A$2:$ZZ$439, 161, MATCH($B$3, resultados!$A$1:$ZZ$1, 0))</f>
        <v/>
      </c>
    </row>
    <row r="168">
      <c r="A168">
        <f>INDEX(resultados!$A$2:$ZZ$439, 162, MATCH($B$1, resultados!$A$1:$ZZ$1, 0))</f>
        <v/>
      </c>
      <c r="B168">
        <f>INDEX(resultados!$A$2:$ZZ$439, 162, MATCH($B$2, resultados!$A$1:$ZZ$1, 0))</f>
        <v/>
      </c>
      <c r="C168">
        <f>INDEX(resultados!$A$2:$ZZ$439, 162, MATCH($B$3, resultados!$A$1:$ZZ$1, 0))</f>
        <v/>
      </c>
    </row>
    <row r="169">
      <c r="A169">
        <f>INDEX(resultados!$A$2:$ZZ$439, 163, MATCH($B$1, resultados!$A$1:$ZZ$1, 0))</f>
        <v/>
      </c>
      <c r="B169">
        <f>INDEX(resultados!$A$2:$ZZ$439, 163, MATCH($B$2, resultados!$A$1:$ZZ$1, 0))</f>
        <v/>
      </c>
      <c r="C169">
        <f>INDEX(resultados!$A$2:$ZZ$439, 163, MATCH($B$3, resultados!$A$1:$ZZ$1, 0))</f>
        <v/>
      </c>
    </row>
    <row r="170">
      <c r="A170">
        <f>INDEX(resultados!$A$2:$ZZ$439, 164, MATCH($B$1, resultados!$A$1:$ZZ$1, 0))</f>
        <v/>
      </c>
      <c r="B170">
        <f>INDEX(resultados!$A$2:$ZZ$439, 164, MATCH($B$2, resultados!$A$1:$ZZ$1, 0))</f>
        <v/>
      </c>
      <c r="C170">
        <f>INDEX(resultados!$A$2:$ZZ$439, 164, MATCH($B$3, resultados!$A$1:$ZZ$1, 0))</f>
        <v/>
      </c>
    </row>
    <row r="171">
      <c r="A171">
        <f>INDEX(resultados!$A$2:$ZZ$439, 165, MATCH($B$1, resultados!$A$1:$ZZ$1, 0))</f>
        <v/>
      </c>
      <c r="B171">
        <f>INDEX(resultados!$A$2:$ZZ$439, 165, MATCH($B$2, resultados!$A$1:$ZZ$1, 0))</f>
        <v/>
      </c>
      <c r="C171">
        <f>INDEX(resultados!$A$2:$ZZ$439, 165, MATCH($B$3, resultados!$A$1:$ZZ$1, 0))</f>
        <v/>
      </c>
    </row>
    <row r="172">
      <c r="A172">
        <f>INDEX(resultados!$A$2:$ZZ$439, 166, MATCH($B$1, resultados!$A$1:$ZZ$1, 0))</f>
        <v/>
      </c>
      <c r="B172">
        <f>INDEX(resultados!$A$2:$ZZ$439, 166, MATCH($B$2, resultados!$A$1:$ZZ$1, 0))</f>
        <v/>
      </c>
      <c r="C172">
        <f>INDEX(resultados!$A$2:$ZZ$439, 166, MATCH($B$3, resultados!$A$1:$ZZ$1, 0))</f>
        <v/>
      </c>
    </row>
    <row r="173">
      <c r="A173">
        <f>INDEX(resultados!$A$2:$ZZ$439, 167, MATCH($B$1, resultados!$A$1:$ZZ$1, 0))</f>
        <v/>
      </c>
      <c r="B173">
        <f>INDEX(resultados!$A$2:$ZZ$439, 167, MATCH($B$2, resultados!$A$1:$ZZ$1, 0))</f>
        <v/>
      </c>
      <c r="C173">
        <f>INDEX(resultados!$A$2:$ZZ$439, 167, MATCH($B$3, resultados!$A$1:$ZZ$1, 0))</f>
        <v/>
      </c>
    </row>
    <row r="174">
      <c r="A174">
        <f>INDEX(resultados!$A$2:$ZZ$439, 168, MATCH($B$1, resultados!$A$1:$ZZ$1, 0))</f>
        <v/>
      </c>
      <c r="B174">
        <f>INDEX(resultados!$A$2:$ZZ$439, 168, MATCH($B$2, resultados!$A$1:$ZZ$1, 0))</f>
        <v/>
      </c>
      <c r="C174">
        <f>INDEX(resultados!$A$2:$ZZ$439, 168, MATCH($B$3, resultados!$A$1:$ZZ$1, 0))</f>
        <v/>
      </c>
    </row>
    <row r="175">
      <c r="A175">
        <f>INDEX(resultados!$A$2:$ZZ$439, 169, MATCH($B$1, resultados!$A$1:$ZZ$1, 0))</f>
        <v/>
      </c>
      <c r="B175">
        <f>INDEX(resultados!$A$2:$ZZ$439, 169, MATCH($B$2, resultados!$A$1:$ZZ$1, 0))</f>
        <v/>
      </c>
      <c r="C175">
        <f>INDEX(resultados!$A$2:$ZZ$439, 169, MATCH($B$3, resultados!$A$1:$ZZ$1, 0))</f>
        <v/>
      </c>
    </row>
    <row r="176">
      <c r="A176">
        <f>INDEX(resultados!$A$2:$ZZ$439, 170, MATCH($B$1, resultados!$A$1:$ZZ$1, 0))</f>
        <v/>
      </c>
      <c r="B176">
        <f>INDEX(resultados!$A$2:$ZZ$439, 170, MATCH($B$2, resultados!$A$1:$ZZ$1, 0))</f>
        <v/>
      </c>
      <c r="C176">
        <f>INDEX(resultados!$A$2:$ZZ$439, 170, MATCH($B$3, resultados!$A$1:$ZZ$1, 0))</f>
        <v/>
      </c>
    </row>
    <row r="177">
      <c r="A177">
        <f>INDEX(resultados!$A$2:$ZZ$439, 171, MATCH($B$1, resultados!$A$1:$ZZ$1, 0))</f>
        <v/>
      </c>
      <c r="B177">
        <f>INDEX(resultados!$A$2:$ZZ$439, 171, MATCH($B$2, resultados!$A$1:$ZZ$1, 0))</f>
        <v/>
      </c>
      <c r="C177">
        <f>INDEX(resultados!$A$2:$ZZ$439, 171, MATCH($B$3, resultados!$A$1:$ZZ$1, 0))</f>
        <v/>
      </c>
    </row>
    <row r="178">
      <c r="A178">
        <f>INDEX(resultados!$A$2:$ZZ$439, 172, MATCH($B$1, resultados!$A$1:$ZZ$1, 0))</f>
        <v/>
      </c>
      <c r="B178">
        <f>INDEX(resultados!$A$2:$ZZ$439, 172, MATCH($B$2, resultados!$A$1:$ZZ$1, 0))</f>
        <v/>
      </c>
      <c r="C178">
        <f>INDEX(resultados!$A$2:$ZZ$439, 172, MATCH($B$3, resultados!$A$1:$ZZ$1, 0))</f>
        <v/>
      </c>
    </row>
    <row r="179">
      <c r="A179">
        <f>INDEX(resultados!$A$2:$ZZ$439, 173, MATCH($B$1, resultados!$A$1:$ZZ$1, 0))</f>
        <v/>
      </c>
      <c r="B179">
        <f>INDEX(resultados!$A$2:$ZZ$439, 173, MATCH($B$2, resultados!$A$1:$ZZ$1, 0))</f>
        <v/>
      </c>
      <c r="C179">
        <f>INDEX(resultados!$A$2:$ZZ$439, 173, MATCH($B$3, resultados!$A$1:$ZZ$1, 0))</f>
        <v/>
      </c>
    </row>
    <row r="180">
      <c r="A180">
        <f>INDEX(resultados!$A$2:$ZZ$439, 174, MATCH($B$1, resultados!$A$1:$ZZ$1, 0))</f>
        <v/>
      </c>
      <c r="B180">
        <f>INDEX(resultados!$A$2:$ZZ$439, 174, MATCH($B$2, resultados!$A$1:$ZZ$1, 0))</f>
        <v/>
      </c>
      <c r="C180">
        <f>INDEX(resultados!$A$2:$ZZ$439, 174, MATCH($B$3, resultados!$A$1:$ZZ$1, 0))</f>
        <v/>
      </c>
    </row>
    <row r="181">
      <c r="A181">
        <f>INDEX(resultados!$A$2:$ZZ$439, 175, MATCH($B$1, resultados!$A$1:$ZZ$1, 0))</f>
        <v/>
      </c>
      <c r="B181">
        <f>INDEX(resultados!$A$2:$ZZ$439, 175, MATCH($B$2, resultados!$A$1:$ZZ$1, 0))</f>
        <v/>
      </c>
      <c r="C181">
        <f>INDEX(resultados!$A$2:$ZZ$439, 175, MATCH($B$3, resultados!$A$1:$ZZ$1, 0))</f>
        <v/>
      </c>
    </row>
    <row r="182">
      <c r="A182">
        <f>INDEX(resultados!$A$2:$ZZ$439, 176, MATCH($B$1, resultados!$A$1:$ZZ$1, 0))</f>
        <v/>
      </c>
      <c r="B182">
        <f>INDEX(resultados!$A$2:$ZZ$439, 176, MATCH($B$2, resultados!$A$1:$ZZ$1, 0))</f>
        <v/>
      </c>
      <c r="C182">
        <f>INDEX(resultados!$A$2:$ZZ$439, 176, MATCH($B$3, resultados!$A$1:$ZZ$1, 0))</f>
        <v/>
      </c>
    </row>
    <row r="183">
      <c r="A183">
        <f>INDEX(resultados!$A$2:$ZZ$439, 177, MATCH($B$1, resultados!$A$1:$ZZ$1, 0))</f>
        <v/>
      </c>
      <c r="B183">
        <f>INDEX(resultados!$A$2:$ZZ$439, 177, MATCH($B$2, resultados!$A$1:$ZZ$1, 0))</f>
        <v/>
      </c>
      <c r="C183">
        <f>INDEX(resultados!$A$2:$ZZ$439, 177, MATCH($B$3, resultados!$A$1:$ZZ$1, 0))</f>
        <v/>
      </c>
    </row>
    <row r="184">
      <c r="A184">
        <f>INDEX(resultados!$A$2:$ZZ$439, 178, MATCH($B$1, resultados!$A$1:$ZZ$1, 0))</f>
        <v/>
      </c>
      <c r="B184">
        <f>INDEX(resultados!$A$2:$ZZ$439, 178, MATCH($B$2, resultados!$A$1:$ZZ$1, 0))</f>
        <v/>
      </c>
      <c r="C184">
        <f>INDEX(resultados!$A$2:$ZZ$439, 178, MATCH($B$3, resultados!$A$1:$ZZ$1, 0))</f>
        <v/>
      </c>
    </row>
    <row r="185">
      <c r="A185">
        <f>INDEX(resultados!$A$2:$ZZ$439, 179, MATCH($B$1, resultados!$A$1:$ZZ$1, 0))</f>
        <v/>
      </c>
      <c r="B185">
        <f>INDEX(resultados!$A$2:$ZZ$439, 179, MATCH($B$2, resultados!$A$1:$ZZ$1, 0))</f>
        <v/>
      </c>
      <c r="C185">
        <f>INDEX(resultados!$A$2:$ZZ$439, 179, MATCH($B$3, resultados!$A$1:$ZZ$1, 0))</f>
        <v/>
      </c>
    </row>
    <row r="186">
      <c r="A186">
        <f>INDEX(resultados!$A$2:$ZZ$439, 180, MATCH($B$1, resultados!$A$1:$ZZ$1, 0))</f>
        <v/>
      </c>
      <c r="B186">
        <f>INDEX(resultados!$A$2:$ZZ$439, 180, MATCH($B$2, resultados!$A$1:$ZZ$1, 0))</f>
        <v/>
      </c>
      <c r="C186">
        <f>INDEX(resultados!$A$2:$ZZ$439, 180, MATCH($B$3, resultados!$A$1:$ZZ$1, 0))</f>
        <v/>
      </c>
    </row>
    <row r="187">
      <c r="A187">
        <f>INDEX(resultados!$A$2:$ZZ$439, 181, MATCH($B$1, resultados!$A$1:$ZZ$1, 0))</f>
        <v/>
      </c>
      <c r="B187">
        <f>INDEX(resultados!$A$2:$ZZ$439, 181, MATCH($B$2, resultados!$A$1:$ZZ$1, 0))</f>
        <v/>
      </c>
      <c r="C187">
        <f>INDEX(resultados!$A$2:$ZZ$439, 181, MATCH($B$3, resultados!$A$1:$ZZ$1, 0))</f>
        <v/>
      </c>
    </row>
    <row r="188">
      <c r="A188">
        <f>INDEX(resultados!$A$2:$ZZ$439, 182, MATCH($B$1, resultados!$A$1:$ZZ$1, 0))</f>
        <v/>
      </c>
      <c r="B188">
        <f>INDEX(resultados!$A$2:$ZZ$439, 182, MATCH($B$2, resultados!$A$1:$ZZ$1, 0))</f>
        <v/>
      </c>
      <c r="C188">
        <f>INDEX(resultados!$A$2:$ZZ$439, 182, MATCH($B$3, resultados!$A$1:$ZZ$1, 0))</f>
        <v/>
      </c>
    </row>
    <row r="189">
      <c r="A189">
        <f>INDEX(resultados!$A$2:$ZZ$439, 183, MATCH($B$1, resultados!$A$1:$ZZ$1, 0))</f>
        <v/>
      </c>
      <c r="B189">
        <f>INDEX(resultados!$A$2:$ZZ$439, 183, MATCH($B$2, resultados!$A$1:$ZZ$1, 0))</f>
        <v/>
      </c>
      <c r="C189">
        <f>INDEX(resultados!$A$2:$ZZ$439, 183, MATCH($B$3, resultados!$A$1:$ZZ$1, 0))</f>
        <v/>
      </c>
    </row>
    <row r="190">
      <c r="A190">
        <f>INDEX(resultados!$A$2:$ZZ$439, 184, MATCH($B$1, resultados!$A$1:$ZZ$1, 0))</f>
        <v/>
      </c>
      <c r="B190">
        <f>INDEX(resultados!$A$2:$ZZ$439, 184, MATCH($B$2, resultados!$A$1:$ZZ$1, 0))</f>
        <v/>
      </c>
      <c r="C190">
        <f>INDEX(resultados!$A$2:$ZZ$439, 184, MATCH($B$3, resultados!$A$1:$ZZ$1, 0))</f>
        <v/>
      </c>
    </row>
    <row r="191">
      <c r="A191">
        <f>INDEX(resultados!$A$2:$ZZ$439, 185, MATCH($B$1, resultados!$A$1:$ZZ$1, 0))</f>
        <v/>
      </c>
      <c r="B191">
        <f>INDEX(resultados!$A$2:$ZZ$439, 185, MATCH($B$2, resultados!$A$1:$ZZ$1, 0))</f>
        <v/>
      </c>
      <c r="C191">
        <f>INDEX(resultados!$A$2:$ZZ$439, 185, MATCH($B$3, resultados!$A$1:$ZZ$1, 0))</f>
        <v/>
      </c>
    </row>
    <row r="192">
      <c r="A192">
        <f>INDEX(resultados!$A$2:$ZZ$439, 186, MATCH($B$1, resultados!$A$1:$ZZ$1, 0))</f>
        <v/>
      </c>
      <c r="B192">
        <f>INDEX(resultados!$A$2:$ZZ$439, 186, MATCH($B$2, resultados!$A$1:$ZZ$1, 0))</f>
        <v/>
      </c>
      <c r="C192">
        <f>INDEX(resultados!$A$2:$ZZ$439, 186, MATCH($B$3, resultados!$A$1:$ZZ$1, 0))</f>
        <v/>
      </c>
    </row>
    <row r="193">
      <c r="A193">
        <f>INDEX(resultados!$A$2:$ZZ$439, 187, MATCH($B$1, resultados!$A$1:$ZZ$1, 0))</f>
        <v/>
      </c>
      <c r="B193">
        <f>INDEX(resultados!$A$2:$ZZ$439, 187, MATCH($B$2, resultados!$A$1:$ZZ$1, 0))</f>
        <v/>
      </c>
      <c r="C193">
        <f>INDEX(resultados!$A$2:$ZZ$439, 187, MATCH($B$3, resultados!$A$1:$ZZ$1, 0))</f>
        <v/>
      </c>
    </row>
    <row r="194">
      <c r="A194">
        <f>INDEX(resultados!$A$2:$ZZ$439, 188, MATCH($B$1, resultados!$A$1:$ZZ$1, 0))</f>
        <v/>
      </c>
      <c r="B194">
        <f>INDEX(resultados!$A$2:$ZZ$439, 188, MATCH($B$2, resultados!$A$1:$ZZ$1, 0))</f>
        <v/>
      </c>
      <c r="C194">
        <f>INDEX(resultados!$A$2:$ZZ$439, 188, MATCH($B$3, resultados!$A$1:$ZZ$1, 0))</f>
        <v/>
      </c>
    </row>
    <row r="195">
      <c r="A195">
        <f>INDEX(resultados!$A$2:$ZZ$439, 189, MATCH($B$1, resultados!$A$1:$ZZ$1, 0))</f>
        <v/>
      </c>
      <c r="B195">
        <f>INDEX(resultados!$A$2:$ZZ$439, 189, MATCH($B$2, resultados!$A$1:$ZZ$1, 0))</f>
        <v/>
      </c>
      <c r="C195">
        <f>INDEX(resultados!$A$2:$ZZ$439, 189, MATCH($B$3, resultados!$A$1:$ZZ$1, 0))</f>
        <v/>
      </c>
    </row>
    <row r="196">
      <c r="A196">
        <f>INDEX(resultados!$A$2:$ZZ$439, 190, MATCH($B$1, resultados!$A$1:$ZZ$1, 0))</f>
        <v/>
      </c>
      <c r="B196">
        <f>INDEX(resultados!$A$2:$ZZ$439, 190, MATCH($B$2, resultados!$A$1:$ZZ$1, 0))</f>
        <v/>
      </c>
      <c r="C196">
        <f>INDEX(resultados!$A$2:$ZZ$439, 190, MATCH($B$3, resultados!$A$1:$ZZ$1, 0))</f>
        <v/>
      </c>
    </row>
    <row r="197">
      <c r="A197">
        <f>INDEX(resultados!$A$2:$ZZ$439, 191, MATCH($B$1, resultados!$A$1:$ZZ$1, 0))</f>
        <v/>
      </c>
      <c r="B197">
        <f>INDEX(resultados!$A$2:$ZZ$439, 191, MATCH($B$2, resultados!$A$1:$ZZ$1, 0))</f>
        <v/>
      </c>
      <c r="C197">
        <f>INDEX(resultados!$A$2:$ZZ$439, 191, MATCH($B$3, resultados!$A$1:$ZZ$1, 0))</f>
        <v/>
      </c>
    </row>
    <row r="198">
      <c r="A198">
        <f>INDEX(resultados!$A$2:$ZZ$439, 192, MATCH($B$1, resultados!$A$1:$ZZ$1, 0))</f>
        <v/>
      </c>
      <c r="B198">
        <f>INDEX(resultados!$A$2:$ZZ$439, 192, MATCH($B$2, resultados!$A$1:$ZZ$1, 0))</f>
        <v/>
      </c>
      <c r="C198">
        <f>INDEX(resultados!$A$2:$ZZ$439, 192, MATCH($B$3, resultados!$A$1:$ZZ$1, 0))</f>
        <v/>
      </c>
    </row>
    <row r="199">
      <c r="A199">
        <f>INDEX(resultados!$A$2:$ZZ$439, 193, MATCH($B$1, resultados!$A$1:$ZZ$1, 0))</f>
        <v/>
      </c>
      <c r="B199">
        <f>INDEX(resultados!$A$2:$ZZ$439, 193, MATCH($B$2, resultados!$A$1:$ZZ$1, 0))</f>
        <v/>
      </c>
      <c r="C199">
        <f>INDEX(resultados!$A$2:$ZZ$439, 193, MATCH($B$3, resultados!$A$1:$ZZ$1, 0))</f>
        <v/>
      </c>
    </row>
    <row r="200">
      <c r="A200">
        <f>INDEX(resultados!$A$2:$ZZ$439, 194, MATCH($B$1, resultados!$A$1:$ZZ$1, 0))</f>
        <v/>
      </c>
      <c r="B200">
        <f>INDEX(resultados!$A$2:$ZZ$439, 194, MATCH($B$2, resultados!$A$1:$ZZ$1, 0))</f>
        <v/>
      </c>
      <c r="C200">
        <f>INDEX(resultados!$A$2:$ZZ$439, 194, MATCH($B$3, resultados!$A$1:$ZZ$1, 0))</f>
        <v/>
      </c>
    </row>
    <row r="201">
      <c r="A201">
        <f>INDEX(resultados!$A$2:$ZZ$439, 195, MATCH($B$1, resultados!$A$1:$ZZ$1, 0))</f>
        <v/>
      </c>
      <c r="B201">
        <f>INDEX(resultados!$A$2:$ZZ$439, 195, MATCH($B$2, resultados!$A$1:$ZZ$1, 0))</f>
        <v/>
      </c>
      <c r="C201">
        <f>INDEX(resultados!$A$2:$ZZ$439, 195, MATCH($B$3, resultados!$A$1:$ZZ$1, 0))</f>
        <v/>
      </c>
    </row>
    <row r="202">
      <c r="A202">
        <f>INDEX(resultados!$A$2:$ZZ$439, 196, MATCH($B$1, resultados!$A$1:$ZZ$1, 0))</f>
        <v/>
      </c>
      <c r="B202">
        <f>INDEX(resultados!$A$2:$ZZ$439, 196, MATCH($B$2, resultados!$A$1:$ZZ$1, 0))</f>
        <v/>
      </c>
      <c r="C202">
        <f>INDEX(resultados!$A$2:$ZZ$439, 196, MATCH($B$3, resultados!$A$1:$ZZ$1, 0))</f>
        <v/>
      </c>
    </row>
    <row r="203">
      <c r="A203">
        <f>INDEX(resultados!$A$2:$ZZ$439, 197, MATCH($B$1, resultados!$A$1:$ZZ$1, 0))</f>
        <v/>
      </c>
      <c r="B203">
        <f>INDEX(resultados!$A$2:$ZZ$439, 197, MATCH($B$2, resultados!$A$1:$ZZ$1, 0))</f>
        <v/>
      </c>
      <c r="C203">
        <f>INDEX(resultados!$A$2:$ZZ$439, 197, MATCH($B$3, resultados!$A$1:$ZZ$1, 0))</f>
        <v/>
      </c>
    </row>
    <row r="204">
      <c r="A204">
        <f>INDEX(resultados!$A$2:$ZZ$439, 198, MATCH($B$1, resultados!$A$1:$ZZ$1, 0))</f>
        <v/>
      </c>
      <c r="B204">
        <f>INDEX(resultados!$A$2:$ZZ$439, 198, MATCH($B$2, resultados!$A$1:$ZZ$1, 0))</f>
        <v/>
      </c>
      <c r="C204">
        <f>INDEX(resultados!$A$2:$ZZ$439, 198, MATCH($B$3, resultados!$A$1:$ZZ$1, 0))</f>
        <v/>
      </c>
    </row>
    <row r="205">
      <c r="A205">
        <f>INDEX(resultados!$A$2:$ZZ$439, 199, MATCH($B$1, resultados!$A$1:$ZZ$1, 0))</f>
        <v/>
      </c>
      <c r="B205">
        <f>INDEX(resultados!$A$2:$ZZ$439, 199, MATCH($B$2, resultados!$A$1:$ZZ$1, 0))</f>
        <v/>
      </c>
      <c r="C205">
        <f>INDEX(resultados!$A$2:$ZZ$439, 199, MATCH($B$3, resultados!$A$1:$ZZ$1, 0))</f>
        <v/>
      </c>
    </row>
    <row r="206">
      <c r="A206">
        <f>INDEX(resultados!$A$2:$ZZ$439, 200, MATCH($B$1, resultados!$A$1:$ZZ$1, 0))</f>
        <v/>
      </c>
      <c r="B206">
        <f>INDEX(resultados!$A$2:$ZZ$439, 200, MATCH($B$2, resultados!$A$1:$ZZ$1, 0))</f>
        <v/>
      </c>
      <c r="C206">
        <f>INDEX(resultados!$A$2:$ZZ$439, 200, MATCH($B$3, resultados!$A$1:$ZZ$1, 0))</f>
        <v/>
      </c>
    </row>
    <row r="207">
      <c r="A207">
        <f>INDEX(resultados!$A$2:$ZZ$439, 201, MATCH($B$1, resultados!$A$1:$ZZ$1, 0))</f>
        <v/>
      </c>
      <c r="B207">
        <f>INDEX(resultados!$A$2:$ZZ$439, 201, MATCH($B$2, resultados!$A$1:$ZZ$1, 0))</f>
        <v/>
      </c>
      <c r="C207">
        <f>INDEX(resultados!$A$2:$ZZ$439, 201, MATCH($B$3, resultados!$A$1:$ZZ$1, 0))</f>
        <v/>
      </c>
    </row>
    <row r="208">
      <c r="A208">
        <f>INDEX(resultados!$A$2:$ZZ$439, 202, MATCH($B$1, resultados!$A$1:$ZZ$1, 0))</f>
        <v/>
      </c>
      <c r="B208">
        <f>INDEX(resultados!$A$2:$ZZ$439, 202, MATCH($B$2, resultados!$A$1:$ZZ$1, 0))</f>
        <v/>
      </c>
      <c r="C208">
        <f>INDEX(resultados!$A$2:$ZZ$439, 202, MATCH($B$3, resultados!$A$1:$ZZ$1, 0))</f>
        <v/>
      </c>
    </row>
    <row r="209">
      <c r="A209">
        <f>INDEX(resultados!$A$2:$ZZ$439, 203, MATCH($B$1, resultados!$A$1:$ZZ$1, 0))</f>
        <v/>
      </c>
      <c r="B209">
        <f>INDEX(resultados!$A$2:$ZZ$439, 203, MATCH($B$2, resultados!$A$1:$ZZ$1, 0))</f>
        <v/>
      </c>
      <c r="C209">
        <f>INDEX(resultados!$A$2:$ZZ$439, 203, MATCH($B$3, resultados!$A$1:$ZZ$1, 0))</f>
        <v/>
      </c>
    </row>
    <row r="210">
      <c r="A210">
        <f>INDEX(resultados!$A$2:$ZZ$439, 204, MATCH($B$1, resultados!$A$1:$ZZ$1, 0))</f>
        <v/>
      </c>
      <c r="B210">
        <f>INDEX(resultados!$A$2:$ZZ$439, 204, MATCH($B$2, resultados!$A$1:$ZZ$1, 0))</f>
        <v/>
      </c>
      <c r="C210">
        <f>INDEX(resultados!$A$2:$ZZ$439, 204, MATCH($B$3, resultados!$A$1:$ZZ$1, 0))</f>
        <v/>
      </c>
    </row>
    <row r="211">
      <c r="A211">
        <f>INDEX(resultados!$A$2:$ZZ$439, 205, MATCH($B$1, resultados!$A$1:$ZZ$1, 0))</f>
        <v/>
      </c>
      <c r="B211">
        <f>INDEX(resultados!$A$2:$ZZ$439, 205, MATCH($B$2, resultados!$A$1:$ZZ$1, 0))</f>
        <v/>
      </c>
      <c r="C211">
        <f>INDEX(resultados!$A$2:$ZZ$439, 205, MATCH($B$3, resultados!$A$1:$ZZ$1, 0))</f>
        <v/>
      </c>
    </row>
    <row r="212">
      <c r="A212">
        <f>INDEX(resultados!$A$2:$ZZ$439, 206, MATCH($B$1, resultados!$A$1:$ZZ$1, 0))</f>
        <v/>
      </c>
      <c r="B212">
        <f>INDEX(resultados!$A$2:$ZZ$439, 206, MATCH($B$2, resultados!$A$1:$ZZ$1, 0))</f>
        <v/>
      </c>
      <c r="C212">
        <f>INDEX(resultados!$A$2:$ZZ$439, 206, MATCH($B$3, resultados!$A$1:$ZZ$1, 0))</f>
        <v/>
      </c>
    </row>
    <row r="213">
      <c r="A213">
        <f>INDEX(resultados!$A$2:$ZZ$439, 207, MATCH($B$1, resultados!$A$1:$ZZ$1, 0))</f>
        <v/>
      </c>
      <c r="B213">
        <f>INDEX(resultados!$A$2:$ZZ$439, 207, MATCH($B$2, resultados!$A$1:$ZZ$1, 0))</f>
        <v/>
      </c>
      <c r="C213">
        <f>INDEX(resultados!$A$2:$ZZ$439, 207, MATCH($B$3, resultados!$A$1:$ZZ$1, 0))</f>
        <v/>
      </c>
    </row>
    <row r="214">
      <c r="A214">
        <f>INDEX(resultados!$A$2:$ZZ$439, 208, MATCH($B$1, resultados!$A$1:$ZZ$1, 0))</f>
        <v/>
      </c>
      <c r="B214">
        <f>INDEX(resultados!$A$2:$ZZ$439, 208, MATCH($B$2, resultados!$A$1:$ZZ$1, 0))</f>
        <v/>
      </c>
      <c r="C214">
        <f>INDEX(resultados!$A$2:$ZZ$439, 208, MATCH($B$3, resultados!$A$1:$ZZ$1, 0))</f>
        <v/>
      </c>
    </row>
    <row r="215">
      <c r="A215">
        <f>INDEX(resultados!$A$2:$ZZ$439, 209, MATCH($B$1, resultados!$A$1:$ZZ$1, 0))</f>
        <v/>
      </c>
      <c r="B215">
        <f>INDEX(resultados!$A$2:$ZZ$439, 209, MATCH($B$2, resultados!$A$1:$ZZ$1, 0))</f>
        <v/>
      </c>
      <c r="C215">
        <f>INDEX(resultados!$A$2:$ZZ$439, 209, MATCH($B$3, resultados!$A$1:$ZZ$1, 0))</f>
        <v/>
      </c>
    </row>
    <row r="216">
      <c r="A216">
        <f>INDEX(resultados!$A$2:$ZZ$439, 210, MATCH($B$1, resultados!$A$1:$ZZ$1, 0))</f>
        <v/>
      </c>
      <c r="B216">
        <f>INDEX(resultados!$A$2:$ZZ$439, 210, MATCH($B$2, resultados!$A$1:$ZZ$1, 0))</f>
        <v/>
      </c>
      <c r="C216">
        <f>INDEX(resultados!$A$2:$ZZ$439, 210, MATCH($B$3, resultados!$A$1:$ZZ$1, 0))</f>
        <v/>
      </c>
    </row>
    <row r="217">
      <c r="A217">
        <f>INDEX(resultados!$A$2:$ZZ$439, 211, MATCH($B$1, resultados!$A$1:$ZZ$1, 0))</f>
        <v/>
      </c>
      <c r="B217">
        <f>INDEX(resultados!$A$2:$ZZ$439, 211, MATCH($B$2, resultados!$A$1:$ZZ$1, 0))</f>
        <v/>
      </c>
      <c r="C217">
        <f>INDEX(resultados!$A$2:$ZZ$439, 211, MATCH($B$3, resultados!$A$1:$ZZ$1, 0))</f>
        <v/>
      </c>
    </row>
    <row r="218">
      <c r="A218">
        <f>INDEX(resultados!$A$2:$ZZ$439, 212, MATCH($B$1, resultados!$A$1:$ZZ$1, 0))</f>
        <v/>
      </c>
      <c r="B218">
        <f>INDEX(resultados!$A$2:$ZZ$439, 212, MATCH($B$2, resultados!$A$1:$ZZ$1, 0))</f>
        <v/>
      </c>
      <c r="C218">
        <f>INDEX(resultados!$A$2:$ZZ$439, 212, MATCH($B$3, resultados!$A$1:$ZZ$1, 0))</f>
        <v/>
      </c>
    </row>
    <row r="219">
      <c r="A219">
        <f>INDEX(resultados!$A$2:$ZZ$439, 213, MATCH($B$1, resultados!$A$1:$ZZ$1, 0))</f>
        <v/>
      </c>
      <c r="B219">
        <f>INDEX(resultados!$A$2:$ZZ$439, 213, MATCH($B$2, resultados!$A$1:$ZZ$1, 0))</f>
        <v/>
      </c>
      <c r="C219">
        <f>INDEX(resultados!$A$2:$ZZ$439, 213, MATCH($B$3, resultados!$A$1:$ZZ$1, 0))</f>
        <v/>
      </c>
    </row>
    <row r="220">
      <c r="A220">
        <f>INDEX(resultados!$A$2:$ZZ$439, 214, MATCH($B$1, resultados!$A$1:$ZZ$1, 0))</f>
        <v/>
      </c>
      <c r="B220">
        <f>INDEX(resultados!$A$2:$ZZ$439, 214, MATCH($B$2, resultados!$A$1:$ZZ$1, 0))</f>
        <v/>
      </c>
      <c r="C220">
        <f>INDEX(resultados!$A$2:$ZZ$439, 214, MATCH($B$3, resultados!$A$1:$ZZ$1, 0))</f>
        <v/>
      </c>
    </row>
    <row r="221">
      <c r="A221">
        <f>INDEX(resultados!$A$2:$ZZ$439, 215, MATCH($B$1, resultados!$A$1:$ZZ$1, 0))</f>
        <v/>
      </c>
      <c r="B221">
        <f>INDEX(resultados!$A$2:$ZZ$439, 215, MATCH($B$2, resultados!$A$1:$ZZ$1, 0))</f>
        <v/>
      </c>
      <c r="C221">
        <f>INDEX(resultados!$A$2:$ZZ$439, 215, MATCH($B$3, resultados!$A$1:$ZZ$1, 0))</f>
        <v/>
      </c>
    </row>
    <row r="222">
      <c r="A222">
        <f>INDEX(resultados!$A$2:$ZZ$439, 216, MATCH($B$1, resultados!$A$1:$ZZ$1, 0))</f>
        <v/>
      </c>
      <c r="B222">
        <f>INDEX(resultados!$A$2:$ZZ$439, 216, MATCH($B$2, resultados!$A$1:$ZZ$1, 0))</f>
        <v/>
      </c>
      <c r="C222">
        <f>INDEX(resultados!$A$2:$ZZ$439, 216, MATCH($B$3, resultados!$A$1:$ZZ$1, 0))</f>
        <v/>
      </c>
    </row>
    <row r="223">
      <c r="A223">
        <f>INDEX(resultados!$A$2:$ZZ$439, 217, MATCH($B$1, resultados!$A$1:$ZZ$1, 0))</f>
        <v/>
      </c>
      <c r="B223">
        <f>INDEX(resultados!$A$2:$ZZ$439, 217, MATCH($B$2, resultados!$A$1:$ZZ$1, 0))</f>
        <v/>
      </c>
      <c r="C223">
        <f>INDEX(resultados!$A$2:$ZZ$439, 217, MATCH($B$3, resultados!$A$1:$ZZ$1, 0))</f>
        <v/>
      </c>
    </row>
    <row r="224">
      <c r="A224">
        <f>INDEX(resultados!$A$2:$ZZ$439, 218, MATCH($B$1, resultados!$A$1:$ZZ$1, 0))</f>
        <v/>
      </c>
      <c r="B224">
        <f>INDEX(resultados!$A$2:$ZZ$439, 218, MATCH($B$2, resultados!$A$1:$ZZ$1, 0))</f>
        <v/>
      </c>
      <c r="C224">
        <f>INDEX(resultados!$A$2:$ZZ$439, 218, MATCH($B$3, resultados!$A$1:$ZZ$1, 0))</f>
        <v/>
      </c>
    </row>
    <row r="225">
      <c r="A225">
        <f>INDEX(resultados!$A$2:$ZZ$439, 219, MATCH($B$1, resultados!$A$1:$ZZ$1, 0))</f>
        <v/>
      </c>
      <c r="B225">
        <f>INDEX(resultados!$A$2:$ZZ$439, 219, MATCH($B$2, resultados!$A$1:$ZZ$1, 0))</f>
        <v/>
      </c>
      <c r="C225">
        <f>INDEX(resultados!$A$2:$ZZ$439, 219, MATCH($B$3, resultados!$A$1:$ZZ$1, 0))</f>
        <v/>
      </c>
    </row>
    <row r="226">
      <c r="A226">
        <f>INDEX(resultados!$A$2:$ZZ$439, 220, MATCH($B$1, resultados!$A$1:$ZZ$1, 0))</f>
        <v/>
      </c>
      <c r="B226">
        <f>INDEX(resultados!$A$2:$ZZ$439, 220, MATCH($B$2, resultados!$A$1:$ZZ$1, 0))</f>
        <v/>
      </c>
      <c r="C226">
        <f>INDEX(resultados!$A$2:$ZZ$439, 220, MATCH($B$3, resultados!$A$1:$ZZ$1, 0))</f>
        <v/>
      </c>
    </row>
    <row r="227">
      <c r="A227">
        <f>INDEX(resultados!$A$2:$ZZ$439, 221, MATCH($B$1, resultados!$A$1:$ZZ$1, 0))</f>
        <v/>
      </c>
      <c r="B227">
        <f>INDEX(resultados!$A$2:$ZZ$439, 221, MATCH($B$2, resultados!$A$1:$ZZ$1, 0))</f>
        <v/>
      </c>
      <c r="C227">
        <f>INDEX(resultados!$A$2:$ZZ$439, 221, MATCH($B$3, resultados!$A$1:$ZZ$1, 0))</f>
        <v/>
      </c>
    </row>
    <row r="228">
      <c r="A228">
        <f>INDEX(resultados!$A$2:$ZZ$439, 222, MATCH($B$1, resultados!$A$1:$ZZ$1, 0))</f>
        <v/>
      </c>
      <c r="B228">
        <f>INDEX(resultados!$A$2:$ZZ$439, 222, MATCH($B$2, resultados!$A$1:$ZZ$1, 0))</f>
        <v/>
      </c>
      <c r="C228">
        <f>INDEX(resultados!$A$2:$ZZ$439, 222, MATCH($B$3, resultados!$A$1:$ZZ$1, 0))</f>
        <v/>
      </c>
    </row>
    <row r="229">
      <c r="A229">
        <f>INDEX(resultados!$A$2:$ZZ$439, 223, MATCH($B$1, resultados!$A$1:$ZZ$1, 0))</f>
        <v/>
      </c>
      <c r="B229">
        <f>INDEX(resultados!$A$2:$ZZ$439, 223, MATCH($B$2, resultados!$A$1:$ZZ$1, 0))</f>
        <v/>
      </c>
      <c r="C229">
        <f>INDEX(resultados!$A$2:$ZZ$439, 223, MATCH($B$3, resultados!$A$1:$ZZ$1, 0))</f>
        <v/>
      </c>
    </row>
    <row r="230">
      <c r="A230">
        <f>INDEX(resultados!$A$2:$ZZ$439, 224, MATCH($B$1, resultados!$A$1:$ZZ$1, 0))</f>
        <v/>
      </c>
      <c r="B230">
        <f>INDEX(resultados!$A$2:$ZZ$439, 224, MATCH($B$2, resultados!$A$1:$ZZ$1, 0))</f>
        <v/>
      </c>
      <c r="C230">
        <f>INDEX(resultados!$A$2:$ZZ$439, 224, MATCH($B$3, resultados!$A$1:$ZZ$1, 0))</f>
        <v/>
      </c>
    </row>
    <row r="231">
      <c r="A231">
        <f>INDEX(resultados!$A$2:$ZZ$439, 225, MATCH($B$1, resultados!$A$1:$ZZ$1, 0))</f>
        <v/>
      </c>
      <c r="B231">
        <f>INDEX(resultados!$A$2:$ZZ$439, 225, MATCH($B$2, resultados!$A$1:$ZZ$1, 0))</f>
        <v/>
      </c>
      <c r="C231">
        <f>INDEX(resultados!$A$2:$ZZ$439, 225, MATCH($B$3, resultados!$A$1:$ZZ$1, 0))</f>
        <v/>
      </c>
    </row>
    <row r="232">
      <c r="A232">
        <f>INDEX(resultados!$A$2:$ZZ$439, 226, MATCH($B$1, resultados!$A$1:$ZZ$1, 0))</f>
        <v/>
      </c>
      <c r="B232">
        <f>INDEX(resultados!$A$2:$ZZ$439, 226, MATCH($B$2, resultados!$A$1:$ZZ$1, 0))</f>
        <v/>
      </c>
      <c r="C232">
        <f>INDEX(resultados!$A$2:$ZZ$439, 226, MATCH($B$3, resultados!$A$1:$ZZ$1, 0))</f>
        <v/>
      </c>
    </row>
    <row r="233">
      <c r="A233">
        <f>INDEX(resultados!$A$2:$ZZ$439, 227, MATCH($B$1, resultados!$A$1:$ZZ$1, 0))</f>
        <v/>
      </c>
      <c r="B233">
        <f>INDEX(resultados!$A$2:$ZZ$439, 227, MATCH($B$2, resultados!$A$1:$ZZ$1, 0))</f>
        <v/>
      </c>
      <c r="C233">
        <f>INDEX(resultados!$A$2:$ZZ$439, 227, MATCH($B$3, resultados!$A$1:$ZZ$1, 0))</f>
        <v/>
      </c>
    </row>
    <row r="234">
      <c r="A234">
        <f>INDEX(resultados!$A$2:$ZZ$439, 228, MATCH($B$1, resultados!$A$1:$ZZ$1, 0))</f>
        <v/>
      </c>
      <c r="B234">
        <f>INDEX(resultados!$A$2:$ZZ$439, 228, MATCH($B$2, resultados!$A$1:$ZZ$1, 0))</f>
        <v/>
      </c>
      <c r="C234">
        <f>INDEX(resultados!$A$2:$ZZ$439, 228, MATCH($B$3, resultados!$A$1:$ZZ$1, 0))</f>
        <v/>
      </c>
    </row>
    <row r="235">
      <c r="A235">
        <f>INDEX(resultados!$A$2:$ZZ$439, 229, MATCH($B$1, resultados!$A$1:$ZZ$1, 0))</f>
        <v/>
      </c>
      <c r="B235">
        <f>INDEX(resultados!$A$2:$ZZ$439, 229, MATCH($B$2, resultados!$A$1:$ZZ$1, 0))</f>
        <v/>
      </c>
      <c r="C235">
        <f>INDEX(resultados!$A$2:$ZZ$439, 229, MATCH($B$3, resultados!$A$1:$ZZ$1, 0))</f>
        <v/>
      </c>
    </row>
    <row r="236">
      <c r="A236">
        <f>INDEX(resultados!$A$2:$ZZ$439, 230, MATCH($B$1, resultados!$A$1:$ZZ$1, 0))</f>
        <v/>
      </c>
      <c r="B236">
        <f>INDEX(resultados!$A$2:$ZZ$439, 230, MATCH($B$2, resultados!$A$1:$ZZ$1, 0))</f>
        <v/>
      </c>
      <c r="C236">
        <f>INDEX(resultados!$A$2:$ZZ$439, 230, MATCH($B$3, resultados!$A$1:$ZZ$1, 0))</f>
        <v/>
      </c>
    </row>
    <row r="237">
      <c r="A237">
        <f>INDEX(resultados!$A$2:$ZZ$439, 231, MATCH($B$1, resultados!$A$1:$ZZ$1, 0))</f>
        <v/>
      </c>
      <c r="B237">
        <f>INDEX(resultados!$A$2:$ZZ$439, 231, MATCH($B$2, resultados!$A$1:$ZZ$1, 0))</f>
        <v/>
      </c>
      <c r="C237">
        <f>INDEX(resultados!$A$2:$ZZ$439, 231, MATCH($B$3, resultados!$A$1:$ZZ$1, 0))</f>
        <v/>
      </c>
    </row>
    <row r="238">
      <c r="A238">
        <f>INDEX(resultados!$A$2:$ZZ$439, 232, MATCH($B$1, resultados!$A$1:$ZZ$1, 0))</f>
        <v/>
      </c>
      <c r="B238">
        <f>INDEX(resultados!$A$2:$ZZ$439, 232, MATCH($B$2, resultados!$A$1:$ZZ$1, 0))</f>
        <v/>
      </c>
      <c r="C238">
        <f>INDEX(resultados!$A$2:$ZZ$439, 232, MATCH($B$3, resultados!$A$1:$ZZ$1, 0))</f>
        <v/>
      </c>
    </row>
    <row r="239">
      <c r="A239">
        <f>INDEX(resultados!$A$2:$ZZ$439, 233, MATCH($B$1, resultados!$A$1:$ZZ$1, 0))</f>
        <v/>
      </c>
      <c r="B239">
        <f>INDEX(resultados!$A$2:$ZZ$439, 233, MATCH($B$2, resultados!$A$1:$ZZ$1, 0))</f>
        <v/>
      </c>
      <c r="C239">
        <f>INDEX(resultados!$A$2:$ZZ$439, 233, MATCH($B$3, resultados!$A$1:$ZZ$1, 0))</f>
        <v/>
      </c>
    </row>
    <row r="240">
      <c r="A240">
        <f>INDEX(resultados!$A$2:$ZZ$439, 234, MATCH($B$1, resultados!$A$1:$ZZ$1, 0))</f>
        <v/>
      </c>
      <c r="B240">
        <f>INDEX(resultados!$A$2:$ZZ$439, 234, MATCH($B$2, resultados!$A$1:$ZZ$1, 0))</f>
        <v/>
      </c>
      <c r="C240">
        <f>INDEX(resultados!$A$2:$ZZ$439, 234, MATCH($B$3, resultados!$A$1:$ZZ$1, 0))</f>
        <v/>
      </c>
    </row>
    <row r="241">
      <c r="A241">
        <f>INDEX(resultados!$A$2:$ZZ$439, 235, MATCH($B$1, resultados!$A$1:$ZZ$1, 0))</f>
        <v/>
      </c>
      <c r="B241">
        <f>INDEX(resultados!$A$2:$ZZ$439, 235, MATCH($B$2, resultados!$A$1:$ZZ$1, 0))</f>
        <v/>
      </c>
      <c r="C241">
        <f>INDEX(resultados!$A$2:$ZZ$439, 235, MATCH($B$3, resultados!$A$1:$ZZ$1, 0))</f>
        <v/>
      </c>
    </row>
    <row r="242">
      <c r="A242">
        <f>INDEX(resultados!$A$2:$ZZ$439, 236, MATCH($B$1, resultados!$A$1:$ZZ$1, 0))</f>
        <v/>
      </c>
      <c r="B242">
        <f>INDEX(resultados!$A$2:$ZZ$439, 236, MATCH($B$2, resultados!$A$1:$ZZ$1, 0))</f>
        <v/>
      </c>
      <c r="C242">
        <f>INDEX(resultados!$A$2:$ZZ$439, 236, MATCH($B$3, resultados!$A$1:$ZZ$1, 0))</f>
        <v/>
      </c>
    </row>
    <row r="243">
      <c r="A243">
        <f>INDEX(resultados!$A$2:$ZZ$439, 237, MATCH($B$1, resultados!$A$1:$ZZ$1, 0))</f>
        <v/>
      </c>
      <c r="B243">
        <f>INDEX(resultados!$A$2:$ZZ$439, 237, MATCH($B$2, resultados!$A$1:$ZZ$1, 0))</f>
        <v/>
      </c>
      <c r="C243">
        <f>INDEX(resultados!$A$2:$ZZ$439, 237, MATCH($B$3, resultados!$A$1:$ZZ$1, 0))</f>
        <v/>
      </c>
    </row>
    <row r="244">
      <c r="A244">
        <f>INDEX(resultados!$A$2:$ZZ$439, 238, MATCH($B$1, resultados!$A$1:$ZZ$1, 0))</f>
        <v/>
      </c>
      <c r="B244">
        <f>INDEX(resultados!$A$2:$ZZ$439, 238, MATCH($B$2, resultados!$A$1:$ZZ$1, 0))</f>
        <v/>
      </c>
      <c r="C244">
        <f>INDEX(resultados!$A$2:$ZZ$439, 238, MATCH($B$3, resultados!$A$1:$ZZ$1, 0))</f>
        <v/>
      </c>
    </row>
    <row r="245">
      <c r="A245">
        <f>INDEX(resultados!$A$2:$ZZ$439, 239, MATCH($B$1, resultados!$A$1:$ZZ$1, 0))</f>
        <v/>
      </c>
      <c r="B245">
        <f>INDEX(resultados!$A$2:$ZZ$439, 239, MATCH($B$2, resultados!$A$1:$ZZ$1, 0))</f>
        <v/>
      </c>
      <c r="C245">
        <f>INDEX(resultados!$A$2:$ZZ$439, 239, MATCH($B$3, resultados!$A$1:$ZZ$1, 0))</f>
        <v/>
      </c>
    </row>
    <row r="246">
      <c r="A246">
        <f>INDEX(resultados!$A$2:$ZZ$439, 240, MATCH($B$1, resultados!$A$1:$ZZ$1, 0))</f>
        <v/>
      </c>
      <c r="B246">
        <f>INDEX(resultados!$A$2:$ZZ$439, 240, MATCH($B$2, resultados!$A$1:$ZZ$1, 0))</f>
        <v/>
      </c>
      <c r="C246">
        <f>INDEX(resultados!$A$2:$ZZ$439, 240, MATCH($B$3, resultados!$A$1:$ZZ$1, 0))</f>
        <v/>
      </c>
    </row>
    <row r="247">
      <c r="A247">
        <f>INDEX(resultados!$A$2:$ZZ$439, 241, MATCH($B$1, resultados!$A$1:$ZZ$1, 0))</f>
        <v/>
      </c>
      <c r="B247">
        <f>INDEX(resultados!$A$2:$ZZ$439, 241, MATCH($B$2, resultados!$A$1:$ZZ$1, 0))</f>
        <v/>
      </c>
      <c r="C247">
        <f>INDEX(resultados!$A$2:$ZZ$439, 241, MATCH($B$3, resultados!$A$1:$ZZ$1, 0))</f>
        <v/>
      </c>
    </row>
    <row r="248">
      <c r="A248">
        <f>INDEX(resultados!$A$2:$ZZ$439, 242, MATCH($B$1, resultados!$A$1:$ZZ$1, 0))</f>
        <v/>
      </c>
      <c r="B248">
        <f>INDEX(resultados!$A$2:$ZZ$439, 242, MATCH($B$2, resultados!$A$1:$ZZ$1, 0))</f>
        <v/>
      </c>
      <c r="C248">
        <f>INDEX(resultados!$A$2:$ZZ$439, 242, MATCH($B$3, resultados!$A$1:$ZZ$1, 0))</f>
        <v/>
      </c>
    </row>
    <row r="249">
      <c r="A249">
        <f>INDEX(resultados!$A$2:$ZZ$439, 243, MATCH($B$1, resultados!$A$1:$ZZ$1, 0))</f>
        <v/>
      </c>
      <c r="B249">
        <f>INDEX(resultados!$A$2:$ZZ$439, 243, MATCH($B$2, resultados!$A$1:$ZZ$1, 0))</f>
        <v/>
      </c>
      <c r="C249">
        <f>INDEX(resultados!$A$2:$ZZ$439, 243, MATCH($B$3, resultados!$A$1:$ZZ$1, 0))</f>
        <v/>
      </c>
    </row>
    <row r="250">
      <c r="A250">
        <f>INDEX(resultados!$A$2:$ZZ$439, 244, MATCH($B$1, resultados!$A$1:$ZZ$1, 0))</f>
        <v/>
      </c>
      <c r="B250">
        <f>INDEX(resultados!$A$2:$ZZ$439, 244, MATCH($B$2, resultados!$A$1:$ZZ$1, 0))</f>
        <v/>
      </c>
      <c r="C250">
        <f>INDEX(resultados!$A$2:$ZZ$439, 244, MATCH($B$3, resultados!$A$1:$ZZ$1, 0))</f>
        <v/>
      </c>
    </row>
    <row r="251">
      <c r="A251">
        <f>INDEX(resultados!$A$2:$ZZ$439, 245, MATCH($B$1, resultados!$A$1:$ZZ$1, 0))</f>
        <v/>
      </c>
      <c r="B251">
        <f>INDEX(resultados!$A$2:$ZZ$439, 245, MATCH($B$2, resultados!$A$1:$ZZ$1, 0))</f>
        <v/>
      </c>
      <c r="C251">
        <f>INDEX(resultados!$A$2:$ZZ$439, 245, MATCH($B$3, resultados!$A$1:$ZZ$1, 0))</f>
        <v/>
      </c>
    </row>
    <row r="252">
      <c r="A252">
        <f>INDEX(resultados!$A$2:$ZZ$439, 246, MATCH($B$1, resultados!$A$1:$ZZ$1, 0))</f>
        <v/>
      </c>
      <c r="B252">
        <f>INDEX(resultados!$A$2:$ZZ$439, 246, MATCH($B$2, resultados!$A$1:$ZZ$1, 0))</f>
        <v/>
      </c>
      <c r="C252">
        <f>INDEX(resultados!$A$2:$ZZ$439, 246, MATCH($B$3, resultados!$A$1:$ZZ$1, 0))</f>
        <v/>
      </c>
    </row>
    <row r="253">
      <c r="A253">
        <f>INDEX(resultados!$A$2:$ZZ$439, 247, MATCH($B$1, resultados!$A$1:$ZZ$1, 0))</f>
        <v/>
      </c>
      <c r="B253">
        <f>INDEX(resultados!$A$2:$ZZ$439, 247, MATCH($B$2, resultados!$A$1:$ZZ$1, 0))</f>
        <v/>
      </c>
      <c r="C253">
        <f>INDEX(resultados!$A$2:$ZZ$439, 247, MATCH($B$3, resultados!$A$1:$ZZ$1, 0))</f>
        <v/>
      </c>
    </row>
    <row r="254">
      <c r="A254">
        <f>INDEX(resultados!$A$2:$ZZ$439, 248, MATCH($B$1, resultados!$A$1:$ZZ$1, 0))</f>
        <v/>
      </c>
      <c r="B254">
        <f>INDEX(resultados!$A$2:$ZZ$439, 248, MATCH($B$2, resultados!$A$1:$ZZ$1, 0))</f>
        <v/>
      </c>
      <c r="C254">
        <f>INDEX(resultados!$A$2:$ZZ$439, 248, MATCH($B$3, resultados!$A$1:$ZZ$1, 0))</f>
        <v/>
      </c>
    </row>
    <row r="255">
      <c r="A255">
        <f>INDEX(resultados!$A$2:$ZZ$439, 249, MATCH($B$1, resultados!$A$1:$ZZ$1, 0))</f>
        <v/>
      </c>
      <c r="B255">
        <f>INDEX(resultados!$A$2:$ZZ$439, 249, MATCH($B$2, resultados!$A$1:$ZZ$1, 0))</f>
        <v/>
      </c>
      <c r="C255">
        <f>INDEX(resultados!$A$2:$ZZ$439, 249, MATCH($B$3, resultados!$A$1:$ZZ$1, 0))</f>
        <v/>
      </c>
    </row>
    <row r="256">
      <c r="A256">
        <f>INDEX(resultados!$A$2:$ZZ$439, 250, MATCH($B$1, resultados!$A$1:$ZZ$1, 0))</f>
        <v/>
      </c>
      <c r="B256">
        <f>INDEX(resultados!$A$2:$ZZ$439, 250, MATCH($B$2, resultados!$A$1:$ZZ$1, 0))</f>
        <v/>
      </c>
      <c r="C256">
        <f>INDEX(resultados!$A$2:$ZZ$439, 250, MATCH($B$3, resultados!$A$1:$ZZ$1, 0))</f>
        <v/>
      </c>
    </row>
    <row r="257">
      <c r="A257">
        <f>INDEX(resultados!$A$2:$ZZ$439, 251, MATCH($B$1, resultados!$A$1:$ZZ$1, 0))</f>
        <v/>
      </c>
      <c r="B257">
        <f>INDEX(resultados!$A$2:$ZZ$439, 251, MATCH($B$2, resultados!$A$1:$ZZ$1, 0))</f>
        <v/>
      </c>
      <c r="C257">
        <f>INDEX(resultados!$A$2:$ZZ$439, 251, MATCH($B$3, resultados!$A$1:$ZZ$1, 0))</f>
        <v/>
      </c>
    </row>
    <row r="258">
      <c r="A258">
        <f>INDEX(resultados!$A$2:$ZZ$439, 252, MATCH($B$1, resultados!$A$1:$ZZ$1, 0))</f>
        <v/>
      </c>
      <c r="B258">
        <f>INDEX(resultados!$A$2:$ZZ$439, 252, MATCH($B$2, resultados!$A$1:$ZZ$1, 0))</f>
        <v/>
      </c>
      <c r="C258">
        <f>INDEX(resultados!$A$2:$ZZ$439, 252, MATCH($B$3, resultados!$A$1:$ZZ$1, 0))</f>
        <v/>
      </c>
    </row>
    <row r="259">
      <c r="A259">
        <f>INDEX(resultados!$A$2:$ZZ$439, 253, MATCH($B$1, resultados!$A$1:$ZZ$1, 0))</f>
        <v/>
      </c>
      <c r="B259">
        <f>INDEX(resultados!$A$2:$ZZ$439, 253, MATCH($B$2, resultados!$A$1:$ZZ$1, 0))</f>
        <v/>
      </c>
      <c r="C259">
        <f>INDEX(resultados!$A$2:$ZZ$439, 253, MATCH($B$3, resultados!$A$1:$ZZ$1, 0))</f>
        <v/>
      </c>
    </row>
    <row r="260">
      <c r="A260">
        <f>INDEX(resultados!$A$2:$ZZ$439, 254, MATCH($B$1, resultados!$A$1:$ZZ$1, 0))</f>
        <v/>
      </c>
      <c r="B260">
        <f>INDEX(resultados!$A$2:$ZZ$439, 254, MATCH($B$2, resultados!$A$1:$ZZ$1, 0))</f>
        <v/>
      </c>
      <c r="C260">
        <f>INDEX(resultados!$A$2:$ZZ$439, 254, MATCH($B$3, resultados!$A$1:$ZZ$1, 0))</f>
        <v/>
      </c>
    </row>
    <row r="261">
      <c r="A261">
        <f>INDEX(resultados!$A$2:$ZZ$439, 255, MATCH($B$1, resultados!$A$1:$ZZ$1, 0))</f>
        <v/>
      </c>
      <c r="B261">
        <f>INDEX(resultados!$A$2:$ZZ$439, 255, MATCH($B$2, resultados!$A$1:$ZZ$1, 0))</f>
        <v/>
      </c>
      <c r="C261">
        <f>INDEX(resultados!$A$2:$ZZ$439, 255, MATCH($B$3, resultados!$A$1:$ZZ$1, 0))</f>
        <v/>
      </c>
    </row>
    <row r="262">
      <c r="A262">
        <f>INDEX(resultados!$A$2:$ZZ$439, 256, MATCH($B$1, resultados!$A$1:$ZZ$1, 0))</f>
        <v/>
      </c>
      <c r="B262">
        <f>INDEX(resultados!$A$2:$ZZ$439, 256, MATCH($B$2, resultados!$A$1:$ZZ$1, 0))</f>
        <v/>
      </c>
      <c r="C262">
        <f>INDEX(resultados!$A$2:$ZZ$439, 256, MATCH($B$3, resultados!$A$1:$ZZ$1, 0))</f>
        <v/>
      </c>
    </row>
    <row r="263">
      <c r="A263">
        <f>INDEX(resultados!$A$2:$ZZ$439, 257, MATCH($B$1, resultados!$A$1:$ZZ$1, 0))</f>
        <v/>
      </c>
      <c r="B263">
        <f>INDEX(resultados!$A$2:$ZZ$439, 257, MATCH($B$2, resultados!$A$1:$ZZ$1, 0))</f>
        <v/>
      </c>
      <c r="C263">
        <f>INDEX(resultados!$A$2:$ZZ$439, 257, MATCH($B$3, resultados!$A$1:$ZZ$1, 0))</f>
        <v/>
      </c>
    </row>
    <row r="264">
      <c r="A264">
        <f>INDEX(resultados!$A$2:$ZZ$439, 258, MATCH($B$1, resultados!$A$1:$ZZ$1, 0))</f>
        <v/>
      </c>
      <c r="B264">
        <f>INDEX(resultados!$A$2:$ZZ$439, 258, MATCH($B$2, resultados!$A$1:$ZZ$1, 0))</f>
        <v/>
      </c>
      <c r="C264">
        <f>INDEX(resultados!$A$2:$ZZ$439, 258, MATCH($B$3, resultados!$A$1:$ZZ$1, 0))</f>
        <v/>
      </c>
    </row>
    <row r="265">
      <c r="A265">
        <f>INDEX(resultados!$A$2:$ZZ$439, 259, MATCH($B$1, resultados!$A$1:$ZZ$1, 0))</f>
        <v/>
      </c>
      <c r="B265">
        <f>INDEX(resultados!$A$2:$ZZ$439, 259, MATCH($B$2, resultados!$A$1:$ZZ$1, 0))</f>
        <v/>
      </c>
      <c r="C265">
        <f>INDEX(resultados!$A$2:$ZZ$439, 259, MATCH($B$3, resultados!$A$1:$ZZ$1, 0))</f>
        <v/>
      </c>
    </row>
    <row r="266">
      <c r="A266">
        <f>INDEX(resultados!$A$2:$ZZ$439, 260, MATCH($B$1, resultados!$A$1:$ZZ$1, 0))</f>
        <v/>
      </c>
      <c r="B266">
        <f>INDEX(resultados!$A$2:$ZZ$439, 260, MATCH($B$2, resultados!$A$1:$ZZ$1, 0))</f>
        <v/>
      </c>
      <c r="C266">
        <f>INDEX(resultados!$A$2:$ZZ$439, 260, MATCH($B$3, resultados!$A$1:$ZZ$1, 0))</f>
        <v/>
      </c>
    </row>
    <row r="267">
      <c r="A267">
        <f>INDEX(resultados!$A$2:$ZZ$439, 261, MATCH($B$1, resultados!$A$1:$ZZ$1, 0))</f>
        <v/>
      </c>
      <c r="B267">
        <f>INDEX(resultados!$A$2:$ZZ$439, 261, MATCH($B$2, resultados!$A$1:$ZZ$1, 0))</f>
        <v/>
      </c>
      <c r="C267">
        <f>INDEX(resultados!$A$2:$ZZ$439, 261, MATCH($B$3, resultados!$A$1:$ZZ$1, 0))</f>
        <v/>
      </c>
    </row>
    <row r="268">
      <c r="A268">
        <f>INDEX(resultados!$A$2:$ZZ$439, 262, MATCH($B$1, resultados!$A$1:$ZZ$1, 0))</f>
        <v/>
      </c>
      <c r="B268">
        <f>INDEX(resultados!$A$2:$ZZ$439, 262, MATCH($B$2, resultados!$A$1:$ZZ$1, 0))</f>
        <v/>
      </c>
      <c r="C268">
        <f>INDEX(resultados!$A$2:$ZZ$439, 262, MATCH($B$3, resultados!$A$1:$ZZ$1, 0))</f>
        <v/>
      </c>
    </row>
    <row r="269">
      <c r="A269">
        <f>INDEX(resultados!$A$2:$ZZ$439, 263, MATCH($B$1, resultados!$A$1:$ZZ$1, 0))</f>
        <v/>
      </c>
      <c r="B269">
        <f>INDEX(resultados!$A$2:$ZZ$439, 263, MATCH($B$2, resultados!$A$1:$ZZ$1, 0))</f>
        <v/>
      </c>
      <c r="C269">
        <f>INDEX(resultados!$A$2:$ZZ$439, 263, MATCH($B$3, resultados!$A$1:$ZZ$1, 0))</f>
        <v/>
      </c>
    </row>
    <row r="270">
      <c r="A270">
        <f>INDEX(resultados!$A$2:$ZZ$439, 264, MATCH($B$1, resultados!$A$1:$ZZ$1, 0))</f>
        <v/>
      </c>
      <c r="B270">
        <f>INDEX(resultados!$A$2:$ZZ$439, 264, MATCH($B$2, resultados!$A$1:$ZZ$1, 0))</f>
        <v/>
      </c>
      <c r="C270">
        <f>INDEX(resultados!$A$2:$ZZ$439, 264, MATCH($B$3, resultados!$A$1:$ZZ$1, 0))</f>
        <v/>
      </c>
    </row>
    <row r="271">
      <c r="A271">
        <f>INDEX(resultados!$A$2:$ZZ$439, 265, MATCH($B$1, resultados!$A$1:$ZZ$1, 0))</f>
        <v/>
      </c>
      <c r="B271">
        <f>INDEX(resultados!$A$2:$ZZ$439, 265, MATCH($B$2, resultados!$A$1:$ZZ$1, 0))</f>
        <v/>
      </c>
      <c r="C271">
        <f>INDEX(resultados!$A$2:$ZZ$439, 265, MATCH($B$3, resultados!$A$1:$ZZ$1, 0))</f>
        <v/>
      </c>
    </row>
    <row r="272">
      <c r="A272">
        <f>INDEX(resultados!$A$2:$ZZ$439, 266, MATCH($B$1, resultados!$A$1:$ZZ$1, 0))</f>
        <v/>
      </c>
      <c r="B272">
        <f>INDEX(resultados!$A$2:$ZZ$439, 266, MATCH($B$2, resultados!$A$1:$ZZ$1, 0))</f>
        <v/>
      </c>
      <c r="C272">
        <f>INDEX(resultados!$A$2:$ZZ$439, 266, MATCH($B$3, resultados!$A$1:$ZZ$1, 0))</f>
        <v/>
      </c>
    </row>
    <row r="273">
      <c r="A273">
        <f>INDEX(resultados!$A$2:$ZZ$439, 267, MATCH($B$1, resultados!$A$1:$ZZ$1, 0))</f>
        <v/>
      </c>
      <c r="B273">
        <f>INDEX(resultados!$A$2:$ZZ$439, 267, MATCH($B$2, resultados!$A$1:$ZZ$1, 0))</f>
        <v/>
      </c>
      <c r="C273">
        <f>INDEX(resultados!$A$2:$ZZ$439, 267, MATCH($B$3, resultados!$A$1:$ZZ$1, 0))</f>
        <v/>
      </c>
    </row>
    <row r="274">
      <c r="A274">
        <f>INDEX(resultados!$A$2:$ZZ$439, 268, MATCH($B$1, resultados!$A$1:$ZZ$1, 0))</f>
        <v/>
      </c>
      <c r="B274">
        <f>INDEX(resultados!$A$2:$ZZ$439, 268, MATCH($B$2, resultados!$A$1:$ZZ$1, 0))</f>
        <v/>
      </c>
      <c r="C274">
        <f>INDEX(resultados!$A$2:$ZZ$439, 268, MATCH($B$3, resultados!$A$1:$ZZ$1, 0))</f>
        <v/>
      </c>
    </row>
    <row r="275">
      <c r="A275">
        <f>INDEX(resultados!$A$2:$ZZ$439, 269, MATCH($B$1, resultados!$A$1:$ZZ$1, 0))</f>
        <v/>
      </c>
      <c r="B275">
        <f>INDEX(resultados!$A$2:$ZZ$439, 269, MATCH($B$2, resultados!$A$1:$ZZ$1, 0))</f>
        <v/>
      </c>
      <c r="C275">
        <f>INDEX(resultados!$A$2:$ZZ$439, 269, MATCH($B$3, resultados!$A$1:$ZZ$1, 0))</f>
        <v/>
      </c>
    </row>
    <row r="276">
      <c r="A276">
        <f>INDEX(resultados!$A$2:$ZZ$439, 270, MATCH($B$1, resultados!$A$1:$ZZ$1, 0))</f>
        <v/>
      </c>
      <c r="B276">
        <f>INDEX(resultados!$A$2:$ZZ$439, 270, MATCH($B$2, resultados!$A$1:$ZZ$1, 0))</f>
        <v/>
      </c>
      <c r="C276">
        <f>INDEX(resultados!$A$2:$ZZ$439, 270, MATCH($B$3, resultados!$A$1:$ZZ$1, 0))</f>
        <v/>
      </c>
    </row>
    <row r="277">
      <c r="A277">
        <f>INDEX(resultados!$A$2:$ZZ$439, 271, MATCH($B$1, resultados!$A$1:$ZZ$1, 0))</f>
        <v/>
      </c>
      <c r="B277">
        <f>INDEX(resultados!$A$2:$ZZ$439, 271, MATCH($B$2, resultados!$A$1:$ZZ$1, 0))</f>
        <v/>
      </c>
      <c r="C277">
        <f>INDEX(resultados!$A$2:$ZZ$439, 271, MATCH($B$3, resultados!$A$1:$ZZ$1, 0))</f>
        <v/>
      </c>
    </row>
    <row r="278">
      <c r="A278">
        <f>INDEX(resultados!$A$2:$ZZ$439, 272, MATCH($B$1, resultados!$A$1:$ZZ$1, 0))</f>
        <v/>
      </c>
      <c r="B278">
        <f>INDEX(resultados!$A$2:$ZZ$439, 272, MATCH($B$2, resultados!$A$1:$ZZ$1, 0))</f>
        <v/>
      </c>
      <c r="C278">
        <f>INDEX(resultados!$A$2:$ZZ$439, 272, MATCH($B$3, resultados!$A$1:$ZZ$1, 0))</f>
        <v/>
      </c>
    </row>
    <row r="279">
      <c r="A279">
        <f>INDEX(resultados!$A$2:$ZZ$439, 273, MATCH($B$1, resultados!$A$1:$ZZ$1, 0))</f>
        <v/>
      </c>
      <c r="B279">
        <f>INDEX(resultados!$A$2:$ZZ$439, 273, MATCH($B$2, resultados!$A$1:$ZZ$1, 0))</f>
        <v/>
      </c>
      <c r="C279">
        <f>INDEX(resultados!$A$2:$ZZ$439, 273, MATCH($B$3, resultados!$A$1:$ZZ$1, 0))</f>
        <v/>
      </c>
    </row>
    <row r="280">
      <c r="A280">
        <f>INDEX(resultados!$A$2:$ZZ$439, 274, MATCH($B$1, resultados!$A$1:$ZZ$1, 0))</f>
        <v/>
      </c>
      <c r="B280">
        <f>INDEX(resultados!$A$2:$ZZ$439, 274, MATCH($B$2, resultados!$A$1:$ZZ$1, 0))</f>
        <v/>
      </c>
      <c r="C280">
        <f>INDEX(resultados!$A$2:$ZZ$439, 274, MATCH($B$3, resultados!$A$1:$ZZ$1, 0))</f>
        <v/>
      </c>
    </row>
    <row r="281">
      <c r="A281">
        <f>INDEX(resultados!$A$2:$ZZ$439, 275, MATCH($B$1, resultados!$A$1:$ZZ$1, 0))</f>
        <v/>
      </c>
      <c r="B281">
        <f>INDEX(resultados!$A$2:$ZZ$439, 275, MATCH($B$2, resultados!$A$1:$ZZ$1, 0))</f>
        <v/>
      </c>
      <c r="C281">
        <f>INDEX(resultados!$A$2:$ZZ$439, 275, MATCH($B$3, resultados!$A$1:$ZZ$1, 0))</f>
        <v/>
      </c>
    </row>
    <row r="282">
      <c r="A282">
        <f>INDEX(resultados!$A$2:$ZZ$439, 276, MATCH($B$1, resultados!$A$1:$ZZ$1, 0))</f>
        <v/>
      </c>
      <c r="B282">
        <f>INDEX(resultados!$A$2:$ZZ$439, 276, MATCH($B$2, resultados!$A$1:$ZZ$1, 0))</f>
        <v/>
      </c>
      <c r="C282">
        <f>INDEX(resultados!$A$2:$ZZ$439, 276, MATCH($B$3, resultados!$A$1:$ZZ$1, 0))</f>
        <v/>
      </c>
    </row>
    <row r="283">
      <c r="A283">
        <f>INDEX(resultados!$A$2:$ZZ$439, 277, MATCH($B$1, resultados!$A$1:$ZZ$1, 0))</f>
        <v/>
      </c>
      <c r="B283">
        <f>INDEX(resultados!$A$2:$ZZ$439, 277, MATCH($B$2, resultados!$A$1:$ZZ$1, 0))</f>
        <v/>
      </c>
      <c r="C283">
        <f>INDEX(resultados!$A$2:$ZZ$439, 277, MATCH($B$3, resultados!$A$1:$ZZ$1, 0))</f>
        <v/>
      </c>
    </row>
    <row r="284">
      <c r="A284">
        <f>INDEX(resultados!$A$2:$ZZ$439, 278, MATCH($B$1, resultados!$A$1:$ZZ$1, 0))</f>
        <v/>
      </c>
      <c r="B284">
        <f>INDEX(resultados!$A$2:$ZZ$439, 278, MATCH($B$2, resultados!$A$1:$ZZ$1, 0))</f>
        <v/>
      </c>
      <c r="C284">
        <f>INDEX(resultados!$A$2:$ZZ$439, 278, MATCH($B$3, resultados!$A$1:$ZZ$1, 0))</f>
        <v/>
      </c>
    </row>
    <row r="285">
      <c r="A285">
        <f>INDEX(resultados!$A$2:$ZZ$439, 279, MATCH($B$1, resultados!$A$1:$ZZ$1, 0))</f>
        <v/>
      </c>
      <c r="B285">
        <f>INDEX(resultados!$A$2:$ZZ$439, 279, MATCH($B$2, resultados!$A$1:$ZZ$1, 0))</f>
        <v/>
      </c>
      <c r="C285">
        <f>INDEX(resultados!$A$2:$ZZ$439, 279, MATCH($B$3, resultados!$A$1:$ZZ$1, 0))</f>
        <v/>
      </c>
    </row>
    <row r="286">
      <c r="A286">
        <f>INDEX(resultados!$A$2:$ZZ$439, 280, MATCH($B$1, resultados!$A$1:$ZZ$1, 0))</f>
        <v/>
      </c>
      <c r="B286">
        <f>INDEX(resultados!$A$2:$ZZ$439, 280, MATCH($B$2, resultados!$A$1:$ZZ$1, 0))</f>
        <v/>
      </c>
      <c r="C286">
        <f>INDEX(resultados!$A$2:$ZZ$439, 280, MATCH($B$3, resultados!$A$1:$ZZ$1, 0))</f>
        <v/>
      </c>
    </row>
    <row r="287">
      <c r="A287">
        <f>INDEX(resultados!$A$2:$ZZ$439, 281, MATCH($B$1, resultados!$A$1:$ZZ$1, 0))</f>
        <v/>
      </c>
      <c r="B287">
        <f>INDEX(resultados!$A$2:$ZZ$439, 281, MATCH($B$2, resultados!$A$1:$ZZ$1, 0))</f>
        <v/>
      </c>
      <c r="C287">
        <f>INDEX(resultados!$A$2:$ZZ$439, 281, MATCH($B$3, resultados!$A$1:$ZZ$1, 0))</f>
        <v/>
      </c>
    </row>
    <row r="288">
      <c r="A288">
        <f>INDEX(resultados!$A$2:$ZZ$439, 282, MATCH($B$1, resultados!$A$1:$ZZ$1, 0))</f>
        <v/>
      </c>
      <c r="B288">
        <f>INDEX(resultados!$A$2:$ZZ$439, 282, MATCH($B$2, resultados!$A$1:$ZZ$1, 0))</f>
        <v/>
      </c>
      <c r="C288">
        <f>INDEX(resultados!$A$2:$ZZ$439, 282, MATCH($B$3, resultados!$A$1:$ZZ$1, 0))</f>
        <v/>
      </c>
    </row>
    <row r="289">
      <c r="A289">
        <f>INDEX(resultados!$A$2:$ZZ$439, 283, MATCH($B$1, resultados!$A$1:$ZZ$1, 0))</f>
        <v/>
      </c>
      <c r="B289">
        <f>INDEX(resultados!$A$2:$ZZ$439, 283, MATCH($B$2, resultados!$A$1:$ZZ$1, 0))</f>
        <v/>
      </c>
      <c r="C289">
        <f>INDEX(resultados!$A$2:$ZZ$439, 283, MATCH($B$3, resultados!$A$1:$ZZ$1, 0))</f>
        <v/>
      </c>
    </row>
    <row r="290">
      <c r="A290">
        <f>INDEX(resultados!$A$2:$ZZ$439, 284, MATCH($B$1, resultados!$A$1:$ZZ$1, 0))</f>
        <v/>
      </c>
      <c r="B290">
        <f>INDEX(resultados!$A$2:$ZZ$439, 284, MATCH($B$2, resultados!$A$1:$ZZ$1, 0))</f>
        <v/>
      </c>
      <c r="C290">
        <f>INDEX(resultados!$A$2:$ZZ$439, 284, MATCH($B$3, resultados!$A$1:$ZZ$1, 0))</f>
        <v/>
      </c>
    </row>
    <row r="291">
      <c r="A291">
        <f>INDEX(resultados!$A$2:$ZZ$439, 285, MATCH($B$1, resultados!$A$1:$ZZ$1, 0))</f>
        <v/>
      </c>
      <c r="B291">
        <f>INDEX(resultados!$A$2:$ZZ$439, 285, MATCH($B$2, resultados!$A$1:$ZZ$1, 0))</f>
        <v/>
      </c>
      <c r="C291">
        <f>INDEX(resultados!$A$2:$ZZ$439, 285, MATCH($B$3, resultados!$A$1:$ZZ$1, 0))</f>
        <v/>
      </c>
    </row>
    <row r="292">
      <c r="A292">
        <f>INDEX(resultados!$A$2:$ZZ$439, 286, MATCH($B$1, resultados!$A$1:$ZZ$1, 0))</f>
        <v/>
      </c>
      <c r="B292">
        <f>INDEX(resultados!$A$2:$ZZ$439, 286, MATCH($B$2, resultados!$A$1:$ZZ$1, 0))</f>
        <v/>
      </c>
      <c r="C292">
        <f>INDEX(resultados!$A$2:$ZZ$439, 286, MATCH($B$3, resultados!$A$1:$ZZ$1, 0))</f>
        <v/>
      </c>
    </row>
    <row r="293">
      <c r="A293">
        <f>INDEX(resultados!$A$2:$ZZ$439, 287, MATCH($B$1, resultados!$A$1:$ZZ$1, 0))</f>
        <v/>
      </c>
      <c r="B293">
        <f>INDEX(resultados!$A$2:$ZZ$439, 287, MATCH($B$2, resultados!$A$1:$ZZ$1, 0))</f>
        <v/>
      </c>
      <c r="C293">
        <f>INDEX(resultados!$A$2:$ZZ$439, 287, MATCH($B$3, resultados!$A$1:$ZZ$1, 0))</f>
        <v/>
      </c>
    </row>
    <row r="294">
      <c r="A294">
        <f>INDEX(resultados!$A$2:$ZZ$439, 288, MATCH($B$1, resultados!$A$1:$ZZ$1, 0))</f>
        <v/>
      </c>
      <c r="B294">
        <f>INDEX(resultados!$A$2:$ZZ$439, 288, MATCH($B$2, resultados!$A$1:$ZZ$1, 0))</f>
        <v/>
      </c>
      <c r="C294">
        <f>INDEX(resultados!$A$2:$ZZ$439, 288, MATCH($B$3, resultados!$A$1:$ZZ$1, 0))</f>
        <v/>
      </c>
    </row>
    <row r="295">
      <c r="A295">
        <f>INDEX(resultados!$A$2:$ZZ$439, 289, MATCH($B$1, resultados!$A$1:$ZZ$1, 0))</f>
        <v/>
      </c>
      <c r="B295">
        <f>INDEX(resultados!$A$2:$ZZ$439, 289, MATCH($B$2, resultados!$A$1:$ZZ$1, 0))</f>
        <v/>
      </c>
      <c r="C295">
        <f>INDEX(resultados!$A$2:$ZZ$439, 289, MATCH($B$3, resultados!$A$1:$ZZ$1, 0))</f>
        <v/>
      </c>
    </row>
    <row r="296">
      <c r="A296">
        <f>INDEX(resultados!$A$2:$ZZ$439, 290, MATCH($B$1, resultados!$A$1:$ZZ$1, 0))</f>
        <v/>
      </c>
      <c r="B296">
        <f>INDEX(resultados!$A$2:$ZZ$439, 290, MATCH($B$2, resultados!$A$1:$ZZ$1, 0))</f>
        <v/>
      </c>
      <c r="C296">
        <f>INDEX(resultados!$A$2:$ZZ$439, 290, MATCH($B$3, resultados!$A$1:$ZZ$1, 0))</f>
        <v/>
      </c>
    </row>
    <row r="297">
      <c r="A297">
        <f>INDEX(resultados!$A$2:$ZZ$439, 291, MATCH($B$1, resultados!$A$1:$ZZ$1, 0))</f>
        <v/>
      </c>
      <c r="B297">
        <f>INDEX(resultados!$A$2:$ZZ$439, 291, MATCH($B$2, resultados!$A$1:$ZZ$1, 0))</f>
        <v/>
      </c>
      <c r="C297">
        <f>INDEX(resultados!$A$2:$ZZ$439, 291, MATCH($B$3, resultados!$A$1:$ZZ$1, 0))</f>
        <v/>
      </c>
    </row>
    <row r="298">
      <c r="A298">
        <f>INDEX(resultados!$A$2:$ZZ$439, 292, MATCH($B$1, resultados!$A$1:$ZZ$1, 0))</f>
        <v/>
      </c>
      <c r="B298">
        <f>INDEX(resultados!$A$2:$ZZ$439, 292, MATCH($B$2, resultados!$A$1:$ZZ$1, 0))</f>
        <v/>
      </c>
      <c r="C298">
        <f>INDEX(resultados!$A$2:$ZZ$439, 292, MATCH($B$3, resultados!$A$1:$ZZ$1, 0))</f>
        <v/>
      </c>
    </row>
    <row r="299">
      <c r="A299">
        <f>INDEX(resultados!$A$2:$ZZ$439, 293, MATCH($B$1, resultados!$A$1:$ZZ$1, 0))</f>
        <v/>
      </c>
      <c r="B299">
        <f>INDEX(resultados!$A$2:$ZZ$439, 293, MATCH($B$2, resultados!$A$1:$ZZ$1, 0))</f>
        <v/>
      </c>
      <c r="C299">
        <f>INDEX(resultados!$A$2:$ZZ$439, 293, MATCH($B$3, resultados!$A$1:$ZZ$1, 0))</f>
        <v/>
      </c>
    </row>
    <row r="300">
      <c r="A300">
        <f>INDEX(resultados!$A$2:$ZZ$439, 294, MATCH($B$1, resultados!$A$1:$ZZ$1, 0))</f>
        <v/>
      </c>
      <c r="B300">
        <f>INDEX(resultados!$A$2:$ZZ$439, 294, MATCH($B$2, resultados!$A$1:$ZZ$1, 0))</f>
        <v/>
      </c>
      <c r="C300">
        <f>INDEX(resultados!$A$2:$ZZ$439, 294, MATCH($B$3, resultados!$A$1:$ZZ$1, 0))</f>
        <v/>
      </c>
    </row>
    <row r="301">
      <c r="A301">
        <f>INDEX(resultados!$A$2:$ZZ$439, 295, MATCH($B$1, resultados!$A$1:$ZZ$1, 0))</f>
        <v/>
      </c>
      <c r="B301">
        <f>INDEX(resultados!$A$2:$ZZ$439, 295, MATCH($B$2, resultados!$A$1:$ZZ$1, 0))</f>
        <v/>
      </c>
      <c r="C301">
        <f>INDEX(resultados!$A$2:$ZZ$439, 295, MATCH($B$3, resultados!$A$1:$ZZ$1, 0))</f>
        <v/>
      </c>
    </row>
    <row r="302">
      <c r="A302">
        <f>INDEX(resultados!$A$2:$ZZ$439, 296, MATCH($B$1, resultados!$A$1:$ZZ$1, 0))</f>
        <v/>
      </c>
      <c r="B302">
        <f>INDEX(resultados!$A$2:$ZZ$439, 296, MATCH($B$2, resultados!$A$1:$ZZ$1, 0))</f>
        <v/>
      </c>
      <c r="C302">
        <f>INDEX(resultados!$A$2:$ZZ$439, 296, MATCH($B$3, resultados!$A$1:$ZZ$1, 0))</f>
        <v/>
      </c>
    </row>
    <row r="303">
      <c r="A303">
        <f>INDEX(resultados!$A$2:$ZZ$439, 297, MATCH($B$1, resultados!$A$1:$ZZ$1, 0))</f>
        <v/>
      </c>
      <c r="B303">
        <f>INDEX(resultados!$A$2:$ZZ$439, 297, MATCH($B$2, resultados!$A$1:$ZZ$1, 0))</f>
        <v/>
      </c>
      <c r="C303">
        <f>INDEX(resultados!$A$2:$ZZ$439, 297, MATCH($B$3, resultados!$A$1:$ZZ$1, 0))</f>
        <v/>
      </c>
    </row>
    <row r="304">
      <c r="A304">
        <f>INDEX(resultados!$A$2:$ZZ$439, 298, MATCH($B$1, resultados!$A$1:$ZZ$1, 0))</f>
        <v/>
      </c>
      <c r="B304">
        <f>INDEX(resultados!$A$2:$ZZ$439, 298, MATCH($B$2, resultados!$A$1:$ZZ$1, 0))</f>
        <v/>
      </c>
      <c r="C304">
        <f>INDEX(resultados!$A$2:$ZZ$439, 298, MATCH($B$3, resultados!$A$1:$ZZ$1, 0))</f>
        <v/>
      </c>
    </row>
    <row r="305">
      <c r="A305">
        <f>INDEX(resultados!$A$2:$ZZ$439, 299, MATCH($B$1, resultados!$A$1:$ZZ$1, 0))</f>
        <v/>
      </c>
      <c r="B305">
        <f>INDEX(resultados!$A$2:$ZZ$439, 299, MATCH($B$2, resultados!$A$1:$ZZ$1, 0))</f>
        <v/>
      </c>
      <c r="C305">
        <f>INDEX(resultados!$A$2:$ZZ$439, 299, MATCH($B$3, resultados!$A$1:$ZZ$1, 0))</f>
        <v/>
      </c>
    </row>
    <row r="306">
      <c r="A306">
        <f>INDEX(resultados!$A$2:$ZZ$439, 300, MATCH($B$1, resultados!$A$1:$ZZ$1, 0))</f>
        <v/>
      </c>
      <c r="B306">
        <f>INDEX(resultados!$A$2:$ZZ$439, 300, MATCH($B$2, resultados!$A$1:$ZZ$1, 0))</f>
        <v/>
      </c>
      <c r="C306">
        <f>INDEX(resultados!$A$2:$ZZ$439, 300, MATCH($B$3, resultados!$A$1:$ZZ$1, 0))</f>
        <v/>
      </c>
    </row>
    <row r="307">
      <c r="A307">
        <f>INDEX(resultados!$A$2:$ZZ$439, 301, MATCH($B$1, resultados!$A$1:$ZZ$1, 0))</f>
        <v/>
      </c>
      <c r="B307">
        <f>INDEX(resultados!$A$2:$ZZ$439, 301, MATCH($B$2, resultados!$A$1:$ZZ$1, 0))</f>
        <v/>
      </c>
      <c r="C307">
        <f>INDEX(resultados!$A$2:$ZZ$439, 301, MATCH($B$3, resultados!$A$1:$ZZ$1, 0))</f>
        <v/>
      </c>
    </row>
    <row r="308">
      <c r="A308">
        <f>INDEX(resultados!$A$2:$ZZ$439, 302, MATCH($B$1, resultados!$A$1:$ZZ$1, 0))</f>
        <v/>
      </c>
      <c r="B308">
        <f>INDEX(resultados!$A$2:$ZZ$439, 302, MATCH($B$2, resultados!$A$1:$ZZ$1, 0))</f>
        <v/>
      </c>
      <c r="C308">
        <f>INDEX(resultados!$A$2:$ZZ$439, 302, MATCH($B$3, resultados!$A$1:$ZZ$1, 0))</f>
        <v/>
      </c>
    </row>
    <row r="309">
      <c r="A309">
        <f>INDEX(resultados!$A$2:$ZZ$439, 303, MATCH($B$1, resultados!$A$1:$ZZ$1, 0))</f>
        <v/>
      </c>
      <c r="B309">
        <f>INDEX(resultados!$A$2:$ZZ$439, 303, MATCH($B$2, resultados!$A$1:$ZZ$1, 0))</f>
        <v/>
      </c>
      <c r="C309">
        <f>INDEX(resultados!$A$2:$ZZ$439, 303, MATCH($B$3, resultados!$A$1:$ZZ$1, 0))</f>
        <v/>
      </c>
    </row>
    <row r="310">
      <c r="A310">
        <f>INDEX(resultados!$A$2:$ZZ$439, 304, MATCH($B$1, resultados!$A$1:$ZZ$1, 0))</f>
        <v/>
      </c>
      <c r="B310">
        <f>INDEX(resultados!$A$2:$ZZ$439, 304, MATCH($B$2, resultados!$A$1:$ZZ$1, 0))</f>
        <v/>
      </c>
      <c r="C310">
        <f>INDEX(resultados!$A$2:$ZZ$439, 304, MATCH($B$3, resultados!$A$1:$ZZ$1, 0))</f>
        <v/>
      </c>
    </row>
    <row r="311">
      <c r="A311">
        <f>INDEX(resultados!$A$2:$ZZ$439, 305, MATCH($B$1, resultados!$A$1:$ZZ$1, 0))</f>
        <v/>
      </c>
      <c r="B311">
        <f>INDEX(resultados!$A$2:$ZZ$439, 305, MATCH($B$2, resultados!$A$1:$ZZ$1, 0))</f>
        <v/>
      </c>
      <c r="C311">
        <f>INDEX(resultados!$A$2:$ZZ$439, 305, MATCH($B$3, resultados!$A$1:$ZZ$1, 0))</f>
        <v/>
      </c>
    </row>
    <row r="312">
      <c r="A312">
        <f>INDEX(resultados!$A$2:$ZZ$439, 306, MATCH($B$1, resultados!$A$1:$ZZ$1, 0))</f>
        <v/>
      </c>
      <c r="B312">
        <f>INDEX(resultados!$A$2:$ZZ$439, 306, MATCH($B$2, resultados!$A$1:$ZZ$1, 0))</f>
        <v/>
      </c>
      <c r="C312">
        <f>INDEX(resultados!$A$2:$ZZ$439, 306, MATCH($B$3, resultados!$A$1:$ZZ$1, 0))</f>
        <v/>
      </c>
    </row>
    <row r="313">
      <c r="A313">
        <f>INDEX(resultados!$A$2:$ZZ$439, 307, MATCH($B$1, resultados!$A$1:$ZZ$1, 0))</f>
        <v/>
      </c>
      <c r="B313">
        <f>INDEX(resultados!$A$2:$ZZ$439, 307, MATCH($B$2, resultados!$A$1:$ZZ$1, 0))</f>
        <v/>
      </c>
      <c r="C313">
        <f>INDEX(resultados!$A$2:$ZZ$439, 307, MATCH($B$3, resultados!$A$1:$ZZ$1, 0))</f>
        <v/>
      </c>
    </row>
    <row r="314">
      <c r="A314">
        <f>INDEX(resultados!$A$2:$ZZ$439, 308, MATCH($B$1, resultados!$A$1:$ZZ$1, 0))</f>
        <v/>
      </c>
      <c r="B314">
        <f>INDEX(resultados!$A$2:$ZZ$439, 308, MATCH($B$2, resultados!$A$1:$ZZ$1, 0))</f>
        <v/>
      </c>
      <c r="C314">
        <f>INDEX(resultados!$A$2:$ZZ$439, 308, MATCH($B$3, resultados!$A$1:$ZZ$1, 0))</f>
        <v/>
      </c>
    </row>
    <row r="315">
      <c r="A315">
        <f>INDEX(resultados!$A$2:$ZZ$439, 309, MATCH($B$1, resultados!$A$1:$ZZ$1, 0))</f>
        <v/>
      </c>
      <c r="B315">
        <f>INDEX(resultados!$A$2:$ZZ$439, 309, MATCH($B$2, resultados!$A$1:$ZZ$1, 0))</f>
        <v/>
      </c>
      <c r="C315">
        <f>INDEX(resultados!$A$2:$ZZ$439, 309, MATCH($B$3, resultados!$A$1:$ZZ$1, 0))</f>
        <v/>
      </c>
    </row>
    <row r="316">
      <c r="A316">
        <f>INDEX(resultados!$A$2:$ZZ$439, 310, MATCH($B$1, resultados!$A$1:$ZZ$1, 0))</f>
        <v/>
      </c>
      <c r="B316">
        <f>INDEX(resultados!$A$2:$ZZ$439, 310, MATCH($B$2, resultados!$A$1:$ZZ$1, 0))</f>
        <v/>
      </c>
      <c r="C316">
        <f>INDEX(resultados!$A$2:$ZZ$439, 310, MATCH($B$3, resultados!$A$1:$ZZ$1, 0))</f>
        <v/>
      </c>
    </row>
    <row r="317">
      <c r="A317">
        <f>INDEX(resultados!$A$2:$ZZ$439, 311, MATCH($B$1, resultados!$A$1:$ZZ$1, 0))</f>
        <v/>
      </c>
      <c r="B317">
        <f>INDEX(resultados!$A$2:$ZZ$439, 311, MATCH($B$2, resultados!$A$1:$ZZ$1, 0))</f>
        <v/>
      </c>
      <c r="C317">
        <f>INDEX(resultados!$A$2:$ZZ$439, 311, MATCH($B$3, resultados!$A$1:$ZZ$1, 0))</f>
        <v/>
      </c>
    </row>
    <row r="318">
      <c r="A318">
        <f>INDEX(resultados!$A$2:$ZZ$439, 312, MATCH($B$1, resultados!$A$1:$ZZ$1, 0))</f>
        <v/>
      </c>
      <c r="B318">
        <f>INDEX(resultados!$A$2:$ZZ$439, 312, MATCH($B$2, resultados!$A$1:$ZZ$1, 0))</f>
        <v/>
      </c>
      <c r="C318">
        <f>INDEX(resultados!$A$2:$ZZ$439, 312, MATCH($B$3, resultados!$A$1:$ZZ$1, 0))</f>
        <v/>
      </c>
    </row>
    <row r="319">
      <c r="A319">
        <f>INDEX(resultados!$A$2:$ZZ$439, 313, MATCH($B$1, resultados!$A$1:$ZZ$1, 0))</f>
        <v/>
      </c>
      <c r="B319">
        <f>INDEX(resultados!$A$2:$ZZ$439, 313, MATCH($B$2, resultados!$A$1:$ZZ$1, 0))</f>
        <v/>
      </c>
      <c r="C319">
        <f>INDEX(resultados!$A$2:$ZZ$439, 313, MATCH($B$3, resultados!$A$1:$ZZ$1, 0))</f>
        <v/>
      </c>
    </row>
    <row r="320">
      <c r="A320">
        <f>INDEX(resultados!$A$2:$ZZ$439, 314, MATCH($B$1, resultados!$A$1:$ZZ$1, 0))</f>
        <v/>
      </c>
      <c r="B320">
        <f>INDEX(resultados!$A$2:$ZZ$439, 314, MATCH($B$2, resultados!$A$1:$ZZ$1, 0))</f>
        <v/>
      </c>
      <c r="C320">
        <f>INDEX(resultados!$A$2:$ZZ$439, 314, MATCH($B$3, resultados!$A$1:$ZZ$1, 0))</f>
        <v/>
      </c>
    </row>
    <row r="321">
      <c r="A321">
        <f>INDEX(resultados!$A$2:$ZZ$439, 315, MATCH($B$1, resultados!$A$1:$ZZ$1, 0))</f>
        <v/>
      </c>
      <c r="B321">
        <f>INDEX(resultados!$A$2:$ZZ$439, 315, MATCH($B$2, resultados!$A$1:$ZZ$1, 0))</f>
        <v/>
      </c>
      <c r="C321">
        <f>INDEX(resultados!$A$2:$ZZ$439, 315, MATCH($B$3, resultados!$A$1:$ZZ$1, 0))</f>
        <v/>
      </c>
    </row>
    <row r="322">
      <c r="A322">
        <f>INDEX(resultados!$A$2:$ZZ$439, 316, MATCH($B$1, resultados!$A$1:$ZZ$1, 0))</f>
        <v/>
      </c>
      <c r="B322">
        <f>INDEX(resultados!$A$2:$ZZ$439, 316, MATCH($B$2, resultados!$A$1:$ZZ$1, 0))</f>
        <v/>
      </c>
      <c r="C322">
        <f>INDEX(resultados!$A$2:$ZZ$439, 316, MATCH($B$3, resultados!$A$1:$ZZ$1, 0))</f>
        <v/>
      </c>
    </row>
    <row r="323">
      <c r="A323">
        <f>INDEX(resultados!$A$2:$ZZ$439, 317, MATCH($B$1, resultados!$A$1:$ZZ$1, 0))</f>
        <v/>
      </c>
      <c r="B323">
        <f>INDEX(resultados!$A$2:$ZZ$439, 317, MATCH($B$2, resultados!$A$1:$ZZ$1, 0))</f>
        <v/>
      </c>
      <c r="C323">
        <f>INDEX(resultados!$A$2:$ZZ$439, 317, MATCH($B$3, resultados!$A$1:$ZZ$1, 0))</f>
        <v/>
      </c>
    </row>
    <row r="324">
      <c r="A324">
        <f>INDEX(resultados!$A$2:$ZZ$439, 318, MATCH($B$1, resultados!$A$1:$ZZ$1, 0))</f>
        <v/>
      </c>
      <c r="B324">
        <f>INDEX(resultados!$A$2:$ZZ$439, 318, MATCH($B$2, resultados!$A$1:$ZZ$1, 0))</f>
        <v/>
      </c>
      <c r="C324">
        <f>INDEX(resultados!$A$2:$ZZ$439, 318, MATCH($B$3, resultados!$A$1:$ZZ$1, 0))</f>
        <v/>
      </c>
    </row>
    <row r="325">
      <c r="A325">
        <f>INDEX(resultados!$A$2:$ZZ$439, 319, MATCH($B$1, resultados!$A$1:$ZZ$1, 0))</f>
        <v/>
      </c>
      <c r="B325">
        <f>INDEX(resultados!$A$2:$ZZ$439, 319, MATCH($B$2, resultados!$A$1:$ZZ$1, 0))</f>
        <v/>
      </c>
      <c r="C325">
        <f>INDEX(resultados!$A$2:$ZZ$439, 319, MATCH($B$3, resultados!$A$1:$ZZ$1, 0))</f>
        <v/>
      </c>
    </row>
    <row r="326">
      <c r="A326">
        <f>INDEX(resultados!$A$2:$ZZ$439, 320, MATCH($B$1, resultados!$A$1:$ZZ$1, 0))</f>
        <v/>
      </c>
      <c r="B326">
        <f>INDEX(resultados!$A$2:$ZZ$439, 320, MATCH($B$2, resultados!$A$1:$ZZ$1, 0))</f>
        <v/>
      </c>
      <c r="C326">
        <f>INDEX(resultados!$A$2:$ZZ$439, 320, MATCH($B$3, resultados!$A$1:$ZZ$1, 0))</f>
        <v/>
      </c>
    </row>
    <row r="327">
      <c r="A327">
        <f>INDEX(resultados!$A$2:$ZZ$439, 321, MATCH($B$1, resultados!$A$1:$ZZ$1, 0))</f>
        <v/>
      </c>
      <c r="B327">
        <f>INDEX(resultados!$A$2:$ZZ$439, 321, MATCH($B$2, resultados!$A$1:$ZZ$1, 0))</f>
        <v/>
      </c>
      <c r="C327">
        <f>INDEX(resultados!$A$2:$ZZ$439, 321, MATCH($B$3, resultados!$A$1:$ZZ$1, 0))</f>
        <v/>
      </c>
    </row>
    <row r="328">
      <c r="A328">
        <f>INDEX(resultados!$A$2:$ZZ$439, 322, MATCH($B$1, resultados!$A$1:$ZZ$1, 0))</f>
        <v/>
      </c>
      <c r="B328">
        <f>INDEX(resultados!$A$2:$ZZ$439, 322, MATCH($B$2, resultados!$A$1:$ZZ$1, 0))</f>
        <v/>
      </c>
      <c r="C328">
        <f>INDEX(resultados!$A$2:$ZZ$439, 322, MATCH($B$3, resultados!$A$1:$ZZ$1, 0))</f>
        <v/>
      </c>
    </row>
    <row r="329">
      <c r="A329">
        <f>INDEX(resultados!$A$2:$ZZ$439, 323, MATCH($B$1, resultados!$A$1:$ZZ$1, 0))</f>
        <v/>
      </c>
      <c r="B329">
        <f>INDEX(resultados!$A$2:$ZZ$439, 323, MATCH($B$2, resultados!$A$1:$ZZ$1, 0))</f>
        <v/>
      </c>
      <c r="C329">
        <f>INDEX(resultados!$A$2:$ZZ$439, 323, MATCH($B$3, resultados!$A$1:$ZZ$1, 0))</f>
        <v/>
      </c>
    </row>
    <row r="330">
      <c r="A330">
        <f>INDEX(resultados!$A$2:$ZZ$439, 324, MATCH($B$1, resultados!$A$1:$ZZ$1, 0))</f>
        <v/>
      </c>
      <c r="B330">
        <f>INDEX(resultados!$A$2:$ZZ$439, 324, MATCH($B$2, resultados!$A$1:$ZZ$1, 0))</f>
        <v/>
      </c>
      <c r="C330">
        <f>INDEX(resultados!$A$2:$ZZ$439, 324, MATCH($B$3, resultados!$A$1:$ZZ$1, 0))</f>
        <v/>
      </c>
    </row>
    <row r="331">
      <c r="A331">
        <f>INDEX(resultados!$A$2:$ZZ$439, 325, MATCH($B$1, resultados!$A$1:$ZZ$1, 0))</f>
        <v/>
      </c>
      <c r="B331">
        <f>INDEX(resultados!$A$2:$ZZ$439, 325, MATCH($B$2, resultados!$A$1:$ZZ$1, 0))</f>
        <v/>
      </c>
      <c r="C331">
        <f>INDEX(resultados!$A$2:$ZZ$439, 325, MATCH($B$3, resultados!$A$1:$ZZ$1, 0))</f>
        <v/>
      </c>
    </row>
    <row r="332">
      <c r="A332">
        <f>INDEX(resultados!$A$2:$ZZ$439, 326, MATCH($B$1, resultados!$A$1:$ZZ$1, 0))</f>
        <v/>
      </c>
      <c r="B332">
        <f>INDEX(resultados!$A$2:$ZZ$439, 326, MATCH($B$2, resultados!$A$1:$ZZ$1, 0))</f>
        <v/>
      </c>
      <c r="C332">
        <f>INDEX(resultados!$A$2:$ZZ$439, 326, MATCH($B$3, resultados!$A$1:$ZZ$1, 0))</f>
        <v/>
      </c>
    </row>
    <row r="333">
      <c r="A333">
        <f>INDEX(resultados!$A$2:$ZZ$439, 327, MATCH($B$1, resultados!$A$1:$ZZ$1, 0))</f>
        <v/>
      </c>
      <c r="B333">
        <f>INDEX(resultados!$A$2:$ZZ$439, 327, MATCH($B$2, resultados!$A$1:$ZZ$1, 0))</f>
        <v/>
      </c>
      <c r="C333">
        <f>INDEX(resultados!$A$2:$ZZ$439, 327, MATCH($B$3, resultados!$A$1:$ZZ$1, 0))</f>
        <v/>
      </c>
    </row>
    <row r="334">
      <c r="A334">
        <f>INDEX(resultados!$A$2:$ZZ$439, 328, MATCH($B$1, resultados!$A$1:$ZZ$1, 0))</f>
        <v/>
      </c>
      <c r="B334">
        <f>INDEX(resultados!$A$2:$ZZ$439, 328, MATCH($B$2, resultados!$A$1:$ZZ$1, 0))</f>
        <v/>
      </c>
      <c r="C334">
        <f>INDEX(resultados!$A$2:$ZZ$439, 328, MATCH($B$3, resultados!$A$1:$ZZ$1, 0))</f>
        <v/>
      </c>
    </row>
    <row r="335">
      <c r="A335">
        <f>INDEX(resultados!$A$2:$ZZ$439, 329, MATCH($B$1, resultados!$A$1:$ZZ$1, 0))</f>
        <v/>
      </c>
      <c r="B335">
        <f>INDEX(resultados!$A$2:$ZZ$439, 329, MATCH($B$2, resultados!$A$1:$ZZ$1, 0))</f>
        <v/>
      </c>
      <c r="C335">
        <f>INDEX(resultados!$A$2:$ZZ$439, 329, MATCH($B$3, resultados!$A$1:$ZZ$1, 0))</f>
        <v/>
      </c>
    </row>
    <row r="336">
      <c r="A336">
        <f>INDEX(resultados!$A$2:$ZZ$439, 330, MATCH($B$1, resultados!$A$1:$ZZ$1, 0))</f>
        <v/>
      </c>
      <c r="B336">
        <f>INDEX(resultados!$A$2:$ZZ$439, 330, MATCH($B$2, resultados!$A$1:$ZZ$1, 0))</f>
        <v/>
      </c>
      <c r="C336">
        <f>INDEX(resultados!$A$2:$ZZ$439, 330, MATCH($B$3, resultados!$A$1:$ZZ$1, 0))</f>
        <v/>
      </c>
    </row>
    <row r="337">
      <c r="A337">
        <f>INDEX(resultados!$A$2:$ZZ$439, 331, MATCH($B$1, resultados!$A$1:$ZZ$1, 0))</f>
        <v/>
      </c>
      <c r="B337">
        <f>INDEX(resultados!$A$2:$ZZ$439, 331, MATCH($B$2, resultados!$A$1:$ZZ$1, 0))</f>
        <v/>
      </c>
      <c r="C337">
        <f>INDEX(resultados!$A$2:$ZZ$439, 331, MATCH($B$3, resultados!$A$1:$ZZ$1, 0))</f>
        <v/>
      </c>
    </row>
    <row r="338">
      <c r="A338">
        <f>INDEX(resultados!$A$2:$ZZ$439, 332, MATCH($B$1, resultados!$A$1:$ZZ$1, 0))</f>
        <v/>
      </c>
      <c r="B338">
        <f>INDEX(resultados!$A$2:$ZZ$439, 332, MATCH($B$2, resultados!$A$1:$ZZ$1, 0))</f>
        <v/>
      </c>
      <c r="C338">
        <f>INDEX(resultados!$A$2:$ZZ$439, 332, MATCH($B$3, resultados!$A$1:$ZZ$1, 0))</f>
        <v/>
      </c>
    </row>
    <row r="339">
      <c r="A339">
        <f>INDEX(resultados!$A$2:$ZZ$439, 333, MATCH($B$1, resultados!$A$1:$ZZ$1, 0))</f>
        <v/>
      </c>
      <c r="B339">
        <f>INDEX(resultados!$A$2:$ZZ$439, 333, MATCH($B$2, resultados!$A$1:$ZZ$1, 0))</f>
        <v/>
      </c>
      <c r="C339">
        <f>INDEX(resultados!$A$2:$ZZ$439, 333, MATCH($B$3, resultados!$A$1:$ZZ$1, 0))</f>
        <v/>
      </c>
    </row>
    <row r="340">
      <c r="A340">
        <f>INDEX(resultados!$A$2:$ZZ$439, 334, MATCH($B$1, resultados!$A$1:$ZZ$1, 0))</f>
        <v/>
      </c>
      <c r="B340">
        <f>INDEX(resultados!$A$2:$ZZ$439, 334, MATCH($B$2, resultados!$A$1:$ZZ$1, 0))</f>
        <v/>
      </c>
      <c r="C340">
        <f>INDEX(resultados!$A$2:$ZZ$439, 334, MATCH($B$3, resultados!$A$1:$ZZ$1, 0))</f>
        <v/>
      </c>
    </row>
    <row r="341">
      <c r="A341">
        <f>INDEX(resultados!$A$2:$ZZ$439, 335, MATCH($B$1, resultados!$A$1:$ZZ$1, 0))</f>
        <v/>
      </c>
      <c r="B341">
        <f>INDEX(resultados!$A$2:$ZZ$439, 335, MATCH($B$2, resultados!$A$1:$ZZ$1, 0))</f>
        <v/>
      </c>
      <c r="C341">
        <f>INDEX(resultados!$A$2:$ZZ$439, 335, MATCH($B$3, resultados!$A$1:$ZZ$1, 0))</f>
        <v/>
      </c>
    </row>
    <row r="342">
      <c r="A342">
        <f>INDEX(resultados!$A$2:$ZZ$439, 336, MATCH($B$1, resultados!$A$1:$ZZ$1, 0))</f>
        <v/>
      </c>
      <c r="B342">
        <f>INDEX(resultados!$A$2:$ZZ$439, 336, MATCH($B$2, resultados!$A$1:$ZZ$1, 0))</f>
        <v/>
      </c>
      <c r="C342">
        <f>INDEX(resultados!$A$2:$ZZ$439, 336, MATCH($B$3, resultados!$A$1:$ZZ$1, 0))</f>
        <v/>
      </c>
    </row>
    <row r="343">
      <c r="A343">
        <f>INDEX(resultados!$A$2:$ZZ$439, 337, MATCH($B$1, resultados!$A$1:$ZZ$1, 0))</f>
        <v/>
      </c>
      <c r="B343">
        <f>INDEX(resultados!$A$2:$ZZ$439, 337, MATCH($B$2, resultados!$A$1:$ZZ$1, 0))</f>
        <v/>
      </c>
      <c r="C343">
        <f>INDEX(resultados!$A$2:$ZZ$439, 337, MATCH($B$3, resultados!$A$1:$ZZ$1, 0))</f>
        <v/>
      </c>
    </row>
    <row r="344">
      <c r="A344">
        <f>INDEX(resultados!$A$2:$ZZ$439, 338, MATCH($B$1, resultados!$A$1:$ZZ$1, 0))</f>
        <v/>
      </c>
      <c r="B344">
        <f>INDEX(resultados!$A$2:$ZZ$439, 338, MATCH($B$2, resultados!$A$1:$ZZ$1, 0))</f>
        <v/>
      </c>
      <c r="C344">
        <f>INDEX(resultados!$A$2:$ZZ$439, 338, MATCH($B$3, resultados!$A$1:$ZZ$1, 0))</f>
        <v/>
      </c>
    </row>
    <row r="345">
      <c r="A345">
        <f>INDEX(resultados!$A$2:$ZZ$439, 339, MATCH($B$1, resultados!$A$1:$ZZ$1, 0))</f>
        <v/>
      </c>
      <c r="B345">
        <f>INDEX(resultados!$A$2:$ZZ$439, 339, MATCH($B$2, resultados!$A$1:$ZZ$1, 0))</f>
        <v/>
      </c>
      <c r="C345">
        <f>INDEX(resultados!$A$2:$ZZ$439, 339, MATCH($B$3, resultados!$A$1:$ZZ$1, 0))</f>
        <v/>
      </c>
    </row>
    <row r="346">
      <c r="A346">
        <f>INDEX(resultados!$A$2:$ZZ$439, 340, MATCH($B$1, resultados!$A$1:$ZZ$1, 0))</f>
        <v/>
      </c>
      <c r="B346">
        <f>INDEX(resultados!$A$2:$ZZ$439, 340, MATCH($B$2, resultados!$A$1:$ZZ$1, 0))</f>
        <v/>
      </c>
      <c r="C346">
        <f>INDEX(resultados!$A$2:$ZZ$439, 340, MATCH($B$3, resultados!$A$1:$ZZ$1, 0))</f>
        <v/>
      </c>
    </row>
    <row r="347">
      <c r="A347">
        <f>INDEX(resultados!$A$2:$ZZ$439, 341, MATCH($B$1, resultados!$A$1:$ZZ$1, 0))</f>
        <v/>
      </c>
      <c r="B347">
        <f>INDEX(resultados!$A$2:$ZZ$439, 341, MATCH($B$2, resultados!$A$1:$ZZ$1, 0))</f>
        <v/>
      </c>
      <c r="C347">
        <f>INDEX(resultados!$A$2:$ZZ$439, 341, MATCH($B$3, resultados!$A$1:$ZZ$1, 0))</f>
        <v/>
      </c>
    </row>
    <row r="348">
      <c r="A348">
        <f>INDEX(resultados!$A$2:$ZZ$439, 342, MATCH($B$1, resultados!$A$1:$ZZ$1, 0))</f>
        <v/>
      </c>
      <c r="B348">
        <f>INDEX(resultados!$A$2:$ZZ$439, 342, MATCH($B$2, resultados!$A$1:$ZZ$1, 0))</f>
        <v/>
      </c>
      <c r="C348">
        <f>INDEX(resultados!$A$2:$ZZ$439, 342, MATCH($B$3, resultados!$A$1:$ZZ$1, 0))</f>
        <v/>
      </c>
    </row>
    <row r="349">
      <c r="A349">
        <f>INDEX(resultados!$A$2:$ZZ$439, 343, MATCH($B$1, resultados!$A$1:$ZZ$1, 0))</f>
        <v/>
      </c>
      <c r="B349">
        <f>INDEX(resultados!$A$2:$ZZ$439, 343, MATCH($B$2, resultados!$A$1:$ZZ$1, 0))</f>
        <v/>
      </c>
      <c r="C349">
        <f>INDEX(resultados!$A$2:$ZZ$439, 343, MATCH($B$3, resultados!$A$1:$ZZ$1, 0))</f>
        <v/>
      </c>
    </row>
    <row r="350">
      <c r="A350">
        <f>INDEX(resultados!$A$2:$ZZ$439, 344, MATCH($B$1, resultados!$A$1:$ZZ$1, 0))</f>
        <v/>
      </c>
      <c r="B350">
        <f>INDEX(resultados!$A$2:$ZZ$439, 344, MATCH($B$2, resultados!$A$1:$ZZ$1, 0))</f>
        <v/>
      </c>
      <c r="C350">
        <f>INDEX(resultados!$A$2:$ZZ$439, 344, MATCH($B$3, resultados!$A$1:$ZZ$1, 0))</f>
        <v/>
      </c>
    </row>
    <row r="351">
      <c r="A351">
        <f>INDEX(resultados!$A$2:$ZZ$439, 345, MATCH($B$1, resultados!$A$1:$ZZ$1, 0))</f>
        <v/>
      </c>
      <c r="B351">
        <f>INDEX(resultados!$A$2:$ZZ$439, 345, MATCH($B$2, resultados!$A$1:$ZZ$1, 0))</f>
        <v/>
      </c>
      <c r="C351">
        <f>INDEX(resultados!$A$2:$ZZ$439, 345, MATCH($B$3, resultados!$A$1:$ZZ$1, 0))</f>
        <v/>
      </c>
    </row>
    <row r="352">
      <c r="A352">
        <f>INDEX(resultados!$A$2:$ZZ$439, 346, MATCH($B$1, resultados!$A$1:$ZZ$1, 0))</f>
        <v/>
      </c>
      <c r="B352">
        <f>INDEX(resultados!$A$2:$ZZ$439, 346, MATCH($B$2, resultados!$A$1:$ZZ$1, 0))</f>
        <v/>
      </c>
      <c r="C352">
        <f>INDEX(resultados!$A$2:$ZZ$439, 346, MATCH($B$3, resultados!$A$1:$ZZ$1, 0))</f>
        <v/>
      </c>
    </row>
    <row r="353">
      <c r="A353">
        <f>INDEX(resultados!$A$2:$ZZ$439, 347, MATCH($B$1, resultados!$A$1:$ZZ$1, 0))</f>
        <v/>
      </c>
      <c r="B353">
        <f>INDEX(resultados!$A$2:$ZZ$439, 347, MATCH($B$2, resultados!$A$1:$ZZ$1, 0))</f>
        <v/>
      </c>
      <c r="C353">
        <f>INDEX(resultados!$A$2:$ZZ$439, 347, MATCH($B$3, resultados!$A$1:$ZZ$1, 0))</f>
        <v/>
      </c>
    </row>
    <row r="354">
      <c r="A354">
        <f>INDEX(resultados!$A$2:$ZZ$439, 348, MATCH($B$1, resultados!$A$1:$ZZ$1, 0))</f>
        <v/>
      </c>
      <c r="B354">
        <f>INDEX(resultados!$A$2:$ZZ$439, 348, MATCH($B$2, resultados!$A$1:$ZZ$1, 0))</f>
        <v/>
      </c>
      <c r="C354">
        <f>INDEX(resultados!$A$2:$ZZ$439, 348, MATCH($B$3, resultados!$A$1:$ZZ$1, 0))</f>
        <v/>
      </c>
    </row>
    <row r="355">
      <c r="A355">
        <f>INDEX(resultados!$A$2:$ZZ$439, 349, MATCH($B$1, resultados!$A$1:$ZZ$1, 0))</f>
        <v/>
      </c>
      <c r="B355">
        <f>INDEX(resultados!$A$2:$ZZ$439, 349, MATCH($B$2, resultados!$A$1:$ZZ$1, 0))</f>
        <v/>
      </c>
      <c r="C355">
        <f>INDEX(resultados!$A$2:$ZZ$439, 349, MATCH($B$3, resultados!$A$1:$ZZ$1, 0))</f>
        <v/>
      </c>
    </row>
    <row r="356">
      <c r="A356">
        <f>INDEX(resultados!$A$2:$ZZ$439, 350, MATCH($B$1, resultados!$A$1:$ZZ$1, 0))</f>
        <v/>
      </c>
      <c r="B356">
        <f>INDEX(resultados!$A$2:$ZZ$439, 350, MATCH($B$2, resultados!$A$1:$ZZ$1, 0))</f>
        <v/>
      </c>
      <c r="C356">
        <f>INDEX(resultados!$A$2:$ZZ$439, 350, MATCH($B$3, resultados!$A$1:$ZZ$1, 0))</f>
        <v/>
      </c>
    </row>
    <row r="357">
      <c r="A357">
        <f>INDEX(resultados!$A$2:$ZZ$439, 351, MATCH($B$1, resultados!$A$1:$ZZ$1, 0))</f>
        <v/>
      </c>
      <c r="B357">
        <f>INDEX(resultados!$A$2:$ZZ$439, 351, MATCH($B$2, resultados!$A$1:$ZZ$1, 0))</f>
        <v/>
      </c>
      <c r="C357">
        <f>INDEX(resultados!$A$2:$ZZ$439, 351, MATCH($B$3, resultados!$A$1:$ZZ$1, 0))</f>
        <v/>
      </c>
    </row>
    <row r="358">
      <c r="A358">
        <f>INDEX(resultados!$A$2:$ZZ$439, 352, MATCH($B$1, resultados!$A$1:$ZZ$1, 0))</f>
        <v/>
      </c>
      <c r="B358">
        <f>INDEX(resultados!$A$2:$ZZ$439, 352, MATCH($B$2, resultados!$A$1:$ZZ$1, 0))</f>
        <v/>
      </c>
      <c r="C358">
        <f>INDEX(resultados!$A$2:$ZZ$439, 352, MATCH($B$3, resultados!$A$1:$ZZ$1, 0))</f>
        <v/>
      </c>
    </row>
    <row r="359">
      <c r="A359">
        <f>INDEX(resultados!$A$2:$ZZ$439, 353, MATCH($B$1, resultados!$A$1:$ZZ$1, 0))</f>
        <v/>
      </c>
      <c r="B359">
        <f>INDEX(resultados!$A$2:$ZZ$439, 353, MATCH($B$2, resultados!$A$1:$ZZ$1, 0))</f>
        <v/>
      </c>
      <c r="C359">
        <f>INDEX(resultados!$A$2:$ZZ$439, 353, MATCH($B$3, resultados!$A$1:$ZZ$1, 0))</f>
        <v/>
      </c>
    </row>
    <row r="360">
      <c r="A360">
        <f>INDEX(resultados!$A$2:$ZZ$439, 354, MATCH($B$1, resultados!$A$1:$ZZ$1, 0))</f>
        <v/>
      </c>
      <c r="B360">
        <f>INDEX(resultados!$A$2:$ZZ$439, 354, MATCH($B$2, resultados!$A$1:$ZZ$1, 0))</f>
        <v/>
      </c>
      <c r="C360">
        <f>INDEX(resultados!$A$2:$ZZ$439, 354, MATCH($B$3, resultados!$A$1:$ZZ$1, 0))</f>
        <v/>
      </c>
    </row>
    <row r="361">
      <c r="A361">
        <f>INDEX(resultados!$A$2:$ZZ$439, 355, MATCH($B$1, resultados!$A$1:$ZZ$1, 0))</f>
        <v/>
      </c>
      <c r="B361">
        <f>INDEX(resultados!$A$2:$ZZ$439, 355, MATCH($B$2, resultados!$A$1:$ZZ$1, 0))</f>
        <v/>
      </c>
      <c r="C361">
        <f>INDEX(resultados!$A$2:$ZZ$439, 355, MATCH($B$3, resultados!$A$1:$ZZ$1, 0))</f>
        <v/>
      </c>
    </row>
    <row r="362">
      <c r="A362">
        <f>INDEX(resultados!$A$2:$ZZ$439, 356, MATCH($B$1, resultados!$A$1:$ZZ$1, 0))</f>
        <v/>
      </c>
      <c r="B362">
        <f>INDEX(resultados!$A$2:$ZZ$439, 356, MATCH($B$2, resultados!$A$1:$ZZ$1, 0))</f>
        <v/>
      </c>
      <c r="C362">
        <f>INDEX(resultados!$A$2:$ZZ$439, 356, MATCH($B$3, resultados!$A$1:$ZZ$1, 0))</f>
        <v/>
      </c>
    </row>
    <row r="363">
      <c r="A363">
        <f>INDEX(resultados!$A$2:$ZZ$439, 357, MATCH($B$1, resultados!$A$1:$ZZ$1, 0))</f>
        <v/>
      </c>
      <c r="B363">
        <f>INDEX(resultados!$A$2:$ZZ$439, 357, MATCH($B$2, resultados!$A$1:$ZZ$1, 0))</f>
        <v/>
      </c>
      <c r="C363">
        <f>INDEX(resultados!$A$2:$ZZ$439, 357, MATCH($B$3, resultados!$A$1:$ZZ$1, 0))</f>
        <v/>
      </c>
    </row>
    <row r="364">
      <c r="A364">
        <f>INDEX(resultados!$A$2:$ZZ$439, 358, MATCH($B$1, resultados!$A$1:$ZZ$1, 0))</f>
        <v/>
      </c>
      <c r="B364">
        <f>INDEX(resultados!$A$2:$ZZ$439, 358, MATCH($B$2, resultados!$A$1:$ZZ$1, 0))</f>
        <v/>
      </c>
      <c r="C364">
        <f>INDEX(resultados!$A$2:$ZZ$439, 358, MATCH($B$3, resultados!$A$1:$ZZ$1, 0))</f>
        <v/>
      </c>
    </row>
    <row r="365">
      <c r="A365">
        <f>INDEX(resultados!$A$2:$ZZ$439, 359, MATCH($B$1, resultados!$A$1:$ZZ$1, 0))</f>
        <v/>
      </c>
      <c r="B365">
        <f>INDEX(resultados!$A$2:$ZZ$439, 359, MATCH($B$2, resultados!$A$1:$ZZ$1, 0))</f>
        <v/>
      </c>
      <c r="C365">
        <f>INDEX(resultados!$A$2:$ZZ$439, 359, MATCH($B$3, resultados!$A$1:$ZZ$1, 0))</f>
        <v/>
      </c>
    </row>
    <row r="366">
      <c r="A366">
        <f>INDEX(resultados!$A$2:$ZZ$439, 360, MATCH($B$1, resultados!$A$1:$ZZ$1, 0))</f>
        <v/>
      </c>
      <c r="B366">
        <f>INDEX(resultados!$A$2:$ZZ$439, 360, MATCH($B$2, resultados!$A$1:$ZZ$1, 0))</f>
        <v/>
      </c>
      <c r="C366">
        <f>INDEX(resultados!$A$2:$ZZ$439, 360, MATCH($B$3, resultados!$A$1:$ZZ$1, 0))</f>
        <v/>
      </c>
    </row>
    <row r="367">
      <c r="A367">
        <f>INDEX(resultados!$A$2:$ZZ$439, 361, MATCH($B$1, resultados!$A$1:$ZZ$1, 0))</f>
        <v/>
      </c>
      <c r="B367">
        <f>INDEX(resultados!$A$2:$ZZ$439, 361, MATCH($B$2, resultados!$A$1:$ZZ$1, 0))</f>
        <v/>
      </c>
      <c r="C367">
        <f>INDEX(resultados!$A$2:$ZZ$439, 361, MATCH($B$3, resultados!$A$1:$ZZ$1, 0))</f>
        <v/>
      </c>
    </row>
    <row r="368">
      <c r="A368">
        <f>INDEX(resultados!$A$2:$ZZ$439, 362, MATCH($B$1, resultados!$A$1:$ZZ$1, 0))</f>
        <v/>
      </c>
      <c r="B368">
        <f>INDEX(resultados!$A$2:$ZZ$439, 362, MATCH($B$2, resultados!$A$1:$ZZ$1, 0))</f>
        <v/>
      </c>
      <c r="C368">
        <f>INDEX(resultados!$A$2:$ZZ$439, 362, MATCH($B$3, resultados!$A$1:$ZZ$1, 0))</f>
        <v/>
      </c>
    </row>
    <row r="369">
      <c r="A369">
        <f>INDEX(resultados!$A$2:$ZZ$439, 363, MATCH($B$1, resultados!$A$1:$ZZ$1, 0))</f>
        <v/>
      </c>
      <c r="B369">
        <f>INDEX(resultados!$A$2:$ZZ$439, 363, MATCH($B$2, resultados!$A$1:$ZZ$1, 0))</f>
        <v/>
      </c>
      <c r="C369">
        <f>INDEX(resultados!$A$2:$ZZ$439, 363, MATCH($B$3, resultados!$A$1:$ZZ$1, 0))</f>
        <v/>
      </c>
    </row>
    <row r="370">
      <c r="A370">
        <f>INDEX(resultados!$A$2:$ZZ$439, 364, MATCH($B$1, resultados!$A$1:$ZZ$1, 0))</f>
        <v/>
      </c>
      <c r="B370">
        <f>INDEX(resultados!$A$2:$ZZ$439, 364, MATCH($B$2, resultados!$A$1:$ZZ$1, 0))</f>
        <v/>
      </c>
      <c r="C370">
        <f>INDEX(resultados!$A$2:$ZZ$439, 364, MATCH($B$3, resultados!$A$1:$ZZ$1, 0))</f>
        <v/>
      </c>
    </row>
    <row r="371">
      <c r="A371">
        <f>INDEX(resultados!$A$2:$ZZ$439, 365, MATCH($B$1, resultados!$A$1:$ZZ$1, 0))</f>
        <v/>
      </c>
      <c r="B371">
        <f>INDEX(resultados!$A$2:$ZZ$439, 365, MATCH($B$2, resultados!$A$1:$ZZ$1, 0))</f>
        <v/>
      </c>
      <c r="C371">
        <f>INDEX(resultados!$A$2:$ZZ$439, 365, MATCH($B$3, resultados!$A$1:$ZZ$1, 0))</f>
        <v/>
      </c>
    </row>
    <row r="372">
      <c r="A372">
        <f>INDEX(resultados!$A$2:$ZZ$439, 366, MATCH($B$1, resultados!$A$1:$ZZ$1, 0))</f>
        <v/>
      </c>
      <c r="B372">
        <f>INDEX(resultados!$A$2:$ZZ$439, 366, MATCH($B$2, resultados!$A$1:$ZZ$1, 0))</f>
        <v/>
      </c>
      <c r="C372">
        <f>INDEX(resultados!$A$2:$ZZ$439, 366, MATCH($B$3, resultados!$A$1:$ZZ$1, 0))</f>
        <v/>
      </c>
    </row>
    <row r="373">
      <c r="A373">
        <f>INDEX(resultados!$A$2:$ZZ$439, 367, MATCH($B$1, resultados!$A$1:$ZZ$1, 0))</f>
        <v/>
      </c>
      <c r="B373">
        <f>INDEX(resultados!$A$2:$ZZ$439, 367, MATCH($B$2, resultados!$A$1:$ZZ$1, 0))</f>
        <v/>
      </c>
      <c r="C373">
        <f>INDEX(resultados!$A$2:$ZZ$439, 367, MATCH($B$3, resultados!$A$1:$ZZ$1, 0))</f>
        <v/>
      </c>
    </row>
    <row r="374">
      <c r="A374">
        <f>INDEX(resultados!$A$2:$ZZ$439, 368, MATCH($B$1, resultados!$A$1:$ZZ$1, 0))</f>
        <v/>
      </c>
      <c r="B374">
        <f>INDEX(resultados!$A$2:$ZZ$439, 368, MATCH($B$2, resultados!$A$1:$ZZ$1, 0))</f>
        <v/>
      </c>
      <c r="C374">
        <f>INDEX(resultados!$A$2:$ZZ$439, 368, MATCH($B$3, resultados!$A$1:$ZZ$1, 0))</f>
        <v/>
      </c>
    </row>
    <row r="375">
      <c r="A375">
        <f>INDEX(resultados!$A$2:$ZZ$439, 369, MATCH($B$1, resultados!$A$1:$ZZ$1, 0))</f>
        <v/>
      </c>
      <c r="B375">
        <f>INDEX(resultados!$A$2:$ZZ$439, 369, MATCH($B$2, resultados!$A$1:$ZZ$1, 0))</f>
        <v/>
      </c>
      <c r="C375">
        <f>INDEX(resultados!$A$2:$ZZ$439, 369, MATCH($B$3, resultados!$A$1:$ZZ$1, 0))</f>
        <v/>
      </c>
    </row>
    <row r="376">
      <c r="A376">
        <f>INDEX(resultados!$A$2:$ZZ$439, 370, MATCH($B$1, resultados!$A$1:$ZZ$1, 0))</f>
        <v/>
      </c>
      <c r="B376">
        <f>INDEX(resultados!$A$2:$ZZ$439, 370, MATCH($B$2, resultados!$A$1:$ZZ$1, 0))</f>
        <v/>
      </c>
      <c r="C376">
        <f>INDEX(resultados!$A$2:$ZZ$439, 370, MATCH($B$3, resultados!$A$1:$ZZ$1, 0))</f>
        <v/>
      </c>
    </row>
    <row r="377">
      <c r="A377">
        <f>INDEX(resultados!$A$2:$ZZ$439, 371, MATCH($B$1, resultados!$A$1:$ZZ$1, 0))</f>
        <v/>
      </c>
      <c r="B377">
        <f>INDEX(resultados!$A$2:$ZZ$439, 371, MATCH($B$2, resultados!$A$1:$ZZ$1, 0))</f>
        <v/>
      </c>
      <c r="C377">
        <f>INDEX(resultados!$A$2:$ZZ$439, 371, MATCH($B$3, resultados!$A$1:$ZZ$1, 0))</f>
        <v/>
      </c>
    </row>
    <row r="378">
      <c r="A378">
        <f>INDEX(resultados!$A$2:$ZZ$439, 372, MATCH($B$1, resultados!$A$1:$ZZ$1, 0))</f>
        <v/>
      </c>
      <c r="B378">
        <f>INDEX(resultados!$A$2:$ZZ$439, 372, MATCH($B$2, resultados!$A$1:$ZZ$1, 0))</f>
        <v/>
      </c>
      <c r="C378">
        <f>INDEX(resultados!$A$2:$ZZ$439, 372, MATCH($B$3, resultados!$A$1:$ZZ$1, 0))</f>
        <v/>
      </c>
    </row>
    <row r="379">
      <c r="A379">
        <f>INDEX(resultados!$A$2:$ZZ$439, 373, MATCH($B$1, resultados!$A$1:$ZZ$1, 0))</f>
        <v/>
      </c>
      <c r="B379">
        <f>INDEX(resultados!$A$2:$ZZ$439, 373, MATCH($B$2, resultados!$A$1:$ZZ$1, 0))</f>
        <v/>
      </c>
      <c r="C379">
        <f>INDEX(resultados!$A$2:$ZZ$439, 373, MATCH($B$3, resultados!$A$1:$ZZ$1, 0))</f>
        <v/>
      </c>
    </row>
    <row r="380">
      <c r="A380">
        <f>INDEX(resultados!$A$2:$ZZ$439, 374, MATCH($B$1, resultados!$A$1:$ZZ$1, 0))</f>
        <v/>
      </c>
      <c r="B380">
        <f>INDEX(resultados!$A$2:$ZZ$439, 374, MATCH($B$2, resultados!$A$1:$ZZ$1, 0))</f>
        <v/>
      </c>
      <c r="C380">
        <f>INDEX(resultados!$A$2:$ZZ$439, 374, MATCH($B$3, resultados!$A$1:$ZZ$1, 0))</f>
        <v/>
      </c>
    </row>
    <row r="381">
      <c r="A381">
        <f>INDEX(resultados!$A$2:$ZZ$439, 375, MATCH($B$1, resultados!$A$1:$ZZ$1, 0))</f>
        <v/>
      </c>
      <c r="B381">
        <f>INDEX(resultados!$A$2:$ZZ$439, 375, MATCH($B$2, resultados!$A$1:$ZZ$1, 0))</f>
        <v/>
      </c>
      <c r="C381">
        <f>INDEX(resultados!$A$2:$ZZ$439, 375, MATCH($B$3, resultados!$A$1:$ZZ$1, 0))</f>
        <v/>
      </c>
    </row>
    <row r="382">
      <c r="A382">
        <f>INDEX(resultados!$A$2:$ZZ$439, 376, MATCH($B$1, resultados!$A$1:$ZZ$1, 0))</f>
        <v/>
      </c>
      <c r="B382">
        <f>INDEX(resultados!$A$2:$ZZ$439, 376, MATCH($B$2, resultados!$A$1:$ZZ$1, 0))</f>
        <v/>
      </c>
      <c r="C382">
        <f>INDEX(resultados!$A$2:$ZZ$439, 376, MATCH($B$3, resultados!$A$1:$ZZ$1, 0))</f>
        <v/>
      </c>
    </row>
    <row r="383">
      <c r="A383">
        <f>INDEX(resultados!$A$2:$ZZ$439, 377, MATCH($B$1, resultados!$A$1:$ZZ$1, 0))</f>
        <v/>
      </c>
      <c r="B383">
        <f>INDEX(resultados!$A$2:$ZZ$439, 377, MATCH($B$2, resultados!$A$1:$ZZ$1, 0))</f>
        <v/>
      </c>
      <c r="C383">
        <f>INDEX(resultados!$A$2:$ZZ$439, 377, MATCH($B$3, resultados!$A$1:$ZZ$1, 0))</f>
        <v/>
      </c>
    </row>
    <row r="384">
      <c r="A384">
        <f>INDEX(resultados!$A$2:$ZZ$439, 378, MATCH($B$1, resultados!$A$1:$ZZ$1, 0))</f>
        <v/>
      </c>
      <c r="B384">
        <f>INDEX(resultados!$A$2:$ZZ$439, 378, MATCH($B$2, resultados!$A$1:$ZZ$1, 0))</f>
        <v/>
      </c>
      <c r="C384">
        <f>INDEX(resultados!$A$2:$ZZ$439, 378, MATCH($B$3, resultados!$A$1:$ZZ$1, 0))</f>
        <v/>
      </c>
    </row>
    <row r="385">
      <c r="A385">
        <f>INDEX(resultados!$A$2:$ZZ$439, 379, MATCH($B$1, resultados!$A$1:$ZZ$1, 0))</f>
        <v/>
      </c>
      <c r="B385">
        <f>INDEX(resultados!$A$2:$ZZ$439, 379, MATCH($B$2, resultados!$A$1:$ZZ$1, 0))</f>
        <v/>
      </c>
      <c r="C385">
        <f>INDEX(resultados!$A$2:$ZZ$439, 379, MATCH($B$3, resultados!$A$1:$ZZ$1, 0))</f>
        <v/>
      </c>
    </row>
    <row r="386">
      <c r="A386">
        <f>INDEX(resultados!$A$2:$ZZ$439, 380, MATCH($B$1, resultados!$A$1:$ZZ$1, 0))</f>
        <v/>
      </c>
      <c r="B386">
        <f>INDEX(resultados!$A$2:$ZZ$439, 380, MATCH($B$2, resultados!$A$1:$ZZ$1, 0))</f>
        <v/>
      </c>
      <c r="C386">
        <f>INDEX(resultados!$A$2:$ZZ$439, 380, MATCH($B$3, resultados!$A$1:$ZZ$1, 0))</f>
        <v/>
      </c>
    </row>
    <row r="387">
      <c r="A387">
        <f>INDEX(resultados!$A$2:$ZZ$439, 381, MATCH($B$1, resultados!$A$1:$ZZ$1, 0))</f>
        <v/>
      </c>
      <c r="B387">
        <f>INDEX(resultados!$A$2:$ZZ$439, 381, MATCH($B$2, resultados!$A$1:$ZZ$1, 0))</f>
        <v/>
      </c>
      <c r="C387">
        <f>INDEX(resultados!$A$2:$ZZ$439, 381, MATCH($B$3, resultados!$A$1:$ZZ$1, 0))</f>
        <v/>
      </c>
    </row>
    <row r="388">
      <c r="A388">
        <f>INDEX(resultados!$A$2:$ZZ$439, 382, MATCH($B$1, resultados!$A$1:$ZZ$1, 0))</f>
        <v/>
      </c>
      <c r="B388">
        <f>INDEX(resultados!$A$2:$ZZ$439, 382, MATCH($B$2, resultados!$A$1:$ZZ$1, 0))</f>
        <v/>
      </c>
      <c r="C388">
        <f>INDEX(resultados!$A$2:$ZZ$439, 382, MATCH($B$3, resultados!$A$1:$ZZ$1, 0))</f>
        <v/>
      </c>
    </row>
    <row r="389">
      <c r="A389">
        <f>INDEX(resultados!$A$2:$ZZ$439, 383, MATCH($B$1, resultados!$A$1:$ZZ$1, 0))</f>
        <v/>
      </c>
      <c r="B389">
        <f>INDEX(resultados!$A$2:$ZZ$439, 383, MATCH($B$2, resultados!$A$1:$ZZ$1, 0))</f>
        <v/>
      </c>
      <c r="C389">
        <f>INDEX(resultados!$A$2:$ZZ$439, 383, MATCH($B$3, resultados!$A$1:$ZZ$1, 0))</f>
        <v/>
      </c>
    </row>
    <row r="390">
      <c r="A390">
        <f>INDEX(resultados!$A$2:$ZZ$439, 384, MATCH($B$1, resultados!$A$1:$ZZ$1, 0))</f>
        <v/>
      </c>
      <c r="B390">
        <f>INDEX(resultados!$A$2:$ZZ$439, 384, MATCH($B$2, resultados!$A$1:$ZZ$1, 0))</f>
        <v/>
      </c>
      <c r="C390">
        <f>INDEX(resultados!$A$2:$ZZ$439, 384, MATCH($B$3, resultados!$A$1:$ZZ$1, 0))</f>
        <v/>
      </c>
    </row>
    <row r="391">
      <c r="A391">
        <f>INDEX(resultados!$A$2:$ZZ$439, 385, MATCH($B$1, resultados!$A$1:$ZZ$1, 0))</f>
        <v/>
      </c>
      <c r="B391">
        <f>INDEX(resultados!$A$2:$ZZ$439, 385, MATCH($B$2, resultados!$A$1:$ZZ$1, 0))</f>
        <v/>
      </c>
      <c r="C391">
        <f>INDEX(resultados!$A$2:$ZZ$439, 385, MATCH($B$3, resultados!$A$1:$ZZ$1, 0))</f>
        <v/>
      </c>
    </row>
    <row r="392">
      <c r="A392">
        <f>INDEX(resultados!$A$2:$ZZ$439, 386, MATCH($B$1, resultados!$A$1:$ZZ$1, 0))</f>
        <v/>
      </c>
      <c r="B392">
        <f>INDEX(resultados!$A$2:$ZZ$439, 386, MATCH($B$2, resultados!$A$1:$ZZ$1, 0))</f>
        <v/>
      </c>
      <c r="C392">
        <f>INDEX(resultados!$A$2:$ZZ$439, 386, MATCH($B$3, resultados!$A$1:$ZZ$1, 0))</f>
        <v/>
      </c>
    </row>
    <row r="393">
      <c r="A393">
        <f>INDEX(resultados!$A$2:$ZZ$439, 387, MATCH($B$1, resultados!$A$1:$ZZ$1, 0))</f>
        <v/>
      </c>
      <c r="B393">
        <f>INDEX(resultados!$A$2:$ZZ$439, 387, MATCH($B$2, resultados!$A$1:$ZZ$1, 0))</f>
        <v/>
      </c>
      <c r="C393">
        <f>INDEX(resultados!$A$2:$ZZ$439, 387, MATCH($B$3, resultados!$A$1:$ZZ$1, 0))</f>
        <v/>
      </c>
    </row>
    <row r="394">
      <c r="A394">
        <f>INDEX(resultados!$A$2:$ZZ$439, 388, MATCH($B$1, resultados!$A$1:$ZZ$1, 0))</f>
        <v/>
      </c>
      <c r="B394">
        <f>INDEX(resultados!$A$2:$ZZ$439, 388, MATCH($B$2, resultados!$A$1:$ZZ$1, 0))</f>
        <v/>
      </c>
      <c r="C394">
        <f>INDEX(resultados!$A$2:$ZZ$439, 388, MATCH($B$3, resultados!$A$1:$ZZ$1, 0))</f>
        <v/>
      </c>
    </row>
    <row r="395">
      <c r="A395">
        <f>INDEX(resultados!$A$2:$ZZ$439, 389, MATCH($B$1, resultados!$A$1:$ZZ$1, 0))</f>
        <v/>
      </c>
      <c r="B395">
        <f>INDEX(resultados!$A$2:$ZZ$439, 389, MATCH($B$2, resultados!$A$1:$ZZ$1, 0))</f>
        <v/>
      </c>
      <c r="C395">
        <f>INDEX(resultados!$A$2:$ZZ$439, 389, MATCH($B$3, resultados!$A$1:$ZZ$1, 0))</f>
        <v/>
      </c>
    </row>
    <row r="396">
      <c r="A396">
        <f>INDEX(resultados!$A$2:$ZZ$439, 390, MATCH($B$1, resultados!$A$1:$ZZ$1, 0))</f>
        <v/>
      </c>
      <c r="B396">
        <f>INDEX(resultados!$A$2:$ZZ$439, 390, MATCH($B$2, resultados!$A$1:$ZZ$1, 0))</f>
        <v/>
      </c>
      <c r="C396">
        <f>INDEX(resultados!$A$2:$ZZ$439, 390, MATCH($B$3, resultados!$A$1:$ZZ$1, 0))</f>
        <v/>
      </c>
    </row>
    <row r="397">
      <c r="A397">
        <f>INDEX(resultados!$A$2:$ZZ$439, 391, MATCH($B$1, resultados!$A$1:$ZZ$1, 0))</f>
        <v/>
      </c>
      <c r="B397">
        <f>INDEX(resultados!$A$2:$ZZ$439, 391, MATCH($B$2, resultados!$A$1:$ZZ$1, 0))</f>
        <v/>
      </c>
      <c r="C397">
        <f>INDEX(resultados!$A$2:$ZZ$439, 391, MATCH($B$3, resultados!$A$1:$ZZ$1, 0))</f>
        <v/>
      </c>
    </row>
    <row r="398">
      <c r="A398">
        <f>INDEX(resultados!$A$2:$ZZ$439, 392, MATCH($B$1, resultados!$A$1:$ZZ$1, 0))</f>
        <v/>
      </c>
      <c r="B398">
        <f>INDEX(resultados!$A$2:$ZZ$439, 392, MATCH($B$2, resultados!$A$1:$ZZ$1, 0))</f>
        <v/>
      </c>
      <c r="C398">
        <f>INDEX(resultados!$A$2:$ZZ$439, 392, MATCH($B$3, resultados!$A$1:$ZZ$1, 0))</f>
        <v/>
      </c>
    </row>
    <row r="399">
      <c r="A399">
        <f>INDEX(resultados!$A$2:$ZZ$439, 393, MATCH($B$1, resultados!$A$1:$ZZ$1, 0))</f>
        <v/>
      </c>
      <c r="B399">
        <f>INDEX(resultados!$A$2:$ZZ$439, 393, MATCH($B$2, resultados!$A$1:$ZZ$1, 0))</f>
        <v/>
      </c>
      <c r="C399">
        <f>INDEX(resultados!$A$2:$ZZ$439, 393, MATCH($B$3, resultados!$A$1:$ZZ$1, 0))</f>
        <v/>
      </c>
    </row>
    <row r="400">
      <c r="A400">
        <f>INDEX(resultados!$A$2:$ZZ$439, 394, MATCH($B$1, resultados!$A$1:$ZZ$1, 0))</f>
        <v/>
      </c>
      <c r="B400">
        <f>INDEX(resultados!$A$2:$ZZ$439, 394, MATCH($B$2, resultados!$A$1:$ZZ$1, 0))</f>
        <v/>
      </c>
      <c r="C400">
        <f>INDEX(resultados!$A$2:$ZZ$439, 394, MATCH($B$3, resultados!$A$1:$ZZ$1, 0))</f>
        <v/>
      </c>
    </row>
    <row r="401">
      <c r="A401">
        <f>INDEX(resultados!$A$2:$ZZ$439, 395, MATCH($B$1, resultados!$A$1:$ZZ$1, 0))</f>
        <v/>
      </c>
      <c r="B401">
        <f>INDEX(resultados!$A$2:$ZZ$439, 395, MATCH($B$2, resultados!$A$1:$ZZ$1, 0))</f>
        <v/>
      </c>
      <c r="C401">
        <f>INDEX(resultados!$A$2:$ZZ$439, 395, MATCH($B$3, resultados!$A$1:$ZZ$1, 0))</f>
        <v/>
      </c>
    </row>
    <row r="402">
      <c r="A402">
        <f>INDEX(resultados!$A$2:$ZZ$439, 396, MATCH($B$1, resultados!$A$1:$ZZ$1, 0))</f>
        <v/>
      </c>
      <c r="B402">
        <f>INDEX(resultados!$A$2:$ZZ$439, 396, MATCH($B$2, resultados!$A$1:$ZZ$1, 0))</f>
        <v/>
      </c>
      <c r="C402">
        <f>INDEX(resultados!$A$2:$ZZ$439, 396, MATCH($B$3, resultados!$A$1:$ZZ$1, 0))</f>
        <v/>
      </c>
    </row>
    <row r="403">
      <c r="A403">
        <f>INDEX(resultados!$A$2:$ZZ$439, 397, MATCH($B$1, resultados!$A$1:$ZZ$1, 0))</f>
        <v/>
      </c>
      <c r="B403">
        <f>INDEX(resultados!$A$2:$ZZ$439, 397, MATCH($B$2, resultados!$A$1:$ZZ$1, 0))</f>
        <v/>
      </c>
      <c r="C403">
        <f>INDEX(resultados!$A$2:$ZZ$439, 397, MATCH($B$3, resultados!$A$1:$ZZ$1, 0))</f>
        <v/>
      </c>
    </row>
    <row r="404">
      <c r="A404">
        <f>INDEX(resultados!$A$2:$ZZ$439, 398, MATCH($B$1, resultados!$A$1:$ZZ$1, 0))</f>
        <v/>
      </c>
      <c r="B404">
        <f>INDEX(resultados!$A$2:$ZZ$439, 398, MATCH($B$2, resultados!$A$1:$ZZ$1, 0))</f>
        <v/>
      </c>
      <c r="C404">
        <f>INDEX(resultados!$A$2:$ZZ$439, 398, MATCH($B$3, resultados!$A$1:$ZZ$1, 0))</f>
        <v/>
      </c>
    </row>
    <row r="405">
      <c r="A405">
        <f>INDEX(resultados!$A$2:$ZZ$439, 399, MATCH($B$1, resultados!$A$1:$ZZ$1, 0))</f>
        <v/>
      </c>
      <c r="B405">
        <f>INDEX(resultados!$A$2:$ZZ$439, 399, MATCH($B$2, resultados!$A$1:$ZZ$1, 0))</f>
        <v/>
      </c>
      <c r="C405">
        <f>INDEX(resultados!$A$2:$ZZ$439, 399, MATCH($B$3, resultados!$A$1:$ZZ$1, 0))</f>
        <v/>
      </c>
    </row>
    <row r="406">
      <c r="A406">
        <f>INDEX(resultados!$A$2:$ZZ$439, 400, MATCH($B$1, resultados!$A$1:$ZZ$1, 0))</f>
        <v/>
      </c>
      <c r="B406">
        <f>INDEX(resultados!$A$2:$ZZ$439, 400, MATCH($B$2, resultados!$A$1:$ZZ$1, 0))</f>
        <v/>
      </c>
      <c r="C406">
        <f>INDEX(resultados!$A$2:$ZZ$439, 400, MATCH($B$3, resultados!$A$1:$ZZ$1, 0))</f>
        <v/>
      </c>
    </row>
    <row r="407">
      <c r="A407">
        <f>INDEX(resultados!$A$2:$ZZ$439, 401, MATCH($B$1, resultados!$A$1:$ZZ$1, 0))</f>
        <v/>
      </c>
      <c r="B407">
        <f>INDEX(resultados!$A$2:$ZZ$439, 401, MATCH($B$2, resultados!$A$1:$ZZ$1, 0))</f>
        <v/>
      </c>
      <c r="C407">
        <f>INDEX(resultados!$A$2:$ZZ$439, 401, MATCH($B$3, resultados!$A$1:$ZZ$1, 0))</f>
        <v/>
      </c>
    </row>
    <row r="408">
      <c r="A408">
        <f>INDEX(resultados!$A$2:$ZZ$439, 402, MATCH($B$1, resultados!$A$1:$ZZ$1, 0))</f>
        <v/>
      </c>
      <c r="B408">
        <f>INDEX(resultados!$A$2:$ZZ$439, 402, MATCH($B$2, resultados!$A$1:$ZZ$1, 0))</f>
        <v/>
      </c>
      <c r="C408">
        <f>INDEX(resultados!$A$2:$ZZ$439, 402, MATCH($B$3, resultados!$A$1:$ZZ$1, 0))</f>
        <v/>
      </c>
    </row>
    <row r="409">
      <c r="A409">
        <f>INDEX(resultados!$A$2:$ZZ$439, 403, MATCH($B$1, resultados!$A$1:$ZZ$1, 0))</f>
        <v/>
      </c>
      <c r="B409">
        <f>INDEX(resultados!$A$2:$ZZ$439, 403, MATCH($B$2, resultados!$A$1:$ZZ$1, 0))</f>
        <v/>
      </c>
      <c r="C409">
        <f>INDEX(resultados!$A$2:$ZZ$439, 403, MATCH($B$3, resultados!$A$1:$ZZ$1, 0))</f>
        <v/>
      </c>
    </row>
    <row r="410">
      <c r="A410">
        <f>INDEX(resultados!$A$2:$ZZ$439, 404, MATCH($B$1, resultados!$A$1:$ZZ$1, 0))</f>
        <v/>
      </c>
      <c r="B410">
        <f>INDEX(resultados!$A$2:$ZZ$439, 404, MATCH($B$2, resultados!$A$1:$ZZ$1, 0))</f>
        <v/>
      </c>
      <c r="C410">
        <f>INDEX(resultados!$A$2:$ZZ$439, 404, MATCH($B$3, resultados!$A$1:$ZZ$1, 0))</f>
        <v/>
      </c>
    </row>
    <row r="411">
      <c r="A411">
        <f>INDEX(resultados!$A$2:$ZZ$439, 405, MATCH($B$1, resultados!$A$1:$ZZ$1, 0))</f>
        <v/>
      </c>
      <c r="B411">
        <f>INDEX(resultados!$A$2:$ZZ$439, 405, MATCH($B$2, resultados!$A$1:$ZZ$1, 0))</f>
        <v/>
      </c>
      <c r="C411">
        <f>INDEX(resultados!$A$2:$ZZ$439, 405, MATCH($B$3, resultados!$A$1:$ZZ$1, 0))</f>
        <v/>
      </c>
    </row>
    <row r="412">
      <c r="A412">
        <f>INDEX(resultados!$A$2:$ZZ$439, 406, MATCH($B$1, resultados!$A$1:$ZZ$1, 0))</f>
        <v/>
      </c>
      <c r="B412">
        <f>INDEX(resultados!$A$2:$ZZ$439, 406, MATCH($B$2, resultados!$A$1:$ZZ$1, 0))</f>
        <v/>
      </c>
      <c r="C412">
        <f>INDEX(resultados!$A$2:$ZZ$439, 406, MATCH($B$3, resultados!$A$1:$ZZ$1, 0))</f>
        <v/>
      </c>
    </row>
    <row r="413">
      <c r="A413">
        <f>INDEX(resultados!$A$2:$ZZ$439, 407, MATCH($B$1, resultados!$A$1:$ZZ$1, 0))</f>
        <v/>
      </c>
      <c r="B413">
        <f>INDEX(resultados!$A$2:$ZZ$439, 407, MATCH($B$2, resultados!$A$1:$ZZ$1, 0))</f>
        <v/>
      </c>
      <c r="C413">
        <f>INDEX(resultados!$A$2:$ZZ$439, 407, MATCH($B$3, resultados!$A$1:$ZZ$1, 0))</f>
        <v/>
      </c>
    </row>
    <row r="414">
      <c r="A414">
        <f>INDEX(resultados!$A$2:$ZZ$439, 408, MATCH($B$1, resultados!$A$1:$ZZ$1, 0))</f>
        <v/>
      </c>
      <c r="B414">
        <f>INDEX(resultados!$A$2:$ZZ$439, 408, MATCH($B$2, resultados!$A$1:$ZZ$1, 0))</f>
        <v/>
      </c>
      <c r="C414">
        <f>INDEX(resultados!$A$2:$ZZ$439, 408, MATCH($B$3, resultados!$A$1:$ZZ$1, 0))</f>
        <v/>
      </c>
    </row>
    <row r="415">
      <c r="A415">
        <f>INDEX(resultados!$A$2:$ZZ$439, 409, MATCH($B$1, resultados!$A$1:$ZZ$1, 0))</f>
        <v/>
      </c>
      <c r="B415">
        <f>INDEX(resultados!$A$2:$ZZ$439, 409, MATCH($B$2, resultados!$A$1:$ZZ$1, 0))</f>
        <v/>
      </c>
      <c r="C415">
        <f>INDEX(resultados!$A$2:$ZZ$439, 409, MATCH($B$3, resultados!$A$1:$ZZ$1, 0))</f>
        <v/>
      </c>
    </row>
    <row r="416">
      <c r="A416">
        <f>INDEX(resultados!$A$2:$ZZ$439, 410, MATCH($B$1, resultados!$A$1:$ZZ$1, 0))</f>
        <v/>
      </c>
      <c r="B416">
        <f>INDEX(resultados!$A$2:$ZZ$439, 410, MATCH($B$2, resultados!$A$1:$ZZ$1, 0))</f>
        <v/>
      </c>
      <c r="C416">
        <f>INDEX(resultados!$A$2:$ZZ$439, 410, MATCH($B$3, resultados!$A$1:$ZZ$1, 0))</f>
        <v/>
      </c>
    </row>
    <row r="417">
      <c r="A417">
        <f>INDEX(resultados!$A$2:$ZZ$439, 411, MATCH($B$1, resultados!$A$1:$ZZ$1, 0))</f>
        <v/>
      </c>
      <c r="B417">
        <f>INDEX(resultados!$A$2:$ZZ$439, 411, MATCH($B$2, resultados!$A$1:$ZZ$1, 0))</f>
        <v/>
      </c>
      <c r="C417">
        <f>INDEX(resultados!$A$2:$ZZ$439, 411, MATCH($B$3, resultados!$A$1:$ZZ$1, 0))</f>
        <v/>
      </c>
    </row>
    <row r="418">
      <c r="A418">
        <f>INDEX(resultados!$A$2:$ZZ$439, 412, MATCH($B$1, resultados!$A$1:$ZZ$1, 0))</f>
        <v/>
      </c>
      <c r="B418">
        <f>INDEX(resultados!$A$2:$ZZ$439, 412, MATCH($B$2, resultados!$A$1:$ZZ$1, 0))</f>
        <v/>
      </c>
      <c r="C418">
        <f>INDEX(resultados!$A$2:$ZZ$439, 412, MATCH($B$3, resultados!$A$1:$ZZ$1, 0))</f>
        <v/>
      </c>
    </row>
    <row r="419">
      <c r="A419">
        <f>INDEX(resultados!$A$2:$ZZ$439, 413, MATCH($B$1, resultados!$A$1:$ZZ$1, 0))</f>
        <v/>
      </c>
      <c r="B419">
        <f>INDEX(resultados!$A$2:$ZZ$439, 413, MATCH($B$2, resultados!$A$1:$ZZ$1, 0))</f>
        <v/>
      </c>
      <c r="C419">
        <f>INDEX(resultados!$A$2:$ZZ$439, 413, MATCH($B$3, resultados!$A$1:$ZZ$1, 0))</f>
        <v/>
      </c>
    </row>
    <row r="420">
      <c r="A420">
        <f>INDEX(resultados!$A$2:$ZZ$439, 414, MATCH($B$1, resultados!$A$1:$ZZ$1, 0))</f>
        <v/>
      </c>
      <c r="B420">
        <f>INDEX(resultados!$A$2:$ZZ$439, 414, MATCH($B$2, resultados!$A$1:$ZZ$1, 0))</f>
        <v/>
      </c>
      <c r="C420">
        <f>INDEX(resultados!$A$2:$ZZ$439, 414, MATCH($B$3, resultados!$A$1:$ZZ$1, 0))</f>
        <v/>
      </c>
    </row>
    <row r="421">
      <c r="A421">
        <f>INDEX(resultados!$A$2:$ZZ$439, 415, MATCH($B$1, resultados!$A$1:$ZZ$1, 0))</f>
        <v/>
      </c>
      <c r="B421">
        <f>INDEX(resultados!$A$2:$ZZ$439, 415, MATCH($B$2, resultados!$A$1:$ZZ$1, 0))</f>
        <v/>
      </c>
      <c r="C421">
        <f>INDEX(resultados!$A$2:$ZZ$439, 415, MATCH($B$3, resultados!$A$1:$ZZ$1, 0))</f>
        <v/>
      </c>
    </row>
    <row r="422">
      <c r="A422">
        <f>INDEX(resultados!$A$2:$ZZ$439, 416, MATCH($B$1, resultados!$A$1:$ZZ$1, 0))</f>
        <v/>
      </c>
      <c r="B422">
        <f>INDEX(resultados!$A$2:$ZZ$439, 416, MATCH($B$2, resultados!$A$1:$ZZ$1, 0))</f>
        <v/>
      </c>
      <c r="C422">
        <f>INDEX(resultados!$A$2:$ZZ$439, 416, MATCH($B$3, resultados!$A$1:$ZZ$1, 0))</f>
        <v/>
      </c>
    </row>
    <row r="423">
      <c r="A423">
        <f>INDEX(resultados!$A$2:$ZZ$439, 417, MATCH($B$1, resultados!$A$1:$ZZ$1, 0))</f>
        <v/>
      </c>
      <c r="B423">
        <f>INDEX(resultados!$A$2:$ZZ$439, 417, MATCH($B$2, resultados!$A$1:$ZZ$1, 0))</f>
        <v/>
      </c>
      <c r="C423">
        <f>INDEX(resultados!$A$2:$ZZ$439, 417, MATCH($B$3, resultados!$A$1:$ZZ$1, 0))</f>
        <v/>
      </c>
    </row>
    <row r="424">
      <c r="A424">
        <f>INDEX(resultados!$A$2:$ZZ$439, 418, MATCH($B$1, resultados!$A$1:$ZZ$1, 0))</f>
        <v/>
      </c>
      <c r="B424">
        <f>INDEX(resultados!$A$2:$ZZ$439, 418, MATCH($B$2, resultados!$A$1:$ZZ$1, 0))</f>
        <v/>
      </c>
      <c r="C424">
        <f>INDEX(resultados!$A$2:$ZZ$439, 418, MATCH($B$3, resultados!$A$1:$ZZ$1, 0))</f>
        <v/>
      </c>
    </row>
    <row r="425">
      <c r="A425">
        <f>INDEX(resultados!$A$2:$ZZ$439, 419, MATCH($B$1, resultados!$A$1:$ZZ$1, 0))</f>
        <v/>
      </c>
      <c r="B425">
        <f>INDEX(resultados!$A$2:$ZZ$439, 419, MATCH($B$2, resultados!$A$1:$ZZ$1, 0))</f>
        <v/>
      </c>
      <c r="C425">
        <f>INDEX(resultados!$A$2:$ZZ$439, 419, MATCH($B$3, resultados!$A$1:$ZZ$1, 0))</f>
        <v/>
      </c>
    </row>
    <row r="426">
      <c r="A426">
        <f>INDEX(resultados!$A$2:$ZZ$439, 420, MATCH($B$1, resultados!$A$1:$ZZ$1, 0))</f>
        <v/>
      </c>
      <c r="B426">
        <f>INDEX(resultados!$A$2:$ZZ$439, 420, MATCH($B$2, resultados!$A$1:$ZZ$1, 0))</f>
        <v/>
      </c>
      <c r="C426">
        <f>INDEX(resultados!$A$2:$ZZ$439, 420, MATCH($B$3, resultados!$A$1:$ZZ$1, 0))</f>
        <v/>
      </c>
    </row>
    <row r="427">
      <c r="A427">
        <f>INDEX(resultados!$A$2:$ZZ$439, 421, MATCH($B$1, resultados!$A$1:$ZZ$1, 0))</f>
        <v/>
      </c>
      <c r="B427">
        <f>INDEX(resultados!$A$2:$ZZ$439, 421, MATCH($B$2, resultados!$A$1:$ZZ$1, 0))</f>
        <v/>
      </c>
      <c r="C427">
        <f>INDEX(resultados!$A$2:$ZZ$439, 421, MATCH($B$3, resultados!$A$1:$ZZ$1, 0))</f>
        <v/>
      </c>
    </row>
    <row r="428">
      <c r="A428">
        <f>INDEX(resultados!$A$2:$ZZ$439, 422, MATCH($B$1, resultados!$A$1:$ZZ$1, 0))</f>
        <v/>
      </c>
      <c r="B428">
        <f>INDEX(resultados!$A$2:$ZZ$439, 422, MATCH($B$2, resultados!$A$1:$ZZ$1, 0))</f>
        <v/>
      </c>
      <c r="C428">
        <f>INDEX(resultados!$A$2:$ZZ$439, 422, MATCH($B$3, resultados!$A$1:$ZZ$1, 0))</f>
        <v/>
      </c>
    </row>
    <row r="429">
      <c r="A429">
        <f>INDEX(resultados!$A$2:$ZZ$439, 423, MATCH($B$1, resultados!$A$1:$ZZ$1, 0))</f>
        <v/>
      </c>
      <c r="B429">
        <f>INDEX(resultados!$A$2:$ZZ$439, 423, MATCH($B$2, resultados!$A$1:$ZZ$1, 0))</f>
        <v/>
      </c>
      <c r="C429">
        <f>INDEX(resultados!$A$2:$ZZ$439, 423, MATCH($B$3, resultados!$A$1:$ZZ$1, 0))</f>
        <v/>
      </c>
    </row>
    <row r="430">
      <c r="A430">
        <f>INDEX(resultados!$A$2:$ZZ$439, 424, MATCH($B$1, resultados!$A$1:$ZZ$1, 0))</f>
        <v/>
      </c>
      <c r="B430">
        <f>INDEX(resultados!$A$2:$ZZ$439, 424, MATCH($B$2, resultados!$A$1:$ZZ$1, 0))</f>
        <v/>
      </c>
      <c r="C430">
        <f>INDEX(resultados!$A$2:$ZZ$439, 424, MATCH($B$3, resultados!$A$1:$ZZ$1, 0))</f>
        <v/>
      </c>
    </row>
    <row r="431">
      <c r="A431">
        <f>INDEX(resultados!$A$2:$ZZ$439, 425, MATCH($B$1, resultados!$A$1:$ZZ$1, 0))</f>
        <v/>
      </c>
      <c r="B431">
        <f>INDEX(resultados!$A$2:$ZZ$439, 425, MATCH($B$2, resultados!$A$1:$ZZ$1, 0))</f>
        <v/>
      </c>
      <c r="C431">
        <f>INDEX(resultados!$A$2:$ZZ$439, 425, MATCH($B$3, resultados!$A$1:$ZZ$1, 0))</f>
        <v/>
      </c>
    </row>
    <row r="432">
      <c r="A432">
        <f>INDEX(resultados!$A$2:$ZZ$439, 426, MATCH($B$1, resultados!$A$1:$ZZ$1, 0))</f>
        <v/>
      </c>
      <c r="B432">
        <f>INDEX(resultados!$A$2:$ZZ$439, 426, MATCH($B$2, resultados!$A$1:$ZZ$1, 0))</f>
        <v/>
      </c>
      <c r="C432">
        <f>INDEX(resultados!$A$2:$ZZ$439, 426, MATCH($B$3, resultados!$A$1:$ZZ$1, 0))</f>
        <v/>
      </c>
    </row>
    <row r="433">
      <c r="A433">
        <f>INDEX(resultados!$A$2:$ZZ$439, 427, MATCH($B$1, resultados!$A$1:$ZZ$1, 0))</f>
        <v/>
      </c>
      <c r="B433">
        <f>INDEX(resultados!$A$2:$ZZ$439, 427, MATCH($B$2, resultados!$A$1:$ZZ$1, 0))</f>
        <v/>
      </c>
      <c r="C433">
        <f>INDEX(resultados!$A$2:$ZZ$439, 427, MATCH($B$3, resultados!$A$1:$ZZ$1, 0))</f>
        <v/>
      </c>
    </row>
    <row r="434">
      <c r="A434">
        <f>INDEX(resultados!$A$2:$ZZ$439, 428, MATCH($B$1, resultados!$A$1:$ZZ$1, 0))</f>
        <v/>
      </c>
      <c r="B434">
        <f>INDEX(resultados!$A$2:$ZZ$439, 428, MATCH($B$2, resultados!$A$1:$ZZ$1, 0))</f>
        <v/>
      </c>
      <c r="C434">
        <f>INDEX(resultados!$A$2:$ZZ$439, 428, MATCH($B$3, resultados!$A$1:$ZZ$1, 0))</f>
        <v/>
      </c>
    </row>
    <row r="435">
      <c r="A435">
        <f>INDEX(resultados!$A$2:$ZZ$439, 429, MATCH($B$1, resultados!$A$1:$ZZ$1, 0))</f>
        <v/>
      </c>
      <c r="B435">
        <f>INDEX(resultados!$A$2:$ZZ$439, 429, MATCH($B$2, resultados!$A$1:$ZZ$1, 0))</f>
        <v/>
      </c>
      <c r="C435">
        <f>INDEX(resultados!$A$2:$ZZ$439, 429, MATCH($B$3, resultados!$A$1:$ZZ$1, 0))</f>
        <v/>
      </c>
    </row>
    <row r="436">
      <c r="A436">
        <f>INDEX(resultados!$A$2:$ZZ$439, 430, MATCH($B$1, resultados!$A$1:$ZZ$1, 0))</f>
        <v/>
      </c>
      <c r="B436">
        <f>INDEX(resultados!$A$2:$ZZ$439, 430, MATCH($B$2, resultados!$A$1:$ZZ$1, 0))</f>
        <v/>
      </c>
      <c r="C436">
        <f>INDEX(resultados!$A$2:$ZZ$439, 430, MATCH($B$3, resultados!$A$1:$ZZ$1, 0))</f>
        <v/>
      </c>
    </row>
    <row r="437">
      <c r="A437">
        <f>INDEX(resultados!$A$2:$ZZ$439, 431, MATCH($B$1, resultados!$A$1:$ZZ$1, 0))</f>
        <v/>
      </c>
      <c r="B437">
        <f>INDEX(resultados!$A$2:$ZZ$439, 431, MATCH($B$2, resultados!$A$1:$ZZ$1, 0))</f>
        <v/>
      </c>
      <c r="C437">
        <f>INDEX(resultados!$A$2:$ZZ$439, 431, MATCH($B$3, resultados!$A$1:$ZZ$1, 0))</f>
        <v/>
      </c>
    </row>
    <row r="438">
      <c r="A438">
        <f>INDEX(resultados!$A$2:$ZZ$439, 432, MATCH($B$1, resultados!$A$1:$ZZ$1, 0))</f>
        <v/>
      </c>
      <c r="B438">
        <f>INDEX(resultados!$A$2:$ZZ$439, 432, MATCH($B$2, resultados!$A$1:$ZZ$1, 0))</f>
        <v/>
      </c>
      <c r="C438">
        <f>INDEX(resultados!$A$2:$ZZ$439, 432, MATCH($B$3, resultados!$A$1:$ZZ$1, 0))</f>
        <v/>
      </c>
    </row>
    <row r="439">
      <c r="A439">
        <f>INDEX(resultados!$A$2:$ZZ$439, 433, MATCH($B$1, resultados!$A$1:$ZZ$1, 0))</f>
        <v/>
      </c>
      <c r="B439">
        <f>INDEX(resultados!$A$2:$ZZ$439, 433, MATCH($B$2, resultados!$A$1:$ZZ$1, 0))</f>
        <v/>
      </c>
      <c r="C439">
        <f>INDEX(resultados!$A$2:$ZZ$439, 433, MATCH($B$3, resultados!$A$1:$ZZ$1, 0))</f>
        <v/>
      </c>
    </row>
    <row r="440">
      <c r="A440">
        <f>INDEX(resultados!$A$2:$ZZ$439, 434, MATCH($B$1, resultados!$A$1:$ZZ$1, 0))</f>
        <v/>
      </c>
      <c r="B440">
        <f>INDEX(resultados!$A$2:$ZZ$439, 434, MATCH($B$2, resultados!$A$1:$ZZ$1, 0))</f>
        <v/>
      </c>
      <c r="C440">
        <f>INDEX(resultados!$A$2:$ZZ$439, 434, MATCH($B$3, resultados!$A$1:$ZZ$1, 0))</f>
        <v/>
      </c>
    </row>
    <row r="441">
      <c r="A441">
        <f>INDEX(resultados!$A$2:$ZZ$439, 435, MATCH($B$1, resultados!$A$1:$ZZ$1, 0))</f>
        <v/>
      </c>
      <c r="B441">
        <f>INDEX(resultados!$A$2:$ZZ$439, 435, MATCH($B$2, resultados!$A$1:$ZZ$1, 0))</f>
        <v/>
      </c>
      <c r="C441">
        <f>INDEX(resultados!$A$2:$ZZ$439, 435, MATCH($B$3, resultados!$A$1:$ZZ$1, 0))</f>
        <v/>
      </c>
    </row>
    <row r="442">
      <c r="A442">
        <f>INDEX(resultados!$A$2:$ZZ$439, 436, MATCH($B$1, resultados!$A$1:$ZZ$1, 0))</f>
        <v/>
      </c>
      <c r="B442">
        <f>INDEX(resultados!$A$2:$ZZ$439, 436, MATCH($B$2, resultados!$A$1:$ZZ$1, 0))</f>
        <v/>
      </c>
      <c r="C442">
        <f>INDEX(resultados!$A$2:$ZZ$439, 436, MATCH($B$3, resultados!$A$1:$ZZ$1, 0))</f>
        <v/>
      </c>
    </row>
    <row r="443">
      <c r="A443">
        <f>INDEX(resultados!$A$2:$ZZ$439, 437, MATCH($B$1, resultados!$A$1:$ZZ$1, 0))</f>
        <v/>
      </c>
      <c r="B443">
        <f>INDEX(resultados!$A$2:$ZZ$439, 437, MATCH($B$2, resultados!$A$1:$ZZ$1, 0))</f>
        <v/>
      </c>
      <c r="C443">
        <f>INDEX(resultados!$A$2:$ZZ$439, 437, MATCH($B$3, resultados!$A$1:$ZZ$1, 0))</f>
        <v/>
      </c>
    </row>
    <row r="444">
      <c r="A444">
        <f>INDEX(resultados!$A$2:$ZZ$439, 438, MATCH($B$1, resultados!$A$1:$ZZ$1, 0))</f>
        <v/>
      </c>
      <c r="B444">
        <f>INDEX(resultados!$A$2:$ZZ$439, 438, MATCH($B$2, resultados!$A$1:$ZZ$1, 0))</f>
        <v/>
      </c>
      <c r="C444">
        <f>INDEX(resultados!$A$2:$ZZ$439, 438,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0.9939</v>
      </c>
      <c r="E2" t="n">
        <v>100.62</v>
      </c>
      <c r="F2" t="n">
        <v>91.39</v>
      </c>
      <c r="G2" t="n">
        <v>11.54</v>
      </c>
      <c r="H2" t="n">
        <v>0.24</v>
      </c>
      <c r="I2" t="n">
        <v>475</v>
      </c>
      <c r="J2" t="n">
        <v>71.52</v>
      </c>
      <c r="K2" t="n">
        <v>32.27</v>
      </c>
      <c r="L2" t="n">
        <v>1</v>
      </c>
      <c r="M2" t="n">
        <v>473</v>
      </c>
      <c r="N2" t="n">
        <v>8.25</v>
      </c>
      <c r="O2" t="n">
        <v>9054.6</v>
      </c>
      <c r="P2" t="n">
        <v>658.9299999999999</v>
      </c>
      <c r="Q2" t="n">
        <v>1262.43</v>
      </c>
      <c r="R2" t="n">
        <v>560.3</v>
      </c>
      <c r="S2" t="n">
        <v>108.84</v>
      </c>
      <c r="T2" t="n">
        <v>222522.95</v>
      </c>
      <c r="U2" t="n">
        <v>0.19</v>
      </c>
      <c r="V2" t="n">
        <v>0.79</v>
      </c>
      <c r="W2" t="n">
        <v>21.42</v>
      </c>
      <c r="X2" t="n">
        <v>13.78</v>
      </c>
      <c r="Y2" t="n">
        <v>0.5</v>
      </c>
      <c r="Z2" t="n">
        <v>10</v>
      </c>
      <c r="AA2" t="n">
        <v>2292.676868733898</v>
      </c>
      <c r="AB2" t="n">
        <v>3136.941637566837</v>
      </c>
      <c r="AC2" t="n">
        <v>2837.55633040258</v>
      </c>
      <c r="AD2" t="n">
        <v>2292676.868733898</v>
      </c>
      <c r="AE2" t="n">
        <v>3136941.637566837</v>
      </c>
      <c r="AF2" t="n">
        <v>6.133645194409767e-07</v>
      </c>
      <c r="AG2" t="n">
        <v>1.3975</v>
      </c>
      <c r="AH2" t="n">
        <v>2837556.33040258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1.1248</v>
      </c>
      <c r="E3" t="n">
        <v>88.90000000000001</v>
      </c>
      <c r="F3" t="n">
        <v>83.73</v>
      </c>
      <c r="G3" t="n">
        <v>23.48</v>
      </c>
      <c r="H3" t="n">
        <v>0.48</v>
      </c>
      <c r="I3" t="n">
        <v>214</v>
      </c>
      <c r="J3" t="n">
        <v>72.7</v>
      </c>
      <c r="K3" t="n">
        <v>32.27</v>
      </c>
      <c r="L3" t="n">
        <v>2</v>
      </c>
      <c r="M3" t="n">
        <v>212</v>
      </c>
      <c r="N3" t="n">
        <v>8.43</v>
      </c>
      <c r="O3" t="n">
        <v>9200.25</v>
      </c>
      <c r="P3" t="n">
        <v>592.53</v>
      </c>
      <c r="Q3" t="n">
        <v>1262.2</v>
      </c>
      <c r="R3" t="n">
        <v>310.75</v>
      </c>
      <c r="S3" t="n">
        <v>108.84</v>
      </c>
      <c r="T3" t="n">
        <v>99050.25</v>
      </c>
      <c r="U3" t="n">
        <v>0.35</v>
      </c>
      <c r="V3" t="n">
        <v>0.87</v>
      </c>
      <c r="W3" t="n">
        <v>21</v>
      </c>
      <c r="X3" t="n">
        <v>6.13</v>
      </c>
      <c r="Y3" t="n">
        <v>0.5</v>
      </c>
      <c r="Z3" t="n">
        <v>10</v>
      </c>
      <c r="AA3" t="n">
        <v>1832.653469351926</v>
      </c>
      <c r="AB3" t="n">
        <v>2507.517327732198</v>
      </c>
      <c r="AC3" t="n">
        <v>2268.203393296109</v>
      </c>
      <c r="AD3" t="n">
        <v>1832653.469351926</v>
      </c>
      <c r="AE3" t="n">
        <v>2507517.327732198</v>
      </c>
      <c r="AF3" t="n">
        <v>6.941467063761048e-07</v>
      </c>
      <c r="AG3" t="n">
        <v>1.234722222222222</v>
      </c>
      <c r="AH3" t="n">
        <v>2268203.39329611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1.1706</v>
      </c>
      <c r="E4" t="n">
        <v>85.42</v>
      </c>
      <c r="F4" t="n">
        <v>81.45999999999999</v>
      </c>
      <c r="G4" t="n">
        <v>35.94</v>
      </c>
      <c r="H4" t="n">
        <v>0.71</v>
      </c>
      <c r="I4" t="n">
        <v>136</v>
      </c>
      <c r="J4" t="n">
        <v>73.88</v>
      </c>
      <c r="K4" t="n">
        <v>32.27</v>
      </c>
      <c r="L4" t="n">
        <v>3</v>
      </c>
      <c r="M4" t="n">
        <v>134</v>
      </c>
      <c r="N4" t="n">
        <v>8.609999999999999</v>
      </c>
      <c r="O4" t="n">
        <v>9346.23</v>
      </c>
      <c r="P4" t="n">
        <v>565.05</v>
      </c>
      <c r="Q4" t="n">
        <v>1261.97</v>
      </c>
      <c r="R4" t="n">
        <v>237.6</v>
      </c>
      <c r="S4" t="n">
        <v>108.84</v>
      </c>
      <c r="T4" t="n">
        <v>62868.19</v>
      </c>
      <c r="U4" t="n">
        <v>0.46</v>
      </c>
      <c r="V4" t="n">
        <v>0.89</v>
      </c>
      <c r="W4" t="n">
        <v>20.86</v>
      </c>
      <c r="X4" t="n">
        <v>3.88</v>
      </c>
      <c r="Y4" t="n">
        <v>0.5</v>
      </c>
      <c r="Z4" t="n">
        <v>10</v>
      </c>
      <c r="AA4" t="n">
        <v>1689.821982327682</v>
      </c>
      <c r="AB4" t="n">
        <v>2312.088985905142</v>
      </c>
      <c r="AC4" t="n">
        <v>2091.426458127627</v>
      </c>
      <c r="AD4" t="n">
        <v>1689821.982327682</v>
      </c>
      <c r="AE4" t="n">
        <v>2312088.985905142</v>
      </c>
      <c r="AF4" t="n">
        <v>7.22411214868304e-07</v>
      </c>
      <c r="AG4" t="n">
        <v>1.186388888888889</v>
      </c>
      <c r="AH4" t="n">
        <v>2091426.458127626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1.1934</v>
      </c>
      <c r="E5" t="n">
        <v>83.79000000000001</v>
      </c>
      <c r="F5" t="n">
        <v>80.41</v>
      </c>
      <c r="G5" t="n">
        <v>48.73</v>
      </c>
      <c r="H5" t="n">
        <v>0.93</v>
      </c>
      <c r="I5" t="n">
        <v>99</v>
      </c>
      <c r="J5" t="n">
        <v>75.06999999999999</v>
      </c>
      <c r="K5" t="n">
        <v>32.27</v>
      </c>
      <c r="L5" t="n">
        <v>4</v>
      </c>
      <c r="M5" t="n">
        <v>97</v>
      </c>
      <c r="N5" t="n">
        <v>8.800000000000001</v>
      </c>
      <c r="O5" t="n">
        <v>9492.549999999999</v>
      </c>
      <c r="P5" t="n">
        <v>545.26</v>
      </c>
      <c r="Q5" t="n">
        <v>1262.05</v>
      </c>
      <c r="R5" t="n">
        <v>202.37</v>
      </c>
      <c r="S5" t="n">
        <v>108.84</v>
      </c>
      <c r="T5" t="n">
        <v>45437.12</v>
      </c>
      <c r="U5" t="n">
        <v>0.54</v>
      </c>
      <c r="V5" t="n">
        <v>0.9</v>
      </c>
      <c r="W5" t="n">
        <v>20.82</v>
      </c>
      <c r="X5" t="n">
        <v>2.82</v>
      </c>
      <c r="Y5" t="n">
        <v>0.5</v>
      </c>
      <c r="Z5" t="n">
        <v>10</v>
      </c>
      <c r="AA5" t="n">
        <v>1610.920962083086</v>
      </c>
      <c r="AB5" t="n">
        <v>2204.133129139141</v>
      </c>
      <c r="AC5" t="n">
        <v>1993.773756814376</v>
      </c>
      <c r="AD5" t="n">
        <v>1610920.962083086</v>
      </c>
      <c r="AE5" t="n">
        <v>2204133.129139141</v>
      </c>
      <c r="AF5" t="n">
        <v>7.364817562137657e-07</v>
      </c>
      <c r="AG5" t="n">
        <v>1.16375</v>
      </c>
      <c r="AH5" t="n">
        <v>1993773.756814376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1.2076</v>
      </c>
      <c r="E6" t="n">
        <v>82.81</v>
      </c>
      <c r="F6" t="n">
        <v>79.77</v>
      </c>
      <c r="G6" t="n">
        <v>62.16</v>
      </c>
      <c r="H6" t="n">
        <v>1.15</v>
      </c>
      <c r="I6" t="n">
        <v>77</v>
      </c>
      <c r="J6" t="n">
        <v>76.26000000000001</v>
      </c>
      <c r="K6" t="n">
        <v>32.27</v>
      </c>
      <c r="L6" t="n">
        <v>5</v>
      </c>
      <c r="M6" t="n">
        <v>75</v>
      </c>
      <c r="N6" t="n">
        <v>8.99</v>
      </c>
      <c r="O6" t="n">
        <v>9639.200000000001</v>
      </c>
      <c r="P6" t="n">
        <v>528.22</v>
      </c>
      <c r="Q6" t="n">
        <v>1261.97</v>
      </c>
      <c r="R6" t="n">
        <v>181.74</v>
      </c>
      <c r="S6" t="n">
        <v>108.84</v>
      </c>
      <c r="T6" t="n">
        <v>35234.99</v>
      </c>
      <c r="U6" t="n">
        <v>0.6</v>
      </c>
      <c r="V6" t="n">
        <v>0.91</v>
      </c>
      <c r="W6" t="n">
        <v>20.78</v>
      </c>
      <c r="X6" t="n">
        <v>2.18</v>
      </c>
      <c r="Y6" t="n">
        <v>0.5</v>
      </c>
      <c r="Z6" t="n">
        <v>10</v>
      </c>
      <c r="AA6" t="n">
        <v>1553.929724591339</v>
      </c>
      <c r="AB6" t="n">
        <v>2126.155203726982</v>
      </c>
      <c r="AC6" t="n">
        <v>1923.237935160849</v>
      </c>
      <c r="AD6" t="n">
        <v>1553929.724591339</v>
      </c>
      <c r="AE6" t="n">
        <v>2126155.203726982</v>
      </c>
      <c r="AF6" t="n">
        <v>7.452449881043601e-07</v>
      </c>
      <c r="AG6" t="n">
        <v>1.150138888888889</v>
      </c>
      <c r="AH6" t="n">
        <v>1923237.935160849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1.2166</v>
      </c>
      <c r="E7" t="n">
        <v>82.2</v>
      </c>
      <c r="F7" t="n">
        <v>79.37</v>
      </c>
      <c r="G7" t="n">
        <v>75.59</v>
      </c>
      <c r="H7" t="n">
        <v>1.36</v>
      </c>
      <c r="I7" t="n">
        <v>63</v>
      </c>
      <c r="J7" t="n">
        <v>77.45</v>
      </c>
      <c r="K7" t="n">
        <v>32.27</v>
      </c>
      <c r="L7" t="n">
        <v>6</v>
      </c>
      <c r="M7" t="n">
        <v>61</v>
      </c>
      <c r="N7" t="n">
        <v>9.18</v>
      </c>
      <c r="O7" t="n">
        <v>9786.190000000001</v>
      </c>
      <c r="P7" t="n">
        <v>512.29</v>
      </c>
      <c r="Q7" t="n">
        <v>1261.95</v>
      </c>
      <c r="R7" t="n">
        <v>169.14</v>
      </c>
      <c r="S7" t="n">
        <v>108.84</v>
      </c>
      <c r="T7" t="n">
        <v>29001.06</v>
      </c>
      <c r="U7" t="n">
        <v>0.64</v>
      </c>
      <c r="V7" t="n">
        <v>0.91</v>
      </c>
      <c r="W7" t="n">
        <v>20.75</v>
      </c>
      <c r="X7" t="n">
        <v>1.79</v>
      </c>
      <c r="Y7" t="n">
        <v>0.5</v>
      </c>
      <c r="Z7" t="n">
        <v>10</v>
      </c>
      <c r="AA7" t="n">
        <v>1508.333084687765</v>
      </c>
      <c r="AB7" t="n">
        <v>2063.767869429131</v>
      </c>
      <c r="AC7" t="n">
        <v>1866.804760487211</v>
      </c>
      <c r="AD7" t="n">
        <v>1508333.084687765</v>
      </c>
      <c r="AE7" t="n">
        <v>2063767.869429131</v>
      </c>
      <c r="AF7" t="n">
        <v>7.507991491617791e-07</v>
      </c>
      <c r="AG7" t="n">
        <v>1.141666666666667</v>
      </c>
      <c r="AH7" t="n">
        <v>1866804.760487211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1.2239</v>
      </c>
      <c r="E8" t="n">
        <v>81.70999999999999</v>
      </c>
      <c r="F8" t="n">
        <v>79.06</v>
      </c>
      <c r="G8" t="n">
        <v>91.22</v>
      </c>
      <c r="H8" t="n">
        <v>1.56</v>
      </c>
      <c r="I8" t="n">
        <v>52</v>
      </c>
      <c r="J8" t="n">
        <v>78.65000000000001</v>
      </c>
      <c r="K8" t="n">
        <v>32.27</v>
      </c>
      <c r="L8" t="n">
        <v>7</v>
      </c>
      <c r="M8" t="n">
        <v>50</v>
      </c>
      <c r="N8" t="n">
        <v>9.380000000000001</v>
      </c>
      <c r="O8" t="n">
        <v>9933.52</v>
      </c>
      <c r="P8" t="n">
        <v>496.39</v>
      </c>
      <c r="Q8" t="n">
        <v>1261.91</v>
      </c>
      <c r="R8" t="n">
        <v>158.69</v>
      </c>
      <c r="S8" t="n">
        <v>108.84</v>
      </c>
      <c r="T8" t="n">
        <v>23832.95</v>
      </c>
      <c r="U8" t="n">
        <v>0.6899999999999999</v>
      </c>
      <c r="V8" t="n">
        <v>0.92</v>
      </c>
      <c r="W8" t="n">
        <v>20.74</v>
      </c>
      <c r="X8" t="n">
        <v>1.47</v>
      </c>
      <c r="Y8" t="n">
        <v>0.5</v>
      </c>
      <c r="Z8" t="n">
        <v>10</v>
      </c>
      <c r="AA8" t="n">
        <v>1466.04230744188</v>
      </c>
      <c r="AB8" t="n">
        <v>2005.903762263896</v>
      </c>
      <c r="AC8" t="n">
        <v>1814.463122497041</v>
      </c>
      <c r="AD8" t="n">
        <v>1466042.30744188</v>
      </c>
      <c r="AE8" t="n">
        <v>2005903.762263896</v>
      </c>
      <c r="AF8" t="n">
        <v>7.553041909083524e-07</v>
      </c>
      <c r="AG8" t="n">
        <v>1.134861111111111</v>
      </c>
      <c r="AH8" t="n">
        <v>1814463.122497041</v>
      </c>
    </row>
    <row r="9">
      <c r="A9" t="n">
        <v>7</v>
      </c>
      <c r="B9" t="n">
        <v>30</v>
      </c>
      <c r="C9" t="inlineStr">
        <is>
          <t xml:space="preserve">CONCLUIDO	</t>
        </is>
      </c>
      <c r="D9" t="n">
        <v>1.2284</v>
      </c>
      <c r="E9" t="n">
        <v>81.41</v>
      </c>
      <c r="F9" t="n">
        <v>78.86</v>
      </c>
      <c r="G9" t="n">
        <v>105.15</v>
      </c>
      <c r="H9" t="n">
        <v>1.75</v>
      </c>
      <c r="I9" t="n">
        <v>45</v>
      </c>
      <c r="J9" t="n">
        <v>79.84</v>
      </c>
      <c r="K9" t="n">
        <v>32.27</v>
      </c>
      <c r="L9" t="n">
        <v>8</v>
      </c>
      <c r="M9" t="n">
        <v>27</v>
      </c>
      <c r="N9" t="n">
        <v>9.57</v>
      </c>
      <c r="O9" t="n">
        <v>10081.19</v>
      </c>
      <c r="P9" t="n">
        <v>483.58</v>
      </c>
      <c r="Q9" t="n">
        <v>1261.88</v>
      </c>
      <c r="R9" t="n">
        <v>152.21</v>
      </c>
      <c r="S9" t="n">
        <v>108.84</v>
      </c>
      <c r="T9" t="n">
        <v>20628.11</v>
      </c>
      <c r="U9" t="n">
        <v>0.72</v>
      </c>
      <c r="V9" t="n">
        <v>0.92</v>
      </c>
      <c r="W9" t="n">
        <v>20.73</v>
      </c>
      <c r="X9" t="n">
        <v>1.28</v>
      </c>
      <c r="Y9" t="n">
        <v>0.5</v>
      </c>
      <c r="Z9" t="n">
        <v>10</v>
      </c>
      <c r="AA9" t="n">
        <v>1434.245343483899</v>
      </c>
      <c r="AB9" t="n">
        <v>1962.39775339354</v>
      </c>
      <c r="AC9" t="n">
        <v>1775.109266052205</v>
      </c>
      <c r="AD9" t="n">
        <v>1434245.343483899</v>
      </c>
      <c r="AE9" t="n">
        <v>1962397.75339354</v>
      </c>
      <c r="AF9" t="n">
        <v>7.580812714370618e-07</v>
      </c>
      <c r="AG9" t="n">
        <v>1.130694444444444</v>
      </c>
      <c r="AH9" t="n">
        <v>1775109.266052205</v>
      </c>
    </row>
    <row r="10">
      <c r="A10" t="n">
        <v>8</v>
      </c>
      <c r="B10" t="n">
        <v>30</v>
      </c>
      <c r="C10" t="inlineStr">
        <is>
          <t xml:space="preserve">CONCLUIDO	</t>
        </is>
      </c>
      <c r="D10" t="n">
        <v>1.2283</v>
      </c>
      <c r="E10" t="n">
        <v>81.41</v>
      </c>
      <c r="F10" t="n">
        <v>78.89</v>
      </c>
      <c r="G10" t="n">
        <v>107.57</v>
      </c>
      <c r="H10" t="n">
        <v>1.94</v>
      </c>
      <c r="I10" t="n">
        <v>44</v>
      </c>
      <c r="J10" t="n">
        <v>81.04000000000001</v>
      </c>
      <c r="K10" t="n">
        <v>32.27</v>
      </c>
      <c r="L10" t="n">
        <v>9</v>
      </c>
      <c r="M10" t="n">
        <v>0</v>
      </c>
      <c r="N10" t="n">
        <v>9.77</v>
      </c>
      <c r="O10" t="n">
        <v>10229.34</v>
      </c>
      <c r="P10" t="n">
        <v>483.91</v>
      </c>
      <c r="Q10" t="n">
        <v>1262.01</v>
      </c>
      <c r="R10" t="n">
        <v>151.49</v>
      </c>
      <c r="S10" t="n">
        <v>108.84</v>
      </c>
      <c r="T10" t="n">
        <v>20271.58</v>
      </c>
      <c r="U10" t="n">
        <v>0.72</v>
      </c>
      <c r="V10" t="n">
        <v>0.92</v>
      </c>
      <c r="W10" t="n">
        <v>20.78</v>
      </c>
      <c r="X10" t="n">
        <v>1.3</v>
      </c>
      <c r="Y10" t="n">
        <v>0.5</v>
      </c>
      <c r="Z10" t="n">
        <v>10</v>
      </c>
      <c r="AA10" t="n">
        <v>1435.193061004091</v>
      </c>
      <c r="AB10" t="n">
        <v>1963.694462315012</v>
      </c>
      <c r="AC10" t="n">
        <v>1776.282218894154</v>
      </c>
      <c r="AD10" t="n">
        <v>1435193.061004091</v>
      </c>
      <c r="AE10" t="n">
        <v>1963694.462315012</v>
      </c>
      <c r="AF10" t="n">
        <v>7.580195585364238e-07</v>
      </c>
      <c r="AG10" t="n">
        <v>1.130694444444444</v>
      </c>
      <c r="AH10" t="n">
        <v>1776282.218894154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1.1043</v>
      </c>
      <c r="E2" t="n">
        <v>90.55</v>
      </c>
      <c r="F2" t="n">
        <v>85.70999999999999</v>
      </c>
      <c r="G2" t="n">
        <v>18.17</v>
      </c>
      <c r="H2" t="n">
        <v>0.43</v>
      </c>
      <c r="I2" t="n">
        <v>283</v>
      </c>
      <c r="J2" t="n">
        <v>39.78</v>
      </c>
      <c r="K2" t="n">
        <v>19.54</v>
      </c>
      <c r="L2" t="n">
        <v>1</v>
      </c>
      <c r="M2" t="n">
        <v>281</v>
      </c>
      <c r="N2" t="n">
        <v>4.24</v>
      </c>
      <c r="O2" t="n">
        <v>5140</v>
      </c>
      <c r="P2" t="n">
        <v>392.35</v>
      </c>
      <c r="Q2" t="n">
        <v>1262.1</v>
      </c>
      <c r="R2" t="n">
        <v>375.69</v>
      </c>
      <c r="S2" t="n">
        <v>108.84</v>
      </c>
      <c r="T2" t="n">
        <v>131176.47</v>
      </c>
      <c r="U2" t="n">
        <v>0.29</v>
      </c>
      <c r="V2" t="n">
        <v>0.85</v>
      </c>
      <c r="W2" t="n">
        <v>21.1</v>
      </c>
      <c r="X2" t="n">
        <v>8.119999999999999</v>
      </c>
      <c r="Y2" t="n">
        <v>0.5</v>
      </c>
      <c r="Z2" t="n">
        <v>10</v>
      </c>
      <c r="AA2" t="n">
        <v>1300.582335623201</v>
      </c>
      <c r="AB2" t="n">
        <v>1779.514129242801</v>
      </c>
      <c r="AC2" t="n">
        <v>1609.679798311634</v>
      </c>
      <c r="AD2" t="n">
        <v>1300582.335623201</v>
      </c>
      <c r="AE2" t="n">
        <v>1779514.129242801</v>
      </c>
      <c r="AF2" t="n">
        <v>7.314526291341672e-07</v>
      </c>
      <c r="AG2" t="n">
        <v>1.257638888888889</v>
      </c>
      <c r="AH2" t="n">
        <v>1609679.798311634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1.1862</v>
      </c>
      <c r="E3" t="n">
        <v>84.3</v>
      </c>
      <c r="F3" t="n">
        <v>81.2</v>
      </c>
      <c r="G3" t="n">
        <v>38.67</v>
      </c>
      <c r="H3" t="n">
        <v>0.84</v>
      </c>
      <c r="I3" t="n">
        <v>126</v>
      </c>
      <c r="J3" t="n">
        <v>40.89</v>
      </c>
      <c r="K3" t="n">
        <v>19.54</v>
      </c>
      <c r="L3" t="n">
        <v>2</v>
      </c>
      <c r="M3" t="n">
        <v>124</v>
      </c>
      <c r="N3" t="n">
        <v>4.35</v>
      </c>
      <c r="O3" t="n">
        <v>5277.26</v>
      </c>
      <c r="P3" t="n">
        <v>347.51</v>
      </c>
      <c r="Q3" t="n">
        <v>1262.03</v>
      </c>
      <c r="R3" t="n">
        <v>228.64</v>
      </c>
      <c r="S3" t="n">
        <v>108.84</v>
      </c>
      <c r="T3" t="n">
        <v>58436.78</v>
      </c>
      <c r="U3" t="n">
        <v>0.48</v>
      </c>
      <c r="V3" t="n">
        <v>0.89</v>
      </c>
      <c r="W3" t="n">
        <v>20.86</v>
      </c>
      <c r="X3" t="n">
        <v>3.61</v>
      </c>
      <c r="Y3" t="n">
        <v>0.5</v>
      </c>
      <c r="Z3" t="n">
        <v>10</v>
      </c>
      <c r="AA3" t="n">
        <v>1098.101388649301</v>
      </c>
      <c r="AB3" t="n">
        <v>1502.470764764178</v>
      </c>
      <c r="AC3" t="n">
        <v>1359.077063706047</v>
      </c>
      <c r="AD3" t="n">
        <v>1098101.388649301</v>
      </c>
      <c r="AE3" t="n">
        <v>1502470.764764178</v>
      </c>
      <c r="AF3" t="n">
        <v>7.857005421343376e-07</v>
      </c>
      <c r="AG3" t="n">
        <v>1.170833333333333</v>
      </c>
      <c r="AH3" t="n">
        <v>1359077.063706047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1.2085</v>
      </c>
      <c r="E4" t="n">
        <v>82.75</v>
      </c>
      <c r="F4" t="n">
        <v>80.09</v>
      </c>
      <c r="G4" t="n">
        <v>55.88</v>
      </c>
      <c r="H4" t="n">
        <v>1.22</v>
      </c>
      <c r="I4" t="n">
        <v>86</v>
      </c>
      <c r="J4" t="n">
        <v>42.01</v>
      </c>
      <c r="K4" t="n">
        <v>19.54</v>
      </c>
      <c r="L4" t="n">
        <v>3</v>
      </c>
      <c r="M4" t="n">
        <v>7</v>
      </c>
      <c r="N4" t="n">
        <v>4.46</v>
      </c>
      <c r="O4" t="n">
        <v>5414.79</v>
      </c>
      <c r="P4" t="n">
        <v>324.64</v>
      </c>
      <c r="Q4" t="n">
        <v>1262.23</v>
      </c>
      <c r="R4" t="n">
        <v>189.26</v>
      </c>
      <c r="S4" t="n">
        <v>108.84</v>
      </c>
      <c r="T4" t="n">
        <v>38949.28</v>
      </c>
      <c r="U4" t="n">
        <v>0.58</v>
      </c>
      <c r="V4" t="n">
        <v>0.9</v>
      </c>
      <c r="W4" t="n">
        <v>20.88</v>
      </c>
      <c r="X4" t="n">
        <v>2.5</v>
      </c>
      <c r="Y4" t="n">
        <v>0.5</v>
      </c>
      <c r="Z4" t="n">
        <v>10</v>
      </c>
      <c r="AA4" t="n">
        <v>1026.935615253327</v>
      </c>
      <c r="AB4" t="n">
        <v>1405.098613991466</v>
      </c>
      <c r="AC4" t="n">
        <v>1270.997974340411</v>
      </c>
      <c r="AD4" t="n">
        <v>1026935.615253327</v>
      </c>
      <c r="AE4" t="n">
        <v>1405098.613991466</v>
      </c>
      <c r="AF4" t="n">
        <v>8.004713414005623e-07</v>
      </c>
      <c r="AG4" t="n">
        <v>1.149305555555556</v>
      </c>
      <c r="AH4" t="n">
        <v>1270997.974340411</v>
      </c>
    </row>
    <row r="5">
      <c r="A5" t="n">
        <v>3</v>
      </c>
      <c r="B5" t="n">
        <v>15</v>
      </c>
      <c r="C5" t="inlineStr">
        <is>
          <t xml:space="preserve">CONCLUIDO	</t>
        </is>
      </c>
      <c r="D5" t="n">
        <v>1.2081</v>
      </c>
      <c r="E5" t="n">
        <v>82.78</v>
      </c>
      <c r="F5" t="n">
        <v>80.12</v>
      </c>
      <c r="G5" t="n">
        <v>55.9</v>
      </c>
      <c r="H5" t="n">
        <v>1.59</v>
      </c>
      <c r="I5" t="n">
        <v>86</v>
      </c>
      <c r="J5" t="n">
        <v>43.13</v>
      </c>
      <c r="K5" t="n">
        <v>19.54</v>
      </c>
      <c r="L5" t="n">
        <v>4</v>
      </c>
      <c r="M5" t="n">
        <v>0</v>
      </c>
      <c r="N5" t="n">
        <v>4.58</v>
      </c>
      <c r="O5" t="n">
        <v>5552.61</v>
      </c>
      <c r="P5" t="n">
        <v>331.96</v>
      </c>
      <c r="Q5" t="n">
        <v>1262.16</v>
      </c>
      <c r="R5" t="n">
        <v>189.4</v>
      </c>
      <c r="S5" t="n">
        <v>108.84</v>
      </c>
      <c r="T5" t="n">
        <v>39017.38</v>
      </c>
      <c r="U5" t="n">
        <v>0.57</v>
      </c>
      <c r="V5" t="n">
        <v>0.9</v>
      </c>
      <c r="W5" t="n">
        <v>20.9</v>
      </c>
      <c r="X5" t="n">
        <v>2.53</v>
      </c>
      <c r="Y5" t="n">
        <v>0.5</v>
      </c>
      <c r="Z5" t="n">
        <v>10</v>
      </c>
      <c r="AA5" t="n">
        <v>1042.069585176181</v>
      </c>
      <c r="AB5" t="n">
        <v>1425.805579303548</v>
      </c>
      <c r="AC5" t="n">
        <v>1289.728695945515</v>
      </c>
      <c r="AD5" t="n">
        <v>1042069.585176181</v>
      </c>
      <c r="AE5" t="n">
        <v>1425805.579303548</v>
      </c>
      <c r="AF5" t="n">
        <v>8.002063943285225e-07</v>
      </c>
      <c r="AG5" t="n">
        <v>1.149722222222222</v>
      </c>
      <c r="AH5" t="n">
        <v>1289728.695945515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0.7708</v>
      </c>
      <c r="E2" t="n">
        <v>129.74</v>
      </c>
      <c r="F2" t="n">
        <v>102.87</v>
      </c>
      <c r="G2" t="n">
        <v>7.24</v>
      </c>
      <c r="H2" t="n">
        <v>0.12</v>
      </c>
      <c r="I2" t="n">
        <v>853</v>
      </c>
      <c r="J2" t="n">
        <v>141.81</v>
      </c>
      <c r="K2" t="n">
        <v>47.83</v>
      </c>
      <c r="L2" t="n">
        <v>1</v>
      </c>
      <c r="M2" t="n">
        <v>851</v>
      </c>
      <c r="N2" t="n">
        <v>22.98</v>
      </c>
      <c r="O2" t="n">
        <v>17723.39</v>
      </c>
      <c r="P2" t="n">
        <v>1181.99</v>
      </c>
      <c r="Q2" t="n">
        <v>1263</v>
      </c>
      <c r="R2" t="n">
        <v>933.75</v>
      </c>
      <c r="S2" t="n">
        <v>108.84</v>
      </c>
      <c r="T2" t="n">
        <v>407357.83</v>
      </c>
      <c r="U2" t="n">
        <v>0.12</v>
      </c>
      <c r="V2" t="n">
        <v>0.7</v>
      </c>
      <c r="W2" t="n">
        <v>22.09</v>
      </c>
      <c r="X2" t="n">
        <v>25.24</v>
      </c>
      <c r="Y2" t="n">
        <v>0.5</v>
      </c>
      <c r="Z2" t="n">
        <v>10</v>
      </c>
      <c r="AA2" t="n">
        <v>5112.70747243006</v>
      </c>
      <c r="AB2" t="n">
        <v>6995.431920513895</v>
      </c>
      <c r="AC2" t="n">
        <v>6327.79771617015</v>
      </c>
      <c r="AD2" t="n">
        <v>5112707.47243006</v>
      </c>
      <c r="AE2" t="n">
        <v>6995431.920513895</v>
      </c>
      <c r="AF2" t="n">
        <v>4.269700499245162e-07</v>
      </c>
      <c r="AG2" t="n">
        <v>1.801944444444445</v>
      </c>
      <c r="AH2" t="n">
        <v>6327797.71617015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0.9918</v>
      </c>
      <c r="E3" t="n">
        <v>100.82</v>
      </c>
      <c r="F3" t="n">
        <v>88.11</v>
      </c>
      <c r="G3" t="n">
        <v>14.56</v>
      </c>
      <c r="H3" t="n">
        <v>0.25</v>
      </c>
      <c r="I3" t="n">
        <v>363</v>
      </c>
      <c r="J3" t="n">
        <v>143.17</v>
      </c>
      <c r="K3" t="n">
        <v>47.83</v>
      </c>
      <c r="L3" t="n">
        <v>2</v>
      </c>
      <c r="M3" t="n">
        <v>361</v>
      </c>
      <c r="N3" t="n">
        <v>23.34</v>
      </c>
      <c r="O3" t="n">
        <v>17891.86</v>
      </c>
      <c r="P3" t="n">
        <v>1008.61</v>
      </c>
      <c r="Q3" t="n">
        <v>1262.43</v>
      </c>
      <c r="R3" t="n">
        <v>452.46</v>
      </c>
      <c r="S3" t="n">
        <v>108.84</v>
      </c>
      <c r="T3" t="n">
        <v>169164.44</v>
      </c>
      <c r="U3" t="n">
        <v>0.24</v>
      </c>
      <c r="V3" t="n">
        <v>0.82</v>
      </c>
      <c r="W3" t="n">
        <v>21.27</v>
      </c>
      <c r="X3" t="n">
        <v>10.51</v>
      </c>
      <c r="Y3" t="n">
        <v>0.5</v>
      </c>
      <c r="Z3" t="n">
        <v>10</v>
      </c>
      <c r="AA3" t="n">
        <v>3395.184109808803</v>
      </c>
      <c r="AB3" t="n">
        <v>4645.440683992304</v>
      </c>
      <c r="AC3" t="n">
        <v>4202.086345028853</v>
      </c>
      <c r="AD3" t="n">
        <v>3395184.109808803</v>
      </c>
      <c r="AE3" t="n">
        <v>4645440.683992304</v>
      </c>
      <c r="AF3" t="n">
        <v>5.493888109952453e-07</v>
      </c>
      <c r="AG3" t="n">
        <v>1.400277777777778</v>
      </c>
      <c r="AH3" t="n">
        <v>4202086.345028852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1.0738</v>
      </c>
      <c r="E4" t="n">
        <v>93.13</v>
      </c>
      <c r="F4" t="n">
        <v>84.22</v>
      </c>
      <c r="G4" t="n">
        <v>21.88</v>
      </c>
      <c r="H4" t="n">
        <v>0.37</v>
      </c>
      <c r="I4" t="n">
        <v>231</v>
      </c>
      <c r="J4" t="n">
        <v>144.54</v>
      </c>
      <c r="K4" t="n">
        <v>47.83</v>
      </c>
      <c r="L4" t="n">
        <v>3</v>
      </c>
      <c r="M4" t="n">
        <v>229</v>
      </c>
      <c r="N4" t="n">
        <v>23.71</v>
      </c>
      <c r="O4" t="n">
        <v>18060.85</v>
      </c>
      <c r="P4" t="n">
        <v>959.8</v>
      </c>
      <c r="Q4" t="n">
        <v>1262.17</v>
      </c>
      <c r="R4" t="n">
        <v>327.14</v>
      </c>
      <c r="S4" t="n">
        <v>108.84</v>
      </c>
      <c r="T4" t="n">
        <v>107161.75</v>
      </c>
      <c r="U4" t="n">
        <v>0.33</v>
      </c>
      <c r="V4" t="n">
        <v>0.86</v>
      </c>
      <c r="W4" t="n">
        <v>21.02</v>
      </c>
      <c r="X4" t="n">
        <v>6.63</v>
      </c>
      <c r="Y4" t="n">
        <v>0.5</v>
      </c>
      <c r="Z4" t="n">
        <v>10</v>
      </c>
      <c r="AA4" t="n">
        <v>2988.198560238962</v>
      </c>
      <c r="AB4" t="n">
        <v>4088.585100135564</v>
      </c>
      <c r="AC4" t="n">
        <v>3698.376276543699</v>
      </c>
      <c r="AD4" t="n">
        <v>2988198.560238962</v>
      </c>
      <c r="AE4" t="n">
        <v>4088585.100135563</v>
      </c>
      <c r="AF4" t="n">
        <v>5.948111567318961e-07</v>
      </c>
      <c r="AG4" t="n">
        <v>1.293472222222222</v>
      </c>
      <c r="AH4" t="n">
        <v>3698376.276543699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1.1167</v>
      </c>
      <c r="E5" t="n">
        <v>89.55</v>
      </c>
      <c r="F5" t="n">
        <v>82.44</v>
      </c>
      <c r="G5" t="n">
        <v>29.27</v>
      </c>
      <c r="H5" t="n">
        <v>0.49</v>
      </c>
      <c r="I5" t="n">
        <v>169</v>
      </c>
      <c r="J5" t="n">
        <v>145.92</v>
      </c>
      <c r="K5" t="n">
        <v>47.83</v>
      </c>
      <c r="L5" t="n">
        <v>4</v>
      </c>
      <c r="M5" t="n">
        <v>167</v>
      </c>
      <c r="N5" t="n">
        <v>24.09</v>
      </c>
      <c r="O5" t="n">
        <v>18230.35</v>
      </c>
      <c r="P5" t="n">
        <v>935.16</v>
      </c>
      <c r="Q5" t="n">
        <v>1262.06</v>
      </c>
      <c r="R5" t="n">
        <v>268.28</v>
      </c>
      <c r="S5" t="n">
        <v>108.84</v>
      </c>
      <c r="T5" t="n">
        <v>78042.34</v>
      </c>
      <c r="U5" t="n">
        <v>0.41</v>
      </c>
      <c r="V5" t="n">
        <v>0.88</v>
      </c>
      <c r="W5" t="n">
        <v>20.94</v>
      </c>
      <c r="X5" t="n">
        <v>4.85</v>
      </c>
      <c r="Y5" t="n">
        <v>0.5</v>
      </c>
      <c r="Z5" t="n">
        <v>10</v>
      </c>
      <c r="AA5" t="n">
        <v>2803.420968359053</v>
      </c>
      <c r="AB5" t="n">
        <v>3835.764247113431</v>
      </c>
      <c r="AC5" t="n">
        <v>3469.684290897714</v>
      </c>
      <c r="AD5" t="n">
        <v>2803420.968359054</v>
      </c>
      <c r="AE5" t="n">
        <v>3835764.247113431</v>
      </c>
      <c r="AF5" t="n">
        <v>6.185747985868022e-07</v>
      </c>
      <c r="AG5" t="n">
        <v>1.24375</v>
      </c>
      <c r="AH5" t="n">
        <v>3469684.290897714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1.1436</v>
      </c>
      <c r="E6" t="n">
        <v>87.44</v>
      </c>
      <c r="F6" t="n">
        <v>81.37</v>
      </c>
      <c r="G6" t="n">
        <v>36.71</v>
      </c>
      <c r="H6" t="n">
        <v>0.6</v>
      </c>
      <c r="I6" t="n">
        <v>133</v>
      </c>
      <c r="J6" t="n">
        <v>147.3</v>
      </c>
      <c r="K6" t="n">
        <v>47.83</v>
      </c>
      <c r="L6" t="n">
        <v>5</v>
      </c>
      <c r="M6" t="n">
        <v>131</v>
      </c>
      <c r="N6" t="n">
        <v>24.47</v>
      </c>
      <c r="O6" t="n">
        <v>18400.38</v>
      </c>
      <c r="P6" t="n">
        <v>918.37</v>
      </c>
      <c r="Q6" t="n">
        <v>1262.13</v>
      </c>
      <c r="R6" t="n">
        <v>234.01</v>
      </c>
      <c r="S6" t="n">
        <v>108.84</v>
      </c>
      <c r="T6" t="n">
        <v>61085.76</v>
      </c>
      <c r="U6" t="n">
        <v>0.47</v>
      </c>
      <c r="V6" t="n">
        <v>0.89</v>
      </c>
      <c r="W6" t="n">
        <v>20.86</v>
      </c>
      <c r="X6" t="n">
        <v>3.78</v>
      </c>
      <c r="Y6" t="n">
        <v>0.5</v>
      </c>
      <c r="Z6" t="n">
        <v>10</v>
      </c>
      <c r="AA6" t="n">
        <v>2692.218249748389</v>
      </c>
      <c r="AB6" t="n">
        <v>3683.611781592608</v>
      </c>
      <c r="AC6" t="n">
        <v>3332.053043138877</v>
      </c>
      <c r="AD6" t="n">
        <v>2692218.249748389</v>
      </c>
      <c r="AE6" t="n">
        <v>3683611.781592608</v>
      </c>
      <c r="AF6" t="n">
        <v>6.334755437126059e-07</v>
      </c>
      <c r="AG6" t="n">
        <v>1.214444444444444</v>
      </c>
      <c r="AH6" t="n">
        <v>3332053.043138877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1.1611</v>
      </c>
      <c r="E7" t="n">
        <v>86.12</v>
      </c>
      <c r="F7" t="n">
        <v>80.72</v>
      </c>
      <c r="G7" t="n">
        <v>44.03</v>
      </c>
      <c r="H7" t="n">
        <v>0.71</v>
      </c>
      <c r="I7" t="n">
        <v>110</v>
      </c>
      <c r="J7" t="n">
        <v>148.68</v>
      </c>
      <c r="K7" t="n">
        <v>47.83</v>
      </c>
      <c r="L7" t="n">
        <v>6</v>
      </c>
      <c r="M7" t="n">
        <v>108</v>
      </c>
      <c r="N7" t="n">
        <v>24.85</v>
      </c>
      <c r="O7" t="n">
        <v>18570.94</v>
      </c>
      <c r="P7" t="n">
        <v>906.46</v>
      </c>
      <c r="Q7" t="n">
        <v>1262.04</v>
      </c>
      <c r="R7" t="n">
        <v>212.74</v>
      </c>
      <c r="S7" t="n">
        <v>108.84</v>
      </c>
      <c r="T7" t="n">
        <v>50565.62</v>
      </c>
      <c r="U7" t="n">
        <v>0.51</v>
      </c>
      <c r="V7" t="n">
        <v>0.9</v>
      </c>
      <c r="W7" t="n">
        <v>20.83</v>
      </c>
      <c r="X7" t="n">
        <v>3.13</v>
      </c>
      <c r="Y7" t="n">
        <v>0.5</v>
      </c>
      <c r="Z7" t="n">
        <v>10</v>
      </c>
      <c r="AA7" t="n">
        <v>2620.999945309206</v>
      </c>
      <c r="AB7" t="n">
        <v>3586.167755529067</v>
      </c>
      <c r="AC7" t="n">
        <v>3243.908938159293</v>
      </c>
      <c r="AD7" t="n">
        <v>2620999.945309206</v>
      </c>
      <c r="AE7" t="n">
        <v>3586167.755529067</v>
      </c>
      <c r="AF7" t="n">
        <v>6.431693370100619e-07</v>
      </c>
      <c r="AG7" t="n">
        <v>1.196111111111111</v>
      </c>
      <c r="AH7" t="n">
        <v>3243908.938159293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1.1745</v>
      </c>
      <c r="E8" t="n">
        <v>85.14</v>
      </c>
      <c r="F8" t="n">
        <v>80.23</v>
      </c>
      <c r="G8" t="n">
        <v>51.76</v>
      </c>
      <c r="H8" t="n">
        <v>0.83</v>
      </c>
      <c r="I8" t="n">
        <v>93</v>
      </c>
      <c r="J8" t="n">
        <v>150.07</v>
      </c>
      <c r="K8" t="n">
        <v>47.83</v>
      </c>
      <c r="L8" t="n">
        <v>7</v>
      </c>
      <c r="M8" t="n">
        <v>91</v>
      </c>
      <c r="N8" t="n">
        <v>25.24</v>
      </c>
      <c r="O8" t="n">
        <v>18742.03</v>
      </c>
      <c r="P8" t="n">
        <v>896.61</v>
      </c>
      <c r="Q8" t="n">
        <v>1262.01</v>
      </c>
      <c r="R8" t="n">
        <v>197.57</v>
      </c>
      <c r="S8" t="n">
        <v>108.84</v>
      </c>
      <c r="T8" t="n">
        <v>43066.63</v>
      </c>
      <c r="U8" t="n">
        <v>0.55</v>
      </c>
      <c r="V8" t="n">
        <v>0.9</v>
      </c>
      <c r="W8" t="n">
        <v>20.78</v>
      </c>
      <c r="X8" t="n">
        <v>2.64</v>
      </c>
      <c r="Y8" t="n">
        <v>0.5</v>
      </c>
      <c r="Z8" t="n">
        <v>10</v>
      </c>
      <c r="AA8" t="n">
        <v>2566.466685574533</v>
      </c>
      <c r="AB8" t="n">
        <v>3511.552943722458</v>
      </c>
      <c r="AC8" t="n">
        <v>3176.415259268964</v>
      </c>
      <c r="AD8" t="n">
        <v>2566466.685574532</v>
      </c>
      <c r="AE8" t="n">
        <v>3511552.943722458</v>
      </c>
      <c r="AF8" t="n">
        <v>6.505920130206854e-07</v>
      </c>
      <c r="AG8" t="n">
        <v>1.1825</v>
      </c>
      <c r="AH8" t="n">
        <v>3176415.259268964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1.1844</v>
      </c>
      <c r="E9" t="n">
        <v>84.43000000000001</v>
      </c>
      <c r="F9" t="n">
        <v>79.86</v>
      </c>
      <c r="G9" t="n">
        <v>59.16</v>
      </c>
      <c r="H9" t="n">
        <v>0.9399999999999999</v>
      </c>
      <c r="I9" t="n">
        <v>81</v>
      </c>
      <c r="J9" t="n">
        <v>151.46</v>
      </c>
      <c r="K9" t="n">
        <v>47.83</v>
      </c>
      <c r="L9" t="n">
        <v>8</v>
      </c>
      <c r="M9" t="n">
        <v>79</v>
      </c>
      <c r="N9" t="n">
        <v>25.63</v>
      </c>
      <c r="O9" t="n">
        <v>18913.66</v>
      </c>
      <c r="P9" t="n">
        <v>887.55</v>
      </c>
      <c r="Q9" t="n">
        <v>1261.96</v>
      </c>
      <c r="R9" t="n">
        <v>185.32</v>
      </c>
      <c r="S9" t="n">
        <v>108.84</v>
      </c>
      <c r="T9" t="n">
        <v>37004.74</v>
      </c>
      <c r="U9" t="n">
        <v>0.59</v>
      </c>
      <c r="V9" t="n">
        <v>0.91</v>
      </c>
      <c r="W9" t="n">
        <v>20.77</v>
      </c>
      <c r="X9" t="n">
        <v>2.28</v>
      </c>
      <c r="Y9" t="n">
        <v>0.5</v>
      </c>
      <c r="Z9" t="n">
        <v>10</v>
      </c>
      <c r="AA9" t="n">
        <v>2523.258683942234</v>
      </c>
      <c r="AB9" t="n">
        <v>3452.433849686643</v>
      </c>
      <c r="AC9" t="n">
        <v>3122.938408593761</v>
      </c>
      <c r="AD9" t="n">
        <v>2523258.683942234</v>
      </c>
      <c r="AE9" t="n">
        <v>3452433.849686644</v>
      </c>
      <c r="AF9" t="n">
        <v>6.560759303718174e-07</v>
      </c>
      <c r="AG9" t="n">
        <v>1.172638888888889</v>
      </c>
      <c r="AH9" t="n">
        <v>3122938.408593761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1.1923</v>
      </c>
      <c r="E10" t="n">
        <v>83.87</v>
      </c>
      <c r="F10" t="n">
        <v>79.59</v>
      </c>
      <c r="G10" t="n">
        <v>67.26000000000001</v>
      </c>
      <c r="H10" t="n">
        <v>1.04</v>
      </c>
      <c r="I10" t="n">
        <v>71</v>
      </c>
      <c r="J10" t="n">
        <v>152.85</v>
      </c>
      <c r="K10" t="n">
        <v>47.83</v>
      </c>
      <c r="L10" t="n">
        <v>9</v>
      </c>
      <c r="M10" t="n">
        <v>69</v>
      </c>
      <c r="N10" t="n">
        <v>26.03</v>
      </c>
      <c r="O10" t="n">
        <v>19085.83</v>
      </c>
      <c r="P10" t="n">
        <v>879.9299999999999</v>
      </c>
      <c r="Q10" t="n">
        <v>1261.98</v>
      </c>
      <c r="R10" t="n">
        <v>176.56</v>
      </c>
      <c r="S10" t="n">
        <v>108.84</v>
      </c>
      <c r="T10" t="n">
        <v>32670.81</v>
      </c>
      <c r="U10" t="n">
        <v>0.62</v>
      </c>
      <c r="V10" t="n">
        <v>0.91</v>
      </c>
      <c r="W10" t="n">
        <v>20.76</v>
      </c>
      <c r="X10" t="n">
        <v>2.01</v>
      </c>
      <c r="Y10" t="n">
        <v>0.5</v>
      </c>
      <c r="Z10" t="n">
        <v>10</v>
      </c>
      <c r="AA10" t="n">
        <v>2488.724053990836</v>
      </c>
      <c r="AB10" t="n">
        <v>3405.182045426794</v>
      </c>
      <c r="AC10" t="n">
        <v>3080.196250214149</v>
      </c>
      <c r="AD10" t="n">
        <v>2488724.053990836</v>
      </c>
      <c r="AE10" t="n">
        <v>3405182.045426793</v>
      </c>
      <c r="AF10" t="n">
        <v>6.604519856318118e-07</v>
      </c>
      <c r="AG10" t="n">
        <v>1.164861111111111</v>
      </c>
      <c r="AH10" t="n">
        <v>3080196.250214149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1.1984</v>
      </c>
      <c r="E11" t="n">
        <v>83.45</v>
      </c>
      <c r="F11" t="n">
        <v>79.37</v>
      </c>
      <c r="G11" t="n">
        <v>74.41</v>
      </c>
      <c r="H11" t="n">
        <v>1.15</v>
      </c>
      <c r="I11" t="n">
        <v>64</v>
      </c>
      <c r="J11" t="n">
        <v>154.25</v>
      </c>
      <c r="K11" t="n">
        <v>47.83</v>
      </c>
      <c r="L11" t="n">
        <v>10</v>
      </c>
      <c r="M11" t="n">
        <v>62</v>
      </c>
      <c r="N11" t="n">
        <v>26.43</v>
      </c>
      <c r="O11" t="n">
        <v>19258.55</v>
      </c>
      <c r="P11" t="n">
        <v>873.58</v>
      </c>
      <c r="Q11" t="n">
        <v>1261.98</v>
      </c>
      <c r="R11" t="n">
        <v>169.06</v>
      </c>
      <c r="S11" t="n">
        <v>108.84</v>
      </c>
      <c r="T11" t="n">
        <v>28956.63</v>
      </c>
      <c r="U11" t="n">
        <v>0.64</v>
      </c>
      <c r="V11" t="n">
        <v>0.91</v>
      </c>
      <c r="W11" t="n">
        <v>20.75</v>
      </c>
      <c r="X11" t="n">
        <v>1.78</v>
      </c>
      <c r="Y11" t="n">
        <v>0.5</v>
      </c>
      <c r="Z11" t="n">
        <v>10</v>
      </c>
      <c r="AA11" t="n">
        <v>2461.328458786923</v>
      </c>
      <c r="AB11" t="n">
        <v>3367.698183460436</v>
      </c>
      <c r="AC11" t="n">
        <v>3046.289795424932</v>
      </c>
      <c r="AD11" t="n">
        <v>2461328.458786923</v>
      </c>
      <c r="AE11" t="n">
        <v>3367698.183460436</v>
      </c>
      <c r="AF11" t="n">
        <v>6.638309650097823e-07</v>
      </c>
      <c r="AG11" t="n">
        <v>1.159027777777778</v>
      </c>
      <c r="AH11" t="n">
        <v>3046289.795424932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1.203</v>
      </c>
      <c r="E12" t="n">
        <v>83.13</v>
      </c>
      <c r="F12" t="n">
        <v>79.22</v>
      </c>
      <c r="G12" t="n">
        <v>81.95999999999999</v>
      </c>
      <c r="H12" t="n">
        <v>1.25</v>
      </c>
      <c r="I12" t="n">
        <v>58</v>
      </c>
      <c r="J12" t="n">
        <v>155.66</v>
      </c>
      <c r="K12" t="n">
        <v>47.83</v>
      </c>
      <c r="L12" t="n">
        <v>11</v>
      </c>
      <c r="M12" t="n">
        <v>56</v>
      </c>
      <c r="N12" t="n">
        <v>26.83</v>
      </c>
      <c r="O12" t="n">
        <v>19431.82</v>
      </c>
      <c r="P12" t="n">
        <v>868.03</v>
      </c>
      <c r="Q12" t="n">
        <v>1262</v>
      </c>
      <c r="R12" t="n">
        <v>164.57</v>
      </c>
      <c r="S12" t="n">
        <v>108.84</v>
      </c>
      <c r="T12" t="n">
        <v>26742.62</v>
      </c>
      <c r="U12" t="n">
        <v>0.66</v>
      </c>
      <c r="V12" t="n">
        <v>0.91</v>
      </c>
      <c r="W12" t="n">
        <v>20.74</v>
      </c>
      <c r="X12" t="n">
        <v>1.64</v>
      </c>
      <c r="Y12" t="n">
        <v>0.5</v>
      </c>
      <c r="Z12" t="n">
        <v>10</v>
      </c>
      <c r="AA12" t="n">
        <v>2439.460292155587</v>
      </c>
      <c r="AB12" t="n">
        <v>3337.777193120018</v>
      </c>
      <c r="AC12" t="n">
        <v>3019.224422408231</v>
      </c>
      <c r="AD12" t="n">
        <v>2439460.292155588</v>
      </c>
      <c r="AE12" t="n">
        <v>3337777.193120018</v>
      </c>
      <c r="AF12" t="n">
        <v>6.663790478193993e-07</v>
      </c>
      <c r="AG12" t="n">
        <v>1.154583333333333</v>
      </c>
      <c r="AH12" t="n">
        <v>3019224.422408231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1.2072</v>
      </c>
      <c r="E13" t="n">
        <v>82.83</v>
      </c>
      <c r="F13" t="n">
        <v>79.06999999999999</v>
      </c>
      <c r="G13" t="n">
        <v>89.52</v>
      </c>
      <c r="H13" t="n">
        <v>1.35</v>
      </c>
      <c r="I13" t="n">
        <v>53</v>
      </c>
      <c r="J13" t="n">
        <v>157.07</v>
      </c>
      <c r="K13" t="n">
        <v>47.83</v>
      </c>
      <c r="L13" t="n">
        <v>12</v>
      </c>
      <c r="M13" t="n">
        <v>51</v>
      </c>
      <c r="N13" t="n">
        <v>27.24</v>
      </c>
      <c r="O13" t="n">
        <v>19605.66</v>
      </c>
      <c r="P13" t="n">
        <v>860.8099999999999</v>
      </c>
      <c r="Q13" t="n">
        <v>1261.92</v>
      </c>
      <c r="R13" t="n">
        <v>159.74</v>
      </c>
      <c r="S13" t="n">
        <v>108.84</v>
      </c>
      <c r="T13" t="n">
        <v>24354.11</v>
      </c>
      <c r="U13" t="n">
        <v>0.68</v>
      </c>
      <c r="V13" t="n">
        <v>0.92</v>
      </c>
      <c r="W13" t="n">
        <v>20.73</v>
      </c>
      <c r="X13" t="n">
        <v>1.49</v>
      </c>
      <c r="Y13" t="n">
        <v>0.5</v>
      </c>
      <c r="Z13" t="n">
        <v>10</v>
      </c>
      <c r="AA13" t="n">
        <v>2415.212979840189</v>
      </c>
      <c r="AB13" t="n">
        <v>3304.600950694166</v>
      </c>
      <c r="AC13" t="n">
        <v>2989.214473996354</v>
      </c>
      <c r="AD13" t="n">
        <v>2415212.979840189</v>
      </c>
      <c r="AE13" t="n">
        <v>3304600.950694167</v>
      </c>
      <c r="AF13" t="n">
        <v>6.687055582107887e-07</v>
      </c>
      <c r="AG13" t="n">
        <v>1.150416666666667</v>
      </c>
      <c r="AH13" t="n">
        <v>2989214.473996354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1.2107</v>
      </c>
      <c r="E14" t="n">
        <v>82.59999999999999</v>
      </c>
      <c r="F14" t="n">
        <v>78.95</v>
      </c>
      <c r="G14" t="n">
        <v>96.68000000000001</v>
      </c>
      <c r="H14" t="n">
        <v>1.45</v>
      </c>
      <c r="I14" t="n">
        <v>49</v>
      </c>
      <c r="J14" t="n">
        <v>158.48</v>
      </c>
      <c r="K14" t="n">
        <v>47.83</v>
      </c>
      <c r="L14" t="n">
        <v>13</v>
      </c>
      <c r="M14" t="n">
        <v>47</v>
      </c>
      <c r="N14" t="n">
        <v>27.65</v>
      </c>
      <c r="O14" t="n">
        <v>19780.06</v>
      </c>
      <c r="P14" t="n">
        <v>855</v>
      </c>
      <c r="Q14" t="n">
        <v>1261.9</v>
      </c>
      <c r="R14" t="n">
        <v>155.6</v>
      </c>
      <c r="S14" t="n">
        <v>108.84</v>
      </c>
      <c r="T14" t="n">
        <v>22301.14</v>
      </c>
      <c r="U14" t="n">
        <v>0.7</v>
      </c>
      <c r="V14" t="n">
        <v>0.92</v>
      </c>
      <c r="W14" t="n">
        <v>20.72</v>
      </c>
      <c r="X14" t="n">
        <v>1.37</v>
      </c>
      <c r="Y14" t="n">
        <v>0.5</v>
      </c>
      <c r="Z14" t="n">
        <v>10</v>
      </c>
      <c r="AA14" t="n">
        <v>2395.592287835621</v>
      </c>
      <c r="AB14" t="n">
        <v>3277.755054289675</v>
      </c>
      <c r="AC14" t="n">
        <v>2964.930712266256</v>
      </c>
      <c r="AD14" t="n">
        <v>2395592.287835621</v>
      </c>
      <c r="AE14" t="n">
        <v>3277755.054289675</v>
      </c>
      <c r="AF14" t="n">
        <v>6.706443168702799e-07</v>
      </c>
      <c r="AG14" t="n">
        <v>1.147222222222222</v>
      </c>
      <c r="AH14" t="n">
        <v>2964930.712266256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1.214</v>
      </c>
      <c r="E15" t="n">
        <v>82.37</v>
      </c>
      <c r="F15" t="n">
        <v>78.84999999999999</v>
      </c>
      <c r="G15" t="n">
        <v>105.13</v>
      </c>
      <c r="H15" t="n">
        <v>1.55</v>
      </c>
      <c r="I15" t="n">
        <v>45</v>
      </c>
      <c r="J15" t="n">
        <v>159.9</v>
      </c>
      <c r="K15" t="n">
        <v>47.83</v>
      </c>
      <c r="L15" t="n">
        <v>14</v>
      </c>
      <c r="M15" t="n">
        <v>43</v>
      </c>
      <c r="N15" t="n">
        <v>28.07</v>
      </c>
      <c r="O15" t="n">
        <v>19955.16</v>
      </c>
      <c r="P15" t="n">
        <v>849.22</v>
      </c>
      <c r="Q15" t="n">
        <v>1261.95</v>
      </c>
      <c r="R15" t="n">
        <v>152.14</v>
      </c>
      <c r="S15" t="n">
        <v>108.84</v>
      </c>
      <c r="T15" t="n">
        <v>20594.37</v>
      </c>
      <c r="U15" t="n">
        <v>0.72</v>
      </c>
      <c r="V15" t="n">
        <v>0.92</v>
      </c>
      <c r="W15" t="n">
        <v>20.72</v>
      </c>
      <c r="X15" t="n">
        <v>1.26</v>
      </c>
      <c r="Y15" t="n">
        <v>0.5</v>
      </c>
      <c r="Z15" t="n">
        <v>10</v>
      </c>
      <c r="AA15" t="n">
        <v>2376.707343913463</v>
      </c>
      <c r="AB15" t="n">
        <v>3251.915840870452</v>
      </c>
      <c r="AC15" t="n">
        <v>2941.557557110201</v>
      </c>
      <c r="AD15" t="n">
        <v>2376707.343913463</v>
      </c>
      <c r="AE15" t="n">
        <v>3251915.840870452</v>
      </c>
      <c r="AF15" t="n">
        <v>6.724722893206572e-07</v>
      </c>
      <c r="AG15" t="n">
        <v>1.144027777777778</v>
      </c>
      <c r="AH15" t="n">
        <v>2941557.557110201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1.2164</v>
      </c>
      <c r="E16" t="n">
        <v>82.20999999999999</v>
      </c>
      <c r="F16" t="n">
        <v>78.77</v>
      </c>
      <c r="G16" t="n">
        <v>112.52</v>
      </c>
      <c r="H16" t="n">
        <v>1.65</v>
      </c>
      <c r="I16" t="n">
        <v>42</v>
      </c>
      <c r="J16" t="n">
        <v>161.32</v>
      </c>
      <c r="K16" t="n">
        <v>47.83</v>
      </c>
      <c r="L16" t="n">
        <v>15</v>
      </c>
      <c r="M16" t="n">
        <v>40</v>
      </c>
      <c r="N16" t="n">
        <v>28.5</v>
      </c>
      <c r="O16" t="n">
        <v>20130.71</v>
      </c>
      <c r="P16" t="n">
        <v>844.37</v>
      </c>
      <c r="Q16" t="n">
        <v>1261.96</v>
      </c>
      <c r="R16" t="n">
        <v>149.55</v>
      </c>
      <c r="S16" t="n">
        <v>108.84</v>
      </c>
      <c r="T16" t="n">
        <v>19311.79</v>
      </c>
      <c r="U16" t="n">
        <v>0.73</v>
      </c>
      <c r="V16" t="n">
        <v>0.92</v>
      </c>
      <c r="W16" t="n">
        <v>20.71</v>
      </c>
      <c r="X16" t="n">
        <v>1.18</v>
      </c>
      <c r="Y16" t="n">
        <v>0.5</v>
      </c>
      <c r="Z16" t="n">
        <v>10</v>
      </c>
      <c r="AA16" t="n">
        <v>2361.689731669339</v>
      </c>
      <c r="AB16" t="n">
        <v>3231.368081267747</v>
      </c>
      <c r="AC16" t="n">
        <v>2922.970846845018</v>
      </c>
      <c r="AD16" t="n">
        <v>2361689.731669339</v>
      </c>
      <c r="AE16" t="n">
        <v>3231368.081267747</v>
      </c>
      <c r="AF16" t="n">
        <v>6.738017238300226e-07</v>
      </c>
      <c r="AG16" t="n">
        <v>1.141805555555556</v>
      </c>
      <c r="AH16" t="n">
        <v>2922970.846845018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1.2191</v>
      </c>
      <c r="E17" t="n">
        <v>82.03</v>
      </c>
      <c r="F17" t="n">
        <v>78.67</v>
      </c>
      <c r="G17" t="n">
        <v>121.03</v>
      </c>
      <c r="H17" t="n">
        <v>1.74</v>
      </c>
      <c r="I17" t="n">
        <v>39</v>
      </c>
      <c r="J17" t="n">
        <v>162.75</v>
      </c>
      <c r="K17" t="n">
        <v>47.83</v>
      </c>
      <c r="L17" t="n">
        <v>16</v>
      </c>
      <c r="M17" t="n">
        <v>37</v>
      </c>
      <c r="N17" t="n">
        <v>28.92</v>
      </c>
      <c r="O17" t="n">
        <v>20306.85</v>
      </c>
      <c r="P17" t="n">
        <v>839.03</v>
      </c>
      <c r="Q17" t="n">
        <v>1261.99</v>
      </c>
      <c r="R17" t="n">
        <v>146.65</v>
      </c>
      <c r="S17" t="n">
        <v>108.84</v>
      </c>
      <c r="T17" t="n">
        <v>17878.87</v>
      </c>
      <c r="U17" t="n">
        <v>0.74</v>
      </c>
      <c r="V17" t="n">
        <v>0.92</v>
      </c>
      <c r="W17" t="n">
        <v>20.7</v>
      </c>
      <c r="X17" t="n">
        <v>1.09</v>
      </c>
      <c r="Y17" t="n">
        <v>0.5</v>
      </c>
      <c r="Z17" t="n">
        <v>10</v>
      </c>
      <c r="AA17" t="n">
        <v>2345.010382730844</v>
      </c>
      <c r="AB17" t="n">
        <v>3208.546660209155</v>
      </c>
      <c r="AC17" t="n">
        <v>2902.327470182192</v>
      </c>
      <c r="AD17" t="n">
        <v>2345010.382730844</v>
      </c>
      <c r="AE17" t="n">
        <v>3208546.660209155</v>
      </c>
      <c r="AF17" t="n">
        <v>6.752973376530587e-07</v>
      </c>
      <c r="AG17" t="n">
        <v>1.139305555555556</v>
      </c>
      <c r="AH17" t="n">
        <v>2902327.470182193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1.2208</v>
      </c>
      <c r="E18" t="n">
        <v>81.92</v>
      </c>
      <c r="F18" t="n">
        <v>78.62</v>
      </c>
      <c r="G18" t="n">
        <v>127.49</v>
      </c>
      <c r="H18" t="n">
        <v>1.83</v>
      </c>
      <c r="I18" t="n">
        <v>37</v>
      </c>
      <c r="J18" t="n">
        <v>164.19</v>
      </c>
      <c r="K18" t="n">
        <v>47.83</v>
      </c>
      <c r="L18" t="n">
        <v>17</v>
      </c>
      <c r="M18" t="n">
        <v>35</v>
      </c>
      <c r="N18" t="n">
        <v>29.36</v>
      </c>
      <c r="O18" t="n">
        <v>20483.57</v>
      </c>
      <c r="P18" t="n">
        <v>832.9400000000001</v>
      </c>
      <c r="Q18" t="n">
        <v>1261.89</v>
      </c>
      <c r="R18" t="n">
        <v>145.04</v>
      </c>
      <c r="S18" t="n">
        <v>108.84</v>
      </c>
      <c r="T18" t="n">
        <v>17081.47</v>
      </c>
      <c r="U18" t="n">
        <v>0.75</v>
      </c>
      <c r="V18" t="n">
        <v>0.92</v>
      </c>
      <c r="W18" t="n">
        <v>20.7</v>
      </c>
      <c r="X18" t="n">
        <v>1.03</v>
      </c>
      <c r="Y18" t="n">
        <v>0.5</v>
      </c>
      <c r="Z18" t="n">
        <v>10</v>
      </c>
      <c r="AA18" t="n">
        <v>2329.253366879525</v>
      </c>
      <c r="AB18" t="n">
        <v>3186.9872159709</v>
      </c>
      <c r="AC18" t="n">
        <v>2882.825629043168</v>
      </c>
      <c r="AD18" t="n">
        <v>2329253.366879525</v>
      </c>
      <c r="AE18" t="n">
        <v>3186987.2159709</v>
      </c>
      <c r="AF18" t="n">
        <v>6.76239020430526e-07</v>
      </c>
      <c r="AG18" t="n">
        <v>1.137777777777778</v>
      </c>
      <c r="AH18" t="n">
        <v>2882825.629043168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1.2237</v>
      </c>
      <c r="E19" t="n">
        <v>81.72</v>
      </c>
      <c r="F19" t="n">
        <v>78.51000000000001</v>
      </c>
      <c r="G19" t="n">
        <v>138.54</v>
      </c>
      <c r="H19" t="n">
        <v>1.93</v>
      </c>
      <c r="I19" t="n">
        <v>34</v>
      </c>
      <c r="J19" t="n">
        <v>165.62</v>
      </c>
      <c r="K19" t="n">
        <v>47.83</v>
      </c>
      <c r="L19" t="n">
        <v>18</v>
      </c>
      <c r="M19" t="n">
        <v>32</v>
      </c>
      <c r="N19" t="n">
        <v>29.8</v>
      </c>
      <c r="O19" t="n">
        <v>20660.89</v>
      </c>
      <c r="P19" t="n">
        <v>825.7</v>
      </c>
      <c r="Q19" t="n">
        <v>1261.92</v>
      </c>
      <c r="R19" t="n">
        <v>141.34</v>
      </c>
      <c r="S19" t="n">
        <v>108.84</v>
      </c>
      <c r="T19" t="n">
        <v>15249.19</v>
      </c>
      <c r="U19" t="n">
        <v>0.77</v>
      </c>
      <c r="V19" t="n">
        <v>0.92</v>
      </c>
      <c r="W19" t="n">
        <v>20.69</v>
      </c>
      <c r="X19" t="n">
        <v>0.92</v>
      </c>
      <c r="Y19" t="n">
        <v>0.5</v>
      </c>
      <c r="Z19" t="n">
        <v>10</v>
      </c>
      <c r="AA19" t="n">
        <v>2308.486657160405</v>
      </c>
      <c r="AB19" t="n">
        <v>3158.573287570624</v>
      </c>
      <c r="AC19" t="n">
        <v>2857.123486090216</v>
      </c>
      <c r="AD19" t="n">
        <v>2308486.657160405</v>
      </c>
      <c r="AE19" t="n">
        <v>3158573.287570625</v>
      </c>
      <c r="AF19" t="n">
        <v>6.778454204626757e-07</v>
      </c>
      <c r="AG19" t="n">
        <v>1.135</v>
      </c>
      <c r="AH19" t="n">
        <v>2857123.486090216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1.2252</v>
      </c>
      <c r="E20" t="n">
        <v>81.62</v>
      </c>
      <c r="F20" t="n">
        <v>78.45999999999999</v>
      </c>
      <c r="G20" t="n">
        <v>147.12</v>
      </c>
      <c r="H20" t="n">
        <v>2.02</v>
      </c>
      <c r="I20" t="n">
        <v>32</v>
      </c>
      <c r="J20" t="n">
        <v>167.07</v>
      </c>
      <c r="K20" t="n">
        <v>47.83</v>
      </c>
      <c r="L20" t="n">
        <v>19</v>
      </c>
      <c r="M20" t="n">
        <v>30</v>
      </c>
      <c r="N20" t="n">
        <v>30.24</v>
      </c>
      <c r="O20" t="n">
        <v>20838.81</v>
      </c>
      <c r="P20" t="n">
        <v>822.34</v>
      </c>
      <c r="Q20" t="n">
        <v>1261.95</v>
      </c>
      <c r="R20" t="n">
        <v>139.76</v>
      </c>
      <c r="S20" t="n">
        <v>108.84</v>
      </c>
      <c r="T20" t="n">
        <v>14465.78</v>
      </c>
      <c r="U20" t="n">
        <v>0.78</v>
      </c>
      <c r="V20" t="n">
        <v>0.92</v>
      </c>
      <c r="W20" t="n">
        <v>20.69</v>
      </c>
      <c r="X20" t="n">
        <v>0.88</v>
      </c>
      <c r="Y20" t="n">
        <v>0.5</v>
      </c>
      <c r="Z20" t="n">
        <v>10</v>
      </c>
      <c r="AA20" t="n">
        <v>2298.602538484885</v>
      </c>
      <c r="AB20" t="n">
        <v>3145.049400342237</v>
      </c>
      <c r="AC20" t="n">
        <v>2844.890299678011</v>
      </c>
      <c r="AD20" t="n">
        <v>2298602.538484885</v>
      </c>
      <c r="AE20" t="n">
        <v>3145049.400342237</v>
      </c>
      <c r="AF20" t="n">
        <v>6.786763170310291e-07</v>
      </c>
      <c r="AG20" t="n">
        <v>1.133611111111111</v>
      </c>
      <c r="AH20" t="n">
        <v>2844890.299678011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1.2261</v>
      </c>
      <c r="E21" t="n">
        <v>81.56</v>
      </c>
      <c r="F21" t="n">
        <v>78.44</v>
      </c>
      <c r="G21" t="n">
        <v>151.81</v>
      </c>
      <c r="H21" t="n">
        <v>2.1</v>
      </c>
      <c r="I21" t="n">
        <v>31</v>
      </c>
      <c r="J21" t="n">
        <v>168.51</v>
      </c>
      <c r="K21" t="n">
        <v>47.83</v>
      </c>
      <c r="L21" t="n">
        <v>20</v>
      </c>
      <c r="M21" t="n">
        <v>29</v>
      </c>
      <c r="N21" t="n">
        <v>30.69</v>
      </c>
      <c r="O21" t="n">
        <v>21017.33</v>
      </c>
      <c r="P21" t="n">
        <v>817.5</v>
      </c>
      <c r="Q21" t="n">
        <v>1261.91</v>
      </c>
      <c r="R21" t="n">
        <v>138.84</v>
      </c>
      <c r="S21" t="n">
        <v>108.84</v>
      </c>
      <c r="T21" t="n">
        <v>14012.49</v>
      </c>
      <c r="U21" t="n">
        <v>0.78</v>
      </c>
      <c r="V21" t="n">
        <v>0.92</v>
      </c>
      <c r="W21" t="n">
        <v>20.69</v>
      </c>
      <c r="X21" t="n">
        <v>0.85</v>
      </c>
      <c r="Y21" t="n">
        <v>0.5</v>
      </c>
      <c r="Z21" t="n">
        <v>10</v>
      </c>
      <c r="AA21" t="n">
        <v>2287.19827332198</v>
      </c>
      <c r="AB21" t="n">
        <v>3129.445581625679</v>
      </c>
      <c r="AC21" t="n">
        <v>2830.775687519666</v>
      </c>
      <c r="AD21" t="n">
        <v>2287198.27332198</v>
      </c>
      <c r="AE21" t="n">
        <v>3129445.581625679</v>
      </c>
      <c r="AF21" t="n">
        <v>6.791748549720411e-07</v>
      </c>
      <c r="AG21" t="n">
        <v>1.132777777777778</v>
      </c>
      <c r="AH21" t="n">
        <v>2830775.687519665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1.2279</v>
      </c>
      <c r="E22" t="n">
        <v>81.44</v>
      </c>
      <c r="F22" t="n">
        <v>78.38</v>
      </c>
      <c r="G22" t="n">
        <v>162.16</v>
      </c>
      <c r="H22" t="n">
        <v>2.19</v>
      </c>
      <c r="I22" t="n">
        <v>29</v>
      </c>
      <c r="J22" t="n">
        <v>169.97</v>
      </c>
      <c r="K22" t="n">
        <v>47.83</v>
      </c>
      <c r="L22" t="n">
        <v>21</v>
      </c>
      <c r="M22" t="n">
        <v>27</v>
      </c>
      <c r="N22" t="n">
        <v>31.14</v>
      </c>
      <c r="O22" t="n">
        <v>21196.47</v>
      </c>
      <c r="P22" t="n">
        <v>812.15</v>
      </c>
      <c r="Q22" t="n">
        <v>1261.9</v>
      </c>
      <c r="R22" t="n">
        <v>137.15</v>
      </c>
      <c r="S22" t="n">
        <v>108.84</v>
      </c>
      <c r="T22" t="n">
        <v>13178.65</v>
      </c>
      <c r="U22" t="n">
        <v>0.79</v>
      </c>
      <c r="V22" t="n">
        <v>0.92</v>
      </c>
      <c r="W22" t="n">
        <v>20.68</v>
      </c>
      <c r="X22" t="n">
        <v>0.79</v>
      </c>
      <c r="Y22" t="n">
        <v>0.5</v>
      </c>
      <c r="Z22" t="n">
        <v>10</v>
      </c>
      <c r="AA22" t="n">
        <v>2272.798474233882</v>
      </c>
      <c r="AB22" t="n">
        <v>3109.743141239042</v>
      </c>
      <c r="AC22" t="n">
        <v>2812.953620390982</v>
      </c>
      <c r="AD22" t="n">
        <v>2272798.474233882</v>
      </c>
      <c r="AE22" t="n">
        <v>3109743.141239042</v>
      </c>
      <c r="AF22" t="n">
        <v>6.801719308540651e-07</v>
      </c>
      <c r="AG22" t="n">
        <v>1.131111111111111</v>
      </c>
      <c r="AH22" t="n">
        <v>2812953.620390981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1.2288</v>
      </c>
      <c r="E23" t="n">
        <v>81.38</v>
      </c>
      <c r="F23" t="n">
        <v>78.34</v>
      </c>
      <c r="G23" t="n">
        <v>167.88</v>
      </c>
      <c r="H23" t="n">
        <v>2.28</v>
      </c>
      <c r="I23" t="n">
        <v>28</v>
      </c>
      <c r="J23" t="n">
        <v>171.42</v>
      </c>
      <c r="K23" t="n">
        <v>47.83</v>
      </c>
      <c r="L23" t="n">
        <v>22</v>
      </c>
      <c r="M23" t="n">
        <v>26</v>
      </c>
      <c r="N23" t="n">
        <v>31.6</v>
      </c>
      <c r="O23" t="n">
        <v>21376.23</v>
      </c>
      <c r="P23" t="n">
        <v>805.9</v>
      </c>
      <c r="Q23" t="n">
        <v>1261.88</v>
      </c>
      <c r="R23" t="n">
        <v>136.01</v>
      </c>
      <c r="S23" t="n">
        <v>108.84</v>
      </c>
      <c r="T23" t="n">
        <v>12614.91</v>
      </c>
      <c r="U23" t="n">
        <v>0.8</v>
      </c>
      <c r="V23" t="n">
        <v>0.92</v>
      </c>
      <c r="W23" t="n">
        <v>20.68</v>
      </c>
      <c r="X23" t="n">
        <v>0.76</v>
      </c>
      <c r="Y23" t="n">
        <v>0.5</v>
      </c>
      <c r="Z23" t="n">
        <v>10</v>
      </c>
      <c r="AA23" t="n">
        <v>2258.492575169853</v>
      </c>
      <c r="AB23" t="n">
        <v>3090.169179007913</v>
      </c>
      <c r="AC23" t="n">
        <v>2795.247769642964</v>
      </c>
      <c r="AD23" t="n">
        <v>2258492.575169853</v>
      </c>
      <c r="AE23" t="n">
        <v>3090169.179007913</v>
      </c>
      <c r="AF23" t="n">
        <v>6.80670468795077e-07</v>
      </c>
      <c r="AG23" t="n">
        <v>1.130277777777778</v>
      </c>
      <c r="AH23" t="n">
        <v>2795247.769642964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1.2305</v>
      </c>
      <c r="E24" t="n">
        <v>81.27</v>
      </c>
      <c r="F24" t="n">
        <v>78.29000000000001</v>
      </c>
      <c r="G24" t="n">
        <v>180.67</v>
      </c>
      <c r="H24" t="n">
        <v>2.36</v>
      </c>
      <c r="I24" t="n">
        <v>26</v>
      </c>
      <c r="J24" t="n">
        <v>172.89</v>
      </c>
      <c r="K24" t="n">
        <v>47.83</v>
      </c>
      <c r="L24" t="n">
        <v>23</v>
      </c>
      <c r="M24" t="n">
        <v>24</v>
      </c>
      <c r="N24" t="n">
        <v>32.06</v>
      </c>
      <c r="O24" t="n">
        <v>21556.61</v>
      </c>
      <c r="P24" t="n">
        <v>799.7</v>
      </c>
      <c r="Q24" t="n">
        <v>1261.9</v>
      </c>
      <c r="R24" t="n">
        <v>134.14</v>
      </c>
      <c r="S24" t="n">
        <v>108.84</v>
      </c>
      <c r="T24" t="n">
        <v>11686.87</v>
      </c>
      <c r="U24" t="n">
        <v>0.8100000000000001</v>
      </c>
      <c r="V24" t="n">
        <v>0.93</v>
      </c>
      <c r="W24" t="n">
        <v>20.68</v>
      </c>
      <c r="X24" t="n">
        <v>0.71</v>
      </c>
      <c r="Y24" t="n">
        <v>0.5</v>
      </c>
      <c r="Z24" t="n">
        <v>10</v>
      </c>
      <c r="AA24" t="n">
        <v>2242.763007461984</v>
      </c>
      <c r="AB24" t="n">
        <v>3068.647290530454</v>
      </c>
      <c r="AC24" t="n">
        <v>2775.779899995634</v>
      </c>
      <c r="AD24" t="n">
        <v>2242763.007461984</v>
      </c>
      <c r="AE24" t="n">
        <v>3068647.290530454</v>
      </c>
      <c r="AF24" t="n">
        <v>6.816121515725443e-07</v>
      </c>
      <c r="AG24" t="n">
        <v>1.12875</v>
      </c>
      <c r="AH24" t="n">
        <v>2775779.899995633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1.2312</v>
      </c>
      <c r="E25" t="n">
        <v>81.22</v>
      </c>
      <c r="F25" t="n">
        <v>78.27</v>
      </c>
      <c r="G25" t="n">
        <v>187.86</v>
      </c>
      <c r="H25" t="n">
        <v>2.44</v>
      </c>
      <c r="I25" t="n">
        <v>25</v>
      </c>
      <c r="J25" t="n">
        <v>174.35</v>
      </c>
      <c r="K25" t="n">
        <v>47.83</v>
      </c>
      <c r="L25" t="n">
        <v>24</v>
      </c>
      <c r="M25" t="n">
        <v>23</v>
      </c>
      <c r="N25" t="n">
        <v>32.53</v>
      </c>
      <c r="O25" t="n">
        <v>21737.62</v>
      </c>
      <c r="P25" t="n">
        <v>796.96</v>
      </c>
      <c r="Q25" t="n">
        <v>1261.91</v>
      </c>
      <c r="R25" t="n">
        <v>133.56</v>
      </c>
      <c r="S25" t="n">
        <v>108.84</v>
      </c>
      <c r="T25" t="n">
        <v>11404.27</v>
      </c>
      <c r="U25" t="n">
        <v>0.8100000000000001</v>
      </c>
      <c r="V25" t="n">
        <v>0.93</v>
      </c>
      <c r="W25" t="n">
        <v>20.68</v>
      </c>
      <c r="X25" t="n">
        <v>0.6899999999999999</v>
      </c>
      <c r="Y25" t="n">
        <v>0.5</v>
      </c>
      <c r="Z25" t="n">
        <v>10</v>
      </c>
      <c r="AA25" t="n">
        <v>2235.936065848174</v>
      </c>
      <c r="AB25" t="n">
        <v>3059.30636783103</v>
      </c>
      <c r="AC25" t="n">
        <v>2767.330461848576</v>
      </c>
      <c r="AD25" t="n">
        <v>2235936.065848174</v>
      </c>
      <c r="AE25" t="n">
        <v>3059306.36783103</v>
      </c>
      <c r="AF25" t="n">
        <v>6.819999033044426e-07</v>
      </c>
      <c r="AG25" t="n">
        <v>1.128055555555556</v>
      </c>
      <c r="AH25" t="n">
        <v>2767330.461848576</v>
      </c>
    </row>
    <row r="26">
      <c r="A26" t="n">
        <v>24</v>
      </c>
      <c r="B26" t="n">
        <v>70</v>
      </c>
      <c r="C26" t="inlineStr">
        <is>
          <t xml:space="preserve">CONCLUIDO	</t>
        </is>
      </c>
      <c r="D26" t="n">
        <v>1.2323</v>
      </c>
      <c r="E26" t="n">
        <v>81.15000000000001</v>
      </c>
      <c r="F26" t="n">
        <v>78.23</v>
      </c>
      <c r="G26" t="n">
        <v>195.57</v>
      </c>
      <c r="H26" t="n">
        <v>2.52</v>
      </c>
      <c r="I26" t="n">
        <v>24</v>
      </c>
      <c r="J26" t="n">
        <v>175.83</v>
      </c>
      <c r="K26" t="n">
        <v>47.83</v>
      </c>
      <c r="L26" t="n">
        <v>25</v>
      </c>
      <c r="M26" t="n">
        <v>22</v>
      </c>
      <c r="N26" t="n">
        <v>33</v>
      </c>
      <c r="O26" t="n">
        <v>21919.27</v>
      </c>
      <c r="P26" t="n">
        <v>791.24</v>
      </c>
      <c r="Q26" t="n">
        <v>1261.95</v>
      </c>
      <c r="R26" t="n">
        <v>132.3</v>
      </c>
      <c r="S26" t="n">
        <v>108.84</v>
      </c>
      <c r="T26" t="n">
        <v>10776.46</v>
      </c>
      <c r="U26" t="n">
        <v>0.82</v>
      </c>
      <c r="V26" t="n">
        <v>0.93</v>
      </c>
      <c r="W26" t="n">
        <v>20.67</v>
      </c>
      <c r="X26" t="n">
        <v>0.64</v>
      </c>
      <c r="Y26" t="n">
        <v>0.5</v>
      </c>
      <c r="Z26" t="n">
        <v>10</v>
      </c>
      <c r="AA26" t="n">
        <v>2222.375461559571</v>
      </c>
      <c r="AB26" t="n">
        <v>3040.752150791724</v>
      </c>
      <c r="AC26" t="n">
        <v>2750.547033242494</v>
      </c>
      <c r="AD26" t="n">
        <v>2222375.461559571</v>
      </c>
      <c r="AE26" t="n">
        <v>3040752.150791724</v>
      </c>
      <c r="AF26" t="n">
        <v>6.826092274545683e-07</v>
      </c>
      <c r="AG26" t="n">
        <v>1.127083333333333</v>
      </c>
      <c r="AH26" t="n">
        <v>2750547.033242494</v>
      </c>
    </row>
    <row r="27">
      <c r="A27" t="n">
        <v>25</v>
      </c>
      <c r="B27" t="n">
        <v>70</v>
      </c>
      <c r="C27" t="inlineStr">
        <is>
          <t xml:space="preserve">CONCLUIDO	</t>
        </is>
      </c>
      <c r="D27" t="n">
        <v>1.233</v>
      </c>
      <c r="E27" t="n">
        <v>81.09999999999999</v>
      </c>
      <c r="F27" t="n">
        <v>78.20999999999999</v>
      </c>
      <c r="G27" t="n">
        <v>204.03</v>
      </c>
      <c r="H27" t="n">
        <v>2.6</v>
      </c>
      <c r="I27" t="n">
        <v>23</v>
      </c>
      <c r="J27" t="n">
        <v>177.3</v>
      </c>
      <c r="K27" t="n">
        <v>47.83</v>
      </c>
      <c r="L27" t="n">
        <v>26</v>
      </c>
      <c r="M27" t="n">
        <v>21</v>
      </c>
      <c r="N27" t="n">
        <v>33.48</v>
      </c>
      <c r="O27" t="n">
        <v>22101.56</v>
      </c>
      <c r="P27" t="n">
        <v>786.9400000000001</v>
      </c>
      <c r="Q27" t="n">
        <v>1261.92</v>
      </c>
      <c r="R27" t="n">
        <v>131.66</v>
      </c>
      <c r="S27" t="n">
        <v>108.84</v>
      </c>
      <c r="T27" t="n">
        <v>10460.6</v>
      </c>
      <c r="U27" t="n">
        <v>0.83</v>
      </c>
      <c r="V27" t="n">
        <v>0.93</v>
      </c>
      <c r="W27" t="n">
        <v>20.68</v>
      </c>
      <c r="X27" t="n">
        <v>0.63</v>
      </c>
      <c r="Y27" t="n">
        <v>0.5</v>
      </c>
      <c r="Z27" t="n">
        <v>10</v>
      </c>
      <c r="AA27" t="n">
        <v>2212.509964168751</v>
      </c>
      <c r="AB27" t="n">
        <v>3027.253742026576</v>
      </c>
      <c r="AC27" t="n">
        <v>2738.336893664757</v>
      </c>
      <c r="AD27" t="n">
        <v>2212509.964168751</v>
      </c>
      <c r="AE27" t="n">
        <v>3027253.742026576</v>
      </c>
      <c r="AF27" t="n">
        <v>6.829969791864666e-07</v>
      </c>
      <c r="AG27" t="n">
        <v>1.126388888888889</v>
      </c>
      <c r="AH27" t="n">
        <v>2738336.893664757</v>
      </c>
    </row>
    <row r="28">
      <c r="A28" t="n">
        <v>26</v>
      </c>
      <c r="B28" t="n">
        <v>70</v>
      </c>
      <c r="C28" t="inlineStr">
        <is>
          <t xml:space="preserve">CONCLUIDO	</t>
        </is>
      </c>
      <c r="D28" t="n">
        <v>1.2342</v>
      </c>
      <c r="E28" t="n">
        <v>81.02</v>
      </c>
      <c r="F28" t="n">
        <v>78.16</v>
      </c>
      <c r="G28" t="n">
        <v>213.16</v>
      </c>
      <c r="H28" t="n">
        <v>2.68</v>
      </c>
      <c r="I28" t="n">
        <v>22</v>
      </c>
      <c r="J28" t="n">
        <v>178.79</v>
      </c>
      <c r="K28" t="n">
        <v>47.83</v>
      </c>
      <c r="L28" t="n">
        <v>27</v>
      </c>
      <c r="M28" t="n">
        <v>20</v>
      </c>
      <c r="N28" t="n">
        <v>33.96</v>
      </c>
      <c r="O28" t="n">
        <v>22284.51</v>
      </c>
      <c r="P28" t="n">
        <v>781.59</v>
      </c>
      <c r="Q28" t="n">
        <v>1261.91</v>
      </c>
      <c r="R28" t="n">
        <v>129.98</v>
      </c>
      <c r="S28" t="n">
        <v>108.84</v>
      </c>
      <c r="T28" t="n">
        <v>9629.110000000001</v>
      </c>
      <c r="U28" t="n">
        <v>0.84</v>
      </c>
      <c r="V28" t="n">
        <v>0.93</v>
      </c>
      <c r="W28" t="n">
        <v>20.67</v>
      </c>
      <c r="X28" t="n">
        <v>0.58</v>
      </c>
      <c r="Y28" t="n">
        <v>0.5</v>
      </c>
      <c r="Z28" t="n">
        <v>10</v>
      </c>
      <c r="AA28" t="n">
        <v>2199.452137230118</v>
      </c>
      <c r="AB28" t="n">
        <v>3009.38744713847</v>
      </c>
      <c r="AC28" t="n">
        <v>2722.17573288527</v>
      </c>
      <c r="AD28" t="n">
        <v>2199452.137230118</v>
      </c>
      <c r="AE28" t="n">
        <v>3009387.44713847</v>
      </c>
      <c r="AF28" t="n">
        <v>6.836616964411492e-07</v>
      </c>
      <c r="AG28" t="n">
        <v>1.125277777777778</v>
      </c>
      <c r="AH28" t="n">
        <v>2722175.73288527</v>
      </c>
    </row>
    <row r="29">
      <c r="A29" t="n">
        <v>27</v>
      </c>
      <c r="B29" t="n">
        <v>70</v>
      </c>
      <c r="C29" t="inlineStr">
        <is>
          <t xml:space="preserve">CONCLUIDO	</t>
        </is>
      </c>
      <c r="D29" t="n">
        <v>1.2349</v>
      </c>
      <c r="E29" t="n">
        <v>80.98</v>
      </c>
      <c r="F29" t="n">
        <v>78.14</v>
      </c>
      <c r="G29" t="n">
        <v>223.27</v>
      </c>
      <c r="H29" t="n">
        <v>2.75</v>
      </c>
      <c r="I29" t="n">
        <v>21</v>
      </c>
      <c r="J29" t="n">
        <v>180.28</v>
      </c>
      <c r="K29" t="n">
        <v>47.83</v>
      </c>
      <c r="L29" t="n">
        <v>28</v>
      </c>
      <c r="M29" t="n">
        <v>18</v>
      </c>
      <c r="N29" t="n">
        <v>34.45</v>
      </c>
      <c r="O29" t="n">
        <v>22468.11</v>
      </c>
      <c r="P29" t="n">
        <v>773.8200000000001</v>
      </c>
      <c r="Q29" t="n">
        <v>1261.9</v>
      </c>
      <c r="R29" t="n">
        <v>129.44</v>
      </c>
      <c r="S29" t="n">
        <v>108.84</v>
      </c>
      <c r="T29" t="n">
        <v>9363.530000000001</v>
      </c>
      <c r="U29" t="n">
        <v>0.84</v>
      </c>
      <c r="V29" t="n">
        <v>0.93</v>
      </c>
      <c r="W29" t="n">
        <v>20.67</v>
      </c>
      <c r="X29" t="n">
        <v>0.5600000000000001</v>
      </c>
      <c r="Y29" t="n">
        <v>0.5</v>
      </c>
      <c r="Z29" t="n">
        <v>10</v>
      </c>
      <c r="AA29" t="n">
        <v>2182.818986561846</v>
      </c>
      <c r="AB29" t="n">
        <v>2986.629236591149</v>
      </c>
      <c r="AC29" t="n">
        <v>2701.589534011351</v>
      </c>
      <c r="AD29" t="n">
        <v>2182818.986561846</v>
      </c>
      <c r="AE29" t="n">
        <v>2986629.23659115</v>
      </c>
      <c r="AF29" t="n">
        <v>6.840494481730475e-07</v>
      </c>
      <c r="AG29" t="n">
        <v>1.124722222222222</v>
      </c>
      <c r="AH29" t="n">
        <v>2701589.53401135</v>
      </c>
    </row>
    <row r="30">
      <c r="A30" t="n">
        <v>28</v>
      </c>
      <c r="B30" t="n">
        <v>70</v>
      </c>
      <c r="C30" t="inlineStr">
        <is>
          <t xml:space="preserve">CONCLUIDO	</t>
        </is>
      </c>
      <c r="D30" t="n">
        <v>1.2357</v>
      </c>
      <c r="E30" t="n">
        <v>80.92</v>
      </c>
      <c r="F30" t="n">
        <v>78.12</v>
      </c>
      <c r="G30" t="n">
        <v>234.35</v>
      </c>
      <c r="H30" t="n">
        <v>2.83</v>
      </c>
      <c r="I30" t="n">
        <v>20</v>
      </c>
      <c r="J30" t="n">
        <v>181.77</v>
      </c>
      <c r="K30" t="n">
        <v>47.83</v>
      </c>
      <c r="L30" t="n">
        <v>29</v>
      </c>
      <c r="M30" t="n">
        <v>15</v>
      </c>
      <c r="N30" t="n">
        <v>34.94</v>
      </c>
      <c r="O30" t="n">
        <v>22652.51</v>
      </c>
      <c r="P30" t="n">
        <v>767.96</v>
      </c>
      <c r="Q30" t="n">
        <v>1261.92</v>
      </c>
      <c r="R30" t="n">
        <v>128.3</v>
      </c>
      <c r="S30" t="n">
        <v>108.84</v>
      </c>
      <c r="T30" t="n">
        <v>8799.459999999999</v>
      </c>
      <c r="U30" t="n">
        <v>0.85</v>
      </c>
      <c r="V30" t="n">
        <v>0.93</v>
      </c>
      <c r="W30" t="n">
        <v>20.68</v>
      </c>
      <c r="X30" t="n">
        <v>0.53</v>
      </c>
      <c r="Y30" t="n">
        <v>0.5</v>
      </c>
      <c r="Z30" t="n">
        <v>10</v>
      </c>
      <c r="AA30" t="n">
        <v>2169.767371808022</v>
      </c>
      <c r="AB30" t="n">
        <v>2968.771441488363</v>
      </c>
      <c r="AC30" t="n">
        <v>2685.4360618096</v>
      </c>
      <c r="AD30" t="n">
        <v>2169767.371808022</v>
      </c>
      <c r="AE30" t="n">
        <v>2968771.441488363</v>
      </c>
      <c r="AF30" t="n">
        <v>6.844925930095026e-07</v>
      </c>
      <c r="AG30" t="n">
        <v>1.123888888888889</v>
      </c>
      <c r="AH30" t="n">
        <v>2685436.0618096</v>
      </c>
    </row>
    <row r="31">
      <c r="A31" t="n">
        <v>29</v>
      </c>
      <c r="B31" t="n">
        <v>70</v>
      </c>
      <c r="C31" t="inlineStr">
        <is>
          <t xml:space="preserve">CONCLUIDO	</t>
        </is>
      </c>
      <c r="D31" t="n">
        <v>1.2355</v>
      </c>
      <c r="E31" t="n">
        <v>80.94</v>
      </c>
      <c r="F31" t="n">
        <v>78.13</v>
      </c>
      <c r="G31" t="n">
        <v>234.39</v>
      </c>
      <c r="H31" t="n">
        <v>2.9</v>
      </c>
      <c r="I31" t="n">
        <v>20</v>
      </c>
      <c r="J31" t="n">
        <v>183.27</v>
      </c>
      <c r="K31" t="n">
        <v>47.83</v>
      </c>
      <c r="L31" t="n">
        <v>30</v>
      </c>
      <c r="M31" t="n">
        <v>12</v>
      </c>
      <c r="N31" t="n">
        <v>35.44</v>
      </c>
      <c r="O31" t="n">
        <v>22837.46</v>
      </c>
      <c r="P31" t="n">
        <v>771.88</v>
      </c>
      <c r="Q31" t="n">
        <v>1261.95</v>
      </c>
      <c r="R31" t="n">
        <v>128.68</v>
      </c>
      <c r="S31" t="n">
        <v>108.84</v>
      </c>
      <c r="T31" t="n">
        <v>8989.559999999999</v>
      </c>
      <c r="U31" t="n">
        <v>0.85</v>
      </c>
      <c r="V31" t="n">
        <v>0.93</v>
      </c>
      <c r="W31" t="n">
        <v>20.68</v>
      </c>
      <c r="X31" t="n">
        <v>0.55</v>
      </c>
      <c r="Y31" t="n">
        <v>0.5</v>
      </c>
      <c r="Z31" t="n">
        <v>10</v>
      </c>
      <c r="AA31" t="n">
        <v>2177.877227194677</v>
      </c>
      <c r="AB31" t="n">
        <v>2979.867703409951</v>
      </c>
      <c r="AC31" t="n">
        <v>2695.473312067094</v>
      </c>
      <c r="AD31" t="n">
        <v>2177877.227194677</v>
      </c>
      <c r="AE31" t="n">
        <v>2979867.703409952</v>
      </c>
      <c r="AF31" t="n">
        <v>6.843818068003889e-07</v>
      </c>
      <c r="AG31" t="n">
        <v>1.124166666666667</v>
      </c>
      <c r="AH31" t="n">
        <v>2695473.312067094</v>
      </c>
    </row>
    <row r="32">
      <c r="A32" t="n">
        <v>30</v>
      </c>
      <c r="B32" t="n">
        <v>70</v>
      </c>
      <c r="C32" t="inlineStr">
        <is>
          <t xml:space="preserve">CONCLUIDO	</t>
        </is>
      </c>
      <c r="D32" t="n">
        <v>1.2355</v>
      </c>
      <c r="E32" t="n">
        <v>80.94</v>
      </c>
      <c r="F32" t="n">
        <v>78.13</v>
      </c>
      <c r="G32" t="n">
        <v>234.4</v>
      </c>
      <c r="H32" t="n">
        <v>2.98</v>
      </c>
      <c r="I32" t="n">
        <v>20</v>
      </c>
      <c r="J32" t="n">
        <v>184.78</v>
      </c>
      <c r="K32" t="n">
        <v>47.83</v>
      </c>
      <c r="L32" t="n">
        <v>31</v>
      </c>
      <c r="M32" t="n">
        <v>6</v>
      </c>
      <c r="N32" t="n">
        <v>35.95</v>
      </c>
      <c r="O32" t="n">
        <v>23023.09</v>
      </c>
      <c r="P32" t="n">
        <v>770.3099999999999</v>
      </c>
      <c r="Q32" t="n">
        <v>1261.9</v>
      </c>
      <c r="R32" t="n">
        <v>128.61</v>
      </c>
      <c r="S32" t="n">
        <v>108.84</v>
      </c>
      <c r="T32" t="n">
        <v>8953.02</v>
      </c>
      <c r="U32" t="n">
        <v>0.85</v>
      </c>
      <c r="V32" t="n">
        <v>0.93</v>
      </c>
      <c r="W32" t="n">
        <v>20.69</v>
      </c>
      <c r="X32" t="n">
        <v>0.55</v>
      </c>
      <c r="Y32" t="n">
        <v>0.5</v>
      </c>
      <c r="Z32" t="n">
        <v>10</v>
      </c>
      <c r="AA32" t="n">
        <v>2174.803752685886</v>
      </c>
      <c r="AB32" t="n">
        <v>2975.662439994899</v>
      </c>
      <c r="AC32" t="n">
        <v>2691.669393090249</v>
      </c>
      <c r="AD32" t="n">
        <v>2174803.752685886</v>
      </c>
      <c r="AE32" t="n">
        <v>2975662.439994899</v>
      </c>
      <c r="AF32" t="n">
        <v>6.843818068003889e-07</v>
      </c>
      <c r="AG32" t="n">
        <v>1.124166666666667</v>
      </c>
      <c r="AH32" t="n">
        <v>2691669.39309025</v>
      </c>
    </row>
    <row r="33">
      <c r="A33" t="n">
        <v>31</v>
      </c>
      <c r="B33" t="n">
        <v>70</v>
      </c>
      <c r="C33" t="inlineStr">
        <is>
          <t xml:space="preserve">CONCLUIDO	</t>
        </is>
      </c>
      <c r="D33" t="n">
        <v>1.2352</v>
      </c>
      <c r="E33" t="n">
        <v>80.95999999999999</v>
      </c>
      <c r="F33" t="n">
        <v>78.15000000000001</v>
      </c>
      <c r="G33" t="n">
        <v>234.46</v>
      </c>
      <c r="H33" t="n">
        <v>3.05</v>
      </c>
      <c r="I33" t="n">
        <v>20</v>
      </c>
      <c r="J33" t="n">
        <v>186.29</v>
      </c>
      <c r="K33" t="n">
        <v>47.83</v>
      </c>
      <c r="L33" t="n">
        <v>32</v>
      </c>
      <c r="M33" t="n">
        <v>1</v>
      </c>
      <c r="N33" t="n">
        <v>36.46</v>
      </c>
      <c r="O33" t="n">
        <v>23209.42</v>
      </c>
      <c r="P33" t="n">
        <v>773.6900000000001</v>
      </c>
      <c r="Q33" t="n">
        <v>1261.91</v>
      </c>
      <c r="R33" t="n">
        <v>129.03</v>
      </c>
      <c r="S33" t="n">
        <v>108.84</v>
      </c>
      <c r="T33" t="n">
        <v>9164.620000000001</v>
      </c>
      <c r="U33" t="n">
        <v>0.84</v>
      </c>
      <c r="V33" t="n">
        <v>0.93</v>
      </c>
      <c r="W33" t="n">
        <v>20.7</v>
      </c>
      <c r="X33" t="n">
        <v>0.57</v>
      </c>
      <c r="Y33" t="n">
        <v>0.5</v>
      </c>
      <c r="Z33" t="n">
        <v>10</v>
      </c>
      <c r="AA33" t="n">
        <v>2182.119357956696</v>
      </c>
      <c r="AB33" t="n">
        <v>2985.671973868148</v>
      </c>
      <c r="AC33" t="n">
        <v>2700.723631099105</v>
      </c>
      <c r="AD33" t="n">
        <v>2182119.357956696</v>
      </c>
      <c r="AE33" t="n">
        <v>2985671.973868147</v>
      </c>
      <c r="AF33" t="n">
        <v>6.842156274867182e-07</v>
      </c>
      <c r="AG33" t="n">
        <v>1.124444444444444</v>
      </c>
      <c r="AH33" t="n">
        <v>2700723.631099105</v>
      </c>
    </row>
    <row r="34">
      <c r="A34" t="n">
        <v>32</v>
      </c>
      <c r="B34" t="n">
        <v>70</v>
      </c>
      <c r="C34" t="inlineStr">
        <is>
          <t xml:space="preserve">CONCLUIDO	</t>
        </is>
      </c>
      <c r="D34" t="n">
        <v>1.2352</v>
      </c>
      <c r="E34" t="n">
        <v>80.95999999999999</v>
      </c>
      <c r="F34" t="n">
        <v>78.15000000000001</v>
      </c>
      <c r="G34" t="n">
        <v>234.45</v>
      </c>
      <c r="H34" t="n">
        <v>3.12</v>
      </c>
      <c r="I34" t="n">
        <v>20</v>
      </c>
      <c r="J34" t="n">
        <v>187.8</v>
      </c>
      <c r="K34" t="n">
        <v>47.83</v>
      </c>
      <c r="L34" t="n">
        <v>33</v>
      </c>
      <c r="M34" t="n">
        <v>0</v>
      </c>
      <c r="N34" t="n">
        <v>36.98</v>
      </c>
      <c r="O34" t="n">
        <v>23396.44</v>
      </c>
      <c r="P34" t="n">
        <v>778.28</v>
      </c>
      <c r="Q34" t="n">
        <v>1261.89</v>
      </c>
      <c r="R34" t="n">
        <v>128.82</v>
      </c>
      <c r="S34" t="n">
        <v>108.84</v>
      </c>
      <c r="T34" t="n">
        <v>9057.889999999999</v>
      </c>
      <c r="U34" t="n">
        <v>0.84</v>
      </c>
      <c r="V34" t="n">
        <v>0.93</v>
      </c>
      <c r="W34" t="n">
        <v>20.7</v>
      </c>
      <c r="X34" t="n">
        <v>0.57</v>
      </c>
      <c r="Y34" t="n">
        <v>0.5</v>
      </c>
      <c r="Z34" t="n">
        <v>10</v>
      </c>
      <c r="AA34" t="n">
        <v>2191.107048595131</v>
      </c>
      <c r="AB34" t="n">
        <v>2997.969328708581</v>
      </c>
      <c r="AC34" t="n">
        <v>2711.847343653013</v>
      </c>
      <c r="AD34" t="n">
        <v>2191107.048595131</v>
      </c>
      <c r="AE34" t="n">
        <v>2997969.328708581</v>
      </c>
      <c r="AF34" t="n">
        <v>6.842156274867182e-07</v>
      </c>
      <c r="AG34" t="n">
        <v>1.124444444444444</v>
      </c>
      <c r="AH34" t="n">
        <v>2711847.343653013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0.6763</v>
      </c>
      <c r="E2" t="n">
        <v>147.86</v>
      </c>
      <c r="F2" t="n">
        <v>108.53</v>
      </c>
      <c r="G2" t="n">
        <v>6.27</v>
      </c>
      <c r="H2" t="n">
        <v>0.1</v>
      </c>
      <c r="I2" t="n">
        <v>1038</v>
      </c>
      <c r="J2" t="n">
        <v>176.73</v>
      </c>
      <c r="K2" t="n">
        <v>52.44</v>
      </c>
      <c r="L2" t="n">
        <v>1</v>
      </c>
      <c r="M2" t="n">
        <v>1036</v>
      </c>
      <c r="N2" t="n">
        <v>33.29</v>
      </c>
      <c r="O2" t="n">
        <v>22031.19</v>
      </c>
      <c r="P2" t="n">
        <v>1436.96</v>
      </c>
      <c r="Q2" t="n">
        <v>1263.35</v>
      </c>
      <c r="R2" t="n">
        <v>1120.84</v>
      </c>
      <c r="S2" t="n">
        <v>108.84</v>
      </c>
      <c r="T2" t="n">
        <v>499979.17</v>
      </c>
      <c r="U2" t="n">
        <v>0.1</v>
      </c>
      <c r="V2" t="n">
        <v>0.67</v>
      </c>
      <c r="W2" t="n">
        <v>22.34</v>
      </c>
      <c r="X2" t="n">
        <v>30.9</v>
      </c>
      <c r="Y2" t="n">
        <v>0.5</v>
      </c>
      <c r="Z2" t="n">
        <v>10</v>
      </c>
      <c r="AA2" t="n">
        <v>7005.613608242244</v>
      </c>
      <c r="AB2" t="n">
        <v>9585.389604657206</v>
      </c>
      <c r="AC2" t="n">
        <v>8670.573473967162</v>
      </c>
      <c r="AD2" t="n">
        <v>7005613.608242244</v>
      </c>
      <c r="AE2" t="n">
        <v>9585389.604657207</v>
      </c>
      <c r="AF2" t="n">
        <v>3.609991894630212e-07</v>
      </c>
      <c r="AG2" t="n">
        <v>2.053611111111111</v>
      </c>
      <c r="AH2" t="n">
        <v>8670573.473967163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0.9283</v>
      </c>
      <c r="E3" t="n">
        <v>107.72</v>
      </c>
      <c r="F3" t="n">
        <v>90.05</v>
      </c>
      <c r="G3" t="n">
        <v>12.59</v>
      </c>
      <c r="H3" t="n">
        <v>0.2</v>
      </c>
      <c r="I3" t="n">
        <v>429</v>
      </c>
      <c r="J3" t="n">
        <v>178.21</v>
      </c>
      <c r="K3" t="n">
        <v>52.44</v>
      </c>
      <c r="L3" t="n">
        <v>2</v>
      </c>
      <c r="M3" t="n">
        <v>427</v>
      </c>
      <c r="N3" t="n">
        <v>33.77</v>
      </c>
      <c r="O3" t="n">
        <v>22213.89</v>
      </c>
      <c r="P3" t="n">
        <v>1190.36</v>
      </c>
      <c r="Q3" t="n">
        <v>1262.54</v>
      </c>
      <c r="R3" t="n">
        <v>516.86</v>
      </c>
      <c r="S3" t="n">
        <v>108.84</v>
      </c>
      <c r="T3" t="n">
        <v>201034.3</v>
      </c>
      <c r="U3" t="n">
        <v>0.21</v>
      </c>
      <c r="V3" t="n">
        <v>0.8</v>
      </c>
      <c r="W3" t="n">
        <v>21.34</v>
      </c>
      <c r="X3" t="n">
        <v>12.44</v>
      </c>
      <c r="Y3" t="n">
        <v>0.5</v>
      </c>
      <c r="Z3" t="n">
        <v>10</v>
      </c>
      <c r="AA3" t="n">
        <v>4231.169799087618</v>
      </c>
      <c r="AB3" t="n">
        <v>5789.273185149318</v>
      </c>
      <c r="AC3" t="n">
        <v>5236.753077654398</v>
      </c>
      <c r="AD3" t="n">
        <v>4231169.799087618</v>
      </c>
      <c r="AE3" t="n">
        <v>5789273.185149319</v>
      </c>
      <c r="AF3" t="n">
        <v>4.955131562598293e-07</v>
      </c>
      <c r="AG3" t="n">
        <v>1.496111111111111</v>
      </c>
      <c r="AH3" t="n">
        <v>5236753.077654398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1.0261</v>
      </c>
      <c r="E4" t="n">
        <v>97.45999999999999</v>
      </c>
      <c r="F4" t="n">
        <v>85.40000000000001</v>
      </c>
      <c r="G4" t="n">
        <v>18.91</v>
      </c>
      <c r="H4" t="n">
        <v>0.3</v>
      </c>
      <c r="I4" t="n">
        <v>271</v>
      </c>
      <c r="J4" t="n">
        <v>179.7</v>
      </c>
      <c r="K4" t="n">
        <v>52.44</v>
      </c>
      <c r="L4" t="n">
        <v>3</v>
      </c>
      <c r="M4" t="n">
        <v>269</v>
      </c>
      <c r="N4" t="n">
        <v>34.26</v>
      </c>
      <c r="O4" t="n">
        <v>22397.24</v>
      </c>
      <c r="P4" t="n">
        <v>1126.22</v>
      </c>
      <c r="Q4" t="n">
        <v>1262.22</v>
      </c>
      <c r="R4" t="n">
        <v>365.56</v>
      </c>
      <c r="S4" t="n">
        <v>108.84</v>
      </c>
      <c r="T4" t="n">
        <v>126170.82</v>
      </c>
      <c r="U4" t="n">
        <v>0.3</v>
      </c>
      <c r="V4" t="n">
        <v>0.85</v>
      </c>
      <c r="W4" t="n">
        <v>21.08</v>
      </c>
      <c r="X4" t="n">
        <v>7.81</v>
      </c>
      <c r="Y4" t="n">
        <v>0.5</v>
      </c>
      <c r="Z4" t="n">
        <v>10</v>
      </c>
      <c r="AA4" t="n">
        <v>3624.389219938949</v>
      </c>
      <c r="AB4" t="n">
        <v>4959.049227488189</v>
      </c>
      <c r="AC4" t="n">
        <v>4485.764529285833</v>
      </c>
      <c r="AD4" t="n">
        <v>3624389.219938949</v>
      </c>
      <c r="AE4" t="n">
        <v>4959049.227488189</v>
      </c>
      <c r="AF4" t="n">
        <v>5.477173862309715e-07</v>
      </c>
      <c r="AG4" t="n">
        <v>1.353611111111111</v>
      </c>
      <c r="AH4" t="n">
        <v>4485764.529285833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1.0782</v>
      </c>
      <c r="E5" t="n">
        <v>92.75</v>
      </c>
      <c r="F5" t="n">
        <v>83.28</v>
      </c>
      <c r="G5" t="n">
        <v>25.24</v>
      </c>
      <c r="H5" t="n">
        <v>0.39</v>
      </c>
      <c r="I5" t="n">
        <v>198</v>
      </c>
      <c r="J5" t="n">
        <v>181.19</v>
      </c>
      <c r="K5" t="n">
        <v>52.44</v>
      </c>
      <c r="L5" t="n">
        <v>4</v>
      </c>
      <c r="M5" t="n">
        <v>196</v>
      </c>
      <c r="N5" t="n">
        <v>34.75</v>
      </c>
      <c r="O5" t="n">
        <v>22581.25</v>
      </c>
      <c r="P5" t="n">
        <v>1095.37</v>
      </c>
      <c r="Q5" t="n">
        <v>1262.14</v>
      </c>
      <c r="R5" t="n">
        <v>295.89</v>
      </c>
      <c r="S5" t="n">
        <v>108.84</v>
      </c>
      <c r="T5" t="n">
        <v>91702.67</v>
      </c>
      <c r="U5" t="n">
        <v>0.37</v>
      </c>
      <c r="V5" t="n">
        <v>0.87</v>
      </c>
      <c r="W5" t="n">
        <v>20.98</v>
      </c>
      <c r="X5" t="n">
        <v>5.69</v>
      </c>
      <c r="Y5" t="n">
        <v>0.5</v>
      </c>
      <c r="Z5" t="n">
        <v>10</v>
      </c>
      <c r="AA5" t="n">
        <v>3357.364539023347</v>
      </c>
      <c r="AB5" t="n">
        <v>4593.694278761932</v>
      </c>
      <c r="AC5" t="n">
        <v>4155.278544087132</v>
      </c>
      <c r="AD5" t="n">
        <v>3357364.539023347</v>
      </c>
      <c r="AE5" t="n">
        <v>4593694.278761932</v>
      </c>
      <c r="AF5" t="n">
        <v>5.75527615080629e-07</v>
      </c>
      <c r="AG5" t="n">
        <v>1.288194444444444</v>
      </c>
      <c r="AH5" t="n">
        <v>4155278.544087132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1.1113</v>
      </c>
      <c r="E6" t="n">
        <v>89.98999999999999</v>
      </c>
      <c r="F6" t="n">
        <v>82.02</v>
      </c>
      <c r="G6" t="n">
        <v>31.55</v>
      </c>
      <c r="H6" t="n">
        <v>0.49</v>
      </c>
      <c r="I6" t="n">
        <v>156</v>
      </c>
      <c r="J6" t="n">
        <v>182.69</v>
      </c>
      <c r="K6" t="n">
        <v>52.44</v>
      </c>
      <c r="L6" t="n">
        <v>5</v>
      </c>
      <c r="M6" t="n">
        <v>154</v>
      </c>
      <c r="N6" t="n">
        <v>35.25</v>
      </c>
      <c r="O6" t="n">
        <v>22766.06</v>
      </c>
      <c r="P6" t="n">
        <v>1075.8</v>
      </c>
      <c r="Q6" t="n">
        <v>1262.02</v>
      </c>
      <c r="R6" t="n">
        <v>255.57</v>
      </c>
      <c r="S6" t="n">
        <v>108.84</v>
      </c>
      <c r="T6" t="n">
        <v>71752.59</v>
      </c>
      <c r="U6" t="n">
        <v>0.43</v>
      </c>
      <c r="V6" t="n">
        <v>0.88</v>
      </c>
      <c r="W6" t="n">
        <v>20.89</v>
      </c>
      <c r="X6" t="n">
        <v>4.43</v>
      </c>
      <c r="Y6" t="n">
        <v>0.5</v>
      </c>
      <c r="Z6" t="n">
        <v>10</v>
      </c>
      <c r="AA6" t="n">
        <v>3201.694922709164</v>
      </c>
      <c r="AB6" t="n">
        <v>4380.700242062077</v>
      </c>
      <c r="AC6" t="n">
        <v>3962.612359310913</v>
      </c>
      <c r="AD6" t="n">
        <v>3201694.922709164</v>
      </c>
      <c r="AE6" t="n">
        <v>4380700.242062078</v>
      </c>
      <c r="AF6" t="n">
        <v>5.931959178622733e-07</v>
      </c>
      <c r="AG6" t="n">
        <v>1.249861111111111</v>
      </c>
      <c r="AH6" t="n">
        <v>3962612.359310913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1.1338</v>
      </c>
      <c r="E7" t="n">
        <v>88.2</v>
      </c>
      <c r="F7" t="n">
        <v>81.23</v>
      </c>
      <c r="G7" t="n">
        <v>38.07</v>
      </c>
      <c r="H7" t="n">
        <v>0.58</v>
      </c>
      <c r="I7" t="n">
        <v>128</v>
      </c>
      <c r="J7" t="n">
        <v>184.19</v>
      </c>
      <c r="K7" t="n">
        <v>52.44</v>
      </c>
      <c r="L7" t="n">
        <v>6</v>
      </c>
      <c r="M7" t="n">
        <v>126</v>
      </c>
      <c r="N7" t="n">
        <v>35.75</v>
      </c>
      <c r="O7" t="n">
        <v>22951.43</v>
      </c>
      <c r="P7" t="n">
        <v>1062.73</v>
      </c>
      <c r="Q7" t="n">
        <v>1262.02</v>
      </c>
      <c r="R7" t="n">
        <v>230.12</v>
      </c>
      <c r="S7" t="n">
        <v>108.84</v>
      </c>
      <c r="T7" t="n">
        <v>59166</v>
      </c>
      <c r="U7" t="n">
        <v>0.47</v>
      </c>
      <c r="V7" t="n">
        <v>0.89</v>
      </c>
      <c r="W7" t="n">
        <v>20.84</v>
      </c>
      <c r="X7" t="n">
        <v>3.64</v>
      </c>
      <c r="Y7" t="n">
        <v>0.5</v>
      </c>
      <c r="Z7" t="n">
        <v>10</v>
      </c>
      <c r="AA7" t="n">
        <v>3102.241877954771</v>
      </c>
      <c r="AB7" t="n">
        <v>4244.624198670433</v>
      </c>
      <c r="AC7" t="n">
        <v>3839.523222516646</v>
      </c>
      <c r="AD7" t="n">
        <v>3102241.877954771</v>
      </c>
      <c r="AE7" t="n">
        <v>4244624.198670433</v>
      </c>
      <c r="AF7" t="n">
        <v>6.052060934691311e-07</v>
      </c>
      <c r="AG7" t="n">
        <v>1.225</v>
      </c>
      <c r="AH7" t="n">
        <v>3839523.222516646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1.1498</v>
      </c>
      <c r="E8" t="n">
        <v>86.98</v>
      </c>
      <c r="F8" t="n">
        <v>80.68000000000001</v>
      </c>
      <c r="G8" t="n">
        <v>44.41</v>
      </c>
      <c r="H8" t="n">
        <v>0.67</v>
      </c>
      <c r="I8" t="n">
        <v>109</v>
      </c>
      <c r="J8" t="n">
        <v>185.7</v>
      </c>
      <c r="K8" t="n">
        <v>52.44</v>
      </c>
      <c r="L8" t="n">
        <v>7</v>
      </c>
      <c r="M8" t="n">
        <v>107</v>
      </c>
      <c r="N8" t="n">
        <v>36.26</v>
      </c>
      <c r="O8" t="n">
        <v>23137.49</v>
      </c>
      <c r="P8" t="n">
        <v>1052.95</v>
      </c>
      <c r="Q8" t="n">
        <v>1262.04</v>
      </c>
      <c r="R8" t="n">
        <v>211.74</v>
      </c>
      <c r="S8" t="n">
        <v>108.84</v>
      </c>
      <c r="T8" t="n">
        <v>50074.68</v>
      </c>
      <c r="U8" t="n">
        <v>0.51</v>
      </c>
      <c r="V8" t="n">
        <v>0.9</v>
      </c>
      <c r="W8" t="n">
        <v>20.82</v>
      </c>
      <c r="X8" t="n">
        <v>3.09</v>
      </c>
      <c r="Y8" t="n">
        <v>0.5</v>
      </c>
      <c r="Z8" t="n">
        <v>10</v>
      </c>
      <c r="AA8" t="n">
        <v>3032.984998892044</v>
      </c>
      <c r="AB8" t="n">
        <v>4149.863881338939</v>
      </c>
      <c r="AC8" t="n">
        <v>3753.806696874331</v>
      </c>
      <c r="AD8" t="n">
        <v>3032984.998892044</v>
      </c>
      <c r="AE8" t="n">
        <v>4149863.881338939</v>
      </c>
      <c r="AF8" t="n">
        <v>6.137466627895634e-07</v>
      </c>
      <c r="AG8" t="n">
        <v>1.208055555555556</v>
      </c>
      <c r="AH8" t="n">
        <v>3753806.696874332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1.1621</v>
      </c>
      <c r="E9" t="n">
        <v>86.05</v>
      </c>
      <c r="F9" t="n">
        <v>80.25</v>
      </c>
      <c r="G9" t="n">
        <v>50.69</v>
      </c>
      <c r="H9" t="n">
        <v>0.76</v>
      </c>
      <c r="I9" t="n">
        <v>95</v>
      </c>
      <c r="J9" t="n">
        <v>187.22</v>
      </c>
      <c r="K9" t="n">
        <v>52.44</v>
      </c>
      <c r="L9" t="n">
        <v>8</v>
      </c>
      <c r="M9" t="n">
        <v>93</v>
      </c>
      <c r="N9" t="n">
        <v>36.78</v>
      </c>
      <c r="O9" t="n">
        <v>23324.24</v>
      </c>
      <c r="P9" t="n">
        <v>1044.3</v>
      </c>
      <c r="Q9" t="n">
        <v>1262.01</v>
      </c>
      <c r="R9" t="n">
        <v>197.95</v>
      </c>
      <c r="S9" t="n">
        <v>108.84</v>
      </c>
      <c r="T9" t="n">
        <v>43247.43</v>
      </c>
      <c r="U9" t="n">
        <v>0.55</v>
      </c>
      <c r="V9" t="n">
        <v>0.9</v>
      </c>
      <c r="W9" t="n">
        <v>20.8</v>
      </c>
      <c r="X9" t="n">
        <v>2.67</v>
      </c>
      <c r="Y9" t="n">
        <v>0.5</v>
      </c>
      <c r="Z9" t="n">
        <v>10</v>
      </c>
      <c r="AA9" t="n">
        <v>2978.612805639652</v>
      </c>
      <c r="AB9" t="n">
        <v>4075.469447799141</v>
      </c>
      <c r="AC9" t="n">
        <v>3686.512363658331</v>
      </c>
      <c r="AD9" t="n">
        <v>2978612.805639652</v>
      </c>
      <c r="AE9" t="n">
        <v>4075469.447799141</v>
      </c>
      <c r="AF9" t="n">
        <v>6.203122254546457e-07</v>
      </c>
      <c r="AG9" t="n">
        <v>1.195138888888889</v>
      </c>
      <c r="AH9" t="n">
        <v>3686512.363658331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1.1712</v>
      </c>
      <c r="E10" t="n">
        <v>85.38</v>
      </c>
      <c r="F10" t="n">
        <v>79.97</v>
      </c>
      <c r="G10" t="n">
        <v>57.12</v>
      </c>
      <c r="H10" t="n">
        <v>0.85</v>
      </c>
      <c r="I10" t="n">
        <v>84</v>
      </c>
      <c r="J10" t="n">
        <v>188.74</v>
      </c>
      <c r="K10" t="n">
        <v>52.44</v>
      </c>
      <c r="L10" t="n">
        <v>9</v>
      </c>
      <c r="M10" t="n">
        <v>82</v>
      </c>
      <c r="N10" t="n">
        <v>37.3</v>
      </c>
      <c r="O10" t="n">
        <v>23511.69</v>
      </c>
      <c r="P10" t="n">
        <v>1037.59</v>
      </c>
      <c r="Q10" t="n">
        <v>1262.05</v>
      </c>
      <c r="R10" t="n">
        <v>188.78</v>
      </c>
      <c r="S10" t="n">
        <v>108.84</v>
      </c>
      <c r="T10" t="n">
        <v>38715.68</v>
      </c>
      <c r="U10" t="n">
        <v>0.58</v>
      </c>
      <c r="V10" t="n">
        <v>0.91</v>
      </c>
      <c r="W10" t="n">
        <v>20.78</v>
      </c>
      <c r="X10" t="n">
        <v>2.39</v>
      </c>
      <c r="Y10" t="n">
        <v>0.5</v>
      </c>
      <c r="Z10" t="n">
        <v>10</v>
      </c>
      <c r="AA10" t="n">
        <v>2938.857404181807</v>
      </c>
      <c r="AB10" t="n">
        <v>4021.074353639985</v>
      </c>
      <c r="AC10" t="n">
        <v>3637.308660941734</v>
      </c>
      <c r="AD10" t="n">
        <v>2938857.404181807</v>
      </c>
      <c r="AE10" t="n">
        <v>4021074.353639985</v>
      </c>
      <c r="AF10" t="n">
        <v>6.251696742556416e-07</v>
      </c>
      <c r="AG10" t="n">
        <v>1.185833333333333</v>
      </c>
      <c r="AH10" t="n">
        <v>3637308.660941734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1.1793</v>
      </c>
      <c r="E11" t="n">
        <v>84.79000000000001</v>
      </c>
      <c r="F11" t="n">
        <v>79.70999999999999</v>
      </c>
      <c r="G11" t="n">
        <v>63.77</v>
      </c>
      <c r="H11" t="n">
        <v>0.93</v>
      </c>
      <c r="I11" t="n">
        <v>75</v>
      </c>
      <c r="J11" t="n">
        <v>190.26</v>
      </c>
      <c r="K11" t="n">
        <v>52.44</v>
      </c>
      <c r="L11" t="n">
        <v>10</v>
      </c>
      <c r="M11" t="n">
        <v>73</v>
      </c>
      <c r="N11" t="n">
        <v>37.82</v>
      </c>
      <c r="O11" t="n">
        <v>23699.85</v>
      </c>
      <c r="P11" t="n">
        <v>1031.38</v>
      </c>
      <c r="Q11" t="n">
        <v>1261.94</v>
      </c>
      <c r="R11" t="n">
        <v>180.16</v>
      </c>
      <c r="S11" t="n">
        <v>108.84</v>
      </c>
      <c r="T11" t="n">
        <v>34453.36</v>
      </c>
      <c r="U11" t="n">
        <v>0.6</v>
      </c>
      <c r="V11" t="n">
        <v>0.91</v>
      </c>
      <c r="W11" t="n">
        <v>20.77</v>
      </c>
      <c r="X11" t="n">
        <v>2.12</v>
      </c>
      <c r="Y11" t="n">
        <v>0.5</v>
      </c>
      <c r="Z11" t="n">
        <v>10</v>
      </c>
      <c r="AA11" t="n">
        <v>2903.394193325877</v>
      </c>
      <c r="AB11" t="n">
        <v>3972.552024020453</v>
      </c>
      <c r="AC11" t="n">
        <v>3593.417234359574</v>
      </c>
      <c r="AD11" t="n">
        <v>2903394.193325877</v>
      </c>
      <c r="AE11" t="n">
        <v>3972552.024020453</v>
      </c>
      <c r="AF11" t="n">
        <v>6.294933374741104e-07</v>
      </c>
      <c r="AG11" t="n">
        <v>1.177638888888889</v>
      </c>
      <c r="AH11" t="n">
        <v>3593417.234359574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1.1856</v>
      </c>
      <c r="E12" t="n">
        <v>84.34</v>
      </c>
      <c r="F12" t="n">
        <v>79.51000000000001</v>
      </c>
      <c r="G12" t="n">
        <v>70.15000000000001</v>
      </c>
      <c r="H12" t="n">
        <v>1.02</v>
      </c>
      <c r="I12" t="n">
        <v>68</v>
      </c>
      <c r="J12" t="n">
        <v>191.79</v>
      </c>
      <c r="K12" t="n">
        <v>52.44</v>
      </c>
      <c r="L12" t="n">
        <v>11</v>
      </c>
      <c r="M12" t="n">
        <v>66</v>
      </c>
      <c r="N12" t="n">
        <v>38.35</v>
      </c>
      <c r="O12" t="n">
        <v>23888.73</v>
      </c>
      <c r="P12" t="n">
        <v>1025.8</v>
      </c>
      <c r="Q12" t="n">
        <v>1261.9</v>
      </c>
      <c r="R12" t="n">
        <v>174.03</v>
      </c>
      <c r="S12" t="n">
        <v>108.84</v>
      </c>
      <c r="T12" t="n">
        <v>31422</v>
      </c>
      <c r="U12" t="n">
        <v>0.63</v>
      </c>
      <c r="V12" t="n">
        <v>0.91</v>
      </c>
      <c r="W12" t="n">
        <v>20.74</v>
      </c>
      <c r="X12" t="n">
        <v>1.92</v>
      </c>
      <c r="Y12" t="n">
        <v>0.5</v>
      </c>
      <c r="Z12" t="n">
        <v>10</v>
      </c>
      <c r="AA12" t="n">
        <v>2874.638545158772</v>
      </c>
      <c r="AB12" t="n">
        <v>3933.207277588555</v>
      </c>
      <c r="AC12" t="n">
        <v>3557.827495306439</v>
      </c>
      <c r="AD12" t="n">
        <v>2874638.545158772</v>
      </c>
      <c r="AE12" t="n">
        <v>3933207.277588556</v>
      </c>
      <c r="AF12" t="n">
        <v>6.328561866440306e-07</v>
      </c>
      <c r="AG12" t="n">
        <v>1.171388888888889</v>
      </c>
      <c r="AH12" t="n">
        <v>3557827.495306439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1.1913</v>
      </c>
      <c r="E13" t="n">
        <v>83.94</v>
      </c>
      <c r="F13" t="n">
        <v>79.31999999999999</v>
      </c>
      <c r="G13" t="n">
        <v>76.76000000000001</v>
      </c>
      <c r="H13" t="n">
        <v>1.1</v>
      </c>
      <c r="I13" t="n">
        <v>62</v>
      </c>
      <c r="J13" t="n">
        <v>193.33</v>
      </c>
      <c r="K13" t="n">
        <v>52.44</v>
      </c>
      <c r="L13" t="n">
        <v>12</v>
      </c>
      <c r="M13" t="n">
        <v>60</v>
      </c>
      <c r="N13" t="n">
        <v>38.89</v>
      </c>
      <c r="O13" t="n">
        <v>24078.33</v>
      </c>
      <c r="P13" t="n">
        <v>1020.81</v>
      </c>
      <c r="Q13" t="n">
        <v>1261.93</v>
      </c>
      <c r="R13" t="n">
        <v>167.99</v>
      </c>
      <c r="S13" t="n">
        <v>108.84</v>
      </c>
      <c r="T13" t="n">
        <v>28433.65</v>
      </c>
      <c r="U13" t="n">
        <v>0.65</v>
      </c>
      <c r="V13" t="n">
        <v>0.91</v>
      </c>
      <c r="W13" t="n">
        <v>20.73</v>
      </c>
      <c r="X13" t="n">
        <v>1.73</v>
      </c>
      <c r="Y13" t="n">
        <v>0.5</v>
      </c>
      <c r="Z13" t="n">
        <v>10</v>
      </c>
      <c r="AA13" t="n">
        <v>2848.91472543627</v>
      </c>
      <c r="AB13" t="n">
        <v>3898.010812589394</v>
      </c>
      <c r="AC13" t="n">
        <v>3525.990131528251</v>
      </c>
      <c r="AD13" t="n">
        <v>2848914.72543627</v>
      </c>
      <c r="AE13" t="n">
        <v>3898010.812589394</v>
      </c>
      <c r="AF13" t="n">
        <v>6.358987644644346e-07</v>
      </c>
      <c r="AG13" t="n">
        <v>1.165833333333333</v>
      </c>
      <c r="AH13" t="n">
        <v>3525990.131528251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1.1963</v>
      </c>
      <c r="E14" t="n">
        <v>83.59</v>
      </c>
      <c r="F14" t="n">
        <v>79.14</v>
      </c>
      <c r="G14" t="n">
        <v>83.31</v>
      </c>
      <c r="H14" t="n">
        <v>1.18</v>
      </c>
      <c r="I14" t="n">
        <v>57</v>
      </c>
      <c r="J14" t="n">
        <v>194.88</v>
      </c>
      <c r="K14" t="n">
        <v>52.44</v>
      </c>
      <c r="L14" t="n">
        <v>13</v>
      </c>
      <c r="M14" t="n">
        <v>55</v>
      </c>
      <c r="N14" t="n">
        <v>39.43</v>
      </c>
      <c r="O14" t="n">
        <v>24268.67</v>
      </c>
      <c r="P14" t="n">
        <v>1016.32</v>
      </c>
      <c r="Q14" t="n">
        <v>1261.94</v>
      </c>
      <c r="R14" t="n">
        <v>161.7</v>
      </c>
      <c r="S14" t="n">
        <v>108.84</v>
      </c>
      <c r="T14" t="n">
        <v>25310.97</v>
      </c>
      <c r="U14" t="n">
        <v>0.67</v>
      </c>
      <c r="V14" t="n">
        <v>0.92</v>
      </c>
      <c r="W14" t="n">
        <v>20.73</v>
      </c>
      <c r="X14" t="n">
        <v>1.56</v>
      </c>
      <c r="Y14" t="n">
        <v>0.5</v>
      </c>
      <c r="Z14" t="n">
        <v>10</v>
      </c>
      <c r="AA14" t="n">
        <v>2826.194580162281</v>
      </c>
      <c r="AB14" t="n">
        <v>3866.924107483454</v>
      </c>
      <c r="AC14" t="n">
        <v>3497.870297927158</v>
      </c>
      <c r="AD14" t="n">
        <v>2826194.580162282</v>
      </c>
      <c r="AE14" t="n">
        <v>3866924.107483454</v>
      </c>
      <c r="AF14" t="n">
        <v>6.385676923770696e-07</v>
      </c>
      <c r="AG14" t="n">
        <v>1.160972222222222</v>
      </c>
      <c r="AH14" t="n">
        <v>3497870.297927158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1.1992</v>
      </c>
      <c r="E15" t="n">
        <v>83.39</v>
      </c>
      <c r="F15" t="n">
        <v>79.08</v>
      </c>
      <c r="G15" t="n">
        <v>89.53</v>
      </c>
      <c r="H15" t="n">
        <v>1.27</v>
      </c>
      <c r="I15" t="n">
        <v>53</v>
      </c>
      <c r="J15" t="n">
        <v>196.42</v>
      </c>
      <c r="K15" t="n">
        <v>52.44</v>
      </c>
      <c r="L15" t="n">
        <v>14</v>
      </c>
      <c r="M15" t="n">
        <v>51</v>
      </c>
      <c r="N15" t="n">
        <v>39.98</v>
      </c>
      <c r="O15" t="n">
        <v>24459.75</v>
      </c>
      <c r="P15" t="n">
        <v>1012.28</v>
      </c>
      <c r="Q15" t="n">
        <v>1261.92</v>
      </c>
      <c r="R15" t="n">
        <v>159.85</v>
      </c>
      <c r="S15" t="n">
        <v>108.84</v>
      </c>
      <c r="T15" t="n">
        <v>24405.44</v>
      </c>
      <c r="U15" t="n">
        <v>0.68</v>
      </c>
      <c r="V15" t="n">
        <v>0.92</v>
      </c>
      <c r="W15" t="n">
        <v>20.73</v>
      </c>
      <c r="X15" t="n">
        <v>1.5</v>
      </c>
      <c r="Y15" t="n">
        <v>0.5</v>
      </c>
      <c r="Z15" t="n">
        <v>10</v>
      </c>
      <c r="AA15" t="n">
        <v>2810.636607431552</v>
      </c>
      <c r="AB15" t="n">
        <v>3845.637002823953</v>
      </c>
      <c r="AC15" t="n">
        <v>3478.614804659722</v>
      </c>
      <c r="AD15" t="n">
        <v>2810636.607431552</v>
      </c>
      <c r="AE15" t="n">
        <v>3845637.002823953</v>
      </c>
      <c r="AF15" t="n">
        <v>6.40115670566398e-07</v>
      </c>
      <c r="AG15" t="n">
        <v>1.158194444444445</v>
      </c>
      <c r="AH15" t="n">
        <v>3478614.804659722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1.2017</v>
      </c>
      <c r="E16" t="n">
        <v>83.22</v>
      </c>
      <c r="F16" t="n">
        <v>79.02</v>
      </c>
      <c r="G16" t="n">
        <v>94.81999999999999</v>
      </c>
      <c r="H16" t="n">
        <v>1.35</v>
      </c>
      <c r="I16" t="n">
        <v>50</v>
      </c>
      <c r="J16" t="n">
        <v>197.98</v>
      </c>
      <c r="K16" t="n">
        <v>52.44</v>
      </c>
      <c r="L16" t="n">
        <v>15</v>
      </c>
      <c r="M16" t="n">
        <v>48</v>
      </c>
      <c r="N16" t="n">
        <v>40.54</v>
      </c>
      <c r="O16" t="n">
        <v>24651.58</v>
      </c>
      <c r="P16" t="n">
        <v>1009.16</v>
      </c>
      <c r="Q16" t="n">
        <v>1261.93</v>
      </c>
      <c r="R16" t="n">
        <v>157.42</v>
      </c>
      <c r="S16" t="n">
        <v>108.84</v>
      </c>
      <c r="T16" t="n">
        <v>23208.65</v>
      </c>
      <c r="U16" t="n">
        <v>0.6899999999999999</v>
      </c>
      <c r="V16" t="n">
        <v>0.92</v>
      </c>
      <c r="W16" t="n">
        <v>20.74</v>
      </c>
      <c r="X16" t="n">
        <v>1.43</v>
      </c>
      <c r="Y16" t="n">
        <v>0.5</v>
      </c>
      <c r="Z16" t="n">
        <v>10</v>
      </c>
      <c r="AA16" t="n">
        <v>2797.935292556963</v>
      </c>
      <c r="AB16" t="n">
        <v>3828.258503470075</v>
      </c>
      <c r="AC16" t="n">
        <v>3462.894884893301</v>
      </c>
      <c r="AD16" t="n">
        <v>2797935.292556963</v>
      </c>
      <c r="AE16" t="n">
        <v>3828258.503470075</v>
      </c>
      <c r="AF16" t="n">
        <v>6.414501345227155e-07</v>
      </c>
      <c r="AG16" t="n">
        <v>1.155833333333333</v>
      </c>
      <c r="AH16" t="n">
        <v>3462894.884893301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1.2057</v>
      </c>
      <c r="E17" t="n">
        <v>82.94</v>
      </c>
      <c r="F17" t="n">
        <v>78.88</v>
      </c>
      <c r="G17" t="n">
        <v>102.89</v>
      </c>
      <c r="H17" t="n">
        <v>1.42</v>
      </c>
      <c r="I17" t="n">
        <v>46</v>
      </c>
      <c r="J17" t="n">
        <v>199.54</v>
      </c>
      <c r="K17" t="n">
        <v>52.44</v>
      </c>
      <c r="L17" t="n">
        <v>16</v>
      </c>
      <c r="M17" t="n">
        <v>44</v>
      </c>
      <c r="N17" t="n">
        <v>41.1</v>
      </c>
      <c r="O17" t="n">
        <v>24844.17</v>
      </c>
      <c r="P17" t="n">
        <v>1003.9</v>
      </c>
      <c r="Q17" t="n">
        <v>1261.92</v>
      </c>
      <c r="R17" t="n">
        <v>153.18</v>
      </c>
      <c r="S17" t="n">
        <v>108.84</v>
      </c>
      <c r="T17" t="n">
        <v>21109.89</v>
      </c>
      <c r="U17" t="n">
        <v>0.71</v>
      </c>
      <c r="V17" t="n">
        <v>0.92</v>
      </c>
      <c r="W17" t="n">
        <v>20.72</v>
      </c>
      <c r="X17" t="n">
        <v>1.3</v>
      </c>
      <c r="Y17" t="n">
        <v>0.5</v>
      </c>
      <c r="Z17" t="n">
        <v>10</v>
      </c>
      <c r="AA17" t="n">
        <v>2776.762182197525</v>
      </c>
      <c r="AB17" t="n">
        <v>3799.288519784586</v>
      </c>
      <c r="AC17" t="n">
        <v>3436.689755791129</v>
      </c>
      <c r="AD17" t="n">
        <v>2776762.182197525</v>
      </c>
      <c r="AE17" t="n">
        <v>3799288.519784586</v>
      </c>
      <c r="AF17" t="n">
        <v>6.435852768528236e-07</v>
      </c>
      <c r="AG17" t="n">
        <v>1.151944444444444</v>
      </c>
      <c r="AH17" t="n">
        <v>3436689.755791129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1.2074</v>
      </c>
      <c r="E18" t="n">
        <v>82.81999999999999</v>
      </c>
      <c r="F18" t="n">
        <v>78.84</v>
      </c>
      <c r="G18" t="n">
        <v>107.5</v>
      </c>
      <c r="H18" t="n">
        <v>1.5</v>
      </c>
      <c r="I18" t="n">
        <v>44</v>
      </c>
      <c r="J18" t="n">
        <v>201.11</v>
      </c>
      <c r="K18" t="n">
        <v>52.44</v>
      </c>
      <c r="L18" t="n">
        <v>17</v>
      </c>
      <c r="M18" t="n">
        <v>42</v>
      </c>
      <c r="N18" t="n">
        <v>41.67</v>
      </c>
      <c r="O18" t="n">
        <v>25037.53</v>
      </c>
      <c r="P18" t="n">
        <v>1000.79</v>
      </c>
      <c r="Q18" t="n">
        <v>1261.95</v>
      </c>
      <c r="R18" t="n">
        <v>151.63</v>
      </c>
      <c r="S18" t="n">
        <v>108.84</v>
      </c>
      <c r="T18" t="n">
        <v>20342.46</v>
      </c>
      <c r="U18" t="n">
        <v>0.72</v>
      </c>
      <c r="V18" t="n">
        <v>0.92</v>
      </c>
      <c r="W18" t="n">
        <v>20.72</v>
      </c>
      <c r="X18" t="n">
        <v>1.25</v>
      </c>
      <c r="Y18" t="n">
        <v>0.5</v>
      </c>
      <c r="Z18" t="n">
        <v>10</v>
      </c>
      <c r="AA18" t="n">
        <v>2766.241219212501</v>
      </c>
      <c r="AB18" t="n">
        <v>3784.893274076346</v>
      </c>
      <c r="AC18" t="n">
        <v>3423.668372129431</v>
      </c>
      <c r="AD18" t="n">
        <v>2766241.219212501</v>
      </c>
      <c r="AE18" t="n">
        <v>3784893.274076346</v>
      </c>
      <c r="AF18" t="n">
        <v>6.444927123431196e-07</v>
      </c>
      <c r="AG18" t="n">
        <v>1.150277777777778</v>
      </c>
      <c r="AH18" t="n">
        <v>3423668.372129431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1.2106</v>
      </c>
      <c r="E19" t="n">
        <v>82.59999999999999</v>
      </c>
      <c r="F19" t="n">
        <v>78.72</v>
      </c>
      <c r="G19" t="n">
        <v>115.21</v>
      </c>
      <c r="H19" t="n">
        <v>1.58</v>
      </c>
      <c r="I19" t="n">
        <v>41</v>
      </c>
      <c r="J19" t="n">
        <v>202.68</v>
      </c>
      <c r="K19" t="n">
        <v>52.44</v>
      </c>
      <c r="L19" t="n">
        <v>18</v>
      </c>
      <c r="M19" t="n">
        <v>39</v>
      </c>
      <c r="N19" t="n">
        <v>42.24</v>
      </c>
      <c r="O19" t="n">
        <v>25231.66</v>
      </c>
      <c r="P19" t="n">
        <v>996.5700000000001</v>
      </c>
      <c r="Q19" t="n">
        <v>1261.92</v>
      </c>
      <c r="R19" t="n">
        <v>148.01</v>
      </c>
      <c r="S19" t="n">
        <v>108.84</v>
      </c>
      <c r="T19" t="n">
        <v>18546.48</v>
      </c>
      <c r="U19" t="n">
        <v>0.74</v>
      </c>
      <c r="V19" t="n">
        <v>0.92</v>
      </c>
      <c r="W19" t="n">
        <v>20.71</v>
      </c>
      <c r="X19" t="n">
        <v>1.14</v>
      </c>
      <c r="Y19" t="n">
        <v>0.5</v>
      </c>
      <c r="Z19" t="n">
        <v>10</v>
      </c>
      <c r="AA19" t="n">
        <v>2749.354677945852</v>
      </c>
      <c r="AB19" t="n">
        <v>3761.788363333692</v>
      </c>
      <c r="AC19" t="n">
        <v>3402.76856164011</v>
      </c>
      <c r="AD19" t="n">
        <v>2749354.677945851</v>
      </c>
      <c r="AE19" t="n">
        <v>3761788.363333692</v>
      </c>
      <c r="AF19" t="n">
        <v>6.462008262072059e-07</v>
      </c>
      <c r="AG19" t="n">
        <v>1.147222222222222</v>
      </c>
      <c r="AH19" t="n">
        <v>3402768.56164011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1.2121</v>
      </c>
      <c r="E20" t="n">
        <v>82.5</v>
      </c>
      <c r="F20" t="n">
        <v>78.7</v>
      </c>
      <c r="G20" t="n">
        <v>121.07</v>
      </c>
      <c r="H20" t="n">
        <v>1.65</v>
      </c>
      <c r="I20" t="n">
        <v>39</v>
      </c>
      <c r="J20" t="n">
        <v>204.26</v>
      </c>
      <c r="K20" t="n">
        <v>52.44</v>
      </c>
      <c r="L20" t="n">
        <v>19</v>
      </c>
      <c r="M20" t="n">
        <v>37</v>
      </c>
      <c r="N20" t="n">
        <v>42.82</v>
      </c>
      <c r="O20" t="n">
        <v>25426.72</v>
      </c>
      <c r="P20" t="n">
        <v>994.8</v>
      </c>
      <c r="Q20" t="n">
        <v>1261.91</v>
      </c>
      <c r="R20" t="n">
        <v>147.1</v>
      </c>
      <c r="S20" t="n">
        <v>108.84</v>
      </c>
      <c r="T20" t="n">
        <v>18102.37</v>
      </c>
      <c r="U20" t="n">
        <v>0.74</v>
      </c>
      <c r="V20" t="n">
        <v>0.92</v>
      </c>
      <c r="W20" t="n">
        <v>20.71</v>
      </c>
      <c r="X20" t="n">
        <v>1.11</v>
      </c>
      <c r="Y20" t="n">
        <v>0.5</v>
      </c>
      <c r="Z20" t="n">
        <v>10</v>
      </c>
      <c r="AA20" t="n">
        <v>2742.231484365015</v>
      </c>
      <c r="AB20" t="n">
        <v>3752.04209562327</v>
      </c>
      <c r="AC20" t="n">
        <v>3393.952464040998</v>
      </c>
      <c r="AD20" t="n">
        <v>2742231.484365015</v>
      </c>
      <c r="AE20" t="n">
        <v>3752042.09562327</v>
      </c>
      <c r="AF20" t="n">
        <v>6.470015045809965e-07</v>
      </c>
      <c r="AG20" t="n">
        <v>1.145833333333333</v>
      </c>
      <c r="AH20" t="n">
        <v>3393952.464040998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1.2143</v>
      </c>
      <c r="E21" t="n">
        <v>82.34999999999999</v>
      </c>
      <c r="F21" t="n">
        <v>78.62</v>
      </c>
      <c r="G21" t="n">
        <v>127.49</v>
      </c>
      <c r="H21" t="n">
        <v>1.73</v>
      </c>
      <c r="I21" t="n">
        <v>37</v>
      </c>
      <c r="J21" t="n">
        <v>205.85</v>
      </c>
      <c r="K21" t="n">
        <v>52.44</v>
      </c>
      <c r="L21" t="n">
        <v>20</v>
      </c>
      <c r="M21" t="n">
        <v>35</v>
      </c>
      <c r="N21" t="n">
        <v>43.41</v>
      </c>
      <c r="O21" t="n">
        <v>25622.45</v>
      </c>
      <c r="P21" t="n">
        <v>990.9400000000001</v>
      </c>
      <c r="Q21" t="n">
        <v>1261.92</v>
      </c>
      <c r="R21" t="n">
        <v>144.86</v>
      </c>
      <c r="S21" t="n">
        <v>108.84</v>
      </c>
      <c r="T21" t="n">
        <v>16993.76</v>
      </c>
      <c r="U21" t="n">
        <v>0.75</v>
      </c>
      <c r="V21" t="n">
        <v>0.92</v>
      </c>
      <c r="W21" t="n">
        <v>20.7</v>
      </c>
      <c r="X21" t="n">
        <v>1.03</v>
      </c>
      <c r="Y21" t="n">
        <v>0.5</v>
      </c>
      <c r="Z21" t="n">
        <v>10</v>
      </c>
      <c r="AA21" t="n">
        <v>2728.815064720239</v>
      </c>
      <c r="AB21" t="n">
        <v>3733.685158374624</v>
      </c>
      <c r="AC21" t="n">
        <v>3377.347487119241</v>
      </c>
      <c r="AD21" t="n">
        <v>2728815.064720239</v>
      </c>
      <c r="AE21" t="n">
        <v>3733685.158374624</v>
      </c>
      <c r="AF21" t="n">
        <v>6.48175832862556e-07</v>
      </c>
      <c r="AG21" t="n">
        <v>1.14375</v>
      </c>
      <c r="AH21" t="n">
        <v>3377347.487119241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1.2161</v>
      </c>
      <c r="E22" t="n">
        <v>82.23</v>
      </c>
      <c r="F22" t="n">
        <v>78.56999999999999</v>
      </c>
      <c r="G22" t="n">
        <v>134.69</v>
      </c>
      <c r="H22" t="n">
        <v>1.8</v>
      </c>
      <c r="I22" t="n">
        <v>35</v>
      </c>
      <c r="J22" t="n">
        <v>207.45</v>
      </c>
      <c r="K22" t="n">
        <v>52.44</v>
      </c>
      <c r="L22" t="n">
        <v>21</v>
      </c>
      <c r="M22" t="n">
        <v>33</v>
      </c>
      <c r="N22" t="n">
        <v>44</v>
      </c>
      <c r="O22" t="n">
        <v>25818.99</v>
      </c>
      <c r="P22" t="n">
        <v>987.15</v>
      </c>
      <c r="Q22" t="n">
        <v>1261.96</v>
      </c>
      <c r="R22" t="n">
        <v>143.23</v>
      </c>
      <c r="S22" t="n">
        <v>108.84</v>
      </c>
      <c r="T22" t="n">
        <v>16186.75</v>
      </c>
      <c r="U22" t="n">
        <v>0.76</v>
      </c>
      <c r="V22" t="n">
        <v>0.92</v>
      </c>
      <c r="W22" t="n">
        <v>20.7</v>
      </c>
      <c r="X22" t="n">
        <v>0.98</v>
      </c>
      <c r="Y22" t="n">
        <v>0.5</v>
      </c>
      <c r="Z22" t="n">
        <v>10</v>
      </c>
      <c r="AA22" t="n">
        <v>2716.764746690134</v>
      </c>
      <c r="AB22" t="n">
        <v>3717.197381623323</v>
      </c>
      <c r="AC22" t="n">
        <v>3362.433280640344</v>
      </c>
      <c r="AD22" t="n">
        <v>2716764.746690134</v>
      </c>
      <c r="AE22" t="n">
        <v>3717197.381623323</v>
      </c>
      <c r="AF22" t="n">
        <v>6.491366469111045e-07</v>
      </c>
      <c r="AG22" t="n">
        <v>1.142083333333333</v>
      </c>
      <c r="AH22" t="n">
        <v>3362433.280640345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1.218</v>
      </c>
      <c r="E23" t="n">
        <v>82.09999999999999</v>
      </c>
      <c r="F23" t="n">
        <v>78.51000000000001</v>
      </c>
      <c r="G23" t="n">
        <v>142.75</v>
      </c>
      <c r="H23" t="n">
        <v>1.87</v>
      </c>
      <c r="I23" t="n">
        <v>33</v>
      </c>
      <c r="J23" t="n">
        <v>209.05</v>
      </c>
      <c r="K23" t="n">
        <v>52.44</v>
      </c>
      <c r="L23" t="n">
        <v>22</v>
      </c>
      <c r="M23" t="n">
        <v>31</v>
      </c>
      <c r="N23" t="n">
        <v>44.6</v>
      </c>
      <c r="O23" t="n">
        <v>26016.35</v>
      </c>
      <c r="P23" t="n">
        <v>984.25</v>
      </c>
      <c r="Q23" t="n">
        <v>1261.91</v>
      </c>
      <c r="R23" t="n">
        <v>141.39</v>
      </c>
      <c r="S23" t="n">
        <v>108.84</v>
      </c>
      <c r="T23" t="n">
        <v>15276.84</v>
      </c>
      <c r="U23" t="n">
        <v>0.77</v>
      </c>
      <c r="V23" t="n">
        <v>0.92</v>
      </c>
      <c r="W23" t="n">
        <v>20.7</v>
      </c>
      <c r="X23" t="n">
        <v>0.93</v>
      </c>
      <c r="Y23" t="n">
        <v>0.5</v>
      </c>
      <c r="Z23" t="n">
        <v>10</v>
      </c>
      <c r="AA23" t="n">
        <v>2706.20021477848</v>
      </c>
      <c r="AB23" t="n">
        <v>3702.742522987542</v>
      </c>
      <c r="AC23" t="n">
        <v>3349.357973425242</v>
      </c>
      <c r="AD23" t="n">
        <v>2706200.21477848</v>
      </c>
      <c r="AE23" t="n">
        <v>3702742.522987542</v>
      </c>
      <c r="AF23" t="n">
        <v>6.501508395179059e-07</v>
      </c>
      <c r="AG23" t="n">
        <v>1.140277777777778</v>
      </c>
      <c r="AH23" t="n">
        <v>3349357.973425242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1.219</v>
      </c>
      <c r="E24" t="n">
        <v>82.03</v>
      </c>
      <c r="F24" t="n">
        <v>78.47</v>
      </c>
      <c r="G24" t="n">
        <v>147.14</v>
      </c>
      <c r="H24" t="n">
        <v>1.94</v>
      </c>
      <c r="I24" t="n">
        <v>32</v>
      </c>
      <c r="J24" t="n">
        <v>210.65</v>
      </c>
      <c r="K24" t="n">
        <v>52.44</v>
      </c>
      <c r="L24" t="n">
        <v>23</v>
      </c>
      <c r="M24" t="n">
        <v>30</v>
      </c>
      <c r="N24" t="n">
        <v>45.21</v>
      </c>
      <c r="O24" t="n">
        <v>26214.54</v>
      </c>
      <c r="P24" t="n">
        <v>981.72</v>
      </c>
      <c r="Q24" t="n">
        <v>1261.88</v>
      </c>
      <c r="R24" t="n">
        <v>139.88</v>
      </c>
      <c r="S24" t="n">
        <v>108.84</v>
      </c>
      <c r="T24" t="n">
        <v>14528.98</v>
      </c>
      <c r="U24" t="n">
        <v>0.78</v>
      </c>
      <c r="V24" t="n">
        <v>0.92</v>
      </c>
      <c r="W24" t="n">
        <v>20.7</v>
      </c>
      <c r="X24" t="n">
        <v>0.89</v>
      </c>
      <c r="Y24" t="n">
        <v>0.5</v>
      </c>
      <c r="Z24" t="n">
        <v>10</v>
      </c>
      <c r="AA24" t="n">
        <v>2698.581665448338</v>
      </c>
      <c r="AB24" t="n">
        <v>3692.318487687365</v>
      </c>
      <c r="AC24" t="n">
        <v>3339.928793423889</v>
      </c>
      <c r="AD24" t="n">
        <v>2698581.665448338</v>
      </c>
      <c r="AE24" t="n">
        <v>3692318.487687365</v>
      </c>
      <c r="AF24" t="n">
        <v>6.50684625100433e-07</v>
      </c>
      <c r="AG24" t="n">
        <v>1.139305555555556</v>
      </c>
      <c r="AH24" t="n">
        <v>3339928.793423889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1.2201</v>
      </c>
      <c r="E25" t="n">
        <v>81.95999999999999</v>
      </c>
      <c r="F25" t="n">
        <v>78.44</v>
      </c>
      <c r="G25" t="n">
        <v>151.82</v>
      </c>
      <c r="H25" t="n">
        <v>2.01</v>
      </c>
      <c r="I25" t="n">
        <v>31</v>
      </c>
      <c r="J25" t="n">
        <v>212.27</v>
      </c>
      <c r="K25" t="n">
        <v>52.44</v>
      </c>
      <c r="L25" t="n">
        <v>24</v>
      </c>
      <c r="M25" t="n">
        <v>29</v>
      </c>
      <c r="N25" t="n">
        <v>45.82</v>
      </c>
      <c r="O25" t="n">
        <v>26413.56</v>
      </c>
      <c r="P25" t="n">
        <v>977.7</v>
      </c>
      <c r="Q25" t="n">
        <v>1261.89</v>
      </c>
      <c r="R25" t="n">
        <v>138.85</v>
      </c>
      <c r="S25" t="n">
        <v>108.84</v>
      </c>
      <c r="T25" t="n">
        <v>14015.62</v>
      </c>
      <c r="U25" t="n">
        <v>0.78</v>
      </c>
      <c r="V25" t="n">
        <v>0.92</v>
      </c>
      <c r="W25" t="n">
        <v>20.7</v>
      </c>
      <c r="X25" t="n">
        <v>0.85</v>
      </c>
      <c r="Y25" t="n">
        <v>0.5</v>
      </c>
      <c r="Z25" t="n">
        <v>10</v>
      </c>
      <c r="AA25" t="n">
        <v>2687.896703408328</v>
      </c>
      <c r="AB25" t="n">
        <v>3677.698851236968</v>
      </c>
      <c r="AC25" t="n">
        <v>3326.704434557529</v>
      </c>
      <c r="AD25" t="n">
        <v>2687896.703408328</v>
      </c>
      <c r="AE25" t="n">
        <v>3677698.851236968</v>
      </c>
      <c r="AF25" t="n">
        <v>6.512717892412126e-07</v>
      </c>
      <c r="AG25" t="n">
        <v>1.138333333333333</v>
      </c>
      <c r="AH25" t="n">
        <v>3326704.434557529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1.2222</v>
      </c>
      <c r="E26" t="n">
        <v>81.81999999999999</v>
      </c>
      <c r="F26" t="n">
        <v>78.37</v>
      </c>
      <c r="G26" t="n">
        <v>162.14</v>
      </c>
      <c r="H26" t="n">
        <v>2.08</v>
      </c>
      <c r="I26" t="n">
        <v>29</v>
      </c>
      <c r="J26" t="n">
        <v>213.89</v>
      </c>
      <c r="K26" t="n">
        <v>52.44</v>
      </c>
      <c r="L26" t="n">
        <v>25</v>
      </c>
      <c r="M26" t="n">
        <v>27</v>
      </c>
      <c r="N26" t="n">
        <v>46.44</v>
      </c>
      <c r="O26" t="n">
        <v>26613.43</v>
      </c>
      <c r="P26" t="n">
        <v>974.59</v>
      </c>
      <c r="Q26" t="n">
        <v>1261.92</v>
      </c>
      <c r="R26" t="n">
        <v>136.79</v>
      </c>
      <c r="S26" t="n">
        <v>108.84</v>
      </c>
      <c r="T26" t="n">
        <v>12997.48</v>
      </c>
      <c r="U26" t="n">
        <v>0.8</v>
      </c>
      <c r="V26" t="n">
        <v>0.92</v>
      </c>
      <c r="W26" t="n">
        <v>20.68</v>
      </c>
      <c r="X26" t="n">
        <v>0.78</v>
      </c>
      <c r="Y26" t="n">
        <v>0.5</v>
      </c>
      <c r="Z26" t="n">
        <v>10</v>
      </c>
      <c r="AA26" t="n">
        <v>2676.463587642186</v>
      </c>
      <c r="AB26" t="n">
        <v>3662.055557852261</v>
      </c>
      <c r="AC26" t="n">
        <v>3312.55411513796</v>
      </c>
      <c r="AD26" t="n">
        <v>2676463.587642186</v>
      </c>
      <c r="AE26" t="n">
        <v>3662055.557852261</v>
      </c>
      <c r="AF26" t="n">
        <v>6.523927389645194e-07</v>
      </c>
      <c r="AG26" t="n">
        <v>1.136388888888889</v>
      </c>
      <c r="AH26" t="n">
        <v>3312554.11513796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1.223</v>
      </c>
      <c r="E27" t="n">
        <v>81.77</v>
      </c>
      <c r="F27" t="n">
        <v>78.34999999999999</v>
      </c>
      <c r="G27" t="n">
        <v>167.9</v>
      </c>
      <c r="H27" t="n">
        <v>2.14</v>
      </c>
      <c r="I27" t="n">
        <v>28</v>
      </c>
      <c r="J27" t="n">
        <v>215.51</v>
      </c>
      <c r="K27" t="n">
        <v>52.44</v>
      </c>
      <c r="L27" t="n">
        <v>26</v>
      </c>
      <c r="M27" t="n">
        <v>26</v>
      </c>
      <c r="N27" t="n">
        <v>47.07</v>
      </c>
      <c r="O27" t="n">
        <v>26814.17</v>
      </c>
      <c r="P27" t="n">
        <v>972.3200000000001</v>
      </c>
      <c r="Q27" t="n">
        <v>1261.89</v>
      </c>
      <c r="R27" t="n">
        <v>136.31</v>
      </c>
      <c r="S27" t="n">
        <v>108.84</v>
      </c>
      <c r="T27" t="n">
        <v>12762.32</v>
      </c>
      <c r="U27" t="n">
        <v>0.8</v>
      </c>
      <c r="V27" t="n">
        <v>0.92</v>
      </c>
      <c r="W27" t="n">
        <v>20.68</v>
      </c>
      <c r="X27" t="n">
        <v>0.77</v>
      </c>
      <c r="Y27" t="n">
        <v>0.5</v>
      </c>
      <c r="Z27" t="n">
        <v>10</v>
      </c>
      <c r="AA27" t="n">
        <v>2670.035497652531</v>
      </c>
      <c r="AB27" t="n">
        <v>3653.2603615411</v>
      </c>
      <c r="AC27" t="n">
        <v>3304.598320018599</v>
      </c>
      <c r="AD27" t="n">
        <v>2670035.497652531</v>
      </c>
      <c r="AE27" t="n">
        <v>3653260.3615411</v>
      </c>
      <c r="AF27" t="n">
        <v>6.528197674305411e-07</v>
      </c>
      <c r="AG27" t="n">
        <v>1.135694444444444</v>
      </c>
      <c r="AH27" t="n">
        <v>3304598.320018599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1.2239</v>
      </c>
      <c r="E28" t="n">
        <v>81.70999999999999</v>
      </c>
      <c r="F28" t="n">
        <v>78.33</v>
      </c>
      <c r="G28" t="n">
        <v>174.06</v>
      </c>
      <c r="H28" t="n">
        <v>2.21</v>
      </c>
      <c r="I28" t="n">
        <v>27</v>
      </c>
      <c r="J28" t="n">
        <v>217.15</v>
      </c>
      <c r="K28" t="n">
        <v>52.44</v>
      </c>
      <c r="L28" t="n">
        <v>27</v>
      </c>
      <c r="M28" t="n">
        <v>25</v>
      </c>
      <c r="N28" t="n">
        <v>47.71</v>
      </c>
      <c r="O28" t="n">
        <v>27015.77</v>
      </c>
      <c r="P28" t="n">
        <v>969.1900000000001</v>
      </c>
      <c r="Q28" t="n">
        <v>1261.88</v>
      </c>
      <c r="R28" t="n">
        <v>135.17</v>
      </c>
      <c r="S28" t="n">
        <v>108.84</v>
      </c>
      <c r="T28" t="n">
        <v>12196.42</v>
      </c>
      <c r="U28" t="n">
        <v>0.8100000000000001</v>
      </c>
      <c r="V28" t="n">
        <v>0.92</v>
      </c>
      <c r="W28" t="n">
        <v>20.69</v>
      </c>
      <c r="X28" t="n">
        <v>0.75</v>
      </c>
      <c r="Y28" t="n">
        <v>0.5</v>
      </c>
      <c r="Z28" t="n">
        <v>10</v>
      </c>
      <c r="AA28" t="n">
        <v>2661.698638940515</v>
      </c>
      <c r="AB28" t="n">
        <v>3641.853503655071</v>
      </c>
      <c r="AC28" t="n">
        <v>3294.280116639588</v>
      </c>
      <c r="AD28" t="n">
        <v>2661698.638940515</v>
      </c>
      <c r="AE28" t="n">
        <v>3641853.50365507</v>
      </c>
      <c r="AF28" t="n">
        <v>6.533001744548153e-07</v>
      </c>
      <c r="AG28" t="n">
        <v>1.134861111111111</v>
      </c>
      <c r="AH28" t="n">
        <v>3294280.116639588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1.2249</v>
      </c>
      <c r="E29" t="n">
        <v>81.64</v>
      </c>
      <c r="F29" t="n">
        <v>78.3</v>
      </c>
      <c r="G29" t="n">
        <v>180.68</v>
      </c>
      <c r="H29" t="n">
        <v>2.27</v>
      </c>
      <c r="I29" t="n">
        <v>26</v>
      </c>
      <c r="J29" t="n">
        <v>218.79</v>
      </c>
      <c r="K29" t="n">
        <v>52.44</v>
      </c>
      <c r="L29" t="n">
        <v>28</v>
      </c>
      <c r="M29" t="n">
        <v>24</v>
      </c>
      <c r="N29" t="n">
        <v>48.35</v>
      </c>
      <c r="O29" t="n">
        <v>27218.26</v>
      </c>
      <c r="P29" t="n">
        <v>966.6799999999999</v>
      </c>
      <c r="Q29" t="n">
        <v>1261.95</v>
      </c>
      <c r="R29" t="n">
        <v>134.31</v>
      </c>
      <c r="S29" t="n">
        <v>108.84</v>
      </c>
      <c r="T29" t="n">
        <v>11774.39</v>
      </c>
      <c r="U29" t="n">
        <v>0.8100000000000001</v>
      </c>
      <c r="V29" t="n">
        <v>0.93</v>
      </c>
      <c r="W29" t="n">
        <v>20.68</v>
      </c>
      <c r="X29" t="n">
        <v>0.71</v>
      </c>
      <c r="Y29" t="n">
        <v>0.5</v>
      </c>
      <c r="Z29" t="n">
        <v>10</v>
      </c>
      <c r="AA29" t="n">
        <v>2654.287098709684</v>
      </c>
      <c r="AB29" t="n">
        <v>3631.712707337167</v>
      </c>
      <c r="AC29" t="n">
        <v>3285.107143689569</v>
      </c>
      <c r="AD29" t="n">
        <v>2654287.098709684</v>
      </c>
      <c r="AE29" t="n">
        <v>3631712.707337167</v>
      </c>
      <c r="AF29" t="n">
        <v>6.538339600373423e-07</v>
      </c>
      <c r="AG29" t="n">
        <v>1.133888888888889</v>
      </c>
      <c r="AH29" t="n">
        <v>3285107.143689569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1.2257</v>
      </c>
      <c r="E30" t="n">
        <v>81.58</v>
      </c>
      <c r="F30" t="n">
        <v>78.27</v>
      </c>
      <c r="G30" t="n">
        <v>187.86</v>
      </c>
      <c r="H30" t="n">
        <v>2.34</v>
      </c>
      <c r="I30" t="n">
        <v>25</v>
      </c>
      <c r="J30" t="n">
        <v>220.44</v>
      </c>
      <c r="K30" t="n">
        <v>52.44</v>
      </c>
      <c r="L30" t="n">
        <v>29</v>
      </c>
      <c r="M30" t="n">
        <v>23</v>
      </c>
      <c r="N30" t="n">
        <v>49</v>
      </c>
      <c r="O30" t="n">
        <v>27421.64</v>
      </c>
      <c r="P30" t="n">
        <v>964.4400000000001</v>
      </c>
      <c r="Q30" t="n">
        <v>1261.9</v>
      </c>
      <c r="R30" t="n">
        <v>133.59</v>
      </c>
      <c r="S30" t="n">
        <v>108.84</v>
      </c>
      <c r="T30" t="n">
        <v>11418.24</v>
      </c>
      <c r="U30" t="n">
        <v>0.8100000000000001</v>
      </c>
      <c r="V30" t="n">
        <v>0.93</v>
      </c>
      <c r="W30" t="n">
        <v>20.68</v>
      </c>
      <c r="X30" t="n">
        <v>0.6899999999999999</v>
      </c>
      <c r="Y30" t="n">
        <v>0.5</v>
      </c>
      <c r="Z30" t="n">
        <v>10</v>
      </c>
      <c r="AA30" t="n">
        <v>2647.851908577419</v>
      </c>
      <c r="AB30" t="n">
        <v>3622.907796297651</v>
      </c>
      <c r="AC30" t="n">
        <v>3277.142561001894</v>
      </c>
      <c r="AD30" t="n">
        <v>2647851.908577419</v>
      </c>
      <c r="AE30" t="n">
        <v>3622907.796297651</v>
      </c>
      <c r="AF30" t="n">
        <v>6.542609885033639e-07</v>
      </c>
      <c r="AG30" t="n">
        <v>1.133055555555555</v>
      </c>
      <c r="AH30" t="n">
        <v>3277142.561001894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1.227</v>
      </c>
      <c r="E31" t="n">
        <v>81.5</v>
      </c>
      <c r="F31" t="n">
        <v>78.23</v>
      </c>
      <c r="G31" t="n">
        <v>195.56</v>
      </c>
      <c r="H31" t="n">
        <v>2.4</v>
      </c>
      <c r="I31" t="n">
        <v>24</v>
      </c>
      <c r="J31" t="n">
        <v>222.1</v>
      </c>
      <c r="K31" t="n">
        <v>52.44</v>
      </c>
      <c r="L31" t="n">
        <v>30</v>
      </c>
      <c r="M31" t="n">
        <v>22</v>
      </c>
      <c r="N31" t="n">
        <v>49.65</v>
      </c>
      <c r="O31" t="n">
        <v>27625.93</v>
      </c>
      <c r="P31" t="n">
        <v>959.12</v>
      </c>
      <c r="Q31" t="n">
        <v>1261.9</v>
      </c>
      <c r="R31" t="n">
        <v>131.99</v>
      </c>
      <c r="S31" t="n">
        <v>108.84</v>
      </c>
      <c r="T31" t="n">
        <v>10621.09</v>
      </c>
      <c r="U31" t="n">
        <v>0.82</v>
      </c>
      <c r="V31" t="n">
        <v>0.93</v>
      </c>
      <c r="W31" t="n">
        <v>20.68</v>
      </c>
      <c r="X31" t="n">
        <v>0.64</v>
      </c>
      <c r="Y31" t="n">
        <v>0.5</v>
      </c>
      <c r="Z31" t="n">
        <v>10</v>
      </c>
      <c r="AA31" t="n">
        <v>2634.184392210273</v>
      </c>
      <c r="AB31" t="n">
        <v>3604.207297435854</v>
      </c>
      <c r="AC31" t="n">
        <v>3260.226811505152</v>
      </c>
      <c r="AD31" t="n">
        <v>2634184.392210273</v>
      </c>
      <c r="AE31" t="n">
        <v>3604207.297435855</v>
      </c>
      <c r="AF31" t="n">
        <v>6.549549097606491e-07</v>
      </c>
      <c r="AG31" t="n">
        <v>1.131944444444444</v>
      </c>
      <c r="AH31" t="n">
        <v>3260226.811505152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1.2266</v>
      </c>
      <c r="E32" t="n">
        <v>81.52</v>
      </c>
      <c r="F32" t="n">
        <v>78.25</v>
      </c>
      <c r="G32" t="n">
        <v>195.63</v>
      </c>
      <c r="H32" t="n">
        <v>2.46</v>
      </c>
      <c r="I32" t="n">
        <v>24</v>
      </c>
      <c r="J32" t="n">
        <v>223.76</v>
      </c>
      <c r="K32" t="n">
        <v>52.44</v>
      </c>
      <c r="L32" t="n">
        <v>31</v>
      </c>
      <c r="M32" t="n">
        <v>22</v>
      </c>
      <c r="N32" t="n">
        <v>50.32</v>
      </c>
      <c r="O32" t="n">
        <v>27831.27</v>
      </c>
      <c r="P32" t="n">
        <v>958.36</v>
      </c>
      <c r="Q32" t="n">
        <v>1261.91</v>
      </c>
      <c r="R32" t="n">
        <v>132.82</v>
      </c>
      <c r="S32" t="n">
        <v>108.84</v>
      </c>
      <c r="T32" t="n">
        <v>11038.18</v>
      </c>
      <c r="U32" t="n">
        <v>0.82</v>
      </c>
      <c r="V32" t="n">
        <v>0.93</v>
      </c>
      <c r="W32" t="n">
        <v>20.68</v>
      </c>
      <c r="X32" t="n">
        <v>0.67</v>
      </c>
      <c r="Y32" t="n">
        <v>0.5</v>
      </c>
      <c r="Z32" t="n">
        <v>10</v>
      </c>
      <c r="AA32" t="n">
        <v>2633.732763044739</v>
      </c>
      <c r="AB32" t="n">
        <v>3603.589358487098</v>
      </c>
      <c r="AC32" t="n">
        <v>3259.667847782383</v>
      </c>
      <c r="AD32" t="n">
        <v>2633732.763044739</v>
      </c>
      <c r="AE32" t="n">
        <v>3603589.358487098</v>
      </c>
      <c r="AF32" t="n">
        <v>6.547413955276382e-07</v>
      </c>
      <c r="AG32" t="n">
        <v>1.132222222222222</v>
      </c>
      <c r="AH32" t="n">
        <v>3259667.847782383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1.2278</v>
      </c>
      <c r="E33" t="n">
        <v>81.44</v>
      </c>
      <c r="F33" t="n">
        <v>78.20999999999999</v>
      </c>
      <c r="G33" t="n">
        <v>204.02</v>
      </c>
      <c r="H33" t="n">
        <v>2.52</v>
      </c>
      <c r="I33" t="n">
        <v>23</v>
      </c>
      <c r="J33" t="n">
        <v>225.43</v>
      </c>
      <c r="K33" t="n">
        <v>52.44</v>
      </c>
      <c r="L33" t="n">
        <v>32</v>
      </c>
      <c r="M33" t="n">
        <v>21</v>
      </c>
      <c r="N33" t="n">
        <v>50.99</v>
      </c>
      <c r="O33" t="n">
        <v>28037.42</v>
      </c>
      <c r="P33" t="n">
        <v>957.5599999999999</v>
      </c>
      <c r="Q33" t="n">
        <v>1261.88</v>
      </c>
      <c r="R33" t="n">
        <v>131.58</v>
      </c>
      <c r="S33" t="n">
        <v>108.84</v>
      </c>
      <c r="T33" t="n">
        <v>10420.14</v>
      </c>
      <c r="U33" t="n">
        <v>0.83</v>
      </c>
      <c r="V33" t="n">
        <v>0.93</v>
      </c>
      <c r="W33" t="n">
        <v>20.68</v>
      </c>
      <c r="X33" t="n">
        <v>0.62</v>
      </c>
      <c r="Y33" t="n">
        <v>0.5</v>
      </c>
      <c r="Z33" t="n">
        <v>10</v>
      </c>
      <c r="AA33" t="n">
        <v>2629.207130488157</v>
      </c>
      <c r="AB33" t="n">
        <v>3597.397188366364</v>
      </c>
      <c r="AC33" t="n">
        <v>3254.066649687206</v>
      </c>
      <c r="AD33" t="n">
        <v>2629207.130488156</v>
      </c>
      <c r="AE33" t="n">
        <v>3597397.188366364</v>
      </c>
      <c r="AF33" t="n">
        <v>6.553819382266707e-07</v>
      </c>
      <c r="AG33" t="n">
        <v>1.131111111111111</v>
      </c>
      <c r="AH33" t="n">
        <v>3254066.649687206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1.229</v>
      </c>
      <c r="E34" t="n">
        <v>81.37</v>
      </c>
      <c r="F34" t="n">
        <v>78.17</v>
      </c>
      <c r="G34" t="n">
        <v>213.18</v>
      </c>
      <c r="H34" t="n">
        <v>2.58</v>
      </c>
      <c r="I34" t="n">
        <v>22</v>
      </c>
      <c r="J34" t="n">
        <v>227.11</v>
      </c>
      <c r="K34" t="n">
        <v>52.44</v>
      </c>
      <c r="L34" t="n">
        <v>33</v>
      </c>
      <c r="M34" t="n">
        <v>20</v>
      </c>
      <c r="N34" t="n">
        <v>51.67</v>
      </c>
      <c r="O34" t="n">
        <v>28244.51</v>
      </c>
      <c r="P34" t="n">
        <v>954.47</v>
      </c>
      <c r="Q34" t="n">
        <v>1261.88</v>
      </c>
      <c r="R34" t="n">
        <v>130.02</v>
      </c>
      <c r="S34" t="n">
        <v>108.84</v>
      </c>
      <c r="T34" t="n">
        <v>9648.49</v>
      </c>
      <c r="U34" t="n">
        <v>0.84</v>
      </c>
      <c r="V34" t="n">
        <v>0.93</v>
      </c>
      <c r="W34" t="n">
        <v>20.68</v>
      </c>
      <c r="X34" t="n">
        <v>0.58</v>
      </c>
      <c r="Y34" t="n">
        <v>0.5</v>
      </c>
      <c r="Z34" t="n">
        <v>10</v>
      </c>
      <c r="AA34" t="n">
        <v>2620.184115685215</v>
      </c>
      <c r="AB34" t="n">
        <v>3585.051501445659</v>
      </c>
      <c r="AC34" t="n">
        <v>3242.899217798934</v>
      </c>
      <c r="AD34" t="n">
        <v>2620184.115685215</v>
      </c>
      <c r="AE34" t="n">
        <v>3585051.501445659</v>
      </c>
      <c r="AF34" t="n">
        <v>6.560224809257031e-07</v>
      </c>
      <c r="AG34" t="n">
        <v>1.130138888888889</v>
      </c>
      <c r="AH34" t="n">
        <v>3242899.217798934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1.2296</v>
      </c>
      <c r="E35" t="n">
        <v>81.33</v>
      </c>
      <c r="F35" t="n">
        <v>78.16</v>
      </c>
      <c r="G35" t="n">
        <v>223.32</v>
      </c>
      <c r="H35" t="n">
        <v>2.64</v>
      </c>
      <c r="I35" t="n">
        <v>21</v>
      </c>
      <c r="J35" t="n">
        <v>228.8</v>
      </c>
      <c r="K35" t="n">
        <v>52.44</v>
      </c>
      <c r="L35" t="n">
        <v>34</v>
      </c>
      <c r="M35" t="n">
        <v>19</v>
      </c>
      <c r="N35" t="n">
        <v>52.36</v>
      </c>
      <c r="O35" t="n">
        <v>28452.56</v>
      </c>
      <c r="P35" t="n">
        <v>949.01</v>
      </c>
      <c r="Q35" t="n">
        <v>1261.92</v>
      </c>
      <c r="R35" t="n">
        <v>130.03</v>
      </c>
      <c r="S35" t="n">
        <v>108.84</v>
      </c>
      <c r="T35" t="n">
        <v>9656.719999999999</v>
      </c>
      <c r="U35" t="n">
        <v>0.84</v>
      </c>
      <c r="V35" t="n">
        <v>0.93</v>
      </c>
      <c r="W35" t="n">
        <v>20.67</v>
      </c>
      <c r="X35" t="n">
        <v>0.58</v>
      </c>
      <c r="Y35" t="n">
        <v>0.5</v>
      </c>
      <c r="Z35" t="n">
        <v>10</v>
      </c>
      <c r="AA35" t="n">
        <v>2608.072253577407</v>
      </c>
      <c r="AB35" t="n">
        <v>3568.479517372111</v>
      </c>
      <c r="AC35" t="n">
        <v>3227.90884062644</v>
      </c>
      <c r="AD35" t="n">
        <v>2608072.253577407</v>
      </c>
      <c r="AE35" t="n">
        <v>3568479.517372111</v>
      </c>
      <c r="AF35" t="n">
        <v>6.563427522752194e-07</v>
      </c>
      <c r="AG35" t="n">
        <v>1.129583333333333</v>
      </c>
      <c r="AH35" t="n">
        <v>3227908.84062644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1.2299</v>
      </c>
      <c r="E36" t="n">
        <v>81.31</v>
      </c>
      <c r="F36" t="n">
        <v>78.14</v>
      </c>
      <c r="G36" t="n">
        <v>223.26</v>
      </c>
      <c r="H36" t="n">
        <v>2.7</v>
      </c>
      <c r="I36" t="n">
        <v>21</v>
      </c>
      <c r="J36" t="n">
        <v>230.49</v>
      </c>
      <c r="K36" t="n">
        <v>52.44</v>
      </c>
      <c r="L36" t="n">
        <v>35</v>
      </c>
      <c r="M36" t="n">
        <v>19</v>
      </c>
      <c r="N36" t="n">
        <v>53.05</v>
      </c>
      <c r="O36" t="n">
        <v>28661.58</v>
      </c>
      <c r="P36" t="n">
        <v>948.11</v>
      </c>
      <c r="Q36" t="n">
        <v>1261.89</v>
      </c>
      <c r="R36" t="n">
        <v>129.39</v>
      </c>
      <c r="S36" t="n">
        <v>108.84</v>
      </c>
      <c r="T36" t="n">
        <v>9335.450000000001</v>
      </c>
      <c r="U36" t="n">
        <v>0.84</v>
      </c>
      <c r="V36" t="n">
        <v>0.93</v>
      </c>
      <c r="W36" t="n">
        <v>20.67</v>
      </c>
      <c r="X36" t="n">
        <v>0.5600000000000001</v>
      </c>
      <c r="Y36" t="n">
        <v>0.5</v>
      </c>
      <c r="Z36" t="n">
        <v>10</v>
      </c>
      <c r="AA36" t="n">
        <v>2605.478317673889</v>
      </c>
      <c r="AB36" t="n">
        <v>3564.930379832542</v>
      </c>
      <c r="AC36" t="n">
        <v>3224.698427792403</v>
      </c>
      <c r="AD36" t="n">
        <v>2605478.317673889</v>
      </c>
      <c r="AE36" t="n">
        <v>3564930.379832542</v>
      </c>
      <c r="AF36" t="n">
        <v>6.565028879499774e-07</v>
      </c>
      <c r="AG36" t="n">
        <v>1.129305555555556</v>
      </c>
      <c r="AH36" t="n">
        <v>3224698.427792402</v>
      </c>
    </row>
    <row r="37">
      <c r="A37" t="n">
        <v>35</v>
      </c>
      <c r="B37" t="n">
        <v>90</v>
      </c>
      <c r="C37" t="inlineStr">
        <is>
          <t xml:space="preserve">CONCLUIDO	</t>
        </is>
      </c>
      <c r="D37" t="n">
        <v>1.2307</v>
      </c>
      <c r="E37" t="n">
        <v>81.26000000000001</v>
      </c>
      <c r="F37" t="n">
        <v>78.12</v>
      </c>
      <c r="G37" t="n">
        <v>234.37</v>
      </c>
      <c r="H37" t="n">
        <v>2.76</v>
      </c>
      <c r="I37" t="n">
        <v>20</v>
      </c>
      <c r="J37" t="n">
        <v>232.2</v>
      </c>
      <c r="K37" t="n">
        <v>52.44</v>
      </c>
      <c r="L37" t="n">
        <v>36</v>
      </c>
      <c r="M37" t="n">
        <v>18</v>
      </c>
      <c r="N37" t="n">
        <v>53.75</v>
      </c>
      <c r="O37" t="n">
        <v>28871.58</v>
      </c>
      <c r="P37" t="n">
        <v>947.5</v>
      </c>
      <c r="Q37" t="n">
        <v>1261.9</v>
      </c>
      <c r="R37" t="n">
        <v>128.59</v>
      </c>
      <c r="S37" t="n">
        <v>108.84</v>
      </c>
      <c r="T37" t="n">
        <v>8940.9</v>
      </c>
      <c r="U37" t="n">
        <v>0.85</v>
      </c>
      <c r="V37" t="n">
        <v>0.93</v>
      </c>
      <c r="W37" t="n">
        <v>20.68</v>
      </c>
      <c r="X37" t="n">
        <v>0.54</v>
      </c>
      <c r="Y37" t="n">
        <v>0.5</v>
      </c>
      <c r="Z37" t="n">
        <v>10</v>
      </c>
      <c r="AA37" t="n">
        <v>2602.39889420516</v>
      </c>
      <c r="AB37" t="n">
        <v>3560.716976788052</v>
      </c>
      <c r="AC37" t="n">
        <v>3220.887146020929</v>
      </c>
      <c r="AD37" t="n">
        <v>2602398.89420516</v>
      </c>
      <c r="AE37" t="n">
        <v>3560716.976788052</v>
      </c>
      <c r="AF37" t="n">
        <v>6.56929916415999e-07</v>
      </c>
      <c r="AG37" t="n">
        <v>1.128611111111111</v>
      </c>
      <c r="AH37" t="n">
        <v>3220887.146020929</v>
      </c>
    </row>
    <row r="38">
      <c r="A38" t="n">
        <v>36</v>
      </c>
      <c r="B38" t="n">
        <v>90</v>
      </c>
      <c r="C38" t="inlineStr">
        <is>
          <t xml:space="preserve">CONCLUIDO	</t>
        </is>
      </c>
      <c r="D38" t="n">
        <v>1.2307</v>
      </c>
      <c r="E38" t="n">
        <v>81.25</v>
      </c>
      <c r="F38" t="n">
        <v>78.12</v>
      </c>
      <c r="G38" t="n">
        <v>234.36</v>
      </c>
      <c r="H38" t="n">
        <v>2.81</v>
      </c>
      <c r="I38" t="n">
        <v>20</v>
      </c>
      <c r="J38" t="n">
        <v>233.91</v>
      </c>
      <c r="K38" t="n">
        <v>52.44</v>
      </c>
      <c r="L38" t="n">
        <v>37</v>
      </c>
      <c r="M38" t="n">
        <v>18</v>
      </c>
      <c r="N38" t="n">
        <v>54.46</v>
      </c>
      <c r="O38" t="n">
        <v>29082.59</v>
      </c>
      <c r="P38" t="n">
        <v>945.61</v>
      </c>
      <c r="Q38" t="n">
        <v>1261.89</v>
      </c>
      <c r="R38" t="n">
        <v>128.6</v>
      </c>
      <c r="S38" t="n">
        <v>108.84</v>
      </c>
      <c r="T38" t="n">
        <v>8949.139999999999</v>
      </c>
      <c r="U38" t="n">
        <v>0.85</v>
      </c>
      <c r="V38" t="n">
        <v>0.93</v>
      </c>
      <c r="W38" t="n">
        <v>20.67</v>
      </c>
      <c r="X38" t="n">
        <v>0.54</v>
      </c>
      <c r="Y38" t="n">
        <v>0.5</v>
      </c>
      <c r="Z38" t="n">
        <v>10</v>
      </c>
      <c r="AA38" t="n">
        <v>2598.684085501073</v>
      </c>
      <c r="AB38" t="n">
        <v>3555.634211633326</v>
      </c>
      <c r="AC38" t="n">
        <v>3216.289472838866</v>
      </c>
      <c r="AD38" t="n">
        <v>2598684.085501073</v>
      </c>
      <c r="AE38" t="n">
        <v>3555634.211633326</v>
      </c>
      <c r="AF38" t="n">
        <v>6.56929916415999e-07</v>
      </c>
      <c r="AG38" t="n">
        <v>1.128472222222222</v>
      </c>
      <c r="AH38" t="n">
        <v>3216289.472838866</v>
      </c>
    </row>
    <row r="39">
      <c r="A39" t="n">
        <v>37</v>
      </c>
      <c r="B39" t="n">
        <v>90</v>
      </c>
      <c r="C39" t="inlineStr">
        <is>
          <t xml:space="preserve">CONCLUIDO	</t>
        </is>
      </c>
      <c r="D39" t="n">
        <v>1.2315</v>
      </c>
      <c r="E39" t="n">
        <v>81.2</v>
      </c>
      <c r="F39" t="n">
        <v>78.09999999999999</v>
      </c>
      <c r="G39" t="n">
        <v>246.65</v>
      </c>
      <c r="H39" t="n">
        <v>2.87</v>
      </c>
      <c r="I39" t="n">
        <v>19</v>
      </c>
      <c r="J39" t="n">
        <v>235.63</v>
      </c>
      <c r="K39" t="n">
        <v>52.44</v>
      </c>
      <c r="L39" t="n">
        <v>38</v>
      </c>
      <c r="M39" t="n">
        <v>17</v>
      </c>
      <c r="N39" t="n">
        <v>55.18</v>
      </c>
      <c r="O39" t="n">
        <v>29294.6</v>
      </c>
      <c r="P39" t="n">
        <v>941.1900000000001</v>
      </c>
      <c r="Q39" t="n">
        <v>1261.9</v>
      </c>
      <c r="R39" t="n">
        <v>128.07</v>
      </c>
      <c r="S39" t="n">
        <v>108.84</v>
      </c>
      <c r="T39" t="n">
        <v>8689.85</v>
      </c>
      <c r="U39" t="n">
        <v>0.85</v>
      </c>
      <c r="V39" t="n">
        <v>0.93</v>
      </c>
      <c r="W39" t="n">
        <v>20.68</v>
      </c>
      <c r="X39" t="n">
        <v>0.52</v>
      </c>
      <c r="Y39" t="n">
        <v>0.5</v>
      </c>
      <c r="Z39" t="n">
        <v>10</v>
      </c>
      <c r="AA39" t="n">
        <v>2588.128287699923</v>
      </c>
      <c r="AB39" t="n">
        <v>3541.191303392858</v>
      </c>
      <c r="AC39" t="n">
        <v>3203.22497549012</v>
      </c>
      <c r="AD39" t="n">
        <v>2588128.287699922</v>
      </c>
      <c r="AE39" t="n">
        <v>3541191.303392858</v>
      </c>
      <c r="AF39" t="n">
        <v>6.573569448820206e-07</v>
      </c>
      <c r="AG39" t="n">
        <v>1.127777777777778</v>
      </c>
      <c r="AH39" t="n">
        <v>3203224.975490119</v>
      </c>
    </row>
    <row r="40">
      <c r="A40" t="n">
        <v>38</v>
      </c>
      <c r="B40" t="n">
        <v>90</v>
      </c>
      <c r="C40" t="inlineStr">
        <is>
          <t xml:space="preserve">CONCLUIDO	</t>
        </is>
      </c>
      <c r="D40" t="n">
        <v>1.2316</v>
      </c>
      <c r="E40" t="n">
        <v>81.19</v>
      </c>
      <c r="F40" t="n">
        <v>78.09999999999999</v>
      </c>
      <c r="G40" t="n">
        <v>246.62</v>
      </c>
      <c r="H40" t="n">
        <v>2.92</v>
      </c>
      <c r="I40" t="n">
        <v>19</v>
      </c>
      <c r="J40" t="n">
        <v>237.35</v>
      </c>
      <c r="K40" t="n">
        <v>52.44</v>
      </c>
      <c r="L40" t="n">
        <v>39</v>
      </c>
      <c r="M40" t="n">
        <v>17</v>
      </c>
      <c r="N40" t="n">
        <v>55.91</v>
      </c>
      <c r="O40" t="n">
        <v>29507.65</v>
      </c>
      <c r="P40" t="n">
        <v>937.1900000000001</v>
      </c>
      <c r="Q40" t="n">
        <v>1261.88</v>
      </c>
      <c r="R40" t="n">
        <v>127.95</v>
      </c>
      <c r="S40" t="n">
        <v>108.84</v>
      </c>
      <c r="T40" t="n">
        <v>8628.559999999999</v>
      </c>
      <c r="U40" t="n">
        <v>0.85</v>
      </c>
      <c r="V40" t="n">
        <v>0.93</v>
      </c>
      <c r="W40" t="n">
        <v>20.67</v>
      </c>
      <c r="X40" t="n">
        <v>0.51</v>
      </c>
      <c r="Y40" t="n">
        <v>0.5</v>
      </c>
      <c r="Z40" t="n">
        <v>10</v>
      </c>
      <c r="AA40" t="n">
        <v>2580.06281445256</v>
      </c>
      <c r="AB40" t="n">
        <v>3530.155767072249</v>
      </c>
      <c r="AC40" t="n">
        <v>3193.242655267477</v>
      </c>
      <c r="AD40" t="n">
        <v>2580062.81445256</v>
      </c>
      <c r="AE40" t="n">
        <v>3530155.767072249</v>
      </c>
      <c r="AF40" t="n">
        <v>6.574103234402733e-07</v>
      </c>
      <c r="AG40" t="n">
        <v>1.127638888888889</v>
      </c>
      <c r="AH40" t="n">
        <v>3193242.655267478</v>
      </c>
    </row>
    <row r="41">
      <c r="A41" t="n">
        <v>39</v>
      </c>
      <c r="B41" t="n">
        <v>90</v>
      </c>
      <c r="C41" t="inlineStr">
        <is>
          <t xml:space="preserve">CONCLUIDO	</t>
        </is>
      </c>
      <c r="D41" t="n">
        <v>1.2323</v>
      </c>
      <c r="E41" t="n">
        <v>81.15000000000001</v>
      </c>
      <c r="F41" t="n">
        <v>78.09</v>
      </c>
      <c r="G41" t="n">
        <v>260.3</v>
      </c>
      <c r="H41" t="n">
        <v>2.98</v>
      </c>
      <c r="I41" t="n">
        <v>18</v>
      </c>
      <c r="J41" t="n">
        <v>239.09</v>
      </c>
      <c r="K41" t="n">
        <v>52.44</v>
      </c>
      <c r="L41" t="n">
        <v>40</v>
      </c>
      <c r="M41" t="n">
        <v>16</v>
      </c>
      <c r="N41" t="n">
        <v>56.65</v>
      </c>
      <c r="O41" t="n">
        <v>29721.73</v>
      </c>
      <c r="P41" t="n">
        <v>937.84</v>
      </c>
      <c r="Q41" t="n">
        <v>1261.88</v>
      </c>
      <c r="R41" t="n">
        <v>127.53</v>
      </c>
      <c r="S41" t="n">
        <v>108.84</v>
      </c>
      <c r="T41" t="n">
        <v>8421.379999999999</v>
      </c>
      <c r="U41" t="n">
        <v>0.85</v>
      </c>
      <c r="V41" t="n">
        <v>0.93</v>
      </c>
      <c r="W41" t="n">
        <v>20.68</v>
      </c>
      <c r="X41" t="n">
        <v>0.51</v>
      </c>
      <c r="Y41" t="n">
        <v>0.5</v>
      </c>
      <c r="Z41" t="n">
        <v>10</v>
      </c>
      <c r="AA41" t="n">
        <v>2579.780246003981</v>
      </c>
      <c r="AB41" t="n">
        <v>3529.769144454864</v>
      </c>
      <c r="AC41" t="n">
        <v>3192.892931370067</v>
      </c>
      <c r="AD41" t="n">
        <v>2579780.246003981</v>
      </c>
      <c r="AE41" t="n">
        <v>3529769.144454864</v>
      </c>
      <c r="AF41" t="n">
        <v>6.577839733480422e-07</v>
      </c>
      <c r="AG41" t="n">
        <v>1.127083333333333</v>
      </c>
      <c r="AH41" t="n">
        <v>3192892.931370067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1.1546</v>
      </c>
      <c r="E2" t="n">
        <v>86.61</v>
      </c>
      <c r="F2" t="n">
        <v>82.91</v>
      </c>
      <c r="G2" t="n">
        <v>26.89</v>
      </c>
      <c r="H2" t="n">
        <v>0.64</v>
      </c>
      <c r="I2" t="n">
        <v>185</v>
      </c>
      <c r="J2" t="n">
        <v>26.11</v>
      </c>
      <c r="K2" t="n">
        <v>12.1</v>
      </c>
      <c r="L2" t="n">
        <v>1</v>
      </c>
      <c r="M2" t="n">
        <v>183</v>
      </c>
      <c r="N2" t="n">
        <v>3.01</v>
      </c>
      <c r="O2" t="n">
        <v>3454.41</v>
      </c>
      <c r="P2" t="n">
        <v>255.72</v>
      </c>
      <c r="Q2" t="n">
        <v>1262.17</v>
      </c>
      <c r="R2" t="n">
        <v>284.33</v>
      </c>
      <c r="S2" t="n">
        <v>108.84</v>
      </c>
      <c r="T2" t="n">
        <v>85989.06</v>
      </c>
      <c r="U2" t="n">
        <v>0.38</v>
      </c>
      <c r="V2" t="n">
        <v>0.87</v>
      </c>
      <c r="W2" t="n">
        <v>20.95</v>
      </c>
      <c r="X2" t="n">
        <v>5.32</v>
      </c>
      <c r="Y2" t="n">
        <v>0.5</v>
      </c>
      <c r="Z2" t="n">
        <v>10</v>
      </c>
      <c r="AA2" t="n">
        <v>883.1570492377455</v>
      </c>
      <c r="AB2" t="n">
        <v>1208.374436906286</v>
      </c>
      <c r="AC2" t="n">
        <v>1093.048876612124</v>
      </c>
      <c r="AD2" t="n">
        <v>883157.0492377455</v>
      </c>
      <c r="AE2" t="n">
        <v>1208374.436906286</v>
      </c>
      <c r="AF2" t="n">
        <v>7.919207467319365e-07</v>
      </c>
      <c r="AG2" t="n">
        <v>1.202916666666667</v>
      </c>
      <c r="AH2" t="n">
        <v>1093048.876612124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1.1844</v>
      </c>
      <c r="E3" t="n">
        <v>84.43000000000001</v>
      </c>
      <c r="F3" t="n">
        <v>81.36</v>
      </c>
      <c r="G3" t="n">
        <v>38.14</v>
      </c>
      <c r="H3" t="n">
        <v>1.23</v>
      </c>
      <c r="I3" t="n">
        <v>128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241.96</v>
      </c>
      <c r="Q3" t="n">
        <v>1262.29</v>
      </c>
      <c r="R3" t="n">
        <v>228.38</v>
      </c>
      <c r="S3" t="n">
        <v>108.84</v>
      </c>
      <c r="T3" t="n">
        <v>58295.39</v>
      </c>
      <c r="U3" t="n">
        <v>0.48</v>
      </c>
      <c r="V3" t="n">
        <v>0.89</v>
      </c>
      <c r="W3" t="n">
        <v>21.02</v>
      </c>
      <c r="X3" t="n">
        <v>3.77</v>
      </c>
      <c r="Y3" t="n">
        <v>0.5</v>
      </c>
      <c r="Z3" t="n">
        <v>10</v>
      </c>
      <c r="AA3" t="n">
        <v>826.6331122026008</v>
      </c>
      <c r="AB3" t="n">
        <v>1131.035892594693</v>
      </c>
      <c r="AC3" t="n">
        <v>1023.0914144243</v>
      </c>
      <c r="AD3" t="n">
        <v>826633.1122026008</v>
      </c>
      <c r="AE3" t="n">
        <v>1131035.892594693</v>
      </c>
      <c r="AF3" t="n">
        <v>8.123600661954836e-07</v>
      </c>
      <c r="AG3" t="n">
        <v>1.172638888888889</v>
      </c>
      <c r="AH3" t="n">
        <v>1023091.4144243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0.9028</v>
      </c>
      <c r="E2" t="n">
        <v>110.77</v>
      </c>
      <c r="F2" t="n">
        <v>95.93000000000001</v>
      </c>
      <c r="G2" t="n">
        <v>9.210000000000001</v>
      </c>
      <c r="H2" t="n">
        <v>0.18</v>
      </c>
      <c r="I2" t="n">
        <v>625</v>
      </c>
      <c r="J2" t="n">
        <v>98.70999999999999</v>
      </c>
      <c r="K2" t="n">
        <v>39.72</v>
      </c>
      <c r="L2" t="n">
        <v>1</v>
      </c>
      <c r="M2" t="n">
        <v>623</v>
      </c>
      <c r="N2" t="n">
        <v>12.99</v>
      </c>
      <c r="O2" t="n">
        <v>12407.75</v>
      </c>
      <c r="P2" t="n">
        <v>866.45</v>
      </c>
      <c r="Q2" t="n">
        <v>1262.8</v>
      </c>
      <c r="R2" t="n">
        <v>707.16</v>
      </c>
      <c r="S2" t="n">
        <v>108.84</v>
      </c>
      <c r="T2" t="n">
        <v>295203.52</v>
      </c>
      <c r="U2" t="n">
        <v>0.15</v>
      </c>
      <c r="V2" t="n">
        <v>0.76</v>
      </c>
      <c r="W2" t="n">
        <v>21.7</v>
      </c>
      <c r="X2" t="n">
        <v>18.31</v>
      </c>
      <c r="Y2" t="n">
        <v>0.5</v>
      </c>
      <c r="Z2" t="n">
        <v>10</v>
      </c>
      <c r="AA2" t="n">
        <v>3257.922982749766</v>
      </c>
      <c r="AB2" t="n">
        <v>4457.63395441657</v>
      </c>
      <c r="AC2" t="n">
        <v>4032.203626135433</v>
      </c>
      <c r="AD2" t="n">
        <v>3257922.982749766</v>
      </c>
      <c r="AE2" t="n">
        <v>4457633.95441657</v>
      </c>
      <c r="AF2" t="n">
        <v>5.307372341270218e-07</v>
      </c>
      <c r="AG2" t="n">
        <v>1.538472222222222</v>
      </c>
      <c r="AH2" t="n">
        <v>4032203.626135433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1.0731</v>
      </c>
      <c r="E3" t="n">
        <v>93.19</v>
      </c>
      <c r="F3" t="n">
        <v>85.53</v>
      </c>
      <c r="G3" t="n">
        <v>18.59</v>
      </c>
      <c r="H3" t="n">
        <v>0.35</v>
      </c>
      <c r="I3" t="n">
        <v>276</v>
      </c>
      <c r="J3" t="n">
        <v>99.95</v>
      </c>
      <c r="K3" t="n">
        <v>39.72</v>
      </c>
      <c r="L3" t="n">
        <v>2</v>
      </c>
      <c r="M3" t="n">
        <v>274</v>
      </c>
      <c r="N3" t="n">
        <v>13.24</v>
      </c>
      <c r="O3" t="n">
        <v>12561.45</v>
      </c>
      <c r="P3" t="n">
        <v>765.28</v>
      </c>
      <c r="Q3" t="n">
        <v>1262.32</v>
      </c>
      <c r="R3" t="n">
        <v>369.3</v>
      </c>
      <c r="S3" t="n">
        <v>108.84</v>
      </c>
      <c r="T3" t="n">
        <v>128017.57</v>
      </c>
      <c r="U3" t="n">
        <v>0.29</v>
      </c>
      <c r="V3" t="n">
        <v>0.85</v>
      </c>
      <c r="W3" t="n">
        <v>21.1</v>
      </c>
      <c r="X3" t="n">
        <v>7.93</v>
      </c>
      <c r="Y3" t="n">
        <v>0.5</v>
      </c>
      <c r="Z3" t="n">
        <v>10</v>
      </c>
      <c r="AA3" t="n">
        <v>2428.144132065529</v>
      </c>
      <c r="AB3" t="n">
        <v>3322.293923651051</v>
      </c>
      <c r="AC3" t="n">
        <v>3005.218854446477</v>
      </c>
      <c r="AD3" t="n">
        <v>2428144.132065529</v>
      </c>
      <c r="AE3" t="n">
        <v>3322293.923651051</v>
      </c>
      <c r="AF3" t="n">
        <v>6.308530415836366e-07</v>
      </c>
      <c r="AG3" t="n">
        <v>1.294305555555556</v>
      </c>
      <c r="AH3" t="n">
        <v>3005218.854446477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1.1335</v>
      </c>
      <c r="E4" t="n">
        <v>88.22</v>
      </c>
      <c r="F4" t="n">
        <v>82.62</v>
      </c>
      <c r="G4" t="n">
        <v>28.16</v>
      </c>
      <c r="H4" t="n">
        <v>0.52</v>
      </c>
      <c r="I4" t="n">
        <v>176</v>
      </c>
      <c r="J4" t="n">
        <v>101.2</v>
      </c>
      <c r="K4" t="n">
        <v>39.72</v>
      </c>
      <c r="L4" t="n">
        <v>3</v>
      </c>
      <c r="M4" t="n">
        <v>174</v>
      </c>
      <c r="N4" t="n">
        <v>13.49</v>
      </c>
      <c r="O4" t="n">
        <v>12715.54</v>
      </c>
      <c r="P4" t="n">
        <v>731.5599999999999</v>
      </c>
      <c r="Q4" t="n">
        <v>1262.17</v>
      </c>
      <c r="R4" t="n">
        <v>274.69</v>
      </c>
      <c r="S4" t="n">
        <v>108.84</v>
      </c>
      <c r="T4" t="n">
        <v>81214.19</v>
      </c>
      <c r="U4" t="n">
        <v>0.4</v>
      </c>
      <c r="V4" t="n">
        <v>0.88</v>
      </c>
      <c r="W4" t="n">
        <v>20.93</v>
      </c>
      <c r="X4" t="n">
        <v>5.03</v>
      </c>
      <c r="Y4" t="n">
        <v>0.5</v>
      </c>
      <c r="Z4" t="n">
        <v>10</v>
      </c>
      <c r="AA4" t="n">
        <v>2204.419195985299</v>
      </c>
      <c r="AB4" t="n">
        <v>3016.183596058475</v>
      </c>
      <c r="AC4" t="n">
        <v>2728.323266890804</v>
      </c>
      <c r="AD4" t="n">
        <v>2204419.195985299</v>
      </c>
      <c r="AE4" t="n">
        <v>3016183.596058475</v>
      </c>
      <c r="AF4" t="n">
        <v>6.663609380626709e-07</v>
      </c>
      <c r="AG4" t="n">
        <v>1.225277777777778</v>
      </c>
      <c r="AH4" t="n">
        <v>2728323.266890804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1.1644</v>
      </c>
      <c r="E5" t="n">
        <v>85.88</v>
      </c>
      <c r="F5" t="n">
        <v>81.23999999999999</v>
      </c>
      <c r="G5" t="n">
        <v>37.79</v>
      </c>
      <c r="H5" t="n">
        <v>0.6899999999999999</v>
      </c>
      <c r="I5" t="n">
        <v>129</v>
      </c>
      <c r="J5" t="n">
        <v>102.45</v>
      </c>
      <c r="K5" t="n">
        <v>39.72</v>
      </c>
      <c r="L5" t="n">
        <v>4</v>
      </c>
      <c r="M5" t="n">
        <v>127</v>
      </c>
      <c r="N5" t="n">
        <v>13.74</v>
      </c>
      <c r="O5" t="n">
        <v>12870.03</v>
      </c>
      <c r="P5" t="n">
        <v>711.36</v>
      </c>
      <c r="Q5" t="n">
        <v>1261.98</v>
      </c>
      <c r="R5" t="n">
        <v>229.9</v>
      </c>
      <c r="S5" t="n">
        <v>108.84</v>
      </c>
      <c r="T5" t="n">
        <v>59054.3</v>
      </c>
      <c r="U5" t="n">
        <v>0.47</v>
      </c>
      <c r="V5" t="n">
        <v>0.89</v>
      </c>
      <c r="W5" t="n">
        <v>20.86</v>
      </c>
      <c r="X5" t="n">
        <v>3.66</v>
      </c>
      <c r="Y5" t="n">
        <v>0.5</v>
      </c>
      <c r="Z5" t="n">
        <v>10</v>
      </c>
      <c r="AA5" t="n">
        <v>2093.62982008291</v>
      </c>
      <c r="AB5" t="n">
        <v>2864.596684266344</v>
      </c>
      <c r="AC5" t="n">
        <v>2591.203597206661</v>
      </c>
      <c r="AD5" t="n">
        <v>2093629.820082909</v>
      </c>
      <c r="AE5" t="n">
        <v>2864596.684266344</v>
      </c>
      <c r="AF5" t="n">
        <v>6.845264016587331e-07</v>
      </c>
      <c r="AG5" t="n">
        <v>1.192777777777778</v>
      </c>
      <c r="AH5" t="n">
        <v>2591203.597206661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1.1833</v>
      </c>
      <c r="E6" t="n">
        <v>84.51000000000001</v>
      </c>
      <c r="F6" t="n">
        <v>80.45</v>
      </c>
      <c r="G6" t="n">
        <v>47.79</v>
      </c>
      <c r="H6" t="n">
        <v>0.85</v>
      </c>
      <c r="I6" t="n">
        <v>101</v>
      </c>
      <c r="J6" t="n">
        <v>103.71</v>
      </c>
      <c r="K6" t="n">
        <v>39.72</v>
      </c>
      <c r="L6" t="n">
        <v>5</v>
      </c>
      <c r="M6" t="n">
        <v>99</v>
      </c>
      <c r="N6" t="n">
        <v>14</v>
      </c>
      <c r="O6" t="n">
        <v>13024.91</v>
      </c>
      <c r="P6" t="n">
        <v>696.6</v>
      </c>
      <c r="Q6" t="n">
        <v>1261.99</v>
      </c>
      <c r="R6" t="n">
        <v>204.4</v>
      </c>
      <c r="S6" t="n">
        <v>108.84</v>
      </c>
      <c r="T6" t="n">
        <v>46444.22</v>
      </c>
      <c r="U6" t="n">
        <v>0.53</v>
      </c>
      <c r="V6" t="n">
        <v>0.9</v>
      </c>
      <c r="W6" t="n">
        <v>20.8</v>
      </c>
      <c r="X6" t="n">
        <v>2.86</v>
      </c>
      <c r="Y6" t="n">
        <v>0.5</v>
      </c>
      <c r="Z6" t="n">
        <v>10</v>
      </c>
      <c r="AA6" t="n">
        <v>2024.202368090356</v>
      </c>
      <c r="AB6" t="n">
        <v>2769.602981527121</v>
      </c>
      <c r="AC6" t="n">
        <v>2505.275960132371</v>
      </c>
      <c r="AD6" t="n">
        <v>2024202.368090356</v>
      </c>
      <c r="AE6" t="n">
        <v>2769602.981527121</v>
      </c>
      <c r="AF6" t="n">
        <v>6.956373162854507e-07</v>
      </c>
      <c r="AG6" t="n">
        <v>1.17375</v>
      </c>
      <c r="AH6" t="n">
        <v>2505275.960132371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1.1958</v>
      </c>
      <c r="E7" t="n">
        <v>83.63</v>
      </c>
      <c r="F7" t="n">
        <v>79.94</v>
      </c>
      <c r="G7" t="n">
        <v>57.78</v>
      </c>
      <c r="H7" t="n">
        <v>1.01</v>
      </c>
      <c r="I7" t="n">
        <v>83</v>
      </c>
      <c r="J7" t="n">
        <v>104.97</v>
      </c>
      <c r="K7" t="n">
        <v>39.72</v>
      </c>
      <c r="L7" t="n">
        <v>6</v>
      </c>
      <c r="M7" t="n">
        <v>81</v>
      </c>
      <c r="N7" t="n">
        <v>14.25</v>
      </c>
      <c r="O7" t="n">
        <v>13180.19</v>
      </c>
      <c r="P7" t="n">
        <v>684.37</v>
      </c>
      <c r="Q7" t="n">
        <v>1261.92</v>
      </c>
      <c r="R7" t="n">
        <v>187.43</v>
      </c>
      <c r="S7" t="n">
        <v>108.84</v>
      </c>
      <c r="T7" t="n">
        <v>38048.15</v>
      </c>
      <c r="U7" t="n">
        <v>0.58</v>
      </c>
      <c r="V7" t="n">
        <v>0.91</v>
      </c>
      <c r="W7" t="n">
        <v>20.78</v>
      </c>
      <c r="X7" t="n">
        <v>2.35</v>
      </c>
      <c r="Y7" t="n">
        <v>0.5</v>
      </c>
      <c r="Z7" t="n">
        <v>10</v>
      </c>
      <c r="AA7" t="n">
        <v>1974.589962072651</v>
      </c>
      <c r="AB7" t="n">
        <v>2701.721098868818</v>
      </c>
      <c r="AC7" t="n">
        <v>2443.872629082155</v>
      </c>
      <c r="AD7" t="n">
        <v>1974589.962072651</v>
      </c>
      <c r="AE7" t="n">
        <v>2701721.098868818</v>
      </c>
      <c r="AF7" t="n">
        <v>7.029858047951846e-07</v>
      </c>
      <c r="AG7" t="n">
        <v>1.161527777777778</v>
      </c>
      <c r="AH7" t="n">
        <v>2443872.629082155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1.2053</v>
      </c>
      <c r="E8" t="n">
        <v>82.97</v>
      </c>
      <c r="F8" t="n">
        <v>79.54000000000001</v>
      </c>
      <c r="G8" t="n">
        <v>68.18000000000001</v>
      </c>
      <c r="H8" t="n">
        <v>1.16</v>
      </c>
      <c r="I8" t="n">
        <v>70</v>
      </c>
      <c r="J8" t="n">
        <v>106.23</v>
      </c>
      <c r="K8" t="n">
        <v>39.72</v>
      </c>
      <c r="L8" t="n">
        <v>7</v>
      </c>
      <c r="M8" t="n">
        <v>68</v>
      </c>
      <c r="N8" t="n">
        <v>14.52</v>
      </c>
      <c r="O8" t="n">
        <v>13335.87</v>
      </c>
      <c r="P8" t="n">
        <v>672.34</v>
      </c>
      <c r="Q8" t="n">
        <v>1261.97</v>
      </c>
      <c r="R8" t="n">
        <v>174.16</v>
      </c>
      <c r="S8" t="n">
        <v>108.84</v>
      </c>
      <c r="T8" t="n">
        <v>31478.62</v>
      </c>
      <c r="U8" t="n">
        <v>0.62</v>
      </c>
      <c r="V8" t="n">
        <v>0.91</v>
      </c>
      <c r="W8" t="n">
        <v>20.77</v>
      </c>
      <c r="X8" t="n">
        <v>1.96</v>
      </c>
      <c r="Y8" t="n">
        <v>0.5</v>
      </c>
      <c r="Z8" t="n">
        <v>10</v>
      </c>
      <c r="AA8" t="n">
        <v>1931.993892719523</v>
      </c>
      <c r="AB8" t="n">
        <v>2643.439277573915</v>
      </c>
      <c r="AC8" t="n">
        <v>2391.153143012588</v>
      </c>
      <c r="AD8" t="n">
        <v>1931993.892719523</v>
      </c>
      <c r="AE8" t="n">
        <v>2643439.277573915</v>
      </c>
      <c r="AF8" t="n">
        <v>7.085706560625824e-07</v>
      </c>
      <c r="AG8" t="n">
        <v>1.152361111111111</v>
      </c>
      <c r="AH8" t="n">
        <v>2391153.143012588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1.2116</v>
      </c>
      <c r="E9" t="n">
        <v>82.53</v>
      </c>
      <c r="F9" t="n">
        <v>79.29000000000001</v>
      </c>
      <c r="G9" t="n">
        <v>77.98999999999999</v>
      </c>
      <c r="H9" t="n">
        <v>1.31</v>
      </c>
      <c r="I9" t="n">
        <v>61</v>
      </c>
      <c r="J9" t="n">
        <v>107.5</v>
      </c>
      <c r="K9" t="n">
        <v>39.72</v>
      </c>
      <c r="L9" t="n">
        <v>8</v>
      </c>
      <c r="M9" t="n">
        <v>59</v>
      </c>
      <c r="N9" t="n">
        <v>14.78</v>
      </c>
      <c r="O9" t="n">
        <v>13491.96</v>
      </c>
      <c r="P9" t="n">
        <v>661.77</v>
      </c>
      <c r="Q9" t="n">
        <v>1261.98</v>
      </c>
      <c r="R9" t="n">
        <v>166.41</v>
      </c>
      <c r="S9" t="n">
        <v>108.84</v>
      </c>
      <c r="T9" t="n">
        <v>27645.15</v>
      </c>
      <c r="U9" t="n">
        <v>0.65</v>
      </c>
      <c r="V9" t="n">
        <v>0.91</v>
      </c>
      <c r="W9" t="n">
        <v>20.75</v>
      </c>
      <c r="X9" t="n">
        <v>1.71</v>
      </c>
      <c r="Y9" t="n">
        <v>0.5</v>
      </c>
      <c r="Z9" t="n">
        <v>10</v>
      </c>
      <c r="AA9" t="n">
        <v>1899.049599315976</v>
      </c>
      <c r="AB9" t="n">
        <v>2598.363441939533</v>
      </c>
      <c r="AC9" t="n">
        <v>2350.379281866818</v>
      </c>
      <c r="AD9" t="n">
        <v>1899049.599315976</v>
      </c>
      <c r="AE9" t="n">
        <v>2598363.441939533</v>
      </c>
      <c r="AF9" t="n">
        <v>7.122742942714883e-07</v>
      </c>
      <c r="AG9" t="n">
        <v>1.14625</v>
      </c>
      <c r="AH9" t="n">
        <v>2350379.281866819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1.2173</v>
      </c>
      <c r="E10" t="n">
        <v>82.15000000000001</v>
      </c>
      <c r="F10" t="n">
        <v>79.06999999999999</v>
      </c>
      <c r="G10" t="n">
        <v>89.52</v>
      </c>
      <c r="H10" t="n">
        <v>1.46</v>
      </c>
      <c r="I10" t="n">
        <v>53</v>
      </c>
      <c r="J10" t="n">
        <v>108.77</v>
      </c>
      <c r="K10" t="n">
        <v>39.72</v>
      </c>
      <c r="L10" t="n">
        <v>9</v>
      </c>
      <c r="M10" t="n">
        <v>51</v>
      </c>
      <c r="N10" t="n">
        <v>15.05</v>
      </c>
      <c r="O10" t="n">
        <v>13648.58</v>
      </c>
      <c r="P10" t="n">
        <v>651.74</v>
      </c>
      <c r="Q10" t="n">
        <v>1261.97</v>
      </c>
      <c r="R10" t="n">
        <v>159.69</v>
      </c>
      <c r="S10" t="n">
        <v>108.84</v>
      </c>
      <c r="T10" t="n">
        <v>24329.98</v>
      </c>
      <c r="U10" t="n">
        <v>0.68</v>
      </c>
      <c r="V10" t="n">
        <v>0.92</v>
      </c>
      <c r="W10" t="n">
        <v>20.72</v>
      </c>
      <c r="X10" t="n">
        <v>1.49</v>
      </c>
      <c r="Y10" t="n">
        <v>0.5</v>
      </c>
      <c r="Z10" t="n">
        <v>10</v>
      </c>
      <c r="AA10" t="n">
        <v>1868.654586768482</v>
      </c>
      <c r="AB10" t="n">
        <v>2556.775644838737</v>
      </c>
      <c r="AC10" t="n">
        <v>2312.760565752482</v>
      </c>
      <c r="AD10" t="n">
        <v>1868654.586768482</v>
      </c>
      <c r="AE10" t="n">
        <v>2556775.644838737</v>
      </c>
      <c r="AF10" t="n">
        <v>7.15625205031927e-07</v>
      </c>
      <c r="AG10" t="n">
        <v>1.140972222222222</v>
      </c>
      <c r="AH10" t="n">
        <v>2312760.565752482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1.2216</v>
      </c>
      <c r="E11" t="n">
        <v>81.86</v>
      </c>
      <c r="F11" t="n">
        <v>78.91</v>
      </c>
      <c r="G11" t="n">
        <v>100.73</v>
      </c>
      <c r="H11" t="n">
        <v>1.6</v>
      </c>
      <c r="I11" t="n">
        <v>47</v>
      </c>
      <c r="J11" t="n">
        <v>110.04</v>
      </c>
      <c r="K11" t="n">
        <v>39.72</v>
      </c>
      <c r="L11" t="n">
        <v>10</v>
      </c>
      <c r="M11" t="n">
        <v>45</v>
      </c>
      <c r="N11" t="n">
        <v>15.32</v>
      </c>
      <c r="O11" t="n">
        <v>13805.5</v>
      </c>
      <c r="P11" t="n">
        <v>641.79</v>
      </c>
      <c r="Q11" t="n">
        <v>1261.94</v>
      </c>
      <c r="R11" t="n">
        <v>154.32</v>
      </c>
      <c r="S11" t="n">
        <v>108.84</v>
      </c>
      <c r="T11" t="n">
        <v>21674.67</v>
      </c>
      <c r="U11" t="n">
        <v>0.71</v>
      </c>
      <c r="V11" t="n">
        <v>0.92</v>
      </c>
      <c r="W11" t="n">
        <v>20.72</v>
      </c>
      <c r="X11" t="n">
        <v>1.32</v>
      </c>
      <c r="Y11" t="n">
        <v>0.5</v>
      </c>
      <c r="Z11" t="n">
        <v>10</v>
      </c>
      <c r="AA11" t="n">
        <v>1841.236107676126</v>
      </c>
      <c r="AB11" t="n">
        <v>2519.260472126649</v>
      </c>
      <c r="AC11" t="n">
        <v>2278.825788471161</v>
      </c>
      <c r="AD11" t="n">
        <v>1841236.107676127</v>
      </c>
      <c r="AE11" t="n">
        <v>2519260.472126649</v>
      </c>
      <c r="AF11" t="n">
        <v>7.181530850792754e-07</v>
      </c>
      <c r="AG11" t="n">
        <v>1.136944444444445</v>
      </c>
      <c r="AH11" t="n">
        <v>2278825.788471161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1.2246</v>
      </c>
      <c r="E12" t="n">
        <v>81.66</v>
      </c>
      <c r="F12" t="n">
        <v>78.79000000000001</v>
      </c>
      <c r="G12" t="n">
        <v>109.94</v>
      </c>
      <c r="H12" t="n">
        <v>1.74</v>
      </c>
      <c r="I12" t="n">
        <v>43</v>
      </c>
      <c r="J12" t="n">
        <v>111.32</v>
      </c>
      <c r="K12" t="n">
        <v>39.72</v>
      </c>
      <c r="L12" t="n">
        <v>11</v>
      </c>
      <c r="M12" t="n">
        <v>41</v>
      </c>
      <c r="N12" t="n">
        <v>15.6</v>
      </c>
      <c r="O12" t="n">
        <v>13962.83</v>
      </c>
      <c r="P12" t="n">
        <v>632.08</v>
      </c>
      <c r="Q12" t="n">
        <v>1261.93</v>
      </c>
      <c r="R12" t="n">
        <v>150.16</v>
      </c>
      <c r="S12" t="n">
        <v>108.84</v>
      </c>
      <c r="T12" t="n">
        <v>19613.59</v>
      </c>
      <c r="U12" t="n">
        <v>0.72</v>
      </c>
      <c r="V12" t="n">
        <v>0.92</v>
      </c>
      <c r="W12" t="n">
        <v>20.72</v>
      </c>
      <c r="X12" t="n">
        <v>1.2</v>
      </c>
      <c r="Y12" t="n">
        <v>0.5</v>
      </c>
      <c r="Z12" t="n">
        <v>10</v>
      </c>
      <c r="AA12" t="n">
        <v>1816.69394941687</v>
      </c>
      <c r="AB12" t="n">
        <v>2485.680808472727</v>
      </c>
      <c r="AC12" t="n">
        <v>2248.450920787015</v>
      </c>
      <c r="AD12" t="n">
        <v>1816693.94941687</v>
      </c>
      <c r="AE12" t="n">
        <v>2485680.808472727</v>
      </c>
      <c r="AF12" t="n">
        <v>7.199167223216115e-07</v>
      </c>
      <c r="AG12" t="n">
        <v>1.134166666666667</v>
      </c>
      <c r="AH12" t="n">
        <v>2248450.920787015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1.2276</v>
      </c>
      <c r="E13" t="n">
        <v>81.45999999999999</v>
      </c>
      <c r="F13" t="n">
        <v>78.67</v>
      </c>
      <c r="G13" t="n">
        <v>121.03</v>
      </c>
      <c r="H13" t="n">
        <v>1.88</v>
      </c>
      <c r="I13" t="n">
        <v>39</v>
      </c>
      <c r="J13" t="n">
        <v>112.59</v>
      </c>
      <c r="K13" t="n">
        <v>39.72</v>
      </c>
      <c r="L13" t="n">
        <v>12</v>
      </c>
      <c r="M13" t="n">
        <v>37</v>
      </c>
      <c r="N13" t="n">
        <v>15.88</v>
      </c>
      <c r="O13" t="n">
        <v>14120.58</v>
      </c>
      <c r="P13" t="n">
        <v>621.28</v>
      </c>
      <c r="Q13" t="n">
        <v>1261.92</v>
      </c>
      <c r="R13" t="n">
        <v>146.59</v>
      </c>
      <c r="S13" t="n">
        <v>108.84</v>
      </c>
      <c r="T13" t="n">
        <v>17847.62</v>
      </c>
      <c r="U13" t="n">
        <v>0.74</v>
      </c>
      <c r="V13" t="n">
        <v>0.92</v>
      </c>
      <c r="W13" t="n">
        <v>20.71</v>
      </c>
      <c r="X13" t="n">
        <v>1.09</v>
      </c>
      <c r="Y13" t="n">
        <v>0.5</v>
      </c>
      <c r="Z13" t="n">
        <v>10</v>
      </c>
      <c r="AA13" t="n">
        <v>1790.12415648499</v>
      </c>
      <c r="AB13" t="n">
        <v>2449.326845606792</v>
      </c>
      <c r="AC13" t="n">
        <v>2215.566529113898</v>
      </c>
      <c r="AD13" t="n">
        <v>1790124.15648499</v>
      </c>
      <c r="AE13" t="n">
        <v>2449326.845606792</v>
      </c>
      <c r="AF13" t="n">
        <v>7.216803595639478e-07</v>
      </c>
      <c r="AG13" t="n">
        <v>1.131388888888889</v>
      </c>
      <c r="AH13" t="n">
        <v>2215566.529113898</v>
      </c>
    </row>
    <row r="14">
      <c r="A14" t="n">
        <v>12</v>
      </c>
      <c r="B14" t="n">
        <v>45</v>
      </c>
      <c r="C14" t="inlineStr">
        <is>
          <t xml:space="preserve">CONCLUIDO	</t>
        </is>
      </c>
      <c r="D14" t="n">
        <v>1.2304</v>
      </c>
      <c r="E14" t="n">
        <v>81.27</v>
      </c>
      <c r="F14" t="n">
        <v>78.56999999999999</v>
      </c>
      <c r="G14" t="n">
        <v>134.69</v>
      </c>
      <c r="H14" t="n">
        <v>2.01</v>
      </c>
      <c r="I14" t="n">
        <v>35</v>
      </c>
      <c r="J14" t="n">
        <v>113.88</v>
      </c>
      <c r="K14" t="n">
        <v>39.72</v>
      </c>
      <c r="L14" t="n">
        <v>13</v>
      </c>
      <c r="M14" t="n">
        <v>33</v>
      </c>
      <c r="N14" t="n">
        <v>16.16</v>
      </c>
      <c r="O14" t="n">
        <v>14278.75</v>
      </c>
      <c r="P14" t="n">
        <v>611.53</v>
      </c>
      <c r="Q14" t="n">
        <v>1261.92</v>
      </c>
      <c r="R14" t="n">
        <v>143.29</v>
      </c>
      <c r="S14" t="n">
        <v>108.84</v>
      </c>
      <c r="T14" t="n">
        <v>16217.33</v>
      </c>
      <c r="U14" t="n">
        <v>0.76</v>
      </c>
      <c r="V14" t="n">
        <v>0.92</v>
      </c>
      <c r="W14" t="n">
        <v>20.7</v>
      </c>
      <c r="X14" t="n">
        <v>0.98</v>
      </c>
      <c r="Y14" t="n">
        <v>0.5</v>
      </c>
      <c r="Z14" t="n">
        <v>10</v>
      </c>
      <c r="AA14" t="n">
        <v>1766.176474029313</v>
      </c>
      <c r="AB14" t="n">
        <v>2416.560569973748</v>
      </c>
      <c r="AC14" t="n">
        <v>2185.927420839515</v>
      </c>
      <c r="AD14" t="n">
        <v>1766176.474029313</v>
      </c>
      <c r="AE14" t="n">
        <v>2416560.569973749</v>
      </c>
      <c r="AF14" t="n">
        <v>7.233264209901281e-07</v>
      </c>
      <c r="AG14" t="n">
        <v>1.12875</v>
      </c>
      <c r="AH14" t="n">
        <v>2185927.420839516</v>
      </c>
    </row>
    <row r="15">
      <c r="A15" t="n">
        <v>13</v>
      </c>
      <c r="B15" t="n">
        <v>45</v>
      </c>
      <c r="C15" t="inlineStr">
        <is>
          <t xml:space="preserve">CONCLUIDO	</t>
        </is>
      </c>
      <c r="D15" t="n">
        <v>1.2328</v>
      </c>
      <c r="E15" t="n">
        <v>81.12</v>
      </c>
      <c r="F15" t="n">
        <v>78.47</v>
      </c>
      <c r="G15" t="n">
        <v>147.13</v>
      </c>
      <c r="H15" t="n">
        <v>2.14</v>
      </c>
      <c r="I15" t="n">
        <v>32</v>
      </c>
      <c r="J15" t="n">
        <v>115.16</v>
      </c>
      <c r="K15" t="n">
        <v>39.72</v>
      </c>
      <c r="L15" t="n">
        <v>14</v>
      </c>
      <c r="M15" t="n">
        <v>30</v>
      </c>
      <c r="N15" t="n">
        <v>16.45</v>
      </c>
      <c r="O15" t="n">
        <v>14437.35</v>
      </c>
      <c r="P15" t="n">
        <v>602.02</v>
      </c>
      <c r="Q15" t="n">
        <v>1261.88</v>
      </c>
      <c r="R15" t="n">
        <v>139.97</v>
      </c>
      <c r="S15" t="n">
        <v>108.84</v>
      </c>
      <c r="T15" t="n">
        <v>14574.26</v>
      </c>
      <c r="U15" t="n">
        <v>0.78</v>
      </c>
      <c r="V15" t="n">
        <v>0.92</v>
      </c>
      <c r="W15" t="n">
        <v>20.7</v>
      </c>
      <c r="X15" t="n">
        <v>0.89</v>
      </c>
      <c r="Y15" t="n">
        <v>0.5</v>
      </c>
      <c r="Z15" t="n">
        <v>10</v>
      </c>
      <c r="AA15" t="n">
        <v>1743.373737180186</v>
      </c>
      <c r="AB15" t="n">
        <v>2385.360859431022</v>
      </c>
      <c r="AC15" t="n">
        <v>2157.705366881917</v>
      </c>
      <c r="AD15" t="n">
        <v>1743373.737180186</v>
      </c>
      <c r="AE15" t="n">
        <v>2385360.859431022</v>
      </c>
      <c r="AF15" t="n">
        <v>7.247373307839969e-07</v>
      </c>
      <c r="AG15" t="n">
        <v>1.126666666666667</v>
      </c>
      <c r="AH15" t="n">
        <v>2157705.366881917</v>
      </c>
    </row>
    <row r="16">
      <c r="A16" t="n">
        <v>14</v>
      </c>
      <c r="B16" t="n">
        <v>45</v>
      </c>
      <c r="C16" t="inlineStr">
        <is>
          <t xml:space="preserve">CONCLUIDO	</t>
        </is>
      </c>
      <c r="D16" t="n">
        <v>1.234</v>
      </c>
      <c r="E16" t="n">
        <v>81.03</v>
      </c>
      <c r="F16" t="n">
        <v>78.43000000000001</v>
      </c>
      <c r="G16" t="n">
        <v>156.86</v>
      </c>
      <c r="H16" t="n">
        <v>2.27</v>
      </c>
      <c r="I16" t="n">
        <v>30</v>
      </c>
      <c r="J16" t="n">
        <v>116.45</v>
      </c>
      <c r="K16" t="n">
        <v>39.72</v>
      </c>
      <c r="L16" t="n">
        <v>15</v>
      </c>
      <c r="M16" t="n">
        <v>12</v>
      </c>
      <c r="N16" t="n">
        <v>16.74</v>
      </c>
      <c r="O16" t="n">
        <v>14596.38</v>
      </c>
      <c r="P16" t="n">
        <v>594.59</v>
      </c>
      <c r="Q16" t="n">
        <v>1261.97</v>
      </c>
      <c r="R16" t="n">
        <v>137.74</v>
      </c>
      <c r="S16" t="n">
        <v>108.84</v>
      </c>
      <c r="T16" t="n">
        <v>13468.31</v>
      </c>
      <c r="U16" t="n">
        <v>0.79</v>
      </c>
      <c r="V16" t="n">
        <v>0.92</v>
      </c>
      <c r="W16" t="n">
        <v>20.72</v>
      </c>
      <c r="X16" t="n">
        <v>0.84</v>
      </c>
      <c r="Y16" t="n">
        <v>0.5</v>
      </c>
      <c r="Z16" t="n">
        <v>10</v>
      </c>
      <c r="AA16" t="n">
        <v>1726.832909218265</v>
      </c>
      <c r="AB16" t="n">
        <v>2362.728968883694</v>
      </c>
      <c r="AC16" t="n">
        <v>2137.233432204368</v>
      </c>
      <c r="AD16" t="n">
        <v>1726832.909218265</v>
      </c>
      <c r="AE16" t="n">
        <v>2362728.968883694</v>
      </c>
      <c r="AF16" t="n">
        <v>7.254427856809314e-07</v>
      </c>
      <c r="AG16" t="n">
        <v>1.125416666666667</v>
      </c>
      <c r="AH16" t="n">
        <v>2137233.432204369</v>
      </c>
    </row>
    <row r="17">
      <c r="A17" t="n">
        <v>15</v>
      </c>
      <c r="B17" t="n">
        <v>45</v>
      </c>
      <c r="C17" t="inlineStr">
        <is>
          <t xml:space="preserve">CONCLUIDO	</t>
        </is>
      </c>
      <c r="D17" t="n">
        <v>1.2339</v>
      </c>
      <c r="E17" t="n">
        <v>81.04000000000001</v>
      </c>
      <c r="F17" t="n">
        <v>78.44</v>
      </c>
      <c r="G17" t="n">
        <v>156.88</v>
      </c>
      <c r="H17" t="n">
        <v>2.4</v>
      </c>
      <c r="I17" t="n">
        <v>30</v>
      </c>
      <c r="J17" t="n">
        <v>117.75</v>
      </c>
      <c r="K17" t="n">
        <v>39.72</v>
      </c>
      <c r="L17" t="n">
        <v>16</v>
      </c>
      <c r="M17" t="n">
        <v>3</v>
      </c>
      <c r="N17" t="n">
        <v>17.03</v>
      </c>
      <c r="O17" t="n">
        <v>14755.84</v>
      </c>
      <c r="P17" t="n">
        <v>596.11</v>
      </c>
      <c r="Q17" t="n">
        <v>1261.95</v>
      </c>
      <c r="R17" t="n">
        <v>138.02</v>
      </c>
      <c r="S17" t="n">
        <v>108.84</v>
      </c>
      <c r="T17" t="n">
        <v>13606.29</v>
      </c>
      <c r="U17" t="n">
        <v>0.79</v>
      </c>
      <c r="V17" t="n">
        <v>0.92</v>
      </c>
      <c r="W17" t="n">
        <v>20.72</v>
      </c>
      <c r="X17" t="n">
        <v>0.86</v>
      </c>
      <c r="Y17" t="n">
        <v>0.5</v>
      </c>
      <c r="Z17" t="n">
        <v>10</v>
      </c>
      <c r="AA17" t="n">
        <v>1730.023267800664</v>
      </c>
      <c r="AB17" t="n">
        <v>2367.094158244819</v>
      </c>
      <c r="AC17" t="n">
        <v>2141.18201401945</v>
      </c>
      <c r="AD17" t="n">
        <v>1730023.267800664</v>
      </c>
      <c r="AE17" t="n">
        <v>2367094.158244819</v>
      </c>
      <c r="AF17" t="n">
        <v>7.253839977728537e-07</v>
      </c>
      <c r="AG17" t="n">
        <v>1.125555555555556</v>
      </c>
      <c r="AH17" t="n">
        <v>2141182.01401945</v>
      </c>
    </row>
    <row r="18">
      <c r="A18" t="n">
        <v>16</v>
      </c>
      <c r="B18" t="n">
        <v>45</v>
      </c>
      <c r="C18" t="inlineStr">
        <is>
          <t xml:space="preserve">CONCLUIDO	</t>
        </is>
      </c>
      <c r="D18" t="n">
        <v>1.2337</v>
      </c>
      <c r="E18" t="n">
        <v>81.05</v>
      </c>
      <c r="F18" t="n">
        <v>78.45</v>
      </c>
      <c r="G18" t="n">
        <v>156.9</v>
      </c>
      <c r="H18" t="n">
        <v>2.52</v>
      </c>
      <c r="I18" t="n">
        <v>30</v>
      </c>
      <c r="J18" t="n">
        <v>119.04</v>
      </c>
      <c r="K18" t="n">
        <v>39.72</v>
      </c>
      <c r="L18" t="n">
        <v>17</v>
      </c>
      <c r="M18" t="n">
        <v>0</v>
      </c>
      <c r="N18" t="n">
        <v>17.33</v>
      </c>
      <c r="O18" t="n">
        <v>14915.73</v>
      </c>
      <c r="P18" t="n">
        <v>602.02</v>
      </c>
      <c r="Q18" t="n">
        <v>1261.93</v>
      </c>
      <c r="R18" t="n">
        <v>137.96</v>
      </c>
      <c r="S18" t="n">
        <v>108.84</v>
      </c>
      <c r="T18" t="n">
        <v>13579.03</v>
      </c>
      <c r="U18" t="n">
        <v>0.79</v>
      </c>
      <c r="V18" t="n">
        <v>0.92</v>
      </c>
      <c r="W18" t="n">
        <v>20.73</v>
      </c>
      <c r="X18" t="n">
        <v>0.87</v>
      </c>
      <c r="Y18" t="n">
        <v>0.5</v>
      </c>
      <c r="Z18" t="n">
        <v>10</v>
      </c>
      <c r="AA18" t="n">
        <v>1741.960744483506</v>
      </c>
      <c r="AB18" t="n">
        <v>2383.427540486586</v>
      </c>
      <c r="AC18" t="n">
        <v>2155.956561184109</v>
      </c>
      <c r="AD18" t="n">
        <v>1741960.744483506</v>
      </c>
      <c r="AE18" t="n">
        <v>2383427.540486586</v>
      </c>
      <c r="AF18" t="n">
        <v>7.252664219566978e-07</v>
      </c>
      <c r="AG18" t="n">
        <v>1.125694444444444</v>
      </c>
      <c r="AH18" t="n">
        <v>2155956.561184109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0.8222</v>
      </c>
      <c r="E2" t="n">
        <v>121.62</v>
      </c>
      <c r="F2" t="n">
        <v>100.02</v>
      </c>
      <c r="G2" t="n">
        <v>7.88</v>
      </c>
      <c r="H2" t="n">
        <v>0.14</v>
      </c>
      <c r="I2" t="n">
        <v>762</v>
      </c>
      <c r="J2" t="n">
        <v>124.63</v>
      </c>
      <c r="K2" t="n">
        <v>45</v>
      </c>
      <c r="L2" t="n">
        <v>1</v>
      </c>
      <c r="M2" t="n">
        <v>760</v>
      </c>
      <c r="N2" t="n">
        <v>18.64</v>
      </c>
      <c r="O2" t="n">
        <v>15605.44</v>
      </c>
      <c r="P2" t="n">
        <v>1055.97</v>
      </c>
      <c r="Q2" t="n">
        <v>1263.04</v>
      </c>
      <c r="R2" t="n">
        <v>842.77</v>
      </c>
      <c r="S2" t="n">
        <v>108.84</v>
      </c>
      <c r="T2" t="n">
        <v>362325.06</v>
      </c>
      <c r="U2" t="n">
        <v>0.13</v>
      </c>
      <c r="V2" t="n">
        <v>0.72</v>
      </c>
      <c r="W2" t="n">
        <v>21.86</v>
      </c>
      <c r="X2" t="n">
        <v>22.39</v>
      </c>
      <c r="Y2" t="n">
        <v>0.5</v>
      </c>
      <c r="Z2" t="n">
        <v>10</v>
      </c>
      <c r="AA2" t="n">
        <v>4309.390026093784</v>
      </c>
      <c r="AB2" t="n">
        <v>5896.297550572029</v>
      </c>
      <c r="AC2" t="n">
        <v>5333.563187850798</v>
      </c>
      <c r="AD2" t="n">
        <v>4309390.026093785</v>
      </c>
      <c r="AE2" t="n">
        <v>5896297.550572028</v>
      </c>
      <c r="AF2" t="n">
        <v>4.653664712993317e-07</v>
      </c>
      <c r="AG2" t="n">
        <v>1.689166666666667</v>
      </c>
      <c r="AH2" t="n">
        <v>5333563.187850798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1.0238</v>
      </c>
      <c r="E3" t="n">
        <v>97.68000000000001</v>
      </c>
      <c r="F3" t="n">
        <v>87.11</v>
      </c>
      <c r="G3" t="n">
        <v>15.84</v>
      </c>
      <c r="H3" t="n">
        <v>0.28</v>
      </c>
      <c r="I3" t="n">
        <v>330</v>
      </c>
      <c r="J3" t="n">
        <v>125.95</v>
      </c>
      <c r="K3" t="n">
        <v>45</v>
      </c>
      <c r="L3" t="n">
        <v>2</v>
      </c>
      <c r="M3" t="n">
        <v>328</v>
      </c>
      <c r="N3" t="n">
        <v>18.95</v>
      </c>
      <c r="O3" t="n">
        <v>15767.7</v>
      </c>
      <c r="P3" t="n">
        <v>914.79</v>
      </c>
      <c r="Q3" t="n">
        <v>1262.24</v>
      </c>
      <c r="R3" t="n">
        <v>420.98</v>
      </c>
      <c r="S3" t="n">
        <v>108.84</v>
      </c>
      <c r="T3" t="n">
        <v>153589.14</v>
      </c>
      <c r="U3" t="n">
        <v>0.26</v>
      </c>
      <c r="V3" t="n">
        <v>0.83</v>
      </c>
      <c r="W3" t="n">
        <v>21.18</v>
      </c>
      <c r="X3" t="n">
        <v>9.51</v>
      </c>
      <c r="Y3" t="n">
        <v>0.5</v>
      </c>
      <c r="Z3" t="n">
        <v>10</v>
      </c>
      <c r="AA3" t="n">
        <v>3003.503087350396</v>
      </c>
      <c r="AB3" t="n">
        <v>4109.525429317513</v>
      </c>
      <c r="AC3" t="n">
        <v>3717.318090098459</v>
      </c>
      <c r="AD3" t="n">
        <v>3003503.087350396</v>
      </c>
      <c r="AE3" t="n">
        <v>4109525.429317513</v>
      </c>
      <c r="AF3" t="n">
        <v>5.794723830166088e-07</v>
      </c>
      <c r="AG3" t="n">
        <v>1.356666666666667</v>
      </c>
      <c r="AH3" t="n">
        <v>3717318.090098459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1.0978</v>
      </c>
      <c r="E4" t="n">
        <v>91.09</v>
      </c>
      <c r="F4" t="n">
        <v>83.59</v>
      </c>
      <c r="G4" t="n">
        <v>23.88</v>
      </c>
      <c r="H4" t="n">
        <v>0.42</v>
      </c>
      <c r="I4" t="n">
        <v>210</v>
      </c>
      <c r="J4" t="n">
        <v>127.27</v>
      </c>
      <c r="K4" t="n">
        <v>45</v>
      </c>
      <c r="L4" t="n">
        <v>3</v>
      </c>
      <c r="M4" t="n">
        <v>208</v>
      </c>
      <c r="N4" t="n">
        <v>19.27</v>
      </c>
      <c r="O4" t="n">
        <v>15930.42</v>
      </c>
      <c r="P4" t="n">
        <v>872.41</v>
      </c>
      <c r="Q4" t="n">
        <v>1262.19</v>
      </c>
      <c r="R4" t="n">
        <v>306.75</v>
      </c>
      <c r="S4" t="n">
        <v>108.84</v>
      </c>
      <c r="T4" t="n">
        <v>97074.78</v>
      </c>
      <c r="U4" t="n">
        <v>0.35</v>
      </c>
      <c r="V4" t="n">
        <v>0.87</v>
      </c>
      <c r="W4" t="n">
        <v>20.98</v>
      </c>
      <c r="X4" t="n">
        <v>6</v>
      </c>
      <c r="Y4" t="n">
        <v>0.5</v>
      </c>
      <c r="Z4" t="n">
        <v>10</v>
      </c>
      <c r="AA4" t="n">
        <v>2676.26114979971</v>
      </c>
      <c r="AB4" t="n">
        <v>3661.778573465258</v>
      </c>
      <c r="AC4" t="n">
        <v>3312.303565752102</v>
      </c>
      <c r="AD4" t="n">
        <v>2676261.14979971</v>
      </c>
      <c r="AE4" t="n">
        <v>3661778.573465258</v>
      </c>
      <c r="AF4" t="n">
        <v>6.213564974366411e-07</v>
      </c>
      <c r="AG4" t="n">
        <v>1.265138888888889</v>
      </c>
      <c r="AH4" t="n">
        <v>3312303.565752102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1.1358</v>
      </c>
      <c r="E5" t="n">
        <v>88.04000000000001</v>
      </c>
      <c r="F5" t="n">
        <v>81.97</v>
      </c>
      <c r="G5" t="n">
        <v>31.94</v>
      </c>
      <c r="H5" t="n">
        <v>0.55</v>
      </c>
      <c r="I5" t="n">
        <v>154</v>
      </c>
      <c r="J5" t="n">
        <v>128.59</v>
      </c>
      <c r="K5" t="n">
        <v>45</v>
      </c>
      <c r="L5" t="n">
        <v>4</v>
      </c>
      <c r="M5" t="n">
        <v>152</v>
      </c>
      <c r="N5" t="n">
        <v>19.59</v>
      </c>
      <c r="O5" t="n">
        <v>16093.6</v>
      </c>
      <c r="P5" t="n">
        <v>849.84</v>
      </c>
      <c r="Q5" t="n">
        <v>1262.04</v>
      </c>
      <c r="R5" t="n">
        <v>253.71</v>
      </c>
      <c r="S5" t="n">
        <v>108.84</v>
      </c>
      <c r="T5" t="n">
        <v>70830.74000000001</v>
      </c>
      <c r="U5" t="n">
        <v>0.43</v>
      </c>
      <c r="V5" t="n">
        <v>0.88</v>
      </c>
      <c r="W5" t="n">
        <v>20.9</v>
      </c>
      <c r="X5" t="n">
        <v>4.38</v>
      </c>
      <c r="Y5" t="n">
        <v>0.5</v>
      </c>
      <c r="Z5" t="n">
        <v>10</v>
      </c>
      <c r="AA5" t="n">
        <v>2524.692957402097</v>
      </c>
      <c r="AB5" t="n">
        <v>3454.396285910108</v>
      </c>
      <c r="AC5" t="n">
        <v>3124.713552658354</v>
      </c>
      <c r="AD5" t="n">
        <v>2524692.957402097</v>
      </c>
      <c r="AE5" t="n">
        <v>3454396.285910108</v>
      </c>
      <c r="AF5" t="n">
        <v>6.428645561928738e-07</v>
      </c>
      <c r="AG5" t="n">
        <v>1.222777777777778</v>
      </c>
      <c r="AH5" t="n">
        <v>3124713.552658354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1.1595</v>
      </c>
      <c r="E6" t="n">
        <v>86.23999999999999</v>
      </c>
      <c r="F6" t="n">
        <v>81.02</v>
      </c>
      <c r="G6" t="n">
        <v>40.17</v>
      </c>
      <c r="H6" t="n">
        <v>0.68</v>
      </c>
      <c r="I6" t="n">
        <v>121</v>
      </c>
      <c r="J6" t="n">
        <v>129.92</v>
      </c>
      <c r="K6" t="n">
        <v>45</v>
      </c>
      <c r="L6" t="n">
        <v>5</v>
      </c>
      <c r="M6" t="n">
        <v>119</v>
      </c>
      <c r="N6" t="n">
        <v>19.92</v>
      </c>
      <c r="O6" t="n">
        <v>16257.24</v>
      </c>
      <c r="P6" t="n">
        <v>834.74</v>
      </c>
      <c r="Q6" t="n">
        <v>1262.05</v>
      </c>
      <c r="R6" t="n">
        <v>223.21</v>
      </c>
      <c r="S6" t="n">
        <v>108.84</v>
      </c>
      <c r="T6" t="n">
        <v>55745.77</v>
      </c>
      <c r="U6" t="n">
        <v>0.49</v>
      </c>
      <c r="V6" t="n">
        <v>0.89</v>
      </c>
      <c r="W6" t="n">
        <v>20.83</v>
      </c>
      <c r="X6" t="n">
        <v>3.43</v>
      </c>
      <c r="Y6" t="n">
        <v>0.5</v>
      </c>
      <c r="Z6" t="n">
        <v>10</v>
      </c>
      <c r="AA6" t="n">
        <v>2433.569530165571</v>
      </c>
      <c r="AB6" t="n">
        <v>3329.7171926832</v>
      </c>
      <c r="AC6" t="n">
        <v>3011.93365710082</v>
      </c>
      <c r="AD6" t="n">
        <v>2433569.530165571</v>
      </c>
      <c r="AE6" t="n">
        <v>3329717.1926832</v>
      </c>
      <c r="AF6" t="n">
        <v>6.562787928382085e-07</v>
      </c>
      <c r="AG6" t="n">
        <v>1.197777777777778</v>
      </c>
      <c r="AH6" t="n">
        <v>3011933.65710082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1.1748</v>
      </c>
      <c r="E7" t="n">
        <v>85.12</v>
      </c>
      <c r="F7" t="n">
        <v>80.43000000000001</v>
      </c>
      <c r="G7" t="n">
        <v>48.26</v>
      </c>
      <c r="H7" t="n">
        <v>0.8100000000000001</v>
      </c>
      <c r="I7" t="n">
        <v>100</v>
      </c>
      <c r="J7" t="n">
        <v>131.25</v>
      </c>
      <c r="K7" t="n">
        <v>45</v>
      </c>
      <c r="L7" t="n">
        <v>6</v>
      </c>
      <c r="M7" t="n">
        <v>98</v>
      </c>
      <c r="N7" t="n">
        <v>20.25</v>
      </c>
      <c r="O7" t="n">
        <v>16421.36</v>
      </c>
      <c r="P7" t="n">
        <v>822.8</v>
      </c>
      <c r="Q7" t="n">
        <v>1261.93</v>
      </c>
      <c r="R7" t="n">
        <v>203.74</v>
      </c>
      <c r="S7" t="n">
        <v>108.84</v>
      </c>
      <c r="T7" t="n">
        <v>46116.98</v>
      </c>
      <c r="U7" t="n">
        <v>0.53</v>
      </c>
      <c r="V7" t="n">
        <v>0.9</v>
      </c>
      <c r="W7" t="n">
        <v>20.81</v>
      </c>
      <c r="X7" t="n">
        <v>2.84</v>
      </c>
      <c r="Y7" t="n">
        <v>0.5</v>
      </c>
      <c r="Z7" t="n">
        <v>10</v>
      </c>
      <c r="AA7" t="n">
        <v>2372.378318026577</v>
      </c>
      <c r="AB7" t="n">
        <v>3245.99267666887</v>
      </c>
      <c r="AC7" t="n">
        <v>2936.199691386805</v>
      </c>
      <c r="AD7" t="n">
        <v>2372378.318026577</v>
      </c>
      <c r="AE7" t="n">
        <v>3245992.67666887</v>
      </c>
      <c r="AF7" t="n">
        <v>6.649386164953234e-07</v>
      </c>
      <c r="AG7" t="n">
        <v>1.182222222222222</v>
      </c>
      <c r="AH7" t="n">
        <v>2936199.691386805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1.1862</v>
      </c>
      <c r="E8" t="n">
        <v>84.3</v>
      </c>
      <c r="F8" t="n">
        <v>80</v>
      </c>
      <c r="G8" t="n">
        <v>56.47</v>
      </c>
      <c r="H8" t="n">
        <v>0.93</v>
      </c>
      <c r="I8" t="n">
        <v>85</v>
      </c>
      <c r="J8" t="n">
        <v>132.58</v>
      </c>
      <c r="K8" t="n">
        <v>45</v>
      </c>
      <c r="L8" t="n">
        <v>7</v>
      </c>
      <c r="M8" t="n">
        <v>83</v>
      </c>
      <c r="N8" t="n">
        <v>20.59</v>
      </c>
      <c r="O8" t="n">
        <v>16585.95</v>
      </c>
      <c r="P8" t="n">
        <v>812.64</v>
      </c>
      <c r="Q8" t="n">
        <v>1262.1</v>
      </c>
      <c r="R8" t="n">
        <v>189.17</v>
      </c>
      <c r="S8" t="n">
        <v>108.84</v>
      </c>
      <c r="T8" t="n">
        <v>38906.24</v>
      </c>
      <c r="U8" t="n">
        <v>0.58</v>
      </c>
      <c r="V8" t="n">
        <v>0.91</v>
      </c>
      <c r="W8" t="n">
        <v>20.79</v>
      </c>
      <c r="X8" t="n">
        <v>2.41</v>
      </c>
      <c r="Y8" t="n">
        <v>0.5</v>
      </c>
      <c r="Z8" t="n">
        <v>10</v>
      </c>
      <c r="AA8" t="n">
        <v>2325.314241115427</v>
      </c>
      <c r="AB8" t="n">
        <v>3181.597530318496</v>
      </c>
      <c r="AC8" t="n">
        <v>2877.950327424958</v>
      </c>
      <c r="AD8" t="n">
        <v>2325314.241115427</v>
      </c>
      <c r="AE8" t="n">
        <v>3181597.530318496</v>
      </c>
      <c r="AF8" t="n">
        <v>6.713910341221931e-07</v>
      </c>
      <c r="AG8" t="n">
        <v>1.170833333333333</v>
      </c>
      <c r="AH8" t="n">
        <v>2877950.327424958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1.1955</v>
      </c>
      <c r="E9" t="n">
        <v>83.65000000000001</v>
      </c>
      <c r="F9" t="n">
        <v>79.65000000000001</v>
      </c>
      <c r="G9" t="n">
        <v>65.45999999999999</v>
      </c>
      <c r="H9" t="n">
        <v>1.06</v>
      </c>
      <c r="I9" t="n">
        <v>73</v>
      </c>
      <c r="J9" t="n">
        <v>133.92</v>
      </c>
      <c r="K9" t="n">
        <v>45</v>
      </c>
      <c r="L9" t="n">
        <v>8</v>
      </c>
      <c r="M9" t="n">
        <v>71</v>
      </c>
      <c r="N9" t="n">
        <v>20.93</v>
      </c>
      <c r="O9" t="n">
        <v>16751.02</v>
      </c>
      <c r="P9" t="n">
        <v>803.16</v>
      </c>
      <c r="Q9" t="n">
        <v>1262.03</v>
      </c>
      <c r="R9" t="n">
        <v>177.97</v>
      </c>
      <c r="S9" t="n">
        <v>108.84</v>
      </c>
      <c r="T9" t="n">
        <v>33368.94</v>
      </c>
      <c r="U9" t="n">
        <v>0.61</v>
      </c>
      <c r="V9" t="n">
        <v>0.91</v>
      </c>
      <c r="W9" t="n">
        <v>20.77</v>
      </c>
      <c r="X9" t="n">
        <v>2.06</v>
      </c>
      <c r="Y9" t="n">
        <v>0.5</v>
      </c>
      <c r="Z9" t="n">
        <v>10</v>
      </c>
      <c r="AA9" t="n">
        <v>2285.180757723798</v>
      </c>
      <c r="AB9" t="n">
        <v>3126.685127777741</v>
      </c>
      <c r="AC9" t="n">
        <v>2828.278687512654</v>
      </c>
      <c r="AD9" t="n">
        <v>2285180.757723798</v>
      </c>
      <c r="AE9" t="n">
        <v>3126685.127777741</v>
      </c>
      <c r="AF9" t="n">
        <v>6.76654848502008e-07</v>
      </c>
      <c r="AG9" t="n">
        <v>1.161805555555556</v>
      </c>
      <c r="AH9" t="n">
        <v>2828278.687512653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1.2017</v>
      </c>
      <c r="E10" t="n">
        <v>83.22</v>
      </c>
      <c r="F10" t="n">
        <v>79.42</v>
      </c>
      <c r="G10" t="n">
        <v>73.31</v>
      </c>
      <c r="H10" t="n">
        <v>1.18</v>
      </c>
      <c r="I10" t="n">
        <v>65</v>
      </c>
      <c r="J10" t="n">
        <v>135.27</v>
      </c>
      <c r="K10" t="n">
        <v>45</v>
      </c>
      <c r="L10" t="n">
        <v>9</v>
      </c>
      <c r="M10" t="n">
        <v>63</v>
      </c>
      <c r="N10" t="n">
        <v>21.27</v>
      </c>
      <c r="O10" t="n">
        <v>16916.71</v>
      </c>
      <c r="P10" t="n">
        <v>795.91</v>
      </c>
      <c r="Q10" t="n">
        <v>1261.92</v>
      </c>
      <c r="R10" t="n">
        <v>170.92</v>
      </c>
      <c r="S10" t="n">
        <v>108.84</v>
      </c>
      <c r="T10" t="n">
        <v>29880.64</v>
      </c>
      <c r="U10" t="n">
        <v>0.64</v>
      </c>
      <c r="V10" t="n">
        <v>0.91</v>
      </c>
      <c r="W10" t="n">
        <v>20.75</v>
      </c>
      <c r="X10" t="n">
        <v>1.84</v>
      </c>
      <c r="Y10" t="n">
        <v>0.5</v>
      </c>
      <c r="Z10" t="n">
        <v>10</v>
      </c>
      <c r="AA10" t="n">
        <v>2256.925577434292</v>
      </c>
      <c r="AB10" t="n">
        <v>3088.025143575058</v>
      </c>
      <c r="AC10" t="n">
        <v>2793.308357942647</v>
      </c>
      <c r="AD10" t="n">
        <v>2256925.577434293</v>
      </c>
      <c r="AE10" t="n">
        <v>3088025.143575058</v>
      </c>
      <c r="AF10" t="n">
        <v>6.801640580885513e-07</v>
      </c>
      <c r="AG10" t="n">
        <v>1.155833333333333</v>
      </c>
      <c r="AH10" t="n">
        <v>2793308.357942647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1.2071</v>
      </c>
      <c r="E11" t="n">
        <v>82.84</v>
      </c>
      <c r="F11" t="n">
        <v>79.23</v>
      </c>
      <c r="G11" t="n">
        <v>81.95999999999999</v>
      </c>
      <c r="H11" t="n">
        <v>1.29</v>
      </c>
      <c r="I11" t="n">
        <v>58</v>
      </c>
      <c r="J11" t="n">
        <v>136.61</v>
      </c>
      <c r="K11" t="n">
        <v>45</v>
      </c>
      <c r="L11" t="n">
        <v>10</v>
      </c>
      <c r="M11" t="n">
        <v>56</v>
      </c>
      <c r="N11" t="n">
        <v>21.61</v>
      </c>
      <c r="O11" t="n">
        <v>17082.76</v>
      </c>
      <c r="P11" t="n">
        <v>788.84</v>
      </c>
      <c r="Q11" t="n">
        <v>1261.93</v>
      </c>
      <c r="R11" t="n">
        <v>164.49</v>
      </c>
      <c r="S11" t="n">
        <v>108.84</v>
      </c>
      <c r="T11" t="n">
        <v>26703.61</v>
      </c>
      <c r="U11" t="n">
        <v>0.66</v>
      </c>
      <c r="V11" t="n">
        <v>0.91</v>
      </c>
      <c r="W11" t="n">
        <v>20.74</v>
      </c>
      <c r="X11" t="n">
        <v>1.64</v>
      </c>
      <c r="Y11" t="n">
        <v>0.5</v>
      </c>
      <c r="Z11" t="n">
        <v>10</v>
      </c>
      <c r="AA11" t="n">
        <v>2231.122639108009</v>
      </c>
      <c r="AB11" t="n">
        <v>3052.720425011736</v>
      </c>
      <c r="AC11" t="n">
        <v>2761.373072168527</v>
      </c>
      <c r="AD11" t="n">
        <v>2231122.639108009</v>
      </c>
      <c r="AE11" t="n">
        <v>3052720.425011736</v>
      </c>
      <c r="AF11" t="n">
        <v>6.832204664381212e-07</v>
      </c>
      <c r="AG11" t="n">
        <v>1.150555555555556</v>
      </c>
      <c r="AH11" t="n">
        <v>2761373.072168527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1.2122</v>
      </c>
      <c r="E12" t="n">
        <v>82.5</v>
      </c>
      <c r="F12" t="n">
        <v>79.03</v>
      </c>
      <c r="G12" t="n">
        <v>91.19</v>
      </c>
      <c r="H12" t="n">
        <v>1.41</v>
      </c>
      <c r="I12" t="n">
        <v>52</v>
      </c>
      <c r="J12" t="n">
        <v>137.96</v>
      </c>
      <c r="K12" t="n">
        <v>45</v>
      </c>
      <c r="L12" t="n">
        <v>11</v>
      </c>
      <c r="M12" t="n">
        <v>50</v>
      </c>
      <c r="N12" t="n">
        <v>21.96</v>
      </c>
      <c r="O12" t="n">
        <v>17249.3</v>
      </c>
      <c r="P12" t="n">
        <v>780.61</v>
      </c>
      <c r="Q12" t="n">
        <v>1261.93</v>
      </c>
      <c r="R12" t="n">
        <v>158.52</v>
      </c>
      <c r="S12" t="n">
        <v>108.84</v>
      </c>
      <c r="T12" t="n">
        <v>23749.69</v>
      </c>
      <c r="U12" t="n">
        <v>0.6899999999999999</v>
      </c>
      <c r="V12" t="n">
        <v>0.92</v>
      </c>
      <c r="W12" t="n">
        <v>20.72</v>
      </c>
      <c r="X12" t="n">
        <v>1.45</v>
      </c>
      <c r="Y12" t="n">
        <v>0.5</v>
      </c>
      <c r="Z12" t="n">
        <v>10</v>
      </c>
      <c r="AA12" t="n">
        <v>2203.700080071696</v>
      </c>
      <c r="AB12" t="n">
        <v>3015.19966994033</v>
      </c>
      <c r="AC12" t="n">
        <v>2727.433245300427</v>
      </c>
      <c r="AD12" t="n">
        <v>2203700.080071697</v>
      </c>
      <c r="AE12" t="n">
        <v>3015199.66994033</v>
      </c>
      <c r="AF12" t="n">
        <v>6.86107074323826e-07</v>
      </c>
      <c r="AG12" t="n">
        <v>1.145833333333333</v>
      </c>
      <c r="AH12" t="n">
        <v>2727433.245300427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1.2151</v>
      </c>
      <c r="E13" t="n">
        <v>82.3</v>
      </c>
      <c r="F13" t="n">
        <v>78.94</v>
      </c>
      <c r="G13" t="n">
        <v>98.67</v>
      </c>
      <c r="H13" t="n">
        <v>1.52</v>
      </c>
      <c r="I13" t="n">
        <v>48</v>
      </c>
      <c r="J13" t="n">
        <v>139.32</v>
      </c>
      <c r="K13" t="n">
        <v>45</v>
      </c>
      <c r="L13" t="n">
        <v>12</v>
      </c>
      <c r="M13" t="n">
        <v>46</v>
      </c>
      <c r="N13" t="n">
        <v>22.32</v>
      </c>
      <c r="O13" t="n">
        <v>17416.34</v>
      </c>
      <c r="P13" t="n">
        <v>773.2</v>
      </c>
      <c r="Q13" t="n">
        <v>1261.92</v>
      </c>
      <c r="R13" t="n">
        <v>155.35</v>
      </c>
      <c r="S13" t="n">
        <v>108.84</v>
      </c>
      <c r="T13" t="n">
        <v>22182.99</v>
      </c>
      <c r="U13" t="n">
        <v>0.7</v>
      </c>
      <c r="V13" t="n">
        <v>0.92</v>
      </c>
      <c r="W13" t="n">
        <v>20.72</v>
      </c>
      <c r="X13" t="n">
        <v>1.36</v>
      </c>
      <c r="Y13" t="n">
        <v>0.5</v>
      </c>
      <c r="Z13" t="n">
        <v>10</v>
      </c>
      <c r="AA13" t="n">
        <v>2182.966695059123</v>
      </c>
      <c r="AB13" t="n">
        <v>2986.831337873562</v>
      </c>
      <c r="AC13" t="n">
        <v>2701.772347031021</v>
      </c>
      <c r="AD13" t="n">
        <v>2182966.695059123</v>
      </c>
      <c r="AE13" t="n">
        <v>2986831.337873562</v>
      </c>
      <c r="AF13" t="n">
        <v>6.877484788078544e-07</v>
      </c>
      <c r="AG13" t="n">
        <v>1.143055555555555</v>
      </c>
      <c r="AH13" t="n">
        <v>2701772.347031021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1.2183</v>
      </c>
      <c r="E14" t="n">
        <v>82.08</v>
      </c>
      <c r="F14" t="n">
        <v>78.83</v>
      </c>
      <c r="G14" t="n">
        <v>107.49</v>
      </c>
      <c r="H14" t="n">
        <v>1.63</v>
      </c>
      <c r="I14" t="n">
        <v>44</v>
      </c>
      <c r="J14" t="n">
        <v>140.67</v>
      </c>
      <c r="K14" t="n">
        <v>45</v>
      </c>
      <c r="L14" t="n">
        <v>13</v>
      </c>
      <c r="M14" t="n">
        <v>42</v>
      </c>
      <c r="N14" t="n">
        <v>22.68</v>
      </c>
      <c r="O14" t="n">
        <v>17583.88</v>
      </c>
      <c r="P14" t="n">
        <v>765.97</v>
      </c>
      <c r="Q14" t="n">
        <v>1261.9</v>
      </c>
      <c r="R14" t="n">
        <v>151.87</v>
      </c>
      <c r="S14" t="n">
        <v>108.84</v>
      </c>
      <c r="T14" t="n">
        <v>20462.24</v>
      </c>
      <c r="U14" t="n">
        <v>0.72</v>
      </c>
      <c r="V14" t="n">
        <v>0.92</v>
      </c>
      <c r="W14" t="n">
        <v>20.71</v>
      </c>
      <c r="X14" t="n">
        <v>1.24</v>
      </c>
      <c r="Y14" t="n">
        <v>0.5</v>
      </c>
      <c r="Z14" t="n">
        <v>10</v>
      </c>
      <c r="AA14" t="n">
        <v>2161.995905792162</v>
      </c>
      <c r="AB14" t="n">
        <v>2958.138178832579</v>
      </c>
      <c r="AC14" t="n">
        <v>2675.817622817808</v>
      </c>
      <c r="AD14" t="n">
        <v>2161995.905792162</v>
      </c>
      <c r="AE14" t="n">
        <v>2958138.178832579</v>
      </c>
      <c r="AF14" t="n">
        <v>6.895596837557477e-07</v>
      </c>
      <c r="AG14" t="n">
        <v>1.14</v>
      </c>
      <c r="AH14" t="n">
        <v>2675817.622817808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1.222</v>
      </c>
      <c r="E15" t="n">
        <v>81.84</v>
      </c>
      <c r="F15" t="n">
        <v>78.68000000000001</v>
      </c>
      <c r="G15" t="n">
        <v>118.02</v>
      </c>
      <c r="H15" t="n">
        <v>1.74</v>
      </c>
      <c r="I15" t="n">
        <v>40</v>
      </c>
      <c r="J15" t="n">
        <v>142.04</v>
      </c>
      <c r="K15" t="n">
        <v>45</v>
      </c>
      <c r="L15" t="n">
        <v>14</v>
      </c>
      <c r="M15" t="n">
        <v>38</v>
      </c>
      <c r="N15" t="n">
        <v>23.04</v>
      </c>
      <c r="O15" t="n">
        <v>17751.93</v>
      </c>
      <c r="P15" t="n">
        <v>759.8099999999999</v>
      </c>
      <c r="Q15" t="n">
        <v>1261.9</v>
      </c>
      <c r="R15" t="n">
        <v>146.6</v>
      </c>
      <c r="S15" t="n">
        <v>108.84</v>
      </c>
      <c r="T15" t="n">
        <v>17846.53</v>
      </c>
      <c r="U15" t="n">
        <v>0.74</v>
      </c>
      <c r="V15" t="n">
        <v>0.92</v>
      </c>
      <c r="W15" t="n">
        <v>20.71</v>
      </c>
      <c r="X15" t="n">
        <v>1.1</v>
      </c>
      <c r="Y15" t="n">
        <v>0.5</v>
      </c>
      <c r="Z15" t="n">
        <v>10</v>
      </c>
      <c r="AA15" t="n">
        <v>2142.056122930085</v>
      </c>
      <c r="AB15" t="n">
        <v>2930.85568823955</v>
      </c>
      <c r="AC15" t="n">
        <v>2651.13893483576</v>
      </c>
      <c r="AD15" t="n">
        <v>2142056.122930085</v>
      </c>
      <c r="AE15" t="n">
        <v>2930855.68823955</v>
      </c>
      <c r="AF15" t="n">
        <v>6.916538894767493e-07</v>
      </c>
      <c r="AG15" t="n">
        <v>1.136666666666667</v>
      </c>
      <c r="AH15" t="n">
        <v>2651138.93483576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1.2244</v>
      </c>
      <c r="E16" t="n">
        <v>81.67</v>
      </c>
      <c r="F16" t="n">
        <v>78.59999999999999</v>
      </c>
      <c r="G16" t="n">
        <v>127.45</v>
      </c>
      <c r="H16" t="n">
        <v>1.85</v>
      </c>
      <c r="I16" t="n">
        <v>37</v>
      </c>
      <c r="J16" t="n">
        <v>143.4</v>
      </c>
      <c r="K16" t="n">
        <v>45</v>
      </c>
      <c r="L16" t="n">
        <v>15</v>
      </c>
      <c r="M16" t="n">
        <v>35</v>
      </c>
      <c r="N16" t="n">
        <v>23.41</v>
      </c>
      <c r="O16" t="n">
        <v>17920.49</v>
      </c>
      <c r="P16" t="n">
        <v>751.49</v>
      </c>
      <c r="Q16" t="n">
        <v>1261.91</v>
      </c>
      <c r="R16" t="n">
        <v>144.04</v>
      </c>
      <c r="S16" t="n">
        <v>108.84</v>
      </c>
      <c r="T16" t="n">
        <v>16581.03</v>
      </c>
      <c r="U16" t="n">
        <v>0.76</v>
      </c>
      <c r="V16" t="n">
        <v>0.92</v>
      </c>
      <c r="W16" t="n">
        <v>20.7</v>
      </c>
      <c r="X16" t="n">
        <v>1.01</v>
      </c>
      <c r="Y16" t="n">
        <v>0.5</v>
      </c>
      <c r="Z16" t="n">
        <v>10</v>
      </c>
      <c r="AA16" t="n">
        <v>2120.782711251362</v>
      </c>
      <c r="AB16" t="n">
        <v>2901.748467864036</v>
      </c>
      <c r="AC16" t="n">
        <v>2624.809666720645</v>
      </c>
      <c r="AD16" t="n">
        <v>2120782.711251362</v>
      </c>
      <c r="AE16" t="n">
        <v>2901748.467864036</v>
      </c>
      <c r="AF16" t="n">
        <v>6.930122931876692e-07</v>
      </c>
      <c r="AG16" t="n">
        <v>1.134305555555556</v>
      </c>
      <c r="AH16" t="n">
        <v>2624809.666720645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1.2254</v>
      </c>
      <c r="E17" t="n">
        <v>81.61</v>
      </c>
      <c r="F17" t="n">
        <v>78.58</v>
      </c>
      <c r="G17" t="n">
        <v>134.71</v>
      </c>
      <c r="H17" t="n">
        <v>1.96</v>
      </c>
      <c r="I17" t="n">
        <v>35</v>
      </c>
      <c r="J17" t="n">
        <v>144.77</v>
      </c>
      <c r="K17" t="n">
        <v>45</v>
      </c>
      <c r="L17" t="n">
        <v>16</v>
      </c>
      <c r="M17" t="n">
        <v>33</v>
      </c>
      <c r="N17" t="n">
        <v>23.78</v>
      </c>
      <c r="O17" t="n">
        <v>18089.56</v>
      </c>
      <c r="P17" t="n">
        <v>745.84</v>
      </c>
      <c r="Q17" t="n">
        <v>1261.9</v>
      </c>
      <c r="R17" t="n">
        <v>144.04</v>
      </c>
      <c r="S17" t="n">
        <v>108.84</v>
      </c>
      <c r="T17" t="n">
        <v>16590.76</v>
      </c>
      <c r="U17" t="n">
        <v>0.76</v>
      </c>
      <c r="V17" t="n">
        <v>0.92</v>
      </c>
      <c r="W17" t="n">
        <v>20.69</v>
      </c>
      <c r="X17" t="n">
        <v>1</v>
      </c>
      <c r="Y17" t="n">
        <v>0.5</v>
      </c>
      <c r="Z17" t="n">
        <v>10</v>
      </c>
      <c r="AA17" t="n">
        <v>2107.741437884162</v>
      </c>
      <c r="AB17" t="n">
        <v>2883.904822302657</v>
      </c>
      <c r="AC17" t="n">
        <v>2608.668993647931</v>
      </c>
      <c r="AD17" t="n">
        <v>2107741.437884162</v>
      </c>
      <c r="AE17" t="n">
        <v>2883904.822302657</v>
      </c>
      <c r="AF17" t="n">
        <v>6.935782947338859e-07</v>
      </c>
      <c r="AG17" t="n">
        <v>1.133472222222222</v>
      </c>
      <c r="AH17" t="n">
        <v>2608668.993647931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1.2275</v>
      </c>
      <c r="E18" t="n">
        <v>81.47</v>
      </c>
      <c r="F18" t="n">
        <v>78.48999999999999</v>
      </c>
      <c r="G18" t="n">
        <v>142.72</v>
      </c>
      <c r="H18" t="n">
        <v>2.06</v>
      </c>
      <c r="I18" t="n">
        <v>33</v>
      </c>
      <c r="J18" t="n">
        <v>146.15</v>
      </c>
      <c r="K18" t="n">
        <v>45</v>
      </c>
      <c r="L18" t="n">
        <v>17</v>
      </c>
      <c r="M18" t="n">
        <v>31</v>
      </c>
      <c r="N18" t="n">
        <v>24.15</v>
      </c>
      <c r="O18" t="n">
        <v>18259.16</v>
      </c>
      <c r="P18" t="n">
        <v>739.1900000000001</v>
      </c>
      <c r="Q18" t="n">
        <v>1261.91</v>
      </c>
      <c r="R18" t="n">
        <v>140.65</v>
      </c>
      <c r="S18" t="n">
        <v>108.84</v>
      </c>
      <c r="T18" t="n">
        <v>14908.08</v>
      </c>
      <c r="U18" t="n">
        <v>0.77</v>
      </c>
      <c r="V18" t="n">
        <v>0.92</v>
      </c>
      <c r="W18" t="n">
        <v>20.7</v>
      </c>
      <c r="X18" t="n">
        <v>0.91</v>
      </c>
      <c r="Y18" t="n">
        <v>0.5</v>
      </c>
      <c r="Z18" t="n">
        <v>10</v>
      </c>
      <c r="AA18" t="n">
        <v>2090.31443018037</v>
      </c>
      <c r="AB18" t="n">
        <v>2860.060421537009</v>
      </c>
      <c r="AC18" t="n">
        <v>2587.100269025529</v>
      </c>
      <c r="AD18" t="n">
        <v>2090314.430180369</v>
      </c>
      <c r="AE18" t="n">
        <v>2860060.42153701</v>
      </c>
      <c r="AF18" t="n">
        <v>6.947668979809409e-07</v>
      </c>
      <c r="AG18" t="n">
        <v>1.131527777777778</v>
      </c>
      <c r="AH18" t="n">
        <v>2587100.269025529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1.2292</v>
      </c>
      <c r="E19" t="n">
        <v>81.34999999999999</v>
      </c>
      <c r="F19" t="n">
        <v>78.43000000000001</v>
      </c>
      <c r="G19" t="n">
        <v>151.8</v>
      </c>
      <c r="H19" t="n">
        <v>2.16</v>
      </c>
      <c r="I19" t="n">
        <v>31</v>
      </c>
      <c r="J19" t="n">
        <v>147.53</v>
      </c>
      <c r="K19" t="n">
        <v>45</v>
      </c>
      <c r="L19" t="n">
        <v>18</v>
      </c>
      <c r="M19" t="n">
        <v>29</v>
      </c>
      <c r="N19" t="n">
        <v>24.53</v>
      </c>
      <c r="O19" t="n">
        <v>18429.27</v>
      </c>
      <c r="P19" t="n">
        <v>731.08</v>
      </c>
      <c r="Q19" t="n">
        <v>1261.89</v>
      </c>
      <c r="R19" t="n">
        <v>138.95</v>
      </c>
      <c r="S19" t="n">
        <v>108.84</v>
      </c>
      <c r="T19" t="n">
        <v>14070.04</v>
      </c>
      <c r="U19" t="n">
        <v>0.78</v>
      </c>
      <c r="V19" t="n">
        <v>0.92</v>
      </c>
      <c r="W19" t="n">
        <v>20.68</v>
      </c>
      <c r="X19" t="n">
        <v>0.85</v>
      </c>
      <c r="Y19" t="n">
        <v>0.5</v>
      </c>
      <c r="Z19" t="n">
        <v>10</v>
      </c>
      <c r="AA19" t="n">
        <v>2070.987834031004</v>
      </c>
      <c r="AB19" t="n">
        <v>2833.616920056201</v>
      </c>
      <c r="AC19" t="n">
        <v>2563.180498212361</v>
      </c>
      <c r="AD19" t="n">
        <v>2070987.834031004</v>
      </c>
      <c r="AE19" t="n">
        <v>2833616.920056201</v>
      </c>
      <c r="AF19" t="n">
        <v>6.957291006095092e-07</v>
      </c>
      <c r="AG19" t="n">
        <v>1.129861111111111</v>
      </c>
      <c r="AH19" t="n">
        <v>2563180.498212361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1.2307</v>
      </c>
      <c r="E20" t="n">
        <v>81.26000000000001</v>
      </c>
      <c r="F20" t="n">
        <v>78.38</v>
      </c>
      <c r="G20" t="n">
        <v>162.17</v>
      </c>
      <c r="H20" t="n">
        <v>2.26</v>
      </c>
      <c r="I20" t="n">
        <v>29</v>
      </c>
      <c r="J20" t="n">
        <v>148.91</v>
      </c>
      <c r="K20" t="n">
        <v>45</v>
      </c>
      <c r="L20" t="n">
        <v>19</v>
      </c>
      <c r="M20" t="n">
        <v>27</v>
      </c>
      <c r="N20" t="n">
        <v>24.92</v>
      </c>
      <c r="O20" t="n">
        <v>18599.92</v>
      </c>
      <c r="P20" t="n">
        <v>726.63</v>
      </c>
      <c r="Q20" t="n">
        <v>1261.93</v>
      </c>
      <c r="R20" t="n">
        <v>137.33</v>
      </c>
      <c r="S20" t="n">
        <v>108.84</v>
      </c>
      <c r="T20" t="n">
        <v>13265.47</v>
      </c>
      <c r="U20" t="n">
        <v>0.79</v>
      </c>
      <c r="V20" t="n">
        <v>0.92</v>
      </c>
      <c r="W20" t="n">
        <v>20.68</v>
      </c>
      <c r="X20" t="n">
        <v>0.8</v>
      </c>
      <c r="Y20" t="n">
        <v>0.5</v>
      </c>
      <c r="Z20" t="n">
        <v>10</v>
      </c>
      <c r="AA20" t="n">
        <v>2059.321241450371</v>
      </c>
      <c r="AB20" t="n">
        <v>2817.654173393638</v>
      </c>
      <c r="AC20" t="n">
        <v>2548.741213687419</v>
      </c>
      <c r="AD20" t="n">
        <v>2059321.24145037</v>
      </c>
      <c r="AE20" t="n">
        <v>2817654.173393638</v>
      </c>
      <c r="AF20" t="n">
        <v>6.965781029288341e-07</v>
      </c>
      <c r="AG20" t="n">
        <v>1.128611111111111</v>
      </c>
      <c r="AH20" t="n">
        <v>2548741.213687419</v>
      </c>
    </row>
    <row r="21">
      <c r="A21" t="n">
        <v>19</v>
      </c>
      <c r="B21" t="n">
        <v>60</v>
      </c>
      <c r="C21" t="inlineStr">
        <is>
          <t xml:space="preserve">CONCLUIDO	</t>
        </is>
      </c>
      <c r="D21" t="n">
        <v>1.2323</v>
      </c>
      <c r="E21" t="n">
        <v>81.15000000000001</v>
      </c>
      <c r="F21" t="n">
        <v>78.33</v>
      </c>
      <c r="G21" t="n">
        <v>174.06</v>
      </c>
      <c r="H21" t="n">
        <v>2.36</v>
      </c>
      <c r="I21" t="n">
        <v>27</v>
      </c>
      <c r="J21" t="n">
        <v>150.3</v>
      </c>
      <c r="K21" t="n">
        <v>45</v>
      </c>
      <c r="L21" t="n">
        <v>20</v>
      </c>
      <c r="M21" t="n">
        <v>25</v>
      </c>
      <c r="N21" t="n">
        <v>25.3</v>
      </c>
      <c r="O21" t="n">
        <v>18771.1</v>
      </c>
      <c r="P21" t="n">
        <v>718.1900000000001</v>
      </c>
      <c r="Q21" t="n">
        <v>1261.92</v>
      </c>
      <c r="R21" t="n">
        <v>135.33</v>
      </c>
      <c r="S21" t="n">
        <v>108.84</v>
      </c>
      <c r="T21" t="n">
        <v>12275.9</v>
      </c>
      <c r="U21" t="n">
        <v>0.8</v>
      </c>
      <c r="V21" t="n">
        <v>0.92</v>
      </c>
      <c r="W21" t="n">
        <v>20.69</v>
      </c>
      <c r="X21" t="n">
        <v>0.74</v>
      </c>
      <c r="Y21" t="n">
        <v>0.5</v>
      </c>
      <c r="Z21" t="n">
        <v>10</v>
      </c>
      <c r="AA21" t="n">
        <v>2039.685205966394</v>
      </c>
      <c r="AB21" t="n">
        <v>2790.787283363716</v>
      </c>
      <c r="AC21" t="n">
        <v>2524.438461934035</v>
      </c>
      <c r="AD21" t="n">
        <v>2039685.205966394</v>
      </c>
      <c r="AE21" t="n">
        <v>2790787.283363716</v>
      </c>
      <c r="AF21" t="n">
        <v>6.974837054027808e-07</v>
      </c>
      <c r="AG21" t="n">
        <v>1.127083333333333</v>
      </c>
      <c r="AH21" t="n">
        <v>2524438.461934035</v>
      </c>
    </row>
    <row r="22">
      <c r="A22" t="n">
        <v>20</v>
      </c>
      <c r="B22" t="n">
        <v>60</v>
      </c>
      <c r="C22" t="inlineStr">
        <is>
          <t xml:space="preserve">CONCLUIDO	</t>
        </is>
      </c>
      <c r="D22" t="n">
        <v>1.2329</v>
      </c>
      <c r="E22" t="n">
        <v>81.11</v>
      </c>
      <c r="F22" t="n">
        <v>78.31</v>
      </c>
      <c r="G22" t="n">
        <v>180.72</v>
      </c>
      <c r="H22" t="n">
        <v>2.45</v>
      </c>
      <c r="I22" t="n">
        <v>26</v>
      </c>
      <c r="J22" t="n">
        <v>151.69</v>
      </c>
      <c r="K22" t="n">
        <v>45</v>
      </c>
      <c r="L22" t="n">
        <v>21</v>
      </c>
      <c r="M22" t="n">
        <v>24</v>
      </c>
      <c r="N22" t="n">
        <v>25.7</v>
      </c>
      <c r="O22" t="n">
        <v>18942.82</v>
      </c>
      <c r="P22" t="n">
        <v>710.7</v>
      </c>
      <c r="Q22" t="n">
        <v>1261.87</v>
      </c>
      <c r="R22" t="n">
        <v>134.76</v>
      </c>
      <c r="S22" t="n">
        <v>108.84</v>
      </c>
      <c r="T22" t="n">
        <v>11997.17</v>
      </c>
      <c r="U22" t="n">
        <v>0.8100000000000001</v>
      </c>
      <c r="V22" t="n">
        <v>0.92</v>
      </c>
      <c r="W22" t="n">
        <v>20.69</v>
      </c>
      <c r="X22" t="n">
        <v>0.73</v>
      </c>
      <c r="Y22" t="n">
        <v>0.5</v>
      </c>
      <c r="Z22" t="n">
        <v>10</v>
      </c>
      <c r="AA22" t="n">
        <v>2023.840324147946</v>
      </c>
      <c r="AB22" t="n">
        <v>2769.107617032864</v>
      </c>
      <c r="AC22" t="n">
        <v>2504.827872530196</v>
      </c>
      <c r="AD22" t="n">
        <v>2023840.324147946</v>
      </c>
      <c r="AE22" t="n">
        <v>2769107.617032864</v>
      </c>
      <c r="AF22" t="n">
        <v>6.978233063305108e-07</v>
      </c>
      <c r="AG22" t="n">
        <v>1.126527777777778</v>
      </c>
      <c r="AH22" t="n">
        <v>2504827.872530196</v>
      </c>
    </row>
    <row r="23">
      <c r="A23" t="n">
        <v>21</v>
      </c>
      <c r="B23" t="n">
        <v>60</v>
      </c>
      <c r="C23" t="inlineStr">
        <is>
          <t xml:space="preserve">CONCLUIDO	</t>
        </is>
      </c>
      <c r="D23" t="n">
        <v>1.2349</v>
      </c>
      <c r="E23" t="n">
        <v>80.98</v>
      </c>
      <c r="F23" t="n">
        <v>78.23</v>
      </c>
      <c r="G23" t="n">
        <v>195.57</v>
      </c>
      <c r="H23" t="n">
        <v>2.54</v>
      </c>
      <c r="I23" t="n">
        <v>24</v>
      </c>
      <c r="J23" t="n">
        <v>153.09</v>
      </c>
      <c r="K23" t="n">
        <v>45</v>
      </c>
      <c r="L23" t="n">
        <v>22</v>
      </c>
      <c r="M23" t="n">
        <v>20</v>
      </c>
      <c r="N23" t="n">
        <v>26.09</v>
      </c>
      <c r="O23" t="n">
        <v>19115.09</v>
      </c>
      <c r="P23" t="n">
        <v>702.96</v>
      </c>
      <c r="Q23" t="n">
        <v>1261.89</v>
      </c>
      <c r="R23" t="n">
        <v>132.03</v>
      </c>
      <c r="S23" t="n">
        <v>108.84</v>
      </c>
      <c r="T23" t="n">
        <v>10641.77</v>
      </c>
      <c r="U23" t="n">
        <v>0.82</v>
      </c>
      <c r="V23" t="n">
        <v>0.93</v>
      </c>
      <c r="W23" t="n">
        <v>20.69</v>
      </c>
      <c r="X23" t="n">
        <v>0.65</v>
      </c>
      <c r="Y23" t="n">
        <v>0.5</v>
      </c>
      <c r="Z23" t="n">
        <v>10</v>
      </c>
      <c r="AA23" t="n">
        <v>2004.769013949622</v>
      </c>
      <c r="AB23" t="n">
        <v>2743.013409052692</v>
      </c>
      <c r="AC23" t="n">
        <v>2481.224059136202</v>
      </c>
      <c r="AD23" t="n">
        <v>2004769.013949622</v>
      </c>
      <c r="AE23" t="n">
        <v>2743013.409052692</v>
      </c>
      <c r="AF23" t="n">
        <v>6.989553094229442e-07</v>
      </c>
      <c r="AG23" t="n">
        <v>1.124722222222222</v>
      </c>
      <c r="AH23" t="n">
        <v>2481224.059136202</v>
      </c>
    </row>
    <row r="24">
      <c r="A24" t="n">
        <v>22</v>
      </c>
      <c r="B24" t="n">
        <v>60</v>
      </c>
      <c r="C24" t="inlineStr">
        <is>
          <t xml:space="preserve">CONCLUIDO	</t>
        </is>
      </c>
      <c r="D24" t="n">
        <v>1.2355</v>
      </c>
      <c r="E24" t="n">
        <v>80.94</v>
      </c>
      <c r="F24" t="n">
        <v>78.22</v>
      </c>
      <c r="G24" t="n">
        <v>204.05</v>
      </c>
      <c r="H24" t="n">
        <v>2.64</v>
      </c>
      <c r="I24" t="n">
        <v>23</v>
      </c>
      <c r="J24" t="n">
        <v>154.49</v>
      </c>
      <c r="K24" t="n">
        <v>45</v>
      </c>
      <c r="L24" t="n">
        <v>23</v>
      </c>
      <c r="M24" t="n">
        <v>15</v>
      </c>
      <c r="N24" t="n">
        <v>26.49</v>
      </c>
      <c r="O24" t="n">
        <v>19287.9</v>
      </c>
      <c r="P24" t="n">
        <v>700.66</v>
      </c>
      <c r="Q24" t="n">
        <v>1261.88</v>
      </c>
      <c r="R24" t="n">
        <v>131.29</v>
      </c>
      <c r="S24" t="n">
        <v>108.84</v>
      </c>
      <c r="T24" t="n">
        <v>10279.54</v>
      </c>
      <c r="U24" t="n">
        <v>0.83</v>
      </c>
      <c r="V24" t="n">
        <v>0.93</v>
      </c>
      <c r="W24" t="n">
        <v>20.7</v>
      </c>
      <c r="X24" t="n">
        <v>0.64</v>
      </c>
      <c r="Y24" t="n">
        <v>0.5</v>
      </c>
      <c r="Z24" t="n">
        <v>10</v>
      </c>
      <c r="AA24" t="n">
        <v>1999.214081209046</v>
      </c>
      <c r="AB24" t="n">
        <v>2735.412905010699</v>
      </c>
      <c r="AC24" t="n">
        <v>2474.348936532602</v>
      </c>
      <c r="AD24" t="n">
        <v>1999214.081209046</v>
      </c>
      <c r="AE24" t="n">
        <v>2735412.905010699</v>
      </c>
      <c r="AF24" t="n">
        <v>6.992949103506742e-07</v>
      </c>
      <c r="AG24" t="n">
        <v>1.124166666666667</v>
      </c>
      <c r="AH24" t="n">
        <v>2474348.936532602</v>
      </c>
    </row>
    <row r="25">
      <c r="A25" t="n">
        <v>23</v>
      </c>
      <c r="B25" t="n">
        <v>60</v>
      </c>
      <c r="C25" t="inlineStr">
        <is>
          <t xml:space="preserve">CONCLUIDO	</t>
        </is>
      </c>
      <c r="D25" t="n">
        <v>1.2348</v>
      </c>
      <c r="E25" t="n">
        <v>80.98999999999999</v>
      </c>
      <c r="F25" t="n">
        <v>78.27</v>
      </c>
      <c r="G25" t="n">
        <v>204.17</v>
      </c>
      <c r="H25" t="n">
        <v>2.73</v>
      </c>
      <c r="I25" t="n">
        <v>23</v>
      </c>
      <c r="J25" t="n">
        <v>155.9</v>
      </c>
      <c r="K25" t="n">
        <v>45</v>
      </c>
      <c r="L25" t="n">
        <v>24</v>
      </c>
      <c r="M25" t="n">
        <v>7</v>
      </c>
      <c r="N25" t="n">
        <v>26.9</v>
      </c>
      <c r="O25" t="n">
        <v>19461.27</v>
      </c>
      <c r="P25" t="n">
        <v>698.63</v>
      </c>
      <c r="Q25" t="n">
        <v>1261.9</v>
      </c>
      <c r="R25" t="n">
        <v>132.61</v>
      </c>
      <c r="S25" t="n">
        <v>108.84</v>
      </c>
      <c r="T25" t="n">
        <v>10936.33</v>
      </c>
      <c r="U25" t="n">
        <v>0.82</v>
      </c>
      <c r="V25" t="n">
        <v>0.93</v>
      </c>
      <c r="W25" t="n">
        <v>20.71</v>
      </c>
      <c r="X25" t="n">
        <v>0.68</v>
      </c>
      <c r="Y25" t="n">
        <v>0.5</v>
      </c>
      <c r="Z25" t="n">
        <v>10</v>
      </c>
      <c r="AA25" t="n">
        <v>1996.768523067309</v>
      </c>
      <c r="AB25" t="n">
        <v>2732.066784470765</v>
      </c>
      <c r="AC25" t="n">
        <v>2471.322165040689</v>
      </c>
      <c r="AD25" t="n">
        <v>1996768.523067309</v>
      </c>
      <c r="AE25" t="n">
        <v>2732066.784470764</v>
      </c>
      <c r="AF25" t="n">
        <v>6.988987092683223e-07</v>
      </c>
      <c r="AG25" t="n">
        <v>1.124861111111111</v>
      </c>
      <c r="AH25" t="n">
        <v>2471322.165040689</v>
      </c>
    </row>
    <row r="26">
      <c r="A26" t="n">
        <v>24</v>
      </c>
      <c r="B26" t="n">
        <v>60</v>
      </c>
      <c r="C26" t="inlineStr">
        <is>
          <t xml:space="preserve">CONCLUIDO	</t>
        </is>
      </c>
      <c r="D26" t="n">
        <v>1.2349</v>
      </c>
      <c r="E26" t="n">
        <v>80.98</v>
      </c>
      <c r="F26" t="n">
        <v>78.26000000000001</v>
      </c>
      <c r="G26" t="n">
        <v>204.15</v>
      </c>
      <c r="H26" t="n">
        <v>2.81</v>
      </c>
      <c r="I26" t="n">
        <v>23</v>
      </c>
      <c r="J26" t="n">
        <v>157.31</v>
      </c>
      <c r="K26" t="n">
        <v>45</v>
      </c>
      <c r="L26" t="n">
        <v>25</v>
      </c>
      <c r="M26" t="n">
        <v>1</v>
      </c>
      <c r="N26" t="n">
        <v>27.31</v>
      </c>
      <c r="O26" t="n">
        <v>19635.2</v>
      </c>
      <c r="P26" t="n">
        <v>700.83</v>
      </c>
      <c r="Q26" t="n">
        <v>1261.91</v>
      </c>
      <c r="R26" t="n">
        <v>132.22</v>
      </c>
      <c r="S26" t="n">
        <v>108.84</v>
      </c>
      <c r="T26" t="n">
        <v>10742.67</v>
      </c>
      <c r="U26" t="n">
        <v>0.82</v>
      </c>
      <c r="V26" t="n">
        <v>0.93</v>
      </c>
      <c r="W26" t="n">
        <v>20.71</v>
      </c>
      <c r="X26" t="n">
        <v>0.68</v>
      </c>
      <c r="Y26" t="n">
        <v>0.5</v>
      </c>
      <c r="Z26" t="n">
        <v>10</v>
      </c>
      <c r="AA26" t="n">
        <v>2000.83607203764</v>
      </c>
      <c r="AB26" t="n">
        <v>2737.632184419568</v>
      </c>
      <c r="AC26" t="n">
        <v>2476.356411029466</v>
      </c>
      <c r="AD26" t="n">
        <v>2000836.07203764</v>
      </c>
      <c r="AE26" t="n">
        <v>2737632.184419568</v>
      </c>
      <c r="AF26" t="n">
        <v>6.989553094229442e-07</v>
      </c>
      <c r="AG26" t="n">
        <v>1.124722222222222</v>
      </c>
      <c r="AH26" t="n">
        <v>2476356.411029465</v>
      </c>
    </row>
    <row r="27">
      <c r="A27" t="n">
        <v>25</v>
      </c>
      <c r="B27" t="n">
        <v>60</v>
      </c>
      <c r="C27" t="inlineStr">
        <is>
          <t xml:space="preserve">CONCLUIDO	</t>
        </is>
      </c>
      <c r="D27" t="n">
        <v>1.2349</v>
      </c>
      <c r="E27" t="n">
        <v>80.98</v>
      </c>
      <c r="F27" t="n">
        <v>78.26000000000001</v>
      </c>
      <c r="G27" t="n">
        <v>204.15</v>
      </c>
      <c r="H27" t="n">
        <v>2.9</v>
      </c>
      <c r="I27" t="n">
        <v>23</v>
      </c>
      <c r="J27" t="n">
        <v>158.72</v>
      </c>
      <c r="K27" t="n">
        <v>45</v>
      </c>
      <c r="L27" t="n">
        <v>26</v>
      </c>
      <c r="M27" t="n">
        <v>0</v>
      </c>
      <c r="N27" t="n">
        <v>27.72</v>
      </c>
      <c r="O27" t="n">
        <v>19809.69</v>
      </c>
      <c r="P27" t="n">
        <v>706.3</v>
      </c>
      <c r="Q27" t="n">
        <v>1261.9</v>
      </c>
      <c r="R27" t="n">
        <v>132.2</v>
      </c>
      <c r="S27" t="n">
        <v>108.84</v>
      </c>
      <c r="T27" t="n">
        <v>10733.85</v>
      </c>
      <c r="U27" t="n">
        <v>0.82</v>
      </c>
      <c r="V27" t="n">
        <v>0.93</v>
      </c>
      <c r="W27" t="n">
        <v>20.71</v>
      </c>
      <c r="X27" t="n">
        <v>0.67</v>
      </c>
      <c r="Y27" t="n">
        <v>0.5</v>
      </c>
      <c r="Z27" t="n">
        <v>10</v>
      </c>
      <c r="AA27" t="n">
        <v>2011.549494936935</v>
      </c>
      <c r="AB27" t="n">
        <v>2752.290762273244</v>
      </c>
      <c r="AC27" t="n">
        <v>2489.61599478623</v>
      </c>
      <c r="AD27" t="n">
        <v>2011549.494936935</v>
      </c>
      <c r="AE27" t="n">
        <v>2752290.762273244</v>
      </c>
      <c r="AF27" t="n">
        <v>6.989553094229442e-07</v>
      </c>
      <c r="AG27" t="n">
        <v>1.124722222222222</v>
      </c>
      <c r="AH27" t="n">
        <v>2489615.99478623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2024-09-25T21:42:01Z</dcterms:created>
  <dcterms:modified xmlns:dcterms="http://purl.org/dc/terms/" xmlns:xsi="http://www.w3.org/2001/XMLSchema-instance" xsi:type="dcterms:W3CDTF">2024-09-25T21:42:01Z</dcterms:modified>
</cp:coreProperties>
</file>