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gráficos!$A$7:$A$365</f>
              <numCache>
                <formatCode>General</formatCode>
                <ptCount val="35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</numCache>
            </numRef>
          </xVal>
          <yVal>
            <numRef>
              <f>gráficos!$B$7:$B$365</f>
              <numCache>
                <formatCode>General</formatCode>
                <ptCount val="35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1.1166</v>
      </c>
      <c r="E2" t="n">
        <v>89.55</v>
      </c>
      <c r="F2" t="n">
        <v>62.3</v>
      </c>
      <c r="G2" t="n">
        <v>5.88</v>
      </c>
      <c r="H2" t="n">
        <v>0.09</v>
      </c>
      <c r="I2" t="n">
        <v>636</v>
      </c>
      <c r="J2" t="n">
        <v>194.77</v>
      </c>
      <c r="K2" t="n">
        <v>54.38</v>
      </c>
      <c r="L2" t="n">
        <v>1</v>
      </c>
      <c r="M2" t="n">
        <v>634</v>
      </c>
      <c r="N2" t="n">
        <v>39.4</v>
      </c>
      <c r="O2" t="n">
        <v>24256.19</v>
      </c>
      <c r="P2" t="n">
        <v>869.4299999999999</v>
      </c>
      <c r="Q2" t="n">
        <v>790.48</v>
      </c>
      <c r="R2" t="n">
        <v>923.04</v>
      </c>
      <c r="S2" t="n">
        <v>58.53</v>
      </c>
      <c r="T2" t="n">
        <v>422031.01</v>
      </c>
      <c r="U2" t="n">
        <v>0.06</v>
      </c>
      <c r="V2" t="n">
        <v>0.47</v>
      </c>
      <c r="W2" t="n">
        <v>3.66</v>
      </c>
      <c r="X2" t="n">
        <v>25.39</v>
      </c>
      <c r="Y2" t="n">
        <v>0.5</v>
      </c>
      <c r="Z2" t="n">
        <v>10</v>
      </c>
      <c r="AA2" t="n">
        <v>1444.315754640099</v>
      </c>
      <c r="AB2" t="n">
        <v>1976.176534212638</v>
      </c>
      <c r="AC2" t="n">
        <v>1787.573019368568</v>
      </c>
      <c r="AD2" t="n">
        <v>1444315.754640099</v>
      </c>
      <c r="AE2" t="n">
        <v>1976176.534212637</v>
      </c>
      <c r="AF2" t="n">
        <v>1.042525131216145e-06</v>
      </c>
      <c r="AG2" t="n">
        <v>1.24375</v>
      </c>
      <c r="AH2" t="n">
        <v>1787573.019368568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1.7522</v>
      </c>
      <c r="E3" t="n">
        <v>57.07</v>
      </c>
      <c r="F3" t="n">
        <v>45.61</v>
      </c>
      <c r="G3" t="n">
        <v>11.9</v>
      </c>
      <c r="H3" t="n">
        <v>0.18</v>
      </c>
      <c r="I3" t="n">
        <v>230</v>
      </c>
      <c r="J3" t="n">
        <v>196.32</v>
      </c>
      <c r="K3" t="n">
        <v>54.38</v>
      </c>
      <c r="L3" t="n">
        <v>2</v>
      </c>
      <c r="M3" t="n">
        <v>228</v>
      </c>
      <c r="N3" t="n">
        <v>39.95</v>
      </c>
      <c r="O3" t="n">
        <v>24447.22</v>
      </c>
      <c r="P3" t="n">
        <v>633.5</v>
      </c>
      <c r="Q3" t="n">
        <v>790.25</v>
      </c>
      <c r="R3" t="n">
        <v>363.71</v>
      </c>
      <c r="S3" t="n">
        <v>58.53</v>
      </c>
      <c r="T3" t="n">
        <v>144395.26</v>
      </c>
      <c r="U3" t="n">
        <v>0.16</v>
      </c>
      <c r="V3" t="n">
        <v>0.64</v>
      </c>
      <c r="W3" t="n">
        <v>2.96</v>
      </c>
      <c r="X3" t="n">
        <v>8.710000000000001</v>
      </c>
      <c r="Y3" t="n">
        <v>0.5</v>
      </c>
      <c r="Z3" t="n">
        <v>10</v>
      </c>
      <c r="AA3" t="n">
        <v>673.0780468254039</v>
      </c>
      <c r="AB3" t="n">
        <v>920.9350777742394</v>
      </c>
      <c r="AC3" t="n">
        <v>833.0423264919649</v>
      </c>
      <c r="AD3" t="n">
        <v>673078.0468254039</v>
      </c>
      <c r="AE3" t="n">
        <v>920935.0777742394</v>
      </c>
      <c r="AF3" t="n">
        <v>1.635959640799686e-06</v>
      </c>
      <c r="AG3" t="n">
        <v>0.7926388888888889</v>
      </c>
      <c r="AH3" t="n">
        <v>833042.3264919649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1.9925</v>
      </c>
      <c r="E4" t="n">
        <v>50.19</v>
      </c>
      <c r="F4" t="n">
        <v>42.19</v>
      </c>
      <c r="G4" t="n">
        <v>17.95</v>
      </c>
      <c r="H4" t="n">
        <v>0.27</v>
      </c>
      <c r="I4" t="n">
        <v>141</v>
      </c>
      <c r="J4" t="n">
        <v>197.88</v>
      </c>
      <c r="K4" t="n">
        <v>54.38</v>
      </c>
      <c r="L4" t="n">
        <v>3</v>
      </c>
      <c r="M4" t="n">
        <v>139</v>
      </c>
      <c r="N4" t="n">
        <v>40.5</v>
      </c>
      <c r="O4" t="n">
        <v>24639</v>
      </c>
      <c r="P4" t="n">
        <v>583.77</v>
      </c>
      <c r="Q4" t="n">
        <v>790.27</v>
      </c>
      <c r="R4" t="n">
        <v>249.12</v>
      </c>
      <c r="S4" t="n">
        <v>58.53</v>
      </c>
      <c r="T4" t="n">
        <v>87545.59</v>
      </c>
      <c r="U4" t="n">
        <v>0.23</v>
      </c>
      <c r="V4" t="n">
        <v>0.6899999999999999</v>
      </c>
      <c r="W4" t="n">
        <v>2.82</v>
      </c>
      <c r="X4" t="n">
        <v>5.28</v>
      </c>
      <c r="Y4" t="n">
        <v>0.5</v>
      </c>
      <c r="Z4" t="n">
        <v>10</v>
      </c>
      <c r="AA4" t="n">
        <v>546.4807680436695</v>
      </c>
      <c r="AB4" t="n">
        <v>747.7190958673057</v>
      </c>
      <c r="AC4" t="n">
        <v>676.3578347880713</v>
      </c>
      <c r="AD4" t="n">
        <v>546480.7680436695</v>
      </c>
      <c r="AE4" t="n">
        <v>747719.0958673056</v>
      </c>
      <c r="AF4" t="n">
        <v>1.860318219548781e-06</v>
      </c>
      <c r="AG4" t="n">
        <v>0.6970833333333333</v>
      </c>
      <c r="AH4" t="n">
        <v>676357.8347880712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2.1199</v>
      </c>
      <c r="E5" t="n">
        <v>47.17</v>
      </c>
      <c r="F5" t="n">
        <v>40.69</v>
      </c>
      <c r="G5" t="n">
        <v>23.93</v>
      </c>
      <c r="H5" t="n">
        <v>0.36</v>
      </c>
      <c r="I5" t="n">
        <v>102</v>
      </c>
      <c r="J5" t="n">
        <v>199.44</v>
      </c>
      <c r="K5" t="n">
        <v>54.38</v>
      </c>
      <c r="L5" t="n">
        <v>4</v>
      </c>
      <c r="M5" t="n">
        <v>100</v>
      </c>
      <c r="N5" t="n">
        <v>41.06</v>
      </c>
      <c r="O5" t="n">
        <v>24831.54</v>
      </c>
      <c r="P5" t="n">
        <v>560.64</v>
      </c>
      <c r="Q5" t="n">
        <v>790.2</v>
      </c>
      <c r="R5" t="n">
        <v>199.79</v>
      </c>
      <c r="S5" t="n">
        <v>58.53</v>
      </c>
      <c r="T5" t="n">
        <v>63073.74</v>
      </c>
      <c r="U5" t="n">
        <v>0.29</v>
      </c>
      <c r="V5" t="n">
        <v>0.71</v>
      </c>
      <c r="W5" t="n">
        <v>2.74</v>
      </c>
      <c r="X5" t="n">
        <v>3.79</v>
      </c>
      <c r="Y5" t="n">
        <v>0.5</v>
      </c>
      <c r="Z5" t="n">
        <v>10</v>
      </c>
      <c r="AA5" t="n">
        <v>494.084398483228</v>
      </c>
      <c r="AB5" t="n">
        <v>676.0280714700266</v>
      </c>
      <c r="AC5" t="n">
        <v>611.508901140284</v>
      </c>
      <c r="AD5" t="n">
        <v>494084.3984832281</v>
      </c>
      <c r="AE5" t="n">
        <v>676028.0714700266</v>
      </c>
      <c r="AF5" t="n">
        <v>1.979266546359579e-06</v>
      </c>
      <c r="AG5" t="n">
        <v>0.6551388888888889</v>
      </c>
      <c r="AH5" t="n">
        <v>611508.901140284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2.1997</v>
      </c>
      <c r="E6" t="n">
        <v>45.46</v>
      </c>
      <c r="F6" t="n">
        <v>39.83</v>
      </c>
      <c r="G6" t="n">
        <v>29.87</v>
      </c>
      <c r="H6" t="n">
        <v>0.44</v>
      </c>
      <c r="I6" t="n">
        <v>80</v>
      </c>
      <c r="J6" t="n">
        <v>201.01</v>
      </c>
      <c r="K6" t="n">
        <v>54.38</v>
      </c>
      <c r="L6" t="n">
        <v>5</v>
      </c>
      <c r="M6" t="n">
        <v>78</v>
      </c>
      <c r="N6" t="n">
        <v>41.63</v>
      </c>
      <c r="O6" t="n">
        <v>25024.84</v>
      </c>
      <c r="P6" t="n">
        <v>546.92</v>
      </c>
      <c r="Q6" t="n">
        <v>790.22</v>
      </c>
      <c r="R6" t="n">
        <v>171.13</v>
      </c>
      <c r="S6" t="n">
        <v>58.53</v>
      </c>
      <c r="T6" t="n">
        <v>48853.5</v>
      </c>
      <c r="U6" t="n">
        <v>0.34</v>
      </c>
      <c r="V6" t="n">
        <v>0.73</v>
      </c>
      <c r="W6" t="n">
        <v>2.7</v>
      </c>
      <c r="X6" t="n">
        <v>2.93</v>
      </c>
      <c r="Y6" t="n">
        <v>0.5</v>
      </c>
      <c r="Z6" t="n">
        <v>10</v>
      </c>
      <c r="AA6" t="n">
        <v>465.0770886578148</v>
      </c>
      <c r="AB6" t="n">
        <v>636.3389904547043</v>
      </c>
      <c r="AC6" t="n">
        <v>575.6076903130891</v>
      </c>
      <c r="AD6" t="n">
        <v>465077.0886578148</v>
      </c>
      <c r="AE6" t="n">
        <v>636338.9904547044</v>
      </c>
      <c r="AF6" t="n">
        <v>2.053772641175133e-06</v>
      </c>
      <c r="AG6" t="n">
        <v>0.6313888888888889</v>
      </c>
      <c r="AH6" t="n">
        <v>575607.6903130891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2.2509</v>
      </c>
      <c r="E7" t="n">
        <v>44.43</v>
      </c>
      <c r="F7" t="n">
        <v>39.34</v>
      </c>
      <c r="G7" t="n">
        <v>35.77</v>
      </c>
      <c r="H7" t="n">
        <v>0.53</v>
      </c>
      <c r="I7" t="n">
        <v>66</v>
      </c>
      <c r="J7" t="n">
        <v>202.58</v>
      </c>
      <c r="K7" t="n">
        <v>54.38</v>
      </c>
      <c r="L7" t="n">
        <v>6</v>
      </c>
      <c r="M7" t="n">
        <v>64</v>
      </c>
      <c r="N7" t="n">
        <v>42.2</v>
      </c>
      <c r="O7" t="n">
        <v>25218.93</v>
      </c>
      <c r="P7" t="n">
        <v>538.01</v>
      </c>
      <c r="Q7" t="n">
        <v>790.1900000000001</v>
      </c>
      <c r="R7" t="n">
        <v>154.63</v>
      </c>
      <c r="S7" t="n">
        <v>58.53</v>
      </c>
      <c r="T7" t="n">
        <v>40675.81</v>
      </c>
      <c r="U7" t="n">
        <v>0.38</v>
      </c>
      <c r="V7" t="n">
        <v>0.74</v>
      </c>
      <c r="W7" t="n">
        <v>2.68</v>
      </c>
      <c r="X7" t="n">
        <v>2.44</v>
      </c>
      <c r="Y7" t="n">
        <v>0.5</v>
      </c>
      <c r="Z7" t="n">
        <v>10</v>
      </c>
      <c r="AA7" t="n">
        <v>447.6709073516861</v>
      </c>
      <c r="AB7" t="n">
        <v>612.5230852851361</v>
      </c>
      <c r="AC7" t="n">
        <v>554.0647417070713</v>
      </c>
      <c r="AD7" t="n">
        <v>447670.9073516861</v>
      </c>
      <c r="AE7" t="n">
        <v>612523.085285136</v>
      </c>
      <c r="AF7" t="n">
        <v>2.101576050380101e-06</v>
      </c>
      <c r="AG7" t="n">
        <v>0.6170833333333333</v>
      </c>
      <c r="AH7" t="n">
        <v>554064.7417070713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2.29</v>
      </c>
      <c r="E8" t="n">
        <v>43.67</v>
      </c>
      <c r="F8" t="n">
        <v>38.97</v>
      </c>
      <c r="G8" t="n">
        <v>41.76</v>
      </c>
      <c r="H8" t="n">
        <v>0.61</v>
      </c>
      <c r="I8" t="n">
        <v>56</v>
      </c>
      <c r="J8" t="n">
        <v>204.16</v>
      </c>
      <c r="K8" t="n">
        <v>54.38</v>
      </c>
      <c r="L8" t="n">
        <v>7</v>
      </c>
      <c r="M8" t="n">
        <v>54</v>
      </c>
      <c r="N8" t="n">
        <v>42.78</v>
      </c>
      <c r="O8" t="n">
        <v>25413.94</v>
      </c>
      <c r="P8" t="n">
        <v>531.09</v>
      </c>
      <c r="Q8" t="n">
        <v>790.2</v>
      </c>
      <c r="R8" t="n">
        <v>142.36</v>
      </c>
      <c r="S8" t="n">
        <v>58.53</v>
      </c>
      <c r="T8" t="n">
        <v>34591.04</v>
      </c>
      <c r="U8" t="n">
        <v>0.41</v>
      </c>
      <c r="V8" t="n">
        <v>0.74</v>
      </c>
      <c r="W8" t="n">
        <v>2.67</v>
      </c>
      <c r="X8" t="n">
        <v>2.07</v>
      </c>
      <c r="Y8" t="n">
        <v>0.5</v>
      </c>
      <c r="Z8" t="n">
        <v>10</v>
      </c>
      <c r="AA8" t="n">
        <v>434.8459791000772</v>
      </c>
      <c r="AB8" t="n">
        <v>594.9754526553822</v>
      </c>
      <c r="AC8" t="n">
        <v>538.1918305072442</v>
      </c>
      <c r="AD8" t="n">
        <v>434845.9791000772</v>
      </c>
      <c r="AE8" t="n">
        <v>594975.4526553822</v>
      </c>
      <c r="AF8" t="n">
        <v>2.138082169519051e-06</v>
      </c>
      <c r="AG8" t="n">
        <v>0.6065277777777778</v>
      </c>
      <c r="AH8" t="n">
        <v>538191.8305072442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2.3239</v>
      </c>
      <c r="E9" t="n">
        <v>43.03</v>
      </c>
      <c r="F9" t="n">
        <v>38.65</v>
      </c>
      <c r="G9" t="n">
        <v>48.31</v>
      </c>
      <c r="H9" t="n">
        <v>0.6899999999999999</v>
      </c>
      <c r="I9" t="n">
        <v>48</v>
      </c>
      <c r="J9" t="n">
        <v>205.75</v>
      </c>
      <c r="K9" t="n">
        <v>54.38</v>
      </c>
      <c r="L9" t="n">
        <v>8</v>
      </c>
      <c r="M9" t="n">
        <v>46</v>
      </c>
      <c r="N9" t="n">
        <v>43.37</v>
      </c>
      <c r="O9" t="n">
        <v>25609.61</v>
      </c>
      <c r="P9" t="n">
        <v>524.6</v>
      </c>
      <c r="Q9" t="n">
        <v>790.16</v>
      </c>
      <c r="R9" t="n">
        <v>131.6</v>
      </c>
      <c r="S9" t="n">
        <v>58.53</v>
      </c>
      <c r="T9" t="n">
        <v>29246.53</v>
      </c>
      <c r="U9" t="n">
        <v>0.44</v>
      </c>
      <c r="V9" t="n">
        <v>0.75</v>
      </c>
      <c r="W9" t="n">
        <v>2.65</v>
      </c>
      <c r="X9" t="n">
        <v>1.75</v>
      </c>
      <c r="Y9" t="n">
        <v>0.5</v>
      </c>
      <c r="Z9" t="n">
        <v>10</v>
      </c>
      <c r="AA9" t="n">
        <v>423.7911483329356</v>
      </c>
      <c r="AB9" t="n">
        <v>579.8497454950659</v>
      </c>
      <c r="AC9" t="n">
        <v>524.5096996092453</v>
      </c>
      <c r="AD9" t="n">
        <v>423791.1483329356</v>
      </c>
      <c r="AE9" t="n">
        <v>579849.7454950659</v>
      </c>
      <c r="AF9" t="n">
        <v>2.169733254910621e-06</v>
      </c>
      <c r="AG9" t="n">
        <v>0.5976388888888889</v>
      </c>
      <c r="AH9" t="n">
        <v>524509.6996092453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2.3443</v>
      </c>
      <c r="E10" t="n">
        <v>42.66</v>
      </c>
      <c r="F10" t="n">
        <v>38.47</v>
      </c>
      <c r="G10" t="n">
        <v>53.68</v>
      </c>
      <c r="H10" t="n">
        <v>0.77</v>
      </c>
      <c r="I10" t="n">
        <v>43</v>
      </c>
      <c r="J10" t="n">
        <v>207.34</v>
      </c>
      <c r="K10" t="n">
        <v>54.38</v>
      </c>
      <c r="L10" t="n">
        <v>9</v>
      </c>
      <c r="M10" t="n">
        <v>41</v>
      </c>
      <c r="N10" t="n">
        <v>43.96</v>
      </c>
      <c r="O10" t="n">
        <v>25806.1</v>
      </c>
      <c r="P10" t="n">
        <v>519.79</v>
      </c>
      <c r="Q10" t="n">
        <v>790.1799999999999</v>
      </c>
      <c r="R10" t="n">
        <v>125.63</v>
      </c>
      <c r="S10" t="n">
        <v>58.53</v>
      </c>
      <c r="T10" t="n">
        <v>26289.87</v>
      </c>
      <c r="U10" t="n">
        <v>0.47</v>
      </c>
      <c r="V10" t="n">
        <v>0.75</v>
      </c>
      <c r="W10" t="n">
        <v>2.64</v>
      </c>
      <c r="X10" t="n">
        <v>1.56</v>
      </c>
      <c r="Y10" t="n">
        <v>0.5</v>
      </c>
      <c r="Z10" t="n">
        <v>10</v>
      </c>
      <c r="AA10" t="n">
        <v>416.8045648483437</v>
      </c>
      <c r="AB10" t="n">
        <v>570.2903937451375</v>
      </c>
      <c r="AC10" t="n">
        <v>515.8626789736956</v>
      </c>
      <c r="AD10" t="n">
        <v>416804.5648483437</v>
      </c>
      <c r="AE10" t="n">
        <v>570290.3937451375</v>
      </c>
      <c r="AF10" t="n">
        <v>2.188779925765725e-06</v>
      </c>
      <c r="AG10" t="n">
        <v>0.5924999999999999</v>
      </c>
      <c r="AH10" t="n">
        <v>515862.6789736956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2.3661</v>
      </c>
      <c r="E11" t="n">
        <v>42.26</v>
      </c>
      <c r="F11" t="n">
        <v>38.27</v>
      </c>
      <c r="G11" t="n">
        <v>60.42</v>
      </c>
      <c r="H11" t="n">
        <v>0.85</v>
      </c>
      <c r="I11" t="n">
        <v>38</v>
      </c>
      <c r="J11" t="n">
        <v>208.94</v>
      </c>
      <c r="K11" t="n">
        <v>54.38</v>
      </c>
      <c r="L11" t="n">
        <v>10</v>
      </c>
      <c r="M11" t="n">
        <v>36</v>
      </c>
      <c r="N11" t="n">
        <v>44.56</v>
      </c>
      <c r="O11" t="n">
        <v>26003.41</v>
      </c>
      <c r="P11" t="n">
        <v>515.46</v>
      </c>
      <c r="Q11" t="n">
        <v>790.17</v>
      </c>
      <c r="R11" t="n">
        <v>118.96</v>
      </c>
      <c r="S11" t="n">
        <v>58.53</v>
      </c>
      <c r="T11" t="n">
        <v>22979.08</v>
      </c>
      <c r="U11" t="n">
        <v>0.49</v>
      </c>
      <c r="V11" t="n">
        <v>0.76</v>
      </c>
      <c r="W11" t="n">
        <v>2.63</v>
      </c>
      <c r="X11" t="n">
        <v>1.37</v>
      </c>
      <c r="Y11" t="n">
        <v>0.5</v>
      </c>
      <c r="Z11" t="n">
        <v>10</v>
      </c>
      <c r="AA11" t="n">
        <v>409.9149589754484</v>
      </c>
      <c r="AB11" t="n">
        <v>560.8637310418826</v>
      </c>
      <c r="AC11" t="n">
        <v>507.3356837284351</v>
      </c>
      <c r="AD11" t="n">
        <v>409914.9589754484</v>
      </c>
      <c r="AE11" t="n">
        <v>560863.7310418827</v>
      </c>
      <c r="AF11" t="n">
        <v>2.209133721091278e-06</v>
      </c>
      <c r="AG11" t="n">
        <v>0.5869444444444444</v>
      </c>
      <c r="AH11" t="n">
        <v>507335.6837284351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2.378</v>
      </c>
      <c r="E12" t="n">
        <v>42.05</v>
      </c>
      <c r="F12" t="n">
        <v>38.17</v>
      </c>
      <c r="G12" t="n">
        <v>65.44</v>
      </c>
      <c r="H12" t="n">
        <v>0.93</v>
      </c>
      <c r="I12" t="n">
        <v>35</v>
      </c>
      <c r="J12" t="n">
        <v>210.55</v>
      </c>
      <c r="K12" t="n">
        <v>54.38</v>
      </c>
      <c r="L12" t="n">
        <v>11</v>
      </c>
      <c r="M12" t="n">
        <v>33</v>
      </c>
      <c r="N12" t="n">
        <v>45.17</v>
      </c>
      <c r="O12" t="n">
        <v>26201.54</v>
      </c>
      <c r="P12" t="n">
        <v>512.1799999999999</v>
      </c>
      <c r="Q12" t="n">
        <v>790.17</v>
      </c>
      <c r="R12" t="n">
        <v>115.51</v>
      </c>
      <c r="S12" t="n">
        <v>58.53</v>
      </c>
      <c r="T12" t="n">
        <v>21268.37</v>
      </c>
      <c r="U12" t="n">
        <v>0.51</v>
      </c>
      <c r="V12" t="n">
        <v>0.76</v>
      </c>
      <c r="W12" t="n">
        <v>2.64</v>
      </c>
      <c r="X12" t="n">
        <v>1.27</v>
      </c>
      <c r="Y12" t="n">
        <v>0.5</v>
      </c>
      <c r="Z12" t="n">
        <v>10</v>
      </c>
      <c r="AA12" t="n">
        <v>405.7096067924523</v>
      </c>
      <c r="AB12" t="n">
        <v>555.1097826580628</v>
      </c>
      <c r="AC12" t="n">
        <v>502.1308841026497</v>
      </c>
      <c r="AD12" t="n">
        <v>405709.6067924523</v>
      </c>
      <c r="AE12" t="n">
        <v>555109.7826580629</v>
      </c>
      <c r="AF12" t="n">
        <v>2.220244279090089e-06</v>
      </c>
      <c r="AG12" t="n">
        <v>0.5840277777777777</v>
      </c>
      <c r="AH12" t="n">
        <v>502130.8841026497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2.3918</v>
      </c>
      <c r="E13" t="n">
        <v>41.81</v>
      </c>
      <c r="F13" t="n">
        <v>38.05</v>
      </c>
      <c r="G13" t="n">
        <v>71.34</v>
      </c>
      <c r="H13" t="n">
        <v>1</v>
      </c>
      <c r="I13" t="n">
        <v>32</v>
      </c>
      <c r="J13" t="n">
        <v>212.16</v>
      </c>
      <c r="K13" t="n">
        <v>54.38</v>
      </c>
      <c r="L13" t="n">
        <v>12</v>
      </c>
      <c r="M13" t="n">
        <v>30</v>
      </c>
      <c r="N13" t="n">
        <v>45.78</v>
      </c>
      <c r="O13" t="n">
        <v>26400.51</v>
      </c>
      <c r="P13" t="n">
        <v>508.51</v>
      </c>
      <c r="Q13" t="n">
        <v>790.1799999999999</v>
      </c>
      <c r="R13" t="n">
        <v>111.75</v>
      </c>
      <c r="S13" t="n">
        <v>58.53</v>
      </c>
      <c r="T13" t="n">
        <v>19405.22</v>
      </c>
      <c r="U13" t="n">
        <v>0.52</v>
      </c>
      <c r="V13" t="n">
        <v>0.76</v>
      </c>
      <c r="W13" t="n">
        <v>2.62</v>
      </c>
      <c r="X13" t="n">
        <v>1.15</v>
      </c>
      <c r="Y13" t="n">
        <v>0.5</v>
      </c>
      <c r="Z13" t="n">
        <v>10</v>
      </c>
      <c r="AA13" t="n">
        <v>400.949845334091</v>
      </c>
      <c r="AB13" t="n">
        <v>548.5972670448776</v>
      </c>
      <c r="AC13" t="n">
        <v>496.2399138392138</v>
      </c>
      <c r="AD13" t="n">
        <v>400949.845334091</v>
      </c>
      <c r="AE13" t="n">
        <v>548597.2670448776</v>
      </c>
      <c r="AF13" t="n">
        <v>2.233128791727365e-06</v>
      </c>
      <c r="AG13" t="n">
        <v>0.5806944444444445</v>
      </c>
      <c r="AH13" t="n">
        <v>496239.9138392138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2.4033</v>
      </c>
      <c r="E14" t="n">
        <v>41.61</v>
      </c>
      <c r="F14" t="n">
        <v>37.96</v>
      </c>
      <c r="G14" t="n">
        <v>78.55</v>
      </c>
      <c r="H14" t="n">
        <v>1.08</v>
      </c>
      <c r="I14" t="n">
        <v>29</v>
      </c>
      <c r="J14" t="n">
        <v>213.78</v>
      </c>
      <c r="K14" t="n">
        <v>54.38</v>
      </c>
      <c r="L14" t="n">
        <v>13</v>
      </c>
      <c r="M14" t="n">
        <v>27</v>
      </c>
      <c r="N14" t="n">
        <v>46.4</v>
      </c>
      <c r="O14" t="n">
        <v>26600.32</v>
      </c>
      <c r="P14" t="n">
        <v>505.32</v>
      </c>
      <c r="Q14" t="n">
        <v>790.16</v>
      </c>
      <c r="R14" t="n">
        <v>108.55</v>
      </c>
      <c r="S14" t="n">
        <v>58.53</v>
      </c>
      <c r="T14" t="n">
        <v>17818.85</v>
      </c>
      <c r="U14" t="n">
        <v>0.54</v>
      </c>
      <c r="V14" t="n">
        <v>0.76</v>
      </c>
      <c r="W14" t="n">
        <v>2.63</v>
      </c>
      <c r="X14" t="n">
        <v>1.06</v>
      </c>
      <c r="Y14" t="n">
        <v>0.5</v>
      </c>
      <c r="Z14" t="n">
        <v>10</v>
      </c>
      <c r="AA14" t="n">
        <v>396.9787735519872</v>
      </c>
      <c r="AB14" t="n">
        <v>543.1638714412805</v>
      </c>
      <c r="AC14" t="n">
        <v>491.3250738862054</v>
      </c>
      <c r="AD14" t="n">
        <v>396978.7735519872</v>
      </c>
      <c r="AE14" t="n">
        <v>543163.8714412806</v>
      </c>
      <c r="AF14" t="n">
        <v>2.243865885591762e-06</v>
      </c>
      <c r="AG14" t="n">
        <v>0.5779166666666666</v>
      </c>
      <c r="AH14" t="n">
        <v>491325.0738862054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2.4126</v>
      </c>
      <c r="E15" t="n">
        <v>41.45</v>
      </c>
      <c r="F15" t="n">
        <v>37.88</v>
      </c>
      <c r="G15" t="n">
        <v>84.18000000000001</v>
      </c>
      <c r="H15" t="n">
        <v>1.15</v>
      </c>
      <c r="I15" t="n">
        <v>27</v>
      </c>
      <c r="J15" t="n">
        <v>215.41</v>
      </c>
      <c r="K15" t="n">
        <v>54.38</v>
      </c>
      <c r="L15" t="n">
        <v>14</v>
      </c>
      <c r="M15" t="n">
        <v>25</v>
      </c>
      <c r="N15" t="n">
        <v>47.03</v>
      </c>
      <c r="O15" t="n">
        <v>26801</v>
      </c>
      <c r="P15" t="n">
        <v>503.03</v>
      </c>
      <c r="Q15" t="n">
        <v>790.17</v>
      </c>
      <c r="R15" t="n">
        <v>105.93</v>
      </c>
      <c r="S15" t="n">
        <v>58.53</v>
      </c>
      <c r="T15" t="n">
        <v>16520.67</v>
      </c>
      <c r="U15" t="n">
        <v>0.55</v>
      </c>
      <c r="V15" t="n">
        <v>0.77</v>
      </c>
      <c r="W15" t="n">
        <v>2.62</v>
      </c>
      <c r="X15" t="n">
        <v>0.98</v>
      </c>
      <c r="Y15" t="n">
        <v>0.5</v>
      </c>
      <c r="Z15" t="n">
        <v>10</v>
      </c>
      <c r="AA15" t="n">
        <v>393.9381464034836</v>
      </c>
      <c r="AB15" t="n">
        <v>539.0035512336954</v>
      </c>
      <c r="AC15" t="n">
        <v>487.5618088001861</v>
      </c>
      <c r="AD15" t="n">
        <v>393938.1464034836</v>
      </c>
      <c r="AE15" t="n">
        <v>539003.5512336954</v>
      </c>
      <c r="AF15" t="n">
        <v>2.252548926716883e-06</v>
      </c>
      <c r="AG15" t="n">
        <v>0.5756944444444445</v>
      </c>
      <c r="AH15" t="n">
        <v>487561.8088001861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2.4216</v>
      </c>
      <c r="E16" t="n">
        <v>41.3</v>
      </c>
      <c r="F16" t="n">
        <v>37.81</v>
      </c>
      <c r="G16" t="n">
        <v>90.73999999999999</v>
      </c>
      <c r="H16" t="n">
        <v>1.23</v>
      </c>
      <c r="I16" t="n">
        <v>25</v>
      </c>
      <c r="J16" t="n">
        <v>217.04</v>
      </c>
      <c r="K16" t="n">
        <v>54.38</v>
      </c>
      <c r="L16" t="n">
        <v>15</v>
      </c>
      <c r="M16" t="n">
        <v>23</v>
      </c>
      <c r="N16" t="n">
        <v>47.66</v>
      </c>
      <c r="O16" t="n">
        <v>27002.55</v>
      </c>
      <c r="P16" t="n">
        <v>499.8</v>
      </c>
      <c r="Q16" t="n">
        <v>790.1799999999999</v>
      </c>
      <c r="R16" t="n">
        <v>103.29</v>
      </c>
      <c r="S16" t="n">
        <v>58.53</v>
      </c>
      <c r="T16" t="n">
        <v>15207.34</v>
      </c>
      <c r="U16" t="n">
        <v>0.57</v>
      </c>
      <c r="V16" t="n">
        <v>0.77</v>
      </c>
      <c r="W16" t="n">
        <v>2.62</v>
      </c>
      <c r="X16" t="n">
        <v>0.9</v>
      </c>
      <c r="Y16" t="n">
        <v>0.5</v>
      </c>
      <c r="Z16" t="n">
        <v>10</v>
      </c>
      <c r="AA16" t="n">
        <v>390.4692256007613</v>
      </c>
      <c r="AB16" t="n">
        <v>534.2572207534256</v>
      </c>
      <c r="AC16" t="n">
        <v>483.2684614394367</v>
      </c>
      <c r="AD16" t="n">
        <v>390469.2256007612</v>
      </c>
      <c r="AE16" t="n">
        <v>534257.2207534256</v>
      </c>
      <c r="AF16" t="n">
        <v>2.260951869741193e-06</v>
      </c>
      <c r="AG16" t="n">
        <v>0.5736111111111111</v>
      </c>
      <c r="AH16" t="n">
        <v>483268.4614394367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2.4264</v>
      </c>
      <c r="E17" t="n">
        <v>41.21</v>
      </c>
      <c r="F17" t="n">
        <v>37.76</v>
      </c>
      <c r="G17" t="n">
        <v>94.41</v>
      </c>
      <c r="H17" t="n">
        <v>1.3</v>
      </c>
      <c r="I17" t="n">
        <v>24</v>
      </c>
      <c r="J17" t="n">
        <v>218.68</v>
      </c>
      <c r="K17" t="n">
        <v>54.38</v>
      </c>
      <c r="L17" t="n">
        <v>16</v>
      </c>
      <c r="M17" t="n">
        <v>22</v>
      </c>
      <c r="N17" t="n">
        <v>48.31</v>
      </c>
      <c r="O17" t="n">
        <v>27204.98</v>
      </c>
      <c r="P17" t="n">
        <v>495.76</v>
      </c>
      <c r="Q17" t="n">
        <v>790.16</v>
      </c>
      <c r="R17" t="n">
        <v>102.13</v>
      </c>
      <c r="S17" t="n">
        <v>58.53</v>
      </c>
      <c r="T17" t="n">
        <v>14634.68</v>
      </c>
      <c r="U17" t="n">
        <v>0.57</v>
      </c>
      <c r="V17" t="n">
        <v>0.77</v>
      </c>
      <c r="W17" t="n">
        <v>2.61</v>
      </c>
      <c r="X17" t="n">
        <v>0.86</v>
      </c>
      <c r="Y17" t="n">
        <v>0.5</v>
      </c>
      <c r="Z17" t="n">
        <v>10</v>
      </c>
      <c r="AA17" t="n">
        <v>387.2943556199713</v>
      </c>
      <c r="AB17" t="n">
        <v>529.9132235803307</v>
      </c>
      <c r="AC17" t="n">
        <v>479.3390492597037</v>
      </c>
      <c r="AD17" t="n">
        <v>387294.3556199713</v>
      </c>
      <c r="AE17" t="n">
        <v>529913.2235803307</v>
      </c>
      <c r="AF17" t="n">
        <v>2.26543343935416e-06</v>
      </c>
      <c r="AG17" t="n">
        <v>0.5723611111111111</v>
      </c>
      <c r="AH17" t="n">
        <v>479339.0492597037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2.4356</v>
      </c>
      <c r="E18" t="n">
        <v>41.06</v>
      </c>
      <c r="F18" t="n">
        <v>37.69</v>
      </c>
      <c r="G18" t="n">
        <v>102.78</v>
      </c>
      <c r="H18" t="n">
        <v>1.37</v>
      </c>
      <c r="I18" t="n">
        <v>22</v>
      </c>
      <c r="J18" t="n">
        <v>220.33</v>
      </c>
      <c r="K18" t="n">
        <v>54.38</v>
      </c>
      <c r="L18" t="n">
        <v>17</v>
      </c>
      <c r="M18" t="n">
        <v>20</v>
      </c>
      <c r="N18" t="n">
        <v>48.95</v>
      </c>
      <c r="O18" t="n">
        <v>27408.3</v>
      </c>
      <c r="P18" t="n">
        <v>494.26</v>
      </c>
      <c r="Q18" t="n">
        <v>790.16</v>
      </c>
      <c r="R18" t="n">
        <v>99.43000000000001</v>
      </c>
      <c r="S18" t="n">
        <v>58.53</v>
      </c>
      <c r="T18" t="n">
        <v>13291.98</v>
      </c>
      <c r="U18" t="n">
        <v>0.59</v>
      </c>
      <c r="V18" t="n">
        <v>0.77</v>
      </c>
      <c r="W18" t="n">
        <v>2.61</v>
      </c>
      <c r="X18" t="n">
        <v>0.78</v>
      </c>
      <c r="Y18" t="n">
        <v>0.5</v>
      </c>
      <c r="Z18" t="n">
        <v>10</v>
      </c>
      <c r="AA18" t="n">
        <v>384.8046847157174</v>
      </c>
      <c r="AB18" t="n">
        <v>526.5067460126021</v>
      </c>
      <c r="AC18" t="n">
        <v>476.2576811300178</v>
      </c>
      <c r="AD18" t="n">
        <v>384804.6847157174</v>
      </c>
      <c r="AE18" t="n">
        <v>526506.7460126021</v>
      </c>
      <c r="AF18" t="n">
        <v>2.274023114445677e-06</v>
      </c>
      <c r="AG18" t="n">
        <v>0.5702777777777778</v>
      </c>
      <c r="AH18" t="n">
        <v>476257.6811300178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2.4396</v>
      </c>
      <c r="E19" t="n">
        <v>40.99</v>
      </c>
      <c r="F19" t="n">
        <v>37.66</v>
      </c>
      <c r="G19" t="n">
        <v>107.59</v>
      </c>
      <c r="H19" t="n">
        <v>1.44</v>
      </c>
      <c r="I19" t="n">
        <v>21</v>
      </c>
      <c r="J19" t="n">
        <v>221.99</v>
      </c>
      <c r="K19" t="n">
        <v>54.38</v>
      </c>
      <c r="L19" t="n">
        <v>18</v>
      </c>
      <c r="M19" t="n">
        <v>19</v>
      </c>
      <c r="N19" t="n">
        <v>49.61</v>
      </c>
      <c r="O19" t="n">
        <v>27612.53</v>
      </c>
      <c r="P19" t="n">
        <v>492.56</v>
      </c>
      <c r="Q19" t="n">
        <v>790.1799999999999</v>
      </c>
      <c r="R19" t="n">
        <v>98.56</v>
      </c>
      <c r="S19" t="n">
        <v>58.53</v>
      </c>
      <c r="T19" t="n">
        <v>12861.44</v>
      </c>
      <c r="U19" t="n">
        <v>0.59</v>
      </c>
      <c r="V19" t="n">
        <v>0.77</v>
      </c>
      <c r="W19" t="n">
        <v>2.61</v>
      </c>
      <c r="X19" t="n">
        <v>0.75</v>
      </c>
      <c r="Y19" t="n">
        <v>0.5</v>
      </c>
      <c r="Z19" t="n">
        <v>10</v>
      </c>
      <c r="AA19" t="n">
        <v>383.1447052782114</v>
      </c>
      <c r="AB19" t="n">
        <v>524.235488913082</v>
      </c>
      <c r="AC19" t="n">
        <v>474.2031896203464</v>
      </c>
      <c r="AD19" t="n">
        <v>383144.7052782114</v>
      </c>
      <c r="AE19" t="n">
        <v>524235.4889130821</v>
      </c>
      <c r="AF19" t="n">
        <v>2.277757755789815e-06</v>
      </c>
      <c r="AG19" t="n">
        <v>0.5693055555555556</v>
      </c>
      <c r="AH19" t="n">
        <v>474203.1896203465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2.4451</v>
      </c>
      <c r="E20" t="n">
        <v>40.9</v>
      </c>
      <c r="F20" t="n">
        <v>37.6</v>
      </c>
      <c r="G20" t="n">
        <v>112.81</v>
      </c>
      <c r="H20" t="n">
        <v>1.51</v>
      </c>
      <c r="I20" t="n">
        <v>20</v>
      </c>
      <c r="J20" t="n">
        <v>223.65</v>
      </c>
      <c r="K20" t="n">
        <v>54.38</v>
      </c>
      <c r="L20" t="n">
        <v>19</v>
      </c>
      <c r="M20" t="n">
        <v>18</v>
      </c>
      <c r="N20" t="n">
        <v>50.27</v>
      </c>
      <c r="O20" t="n">
        <v>27817.81</v>
      </c>
      <c r="P20" t="n">
        <v>489.77</v>
      </c>
      <c r="Q20" t="n">
        <v>790.21</v>
      </c>
      <c r="R20" t="n">
        <v>96.67</v>
      </c>
      <c r="S20" t="n">
        <v>58.53</v>
      </c>
      <c r="T20" t="n">
        <v>11925.06</v>
      </c>
      <c r="U20" t="n">
        <v>0.61</v>
      </c>
      <c r="V20" t="n">
        <v>0.77</v>
      </c>
      <c r="W20" t="n">
        <v>2.61</v>
      </c>
      <c r="X20" t="n">
        <v>0.7</v>
      </c>
      <c r="Y20" t="n">
        <v>0.5</v>
      </c>
      <c r="Z20" t="n">
        <v>10</v>
      </c>
      <c r="AA20" t="n">
        <v>380.5674913740569</v>
      </c>
      <c r="AB20" t="n">
        <v>520.7092311507649</v>
      </c>
      <c r="AC20" t="n">
        <v>471.0134729497312</v>
      </c>
      <c r="AD20" t="n">
        <v>380567.491374057</v>
      </c>
      <c r="AE20" t="n">
        <v>520709.231150765</v>
      </c>
      <c r="AF20" t="n">
        <v>2.282892887638005e-06</v>
      </c>
      <c r="AG20" t="n">
        <v>0.5680555555555555</v>
      </c>
      <c r="AH20" t="n">
        <v>471013.4729497312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2.4494</v>
      </c>
      <c r="E21" t="n">
        <v>40.83</v>
      </c>
      <c r="F21" t="n">
        <v>37.57</v>
      </c>
      <c r="G21" t="n">
        <v>118.64</v>
      </c>
      <c r="H21" t="n">
        <v>1.58</v>
      </c>
      <c r="I21" t="n">
        <v>19</v>
      </c>
      <c r="J21" t="n">
        <v>225.32</v>
      </c>
      <c r="K21" t="n">
        <v>54.38</v>
      </c>
      <c r="L21" t="n">
        <v>20</v>
      </c>
      <c r="M21" t="n">
        <v>17</v>
      </c>
      <c r="N21" t="n">
        <v>50.95</v>
      </c>
      <c r="O21" t="n">
        <v>28023.89</v>
      </c>
      <c r="P21" t="n">
        <v>487.07</v>
      </c>
      <c r="Q21" t="n">
        <v>790.16</v>
      </c>
      <c r="R21" t="n">
        <v>95.63</v>
      </c>
      <c r="S21" t="n">
        <v>58.53</v>
      </c>
      <c r="T21" t="n">
        <v>11410.51</v>
      </c>
      <c r="U21" t="n">
        <v>0.61</v>
      </c>
      <c r="V21" t="n">
        <v>0.77</v>
      </c>
      <c r="W21" t="n">
        <v>2.6</v>
      </c>
      <c r="X21" t="n">
        <v>0.67</v>
      </c>
      <c r="Y21" t="n">
        <v>0.5</v>
      </c>
      <c r="Z21" t="n">
        <v>10</v>
      </c>
      <c r="AA21" t="n">
        <v>378.319433722054</v>
      </c>
      <c r="AB21" t="n">
        <v>517.6333394939904</v>
      </c>
      <c r="AC21" t="n">
        <v>468.2311400756382</v>
      </c>
      <c r="AD21" t="n">
        <v>378319.433722054</v>
      </c>
      <c r="AE21" t="n">
        <v>517633.3394939905</v>
      </c>
      <c r="AF21" t="n">
        <v>2.286907627082953e-06</v>
      </c>
      <c r="AG21" t="n">
        <v>0.5670833333333333</v>
      </c>
      <c r="AH21" t="n">
        <v>468231.1400756382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2.4546</v>
      </c>
      <c r="E22" t="n">
        <v>40.74</v>
      </c>
      <c r="F22" t="n">
        <v>37.52</v>
      </c>
      <c r="G22" t="n">
        <v>125.08</v>
      </c>
      <c r="H22" t="n">
        <v>1.64</v>
      </c>
      <c r="I22" t="n">
        <v>18</v>
      </c>
      <c r="J22" t="n">
        <v>227</v>
      </c>
      <c r="K22" t="n">
        <v>54.38</v>
      </c>
      <c r="L22" t="n">
        <v>21</v>
      </c>
      <c r="M22" t="n">
        <v>16</v>
      </c>
      <c r="N22" t="n">
        <v>51.62</v>
      </c>
      <c r="O22" t="n">
        <v>28230.92</v>
      </c>
      <c r="P22" t="n">
        <v>485.82</v>
      </c>
      <c r="Q22" t="n">
        <v>790.16</v>
      </c>
      <c r="R22" t="n">
        <v>94.03</v>
      </c>
      <c r="S22" t="n">
        <v>58.53</v>
      </c>
      <c r="T22" t="n">
        <v>10611.53</v>
      </c>
      <c r="U22" t="n">
        <v>0.62</v>
      </c>
      <c r="V22" t="n">
        <v>0.77</v>
      </c>
      <c r="W22" t="n">
        <v>2.6</v>
      </c>
      <c r="X22" t="n">
        <v>0.62</v>
      </c>
      <c r="Y22" t="n">
        <v>0.5</v>
      </c>
      <c r="Z22" t="n">
        <v>10</v>
      </c>
      <c r="AA22" t="n">
        <v>376.6900230491045</v>
      </c>
      <c r="AB22" t="n">
        <v>515.4039079267357</v>
      </c>
      <c r="AC22" t="n">
        <v>466.2144823281352</v>
      </c>
      <c r="AD22" t="n">
        <v>376690.0230491046</v>
      </c>
      <c r="AE22" t="n">
        <v>515403.9079267356</v>
      </c>
      <c r="AF22" t="n">
        <v>2.291762660830333e-06</v>
      </c>
      <c r="AG22" t="n">
        <v>0.5658333333333334</v>
      </c>
      <c r="AH22" t="n">
        <v>466214.4823281352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2.4591</v>
      </c>
      <c r="E23" t="n">
        <v>40.66</v>
      </c>
      <c r="F23" t="n">
        <v>37.49</v>
      </c>
      <c r="G23" t="n">
        <v>132.31</v>
      </c>
      <c r="H23" t="n">
        <v>1.71</v>
      </c>
      <c r="I23" t="n">
        <v>17</v>
      </c>
      <c r="J23" t="n">
        <v>228.69</v>
      </c>
      <c r="K23" t="n">
        <v>54.38</v>
      </c>
      <c r="L23" t="n">
        <v>22</v>
      </c>
      <c r="M23" t="n">
        <v>15</v>
      </c>
      <c r="N23" t="n">
        <v>52.31</v>
      </c>
      <c r="O23" t="n">
        <v>28438.91</v>
      </c>
      <c r="P23" t="n">
        <v>482.42</v>
      </c>
      <c r="Q23" t="n">
        <v>790.16</v>
      </c>
      <c r="R23" t="n">
        <v>92.95999999999999</v>
      </c>
      <c r="S23" t="n">
        <v>58.53</v>
      </c>
      <c r="T23" t="n">
        <v>10083</v>
      </c>
      <c r="U23" t="n">
        <v>0.63</v>
      </c>
      <c r="V23" t="n">
        <v>0.77</v>
      </c>
      <c r="W23" t="n">
        <v>2.6</v>
      </c>
      <c r="X23" t="n">
        <v>0.58</v>
      </c>
      <c r="Y23" t="n">
        <v>0.5</v>
      </c>
      <c r="Z23" t="n">
        <v>10</v>
      </c>
      <c r="AA23" t="n">
        <v>374.0394959890338</v>
      </c>
      <c r="AB23" t="n">
        <v>511.7773398701457</v>
      </c>
      <c r="AC23" t="n">
        <v>462.934028836946</v>
      </c>
      <c r="AD23" t="n">
        <v>374039.4959890338</v>
      </c>
      <c r="AE23" t="n">
        <v>511777.3398701457</v>
      </c>
      <c r="AF23" t="n">
        <v>2.295964132342488e-06</v>
      </c>
      <c r="AG23" t="n">
        <v>0.5647222222222221</v>
      </c>
      <c r="AH23" t="n">
        <v>462934.0288369459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2.4638</v>
      </c>
      <c r="E24" t="n">
        <v>40.59</v>
      </c>
      <c r="F24" t="n">
        <v>37.45</v>
      </c>
      <c r="G24" t="n">
        <v>140.43</v>
      </c>
      <c r="H24" t="n">
        <v>1.77</v>
      </c>
      <c r="I24" t="n">
        <v>16</v>
      </c>
      <c r="J24" t="n">
        <v>230.38</v>
      </c>
      <c r="K24" t="n">
        <v>54.38</v>
      </c>
      <c r="L24" t="n">
        <v>23</v>
      </c>
      <c r="M24" t="n">
        <v>14</v>
      </c>
      <c r="N24" t="n">
        <v>53</v>
      </c>
      <c r="O24" t="n">
        <v>28647.87</v>
      </c>
      <c r="P24" t="n">
        <v>478.31</v>
      </c>
      <c r="Q24" t="n">
        <v>790.17</v>
      </c>
      <c r="R24" t="n">
        <v>91.59999999999999</v>
      </c>
      <c r="S24" t="n">
        <v>58.53</v>
      </c>
      <c r="T24" t="n">
        <v>9407.040000000001</v>
      </c>
      <c r="U24" t="n">
        <v>0.64</v>
      </c>
      <c r="V24" t="n">
        <v>0.77</v>
      </c>
      <c r="W24" t="n">
        <v>2.6</v>
      </c>
      <c r="X24" t="n">
        <v>0.55</v>
      </c>
      <c r="Y24" t="n">
        <v>0.5</v>
      </c>
      <c r="Z24" t="n">
        <v>10</v>
      </c>
      <c r="AA24" t="n">
        <v>370.9496108259139</v>
      </c>
      <c r="AB24" t="n">
        <v>507.5496226738522</v>
      </c>
      <c r="AC24" t="n">
        <v>459.1097990362284</v>
      </c>
      <c r="AD24" t="n">
        <v>370949.6108259139</v>
      </c>
      <c r="AE24" t="n">
        <v>507549.6226738523</v>
      </c>
      <c r="AF24" t="n">
        <v>2.30035233592185e-06</v>
      </c>
      <c r="AG24" t="n">
        <v>0.5637500000000001</v>
      </c>
      <c r="AH24" t="n">
        <v>459109.7990362284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2.4645</v>
      </c>
      <c r="E25" t="n">
        <v>40.58</v>
      </c>
      <c r="F25" t="n">
        <v>37.44</v>
      </c>
      <c r="G25" t="n">
        <v>140.39</v>
      </c>
      <c r="H25" t="n">
        <v>1.84</v>
      </c>
      <c r="I25" t="n">
        <v>16</v>
      </c>
      <c r="J25" t="n">
        <v>232.08</v>
      </c>
      <c r="K25" t="n">
        <v>54.38</v>
      </c>
      <c r="L25" t="n">
        <v>24</v>
      </c>
      <c r="M25" t="n">
        <v>14</v>
      </c>
      <c r="N25" t="n">
        <v>53.71</v>
      </c>
      <c r="O25" t="n">
        <v>28857.81</v>
      </c>
      <c r="P25" t="n">
        <v>476.32</v>
      </c>
      <c r="Q25" t="n">
        <v>790.16</v>
      </c>
      <c r="R25" t="n">
        <v>91.41</v>
      </c>
      <c r="S25" t="n">
        <v>58.53</v>
      </c>
      <c r="T25" t="n">
        <v>9315.84</v>
      </c>
      <c r="U25" t="n">
        <v>0.64</v>
      </c>
      <c r="V25" t="n">
        <v>0.77</v>
      </c>
      <c r="W25" t="n">
        <v>2.59</v>
      </c>
      <c r="X25" t="n">
        <v>0.54</v>
      </c>
      <c r="Y25" t="n">
        <v>0.5</v>
      </c>
      <c r="Z25" t="n">
        <v>10</v>
      </c>
      <c r="AA25" t="n">
        <v>369.7186626193412</v>
      </c>
      <c r="AB25" t="n">
        <v>505.8653850320172</v>
      </c>
      <c r="AC25" t="n">
        <v>457.5863026710877</v>
      </c>
      <c r="AD25" t="n">
        <v>369718.6626193412</v>
      </c>
      <c r="AE25" t="n">
        <v>505865.3850320172</v>
      </c>
      <c r="AF25" t="n">
        <v>2.301005898157074e-06</v>
      </c>
      <c r="AG25" t="n">
        <v>0.5636111111111111</v>
      </c>
      <c r="AH25" t="n">
        <v>457586.3026710877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2.4681</v>
      </c>
      <c r="E26" t="n">
        <v>40.52</v>
      </c>
      <c r="F26" t="n">
        <v>37.42</v>
      </c>
      <c r="G26" t="n">
        <v>149.67</v>
      </c>
      <c r="H26" t="n">
        <v>1.9</v>
      </c>
      <c r="I26" t="n">
        <v>15</v>
      </c>
      <c r="J26" t="n">
        <v>233.79</v>
      </c>
      <c r="K26" t="n">
        <v>54.38</v>
      </c>
      <c r="L26" t="n">
        <v>25</v>
      </c>
      <c r="M26" t="n">
        <v>13</v>
      </c>
      <c r="N26" t="n">
        <v>54.42</v>
      </c>
      <c r="O26" t="n">
        <v>29068.74</v>
      </c>
      <c r="P26" t="n">
        <v>476.03</v>
      </c>
      <c r="Q26" t="n">
        <v>790.16</v>
      </c>
      <c r="R26" t="n">
        <v>90.70999999999999</v>
      </c>
      <c r="S26" t="n">
        <v>58.53</v>
      </c>
      <c r="T26" t="n">
        <v>8967.23</v>
      </c>
      <c r="U26" t="n">
        <v>0.65</v>
      </c>
      <c r="V26" t="n">
        <v>0.78</v>
      </c>
      <c r="W26" t="n">
        <v>2.59</v>
      </c>
      <c r="X26" t="n">
        <v>0.51</v>
      </c>
      <c r="Y26" t="n">
        <v>0.5</v>
      </c>
      <c r="Z26" t="n">
        <v>10</v>
      </c>
      <c r="AA26" t="n">
        <v>368.9668086177521</v>
      </c>
      <c r="AB26" t="n">
        <v>504.8366652175856</v>
      </c>
      <c r="AC26" t="n">
        <v>456.6557624319281</v>
      </c>
      <c r="AD26" t="n">
        <v>368966.8086177521</v>
      </c>
      <c r="AE26" t="n">
        <v>504836.6652175856</v>
      </c>
      <c r="AF26" t="n">
        <v>2.304367075366799e-06</v>
      </c>
      <c r="AG26" t="n">
        <v>0.5627777777777778</v>
      </c>
      <c r="AH26" t="n">
        <v>456655.7624319281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2.4724</v>
      </c>
      <c r="E27" t="n">
        <v>40.45</v>
      </c>
      <c r="F27" t="n">
        <v>37.39</v>
      </c>
      <c r="G27" t="n">
        <v>160.22</v>
      </c>
      <c r="H27" t="n">
        <v>1.96</v>
      </c>
      <c r="I27" t="n">
        <v>14</v>
      </c>
      <c r="J27" t="n">
        <v>235.51</v>
      </c>
      <c r="K27" t="n">
        <v>54.38</v>
      </c>
      <c r="L27" t="n">
        <v>26</v>
      </c>
      <c r="M27" t="n">
        <v>12</v>
      </c>
      <c r="N27" t="n">
        <v>55.14</v>
      </c>
      <c r="O27" t="n">
        <v>29280.69</v>
      </c>
      <c r="P27" t="n">
        <v>471.19</v>
      </c>
      <c r="Q27" t="n">
        <v>790.16</v>
      </c>
      <c r="R27" t="n">
        <v>89.59</v>
      </c>
      <c r="S27" t="n">
        <v>58.53</v>
      </c>
      <c r="T27" t="n">
        <v>8412</v>
      </c>
      <c r="U27" t="n">
        <v>0.65</v>
      </c>
      <c r="V27" t="n">
        <v>0.78</v>
      </c>
      <c r="W27" t="n">
        <v>2.59</v>
      </c>
      <c r="X27" t="n">
        <v>0.48</v>
      </c>
      <c r="Y27" t="n">
        <v>0.5</v>
      </c>
      <c r="Z27" t="n">
        <v>10</v>
      </c>
      <c r="AA27" t="n">
        <v>365.5821985727225</v>
      </c>
      <c r="AB27" t="n">
        <v>500.2056924355193</v>
      </c>
      <c r="AC27" t="n">
        <v>452.4667631925711</v>
      </c>
      <c r="AD27" t="n">
        <v>365582.1985727225</v>
      </c>
      <c r="AE27" t="n">
        <v>500205.6924355192</v>
      </c>
      <c r="AF27" t="n">
        <v>2.308381814811747e-06</v>
      </c>
      <c r="AG27" t="n">
        <v>0.5618055555555556</v>
      </c>
      <c r="AH27" t="n">
        <v>452466.7631925711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2.4728</v>
      </c>
      <c r="E28" t="n">
        <v>40.44</v>
      </c>
      <c r="F28" t="n">
        <v>37.38</v>
      </c>
      <c r="G28" t="n">
        <v>160.2</v>
      </c>
      <c r="H28" t="n">
        <v>2.02</v>
      </c>
      <c r="I28" t="n">
        <v>14</v>
      </c>
      <c r="J28" t="n">
        <v>237.24</v>
      </c>
      <c r="K28" t="n">
        <v>54.38</v>
      </c>
      <c r="L28" t="n">
        <v>27</v>
      </c>
      <c r="M28" t="n">
        <v>12</v>
      </c>
      <c r="N28" t="n">
        <v>55.86</v>
      </c>
      <c r="O28" t="n">
        <v>29493.67</v>
      </c>
      <c r="P28" t="n">
        <v>471.57</v>
      </c>
      <c r="Q28" t="n">
        <v>790.17</v>
      </c>
      <c r="R28" t="n">
        <v>89.3</v>
      </c>
      <c r="S28" t="n">
        <v>58.53</v>
      </c>
      <c r="T28" t="n">
        <v>8267.950000000001</v>
      </c>
      <c r="U28" t="n">
        <v>0.66</v>
      </c>
      <c r="V28" t="n">
        <v>0.78</v>
      </c>
      <c r="W28" t="n">
        <v>2.59</v>
      </c>
      <c r="X28" t="n">
        <v>0.48</v>
      </c>
      <c r="Y28" t="n">
        <v>0.5</v>
      </c>
      <c r="Z28" t="n">
        <v>10</v>
      </c>
      <c r="AA28" t="n">
        <v>365.704752511667</v>
      </c>
      <c r="AB28" t="n">
        <v>500.3733761414813</v>
      </c>
      <c r="AC28" t="n">
        <v>452.6184434009816</v>
      </c>
      <c r="AD28" t="n">
        <v>365704.752511667</v>
      </c>
      <c r="AE28" t="n">
        <v>500373.3761414813</v>
      </c>
      <c r="AF28" t="n">
        <v>2.308755278946161e-06</v>
      </c>
      <c r="AG28" t="n">
        <v>0.5616666666666666</v>
      </c>
      <c r="AH28" t="n">
        <v>452618.4434009816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2.4775</v>
      </c>
      <c r="E29" t="n">
        <v>40.36</v>
      </c>
      <c r="F29" t="n">
        <v>37.34</v>
      </c>
      <c r="G29" t="n">
        <v>172.34</v>
      </c>
      <c r="H29" t="n">
        <v>2.08</v>
      </c>
      <c r="I29" t="n">
        <v>13</v>
      </c>
      <c r="J29" t="n">
        <v>238.97</v>
      </c>
      <c r="K29" t="n">
        <v>54.38</v>
      </c>
      <c r="L29" t="n">
        <v>28</v>
      </c>
      <c r="M29" t="n">
        <v>11</v>
      </c>
      <c r="N29" t="n">
        <v>56.6</v>
      </c>
      <c r="O29" t="n">
        <v>29707.68</v>
      </c>
      <c r="P29" t="n">
        <v>467.09</v>
      </c>
      <c r="Q29" t="n">
        <v>790.16</v>
      </c>
      <c r="R29" t="n">
        <v>87.97</v>
      </c>
      <c r="S29" t="n">
        <v>58.53</v>
      </c>
      <c r="T29" t="n">
        <v>7610</v>
      </c>
      <c r="U29" t="n">
        <v>0.67</v>
      </c>
      <c r="V29" t="n">
        <v>0.78</v>
      </c>
      <c r="W29" t="n">
        <v>2.59</v>
      </c>
      <c r="X29" t="n">
        <v>0.44</v>
      </c>
      <c r="Y29" t="n">
        <v>0.5</v>
      </c>
      <c r="Z29" t="n">
        <v>10</v>
      </c>
      <c r="AA29" t="n">
        <v>362.4440760899676</v>
      </c>
      <c r="AB29" t="n">
        <v>495.911974810421</v>
      </c>
      <c r="AC29" t="n">
        <v>448.5828319513417</v>
      </c>
      <c r="AD29" t="n">
        <v>362444.0760899676</v>
      </c>
      <c r="AE29" t="n">
        <v>495911.974810421</v>
      </c>
      <c r="AF29" t="n">
        <v>2.313143482525523e-06</v>
      </c>
      <c r="AG29" t="n">
        <v>0.5605555555555556</v>
      </c>
      <c r="AH29" t="n">
        <v>448582.8319513417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2.477</v>
      </c>
      <c r="E30" t="n">
        <v>40.37</v>
      </c>
      <c r="F30" t="n">
        <v>37.35</v>
      </c>
      <c r="G30" t="n">
        <v>172.38</v>
      </c>
      <c r="H30" t="n">
        <v>2.14</v>
      </c>
      <c r="I30" t="n">
        <v>13</v>
      </c>
      <c r="J30" t="n">
        <v>240.72</v>
      </c>
      <c r="K30" t="n">
        <v>54.38</v>
      </c>
      <c r="L30" t="n">
        <v>29</v>
      </c>
      <c r="M30" t="n">
        <v>11</v>
      </c>
      <c r="N30" t="n">
        <v>57.34</v>
      </c>
      <c r="O30" t="n">
        <v>29922.88</v>
      </c>
      <c r="P30" t="n">
        <v>469.5</v>
      </c>
      <c r="Q30" t="n">
        <v>790.17</v>
      </c>
      <c r="R30" t="n">
        <v>88.31</v>
      </c>
      <c r="S30" t="n">
        <v>58.53</v>
      </c>
      <c r="T30" t="n">
        <v>7780.86</v>
      </c>
      <c r="U30" t="n">
        <v>0.66</v>
      </c>
      <c r="V30" t="n">
        <v>0.78</v>
      </c>
      <c r="W30" t="n">
        <v>2.59</v>
      </c>
      <c r="X30" t="n">
        <v>0.45</v>
      </c>
      <c r="Y30" t="n">
        <v>0.5</v>
      </c>
      <c r="Z30" t="n">
        <v>10</v>
      </c>
      <c r="AA30" t="n">
        <v>363.8681190666886</v>
      </c>
      <c r="AB30" t="n">
        <v>497.8604132355129</v>
      </c>
      <c r="AC30" t="n">
        <v>450.3453141477933</v>
      </c>
      <c r="AD30" t="n">
        <v>363868.1190666886</v>
      </c>
      <c r="AE30" t="n">
        <v>497860.4132355129</v>
      </c>
      <c r="AF30" t="n">
        <v>2.312676652357506e-06</v>
      </c>
      <c r="AG30" t="n">
        <v>0.5606944444444444</v>
      </c>
      <c r="AH30" t="n">
        <v>450345.3141477933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2.4771</v>
      </c>
      <c r="E31" t="n">
        <v>40.37</v>
      </c>
      <c r="F31" t="n">
        <v>37.35</v>
      </c>
      <c r="G31" t="n">
        <v>172.37</v>
      </c>
      <c r="H31" t="n">
        <v>2.2</v>
      </c>
      <c r="I31" t="n">
        <v>13</v>
      </c>
      <c r="J31" t="n">
        <v>242.47</v>
      </c>
      <c r="K31" t="n">
        <v>54.38</v>
      </c>
      <c r="L31" t="n">
        <v>30</v>
      </c>
      <c r="M31" t="n">
        <v>11</v>
      </c>
      <c r="N31" t="n">
        <v>58.1</v>
      </c>
      <c r="O31" t="n">
        <v>30139.04</v>
      </c>
      <c r="P31" t="n">
        <v>463.05</v>
      </c>
      <c r="Q31" t="n">
        <v>790.16</v>
      </c>
      <c r="R31" t="n">
        <v>88.11</v>
      </c>
      <c r="S31" t="n">
        <v>58.53</v>
      </c>
      <c r="T31" t="n">
        <v>7681</v>
      </c>
      <c r="U31" t="n">
        <v>0.66</v>
      </c>
      <c r="V31" t="n">
        <v>0.78</v>
      </c>
      <c r="W31" t="n">
        <v>2.6</v>
      </c>
      <c r="X31" t="n">
        <v>0.45</v>
      </c>
      <c r="Y31" t="n">
        <v>0.5</v>
      </c>
      <c r="Z31" t="n">
        <v>10</v>
      </c>
      <c r="AA31" t="n">
        <v>360.3110596584072</v>
      </c>
      <c r="AB31" t="n">
        <v>492.9934876267164</v>
      </c>
      <c r="AC31" t="n">
        <v>445.9428810883275</v>
      </c>
      <c r="AD31" t="n">
        <v>360311.0596584072</v>
      </c>
      <c r="AE31" t="n">
        <v>492993.4876267164</v>
      </c>
      <c r="AF31" t="n">
        <v>2.312770018391109e-06</v>
      </c>
      <c r="AG31" t="n">
        <v>0.5606944444444444</v>
      </c>
      <c r="AH31" t="n">
        <v>445942.8810883274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2.4823</v>
      </c>
      <c r="E32" t="n">
        <v>40.28</v>
      </c>
      <c r="F32" t="n">
        <v>37.3</v>
      </c>
      <c r="G32" t="n">
        <v>186.51</v>
      </c>
      <c r="H32" t="n">
        <v>2.26</v>
      </c>
      <c r="I32" t="n">
        <v>12</v>
      </c>
      <c r="J32" t="n">
        <v>244.23</v>
      </c>
      <c r="K32" t="n">
        <v>54.38</v>
      </c>
      <c r="L32" t="n">
        <v>31</v>
      </c>
      <c r="M32" t="n">
        <v>10</v>
      </c>
      <c r="N32" t="n">
        <v>58.86</v>
      </c>
      <c r="O32" t="n">
        <v>30356.28</v>
      </c>
      <c r="P32" t="n">
        <v>462.98</v>
      </c>
      <c r="Q32" t="n">
        <v>790.17</v>
      </c>
      <c r="R32" t="n">
        <v>86.52</v>
      </c>
      <c r="S32" t="n">
        <v>58.53</v>
      </c>
      <c r="T32" t="n">
        <v>6889.98</v>
      </c>
      <c r="U32" t="n">
        <v>0.68</v>
      </c>
      <c r="V32" t="n">
        <v>0.78</v>
      </c>
      <c r="W32" t="n">
        <v>2.59</v>
      </c>
      <c r="X32" t="n">
        <v>0.4</v>
      </c>
      <c r="Y32" t="n">
        <v>0.5</v>
      </c>
      <c r="Z32" t="n">
        <v>10</v>
      </c>
      <c r="AA32" t="n">
        <v>359.3841935034006</v>
      </c>
      <c r="AB32" t="n">
        <v>491.7253084629875</v>
      </c>
      <c r="AC32" t="n">
        <v>444.7957351640842</v>
      </c>
      <c r="AD32" t="n">
        <v>359384.1935034006</v>
      </c>
      <c r="AE32" t="n">
        <v>491725.3084629875</v>
      </c>
      <c r="AF32" t="n">
        <v>2.317625052138489e-06</v>
      </c>
      <c r="AG32" t="n">
        <v>0.5594444444444444</v>
      </c>
      <c r="AH32" t="n">
        <v>444795.7351640842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2.482</v>
      </c>
      <c r="E33" t="n">
        <v>40.29</v>
      </c>
      <c r="F33" t="n">
        <v>37.31</v>
      </c>
      <c r="G33" t="n">
        <v>186.54</v>
      </c>
      <c r="H33" t="n">
        <v>2.31</v>
      </c>
      <c r="I33" t="n">
        <v>12</v>
      </c>
      <c r="J33" t="n">
        <v>246</v>
      </c>
      <c r="K33" t="n">
        <v>54.38</v>
      </c>
      <c r="L33" t="n">
        <v>32</v>
      </c>
      <c r="M33" t="n">
        <v>10</v>
      </c>
      <c r="N33" t="n">
        <v>59.63</v>
      </c>
      <c r="O33" t="n">
        <v>30574.64</v>
      </c>
      <c r="P33" t="n">
        <v>462.32</v>
      </c>
      <c r="Q33" t="n">
        <v>790.17</v>
      </c>
      <c r="R33" t="n">
        <v>86.76000000000001</v>
      </c>
      <c r="S33" t="n">
        <v>58.53</v>
      </c>
      <c r="T33" t="n">
        <v>7008.76</v>
      </c>
      <c r="U33" t="n">
        <v>0.67</v>
      </c>
      <c r="V33" t="n">
        <v>0.78</v>
      </c>
      <c r="W33" t="n">
        <v>2.59</v>
      </c>
      <c r="X33" t="n">
        <v>0.4</v>
      </c>
      <c r="Y33" t="n">
        <v>0.5</v>
      </c>
      <c r="Z33" t="n">
        <v>10</v>
      </c>
      <c r="AA33" t="n">
        <v>359.0932805868429</v>
      </c>
      <c r="AB33" t="n">
        <v>491.3272685763812</v>
      </c>
      <c r="AC33" t="n">
        <v>444.4356836456031</v>
      </c>
      <c r="AD33" t="n">
        <v>359093.2805868429</v>
      </c>
      <c r="AE33" t="n">
        <v>491327.2685763812</v>
      </c>
      <c r="AF33" t="n">
        <v>2.317344954037679e-06</v>
      </c>
      <c r="AG33" t="n">
        <v>0.5595833333333333</v>
      </c>
      <c r="AH33" t="n">
        <v>444435.6836456031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2.4867</v>
      </c>
      <c r="E34" t="n">
        <v>40.21</v>
      </c>
      <c r="F34" t="n">
        <v>37.27</v>
      </c>
      <c r="G34" t="n">
        <v>203.29</v>
      </c>
      <c r="H34" t="n">
        <v>2.37</v>
      </c>
      <c r="I34" t="n">
        <v>11</v>
      </c>
      <c r="J34" t="n">
        <v>247.78</v>
      </c>
      <c r="K34" t="n">
        <v>54.38</v>
      </c>
      <c r="L34" t="n">
        <v>33</v>
      </c>
      <c r="M34" t="n">
        <v>9</v>
      </c>
      <c r="N34" t="n">
        <v>60.41</v>
      </c>
      <c r="O34" t="n">
        <v>30794.11</v>
      </c>
      <c r="P34" t="n">
        <v>458.61</v>
      </c>
      <c r="Q34" t="n">
        <v>790.17</v>
      </c>
      <c r="R34" t="n">
        <v>85.42</v>
      </c>
      <c r="S34" t="n">
        <v>58.53</v>
      </c>
      <c r="T34" t="n">
        <v>6346.11</v>
      </c>
      <c r="U34" t="n">
        <v>0.6899999999999999</v>
      </c>
      <c r="V34" t="n">
        <v>0.78</v>
      </c>
      <c r="W34" t="n">
        <v>2.6</v>
      </c>
      <c r="X34" t="n">
        <v>0.37</v>
      </c>
      <c r="Y34" t="n">
        <v>0.5</v>
      </c>
      <c r="Z34" t="n">
        <v>10</v>
      </c>
      <c r="AA34" t="n">
        <v>356.2784084017457</v>
      </c>
      <c r="AB34" t="n">
        <v>487.4758362693349</v>
      </c>
      <c r="AC34" t="n">
        <v>440.9518266324221</v>
      </c>
      <c r="AD34" t="n">
        <v>356278.4084017457</v>
      </c>
      <c r="AE34" t="n">
        <v>487475.8362693349</v>
      </c>
      <c r="AF34" t="n">
        <v>2.321733157617041e-06</v>
      </c>
      <c r="AG34" t="n">
        <v>0.5584722222222223</v>
      </c>
      <c r="AH34" t="n">
        <v>440951.826632422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2.487</v>
      </c>
      <c r="E35" t="n">
        <v>40.21</v>
      </c>
      <c r="F35" t="n">
        <v>37.26</v>
      </c>
      <c r="G35" t="n">
        <v>203.26</v>
      </c>
      <c r="H35" t="n">
        <v>2.42</v>
      </c>
      <c r="I35" t="n">
        <v>11</v>
      </c>
      <c r="J35" t="n">
        <v>249.57</v>
      </c>
      <c r="K35" t="n">
        <v>54.38</v>
      </c>
      <c r="L35" t="n">
        <v>34</v>
      </c>
      <c r="M35" t="n">
        <v>9</v>
      </c>
      <c r="N35" t="n">
        <v>61.2</v>
      </c>
      <c r="O35" t="n">
        <v>31014.73</v>
      </c>
      <c r="P35" t="n">
        <v>457.27</v>
      </c>
      <c r="Q35" t="n">
        <v>790.16</v>
      </c>
      <c r="R35" t="n">
        <v>85.43000000000001</v>
      </c>
      <c r="S35" t="n">
        <v>58.53</v>
      </c>
      <c r="T35" t="n">
        <v>6350.17</v>
      </c>
      <c r="U35" t="n">
        <v>0.6899999999999999</v>
      </c>
      <c r="V35" t="n">
        <v>0.78</v>
      </c>
      <c r="W35" t="n">
        <v>2.59</v>
      </c>
      <c r="X35" t="n">
        <v>0.36</v>
      </c>
      <c r="Y35" t="n">
        <v>0.5</v>
      </c>
      <c r="Z35" t="n">
        <v>10</v>
      </c>
      <c r="AA35" t="n">
        <v>355.4754991157826</v>
      </c>
      <c r="AB35" t="n">
        <v>486.3772603624224</v>
      </c>
      <c r="AC35" t="n">
        <v>439.9580972682044</v>
      </c>
      <c r="AD35" t="n">
        <v>355475.4991157826</v>
      </c>
      <c r="AE35" t="n">
        <v>486377.2603624224</v>
      </c>
      <c r="AF35" t="n">
        <v>2.322013255717851e-06</v>
      </c>
      <c r="AG35" t="n">
        <v>0.5584722222222223</v>
      </c>
      <c r="AH35" t="n">
        <v>439958.0972682044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2.4861</v>
      </c>
      <c r="E36" t="n">
        <v>40.22</v>
      </c>
      <c r="F36" t="n">
        <v>37.28</v>
      </c>
      <c r="G36" t="n">
        <v>203.34</v>
      </c>
      <c r="H36" t="n">
        <v>2.48</v>
      </c>
      <c r="I36" t="n">
        <v>11</v>
      </c>
      <c r="J36" t="n">
        <v>251.37</v>
      </c>
      <c r="K36" t="n">
        <v>54.38</v>
      </c>
      <c r="L36" t="n">
        <v>35</v>
      </c>
      <c r="M36" t="n">
        <v>9</v>
      </c>
      <c r="N36" t="n">
        <v>61.99</v>
      </c>
      <c r="O36" t="n">
        <v>31236.5</v>
      </c>
      <c r="P36" t="n">
        <v>454.89</v>
      </c>
      <c r="Q36" t="n">
        <v>790.16</v>
      </c>
      <c r="R36" t="n">
        <v>85.95</v>
      </c>
      <c r="S36" t="n">
        <v>58.53</v>
      </c>
      <c r="T36" t="n">
        <v>6607.88</v>
      </c>
      <c r="U36" t="n">
        <v>0.68</v>
      </c>
      <c r="V36" t="n">
        <v>0.78</v>
      </c>
      <c r="W36" t="n">
        <v>2.59</v>
      </c>
      <c r="X36" t="n">
        <v>0.38</v>
      </c>
      <c r="Y36" t="n">
        <v>0.5</v>
      </c>
      <c r="Z36" t="n">
        <v>10</v>
      </c>
      <c r="AA36" t="n">
        <v>354.3556190429272</v>
      </c>
      <c r="AB36" t="n">
        <v>484.8449910411197</v>
      </c>
      <c r="AC36" t="n">
        <v>438.5720655803732</v>
      </c>
      <c r="AD36" t="n">
        <v>354355.6190429272</v>
      </c>
      <c r="AE36" t="n">
        <v>484844.9910411197</v>
      </c>
      <c r="AF36" t="n">
        <v>2.32117296141542e-06</v>
      </c>
      <c r="AG36" t="n">
        <v>0.5586111111111111</v>
      </c>
      <c r="AH36" t="n">
        <v>438572.0655803732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2.4912</v>
      </c>
      <c r="E37" t="n">
        <v>40.14</v>
      </c>
      <c r="F37" t="n">
        <v>37.24</v>
      </c>
      <c r="G37" t="n">
        <v>223.42</v>
      </c>
      <c r="H37" t="n">
        <v>2.53</v>
      </c>
      <c r="I37" t="n">
        <v>10</v>
      </c>
      <c r="J37" t="n">
        <v>253.18</v>
      </c>
      <c r="K37" t="n">
        <v>54.38</v>
      </c>
      <c r="L37" t="n">
        <v>36</v>
      </c>
      <c r="M37" t="n">
        <v>8</v>
      </c>
      <c r="N37" t="n">
        <v>62.8</v>
      </c>
      <c r="O37" t="n">
        <v>31459.45</v>
      </c>
      <c r="P37" t="n">
        <v>452.83</v>
      </c>
      <c r="Q37" t="n">
        <v>790.17</v>
      </c>
      <c r="R37" t="n">
        <v>84.41</v>
      </c>
      <c r="S37" t="n">
        <v>58.53</v>
      </c>
      <c r="T37" t="n">
        <v>5843.7</v>
      </c>
      <c r="U37" t="n">
        <v>0.6899999999999999</v>
      </c>
      <c r="V37" t="n">
        <v>0.78</v>
      </c>
      <c r="W37" t="n">
        <v>2.59</v>
      </c>
      <c r="X37" t="n">
        <v>0.33</v>
      </c>
      <c r="Y37" t="n">
        <v>0.5</v>
      </c>
      <c r="Z37" t="n">
        <v>10</v>
      </c>
      <c r="AA37" t="n">
        <v>352.399520514473</v>
      </c>
      <c r="AB37" t="n">
        <v>482.1685707375121</v>
      </c>
      <c r="AC37" t="n">
        <v>436.1510790741625</v>
      </c>
      <c r="AD37" t="n">
        <v>352399.520514473</v>
      </c>
      <c r="AE37" t="n">
        <v>482168.5707375121</v>
      </c>
      <c r="AF37" t="n">
        <v>2.325934629129196e-06</v>
      </c>
      <c r="AG37" t="n">
        <v>0.5575</v>
      </c>
      <c r="AH37" t="n">
        <v>436151.0790741625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2.4911</v>
      </c>
      <c r="E38" t="n">
        <v>40.14</v>
      </c>
      <c r="F38" t="n">
        <v>37.24</v>
      </c>
      <c r="G38" t="n">
        <v>223.42</v>
      </c>
      <c r="H38" t="n">
        <v>2.58</v>
      </c>
      <c r="I38" t="n">
        <v>10</v>
      </c>
      <c r="J38" t="n">
        <v>255</v>
      </c>
      <c r="K38" t="n">
        <v>54.38</v>
      </c>
      <c r="L38" t="n">
        <v>37</v>
      </c>
      <c r="M38" t="n">
        <v>8</v>
      </c>
      <c r="N38" t="n">
        <v>63.62</v>
      </c>
      <c r="O38" t="n">
        <v>31683.59</v>
      </c>
      <c r="P38" t="n">
        <v>452.39</v>
      </c>
      <c r="Q38" t="n">
        <v>790.17</v>
      </c>
      <c r="R38" t="n">
        <v>84.45999999999999</v>
      </c>
      <c r="S38" t="n">
        <v>58.53</v>
      </c>
      <c r="T38" t="n">
        <v>5871.05</v>
      </c>
      <c r="U38" t="n">
        <v>0.6899999999999999</v>
      </c>
      <c r="V38" t="n">
        <v>0.78</v>
      </c>
      <c r="W38" t="n">
        <v>2.59</v>
      </c>
      <c r="X38" t="n">
        <v>0.33</v>
      </c>
      <c r="Y38" t="n">
        <v>0.5</v>
      </c>
      <c r="Z38" t="n">
        <v>10</v>
      </c>
      <c r="AA38" t="n">
        <v>352.1732238786499</v>
      </c>
      <c r="AB38" t="n">
        <v>481.8589416968758</v>
      </c>
      <c r="AC38" t="n">
        <v>435.8710005945975</v>
      </c>
      <c r="AD38" t="n">
        <v>352173.2238786499</v>
      </c>
      <c r="AE38" t="n">
        <v>481858.9416968758</v>
      </c>
      <c r="AF38" t="n">
        <v>2.325841263095592e-06</v>
      </c>
      <c r="AG38" t="n">
        <v>0.5575</v>
      </c>
      <c r="AH38" t="n">
        <v>435871.0005945975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2.4915</v>
      </c>
      <c r="E39" t="n">
        <v>40.14</v>
      </c>
      <c r="F39" t="n">
        <v>37.23</v>
      </c>
      <c r="G39" t="n">
        <v>223.38</v>
      </c>
      <c r="H39" t="n">
        <v>2.63</v>
      </c>
      <c r="I39" t="n">
        <v>10</v>
      </c>
      <c r="J39" t="n">
        <v>256.82</v>
      </c>
      <c r="K39" t="n">
        <v>54.38</v>
      </c>
      <c r="L39" t="n">
        <v>38</v>
      </c>
      <c r="M39" t="n">
        <v>8</v>
      </c>
      <c r="N39" t="n">
        <v>64.45</v>
      </c>
      <c r="O39" t="n">
        <v>31909.08</v>
      </c>
      <c r="P39" t="n">
        <v>448.01</v>
      </c>
      <c r="Q39" t="n">
        <v>790.17</v>
      </c>
      <c r="R39" t="n">
        <v>84.34999999999999</v>
      </c>
      <c r="S39" t="n">
        <v>58.53</v>
      </c>
      <c r="T39" t="n">
        <v>5811.36</v>
      </c>
      <c r="U39" t="n">
        <v>0.6899999999999999</v>
      </c>
      <c r="V39" t="n">
        <v>0.78</v>
      </c>
      <c r="W39" t="n">
        <v>2.59</v>
      </c>
      <c r="X39" t="n">
        <v>0.33</v>
      </c>
      <c r="Y39" t="n">
        <v>0.5</v>
      </c>
      <c r="Z39" t="n">
        <v>10</v>
      </c>
      <c r="AA39" t="n">
        <v>349.698265580214</v>
      </c>
      <c r="AB39" t="n">
        <v>478.4725945655019</v>
      </c>
      <c r="AC39" t="n">
        <v>432.8078416806738</v>
      </c>
      <c r="AD39" t="n">
        <v>349698.265580214</v>
      </c>
      <c r="AE39" t="n">
        <v>478472.594565502</v>
      </c>
      <c r="AF39" t="n">
        <v>2.326214727230006e-06</v>
      </c>
      <c r="AG39" t="n">
        <v>0.5575</v>
      </c>
      <c r="AH39" t="n">
        <v>432807.8416806738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2.4907</v>
      </c>
      <c r="E40" t="n">
        <v>40.15</v>
      </c>
      <c r="F40" t="n">
        <v>37.24</v>
      </c>
      <c r="G40" t="n">
        <v>223.46</v>
      </c>
      <c r="H40" t="n">
        <v>2.68</v>
      </c>
      <c r="I40" t="n">
        <v>10</v>
      </c>
      <c r="J40" t="n">
        <v>258.66</v>
      </c>
      <c r="K40" t="n">
        <v>54.38</v>
      </c>
      <c r="L40" t="n">
        <v>39</v>
      </c>
      <c r="M40" t="n">
        <v>5</v>
      </c>
      <c r="N40" t="n">
        <v>65.28</v>
      </c>
      <c r="O40" t="n">
        <v>32135.68</v>
      </c>
      <c r="P40" t="n">
        <v>446.66</v>
      </c>
      <c r="Q40" t="n">
        <v>790.16</v>
      </c>
      <c r="R40" t="n">
        <v>84.59</v>
      </c>
      <c r="S40" t="n">
        <v>58.53</v>
      </c>
      <c r="T40" t="n">
        <v>5934.53</v>
      </c>
      <c r="U40" t="n">
        <v>0.6899999999999999</v>
      </c>
      <c r="V40" t="n">
        <v>0.78</v>
      </c>
      <c r="W40" t="n">
        <v>2.59</v>
      </c>
      <c r="X40" t="n">
        <v>0.34</v>
      </c>
      <c r="Y40" t="n">
        <v>0.5</v>
      </c>
      <c r="Z40" t="n">
        <v>10</v>
      </c>
      <c r="AA40" t="n">
        <v>349.0998014591436</v>
      </c>
      <c r="AB40" t="n">
        <v>477.6537495526798</v>
      </c>
      <c r="AC40" t="n">
        <v>432.0671460866192</v>
      </c>
      <c r="AD40" t="n">
        <v>349099.8014591436</v>
      </c>
      <c r="AE40" t="n">
        <v>477653.7495526798</v>
      </c>
      <c r="AF40" t="n">
        <v>2.325467798961179e-06</v>
      </c>
      <c r="AG40" t="n">
        <v>0.5576388888888889</v>
      </c>
      <c r="AH40" t="n">
        <v>432067.1460866192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2.4907</v>
      </c>
      <c r="E41" t="n">
        <v>40.15</v>
      </c>
      <c r="F41" t="n">
        <v>37.24</v>
      </c>
      <c r="G41" t="n">
        <v>223.47</v>
      </c>
      <c r="H41" t="n">
        <v>2.73</v>
      </c>
      <c r="I41" t="n">
        <v>10</v>
      </c>
      <c r="J41" t="n">
        <v>260.51</v>
      </c>
      <c r="K41" t="n">
        <v>54.38</v>
      </c>
      <c r="L41" t="n">
        <v>40</v>
      </c>
      <c r="M41" t="n">
        <v>4</v>
      </c>
      <c r="N41" t="n">
        <v>66.13</v>
      </c>
      <c r="O41" t="n">
        <v>32363.54</v>
      </c>
      <c r="P41" t="n">
        <v>448.1</v>
      </c>
      <c r="Q41" t="n">
        <v>790.21</v>
      </c>
      <c r="R41" t="n">
        <v>84.58</v>
      </c>
      <c r="S41" t="n">
        <v>58.53</v>
      </c>
      <c r="T41" t="n">
        <v>5926.74</v>
      </c>
      <c r="U41" t="n">
        <v>0.6899999999999999</v>
      </c>
      <c r="V41" t="n">
        <v>0.78</v>
      </c>
      <c r="W41" t="n">
        <v>2.59</v>
      </c>
      <c r="X41" t="n">
        <v>0.34</v>
      </c>
      <c r="Y41" t="n">
        <v>0.5</v>
      </c>
      <c r="Z41" t="n">
        <v>10</v>
      </c>
      <c r="AA41" t="n">
        <v>349.8863695259943</v>
      </c>
      <c r="AB41" t="n">
        <v>478.7299666826789</v>
      </c>
      <c r="AC41" t="n">
        <v>433.0406505642115</v>
      </c>
      <c r="AD41" t="n">
        <v>349886.3695259943</v>
      </c>
      <c r="AE41" t="n">
        <v>478729.966682679</v>
      </c>
      <c r="AF41" t="n">
        <v>2.325467798961179e-06</v>
      </c>
      <c r="AG41" t="n">
        <v>0.5576388888888889</v>
      </c>
      <c r="AH41" t="n">
        <v>433040.6505642115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1.3236</v>
      </c>
      <c r="E2" t="n">
        <v>75.55</v>
      </c>
      <c r="F2" t="n">
        <v>56.86</v>
      </c>
      <c r="G2" t="n">
        <v>6.72</v>
      </c>
      <c r="H2" t="n">
        <v>0.11</v>
      </c>
      <c r="I2" t="n">
        <v>508</v>
      </c>
      <c r="J2" t="n">
        <v>159.12</v>
      </c>
      <c r="K2" t="n">
        <v>50.28</v>
      </c>
      <c r="L2" t="n">
        <v>1</v>
      </c>
      <c r="M2" t="n">
        <v>506</v>
      </c>
      <c r="N2" t="n">
        <v>27.84</v>
      </c>
      <c r="O2" t="n">
        <v>19859.16</v>
      </c>
      <c r="P2" t="n">
        <v>696.15</v>
      </c>
      <c r="Q2" t="n">
        <v>790.28</v>
      </c>
      <c r="R2" t="n">
        <v>741.04</v>
      </c>
      <c r="S2" t="n">
        <v>58.53</v>
      </c>
      <c r="T2" t="n">
        <v>331667.62</v>
      </c>
      <c r="U2" t="n">
        <v>0.08</v>
      </c>
      <c r="V2" t="n">
        <v>0.51</v>
      </c>
      <c r="W2" t="n">
        <v>3.41</v>
      </c>
      <c r="X2" t="n">
        <v>19.95</v>
      </c>
      <c r="Y2" t="n">
        <v>0.5</v>
      </c>
      <c r="Z2" t="n">
        <v>10</v>
      </c>
      <c r="AA2" t="n">
        <v>987.4137321176328</v>
      </c>
      <c r="AB2" t="n">
        <v>1351.023029902782</v>
      </c>
      <c r="AC2" t="n">
        <v>1222.083288101591</v>
      </c>
      <c r="AD2" t="n">
        <v>987413.7321176328</v>
      </c>
      <c r="AE2" t="n">
        <v>1351023.029902782</v>
      </c>
      <c r="AF2" t="n">
        <v>1.278410383330545e-06</v>
      </c>
      <c r="AG2" t="n">
        <v>1.049305555555555</v>
      </c>
      <c r="AH2" t="n">
        <v>1222083.288101591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1.8881</v>
      </c>
      <c r="E3" t="n">
        <v>52.96</v>
      </c>
      <c r="F3" t="n">
        <v>44.32</v>
      </c>
      <c r="G3" t="n">
        <v>13.57</v>
      </c>
      <c r="H3" t="n">
        <v>0.22</v>
      </c>
      <c r="I3" t="n">
        <v>196</v>
      </c>
      <c r="J3" t="n">
        <v>160.54</v>
      </c>
      <c r="K3" t="n">
        <v>50.28</v>
      </c>
      <c r="L3" t="n">
        <v>2</v>
      </c>
      <c r="M3" t="n">
        <v>194</v>
      </c>
      <c r="N3" t="n">
        <v>28.26</v>
      </c>
      <c r="O3" t="n">
        <v>20034.4</v>
      </c>
      <c r="P3" t="n">
        <v>538.9400000000001</v>
      </c>
      <c r="Q3" t="n">
        <v>790.21</v>
      </c>
      <c r="R3" t="n">
        <v>321.03</v>
      </c>
      <c r="S3" t="n">
        <v>58.53</v>
      </c>
      <c r="T3" t="n">
        <v>123225.31</v>
      </c>
      <c r="U3" t="n">
        <v>0.18</v>
      </c>
      <c r="V3" t="n">
        <v>0.65</v>
      </c>
      <c r="W3" t="n">
        <v>2.9</v>
      </c>
      <c r="X3" t="n">
        <v>7.42</v>
      </c>
      <c r="Y3" t="n">
        <v>0.5</v>
      </c>
      <c r="Z3" t="n">
        <v>10</v>
      </c>
      <c r="AA3" t="n">
        <v>538.1609494964849</v>
      </c>
      <c r="AB3" t="n">
        <v>736.3355530865581</v>
      </c>
      <c r="AC3" t="n">
        <v>666.0607213534156</v>
      </c>
      <c r="AD3" t="n">
        <v>538160.9494964849</v>
      </c>
      <c r="AE3" t="n">
        <v>736335.5530865581</v>
      </c>
      <c r="AF3" t="n">
        <v>1.823637537599277e-06</v>
      </c>
      <c r="AG3" t="n">
        <v>0.7355555555555555</v>
      </c>
      <c r="AH3" t="n">
        <v>666060.7213534156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2.0988</v>
      </c>
      <c r="E4" t="n">
        <v>47.65</v>
      </c>
      <c r="F4" t="n">
        <v>41.42</v>
      </c>
      <c r="G4" t="n">
        <v>20.54</v>
      </c>
      <c r="H4" t="n">
        <v>0.33</v>
      </c>
      <c r="I4" t="n">
        <v>121</v>
      </c>
      <c r="J4" t="n">
        <v>161.97</v>
      </c>
      <c r="K4" t="n">
        <v>50.28</v>
      </c>
      <c r="L4" t="n">
        <v>3</v>
      </c>
      <c r="M4" t="n">
        <v>119</v>
      </c>
      <c r="N4" t="n">
        <v>28.69</v>
      </c>
      <c r="O4" t="n">
        <v>20210.21</v>
      </c>
      <c r="P4" t="n">
        <v>500.46</v>
      </c>
      <c r="Q4" t="n">
        <v>790.1900000000001</v>
      </c>
      <c r="R4" t="n">
        <v>223.93</v>
      </c>
      <c r="S4" t="n">
        <v>58.53</v>
      </c>
      <c r="T4" t="n">
        <v>75048.25</v>
      </c>
      <c r="U4" t="n">
        <v>0.26</v>
      </c>
      <c r="V4" t="n">
        <v>0.7</v>
      </c>
      <c r="W4" t="n">
        <v>2.78</v>
      </c>
      <c r="X4" t="n">
        <v>4.52</v>
      </c>
      <c r="Y4" t="n">
        <v>0.5</v>
      </c>
      <c r="Z4" t="n">
        <v>10</v>
      </c>
      <c r="AA4" t="n">
        <v>450.7740792517865</v>
      </c>
      <c r="AB4" t="n">
        <v>616.7689819811357</v>
      </c>
      <c r="AC4" t="n">
        <v>557.905415981558</v>
      </c>
      <c r="AD4" t="n">
        <v>450774.0792517865</v>
      </c>
      <c r="AE4" t="n">
        <v>616768.9819811357</v>
      </c>
      <c r="AF4" t="n">
        <v>2.027143935127039e-06</v>
      </c>
      <c r="AG4" t="n">
        <v>0.6618055555555555</v>
      </c>
      <c r="AH4" t="n">
        <v>557905.415981558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2.205</v>
      </c>
      <c r="E5" t="n">
        <v>45.35</v>
      </c>
      <c r="F5" t="n">
        <v>40.19</v>
      </c>
      <c r="G5" t="n">
        <v>27.4</v>
      </c>
      <c r="H5" t="n">
        <v>0.43</v>
      </c>
      <c r="I5" t="n">
        <v>88</v>
      </c>
      <c r="J5" t="n">
        <v>163.4</v>
      </c>
      <c r="K5" t="n">
        <v>50.28</v>
      </c>
      <c r="L5" t="n">
        <v>4</v>
      </c>
      <c r="M5" t="n">
        <v>86</v>
      </c>
      <c r="N5" t="n">
        <v>29.12</v>
      </c>
      <c r="O5" t="n">
        <v>20386.62</v>
      </c>
      <c r="P5" t="n">
        <v>482.65</v>
      </c>
      <c r="Q5" t="n">
        <v>790.17</v>
      </c>
      <c r="R5" t="n">
        <v>183.02</v>
      </c>
      <c r="S5" t="n">
        <v>58.53</v>
      </c>
      <c r="T5" t="n">
        <v>54758.94</v>
      </c>
      <c r="U5" t="n">
        <v>0.32</v>
      </c>
      <c r="V5" t="n">
        <v>0.72</v>
      </c>
      <c r="W5" t="n">
        <v>2.72</v>
      </c>
      <c r="X5" t="n">
        <v>3.29</v>
      </c>
      <c r="Y5" t="n">
        <v>0.5</v>
      </c>
      <c r="Z5" t="n">
        <v>10</v>
      </c>
      <c r="AA5" t="n">
        <v>414.688643262136</v>
      </c>
      <c r="AB5" t="n">
        <v>567.3952964830161</v>
      </c>
      <c r="AC5" t="n">
        <v>513.2438857309763</v>
      </c>
      <c r="AD5" t="n">
        <v>414688.643262136</v>
      </c>
      <c r="AE5" t="n">
        <v>567395.2964830161</v>
      </c>
      <c r="AF5" t="n">
        <v>2.129718113662627e-06</v>
      </c>
      <c r="AG5" t="n">
        <v>0.6298611111111111</v>
      </c>
      <c r="AH5" t="n">
        <v>513243.8857309764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2.274</v>
      </c>
      <c r="E6" t="n">
        <v>43.98</v>
      </c>
      <c r="F6" t="n">
        <v>39.43</v>
      </c>
      <c r="G6" t="n">
        <v>34.28</v>
      </c>
      <c r="H6" t="n">
        <v>0.54</v>
      </c>
      <c r="I6" t="n">
        <v>69</v>
      </c>
      <c r="J6" t="n">
        <v>164.83</v>
      </c>
      <c r="K6" t="n">
        <v>50.28</v>
      </c>
      <c r="L6" t="n">
        <v>5</v>
      </c>
      <c r="M6" t="n">
        <v>67</v>
      </c>
      <c r="N6" t="n">
        <v>29.55</v>
      </c>
      <c r="O6" t="n">
        <v>20563.61</v>
      </c>
      <c r="P6" t="n">
        <v>470.5</v>
      </c>
      <c r="Q6" t="n">
        <v>790.1900000000001</v>
      </c>
      <c r="R6" t="n">
        <v>157.44</v>
      </c>
      <c r="S6" t="n">
        <v>58.53</v>
      </c>
      <c r="T6" t="n">
        <v>42061.9</v>
      </c>
      <c r="U6" t="n">
        <v>0.37</v>
      </c>
      <c r="V6" t="n">
        <v>0.74</v>
      </c>
      <c r="W6" t="n">
        <v>2.69</v>
      </c>
      <c r="X6" t="n">
        <v>2.52</v>
      </c>
      <c r="Y6" t="n">
        <v>0.5</v>
      </c>
      <c r="Z6" t="n">
        <v>10</v>
      </c>
      <c r="AA6" t="n">
        <v>392.8108691591369</v>
      </c>
      <c r="AB6" t="n">
        <v>537.4611607760182</v>
      </c>
      <c r="AC6" t="n">
        <v>486.166621923031</v>
      </c>
      <c r="AD6" t="n">
        <v>392810.8691591369</v>
      </c>
      <c r="AE6" t="n">
        <v>537461.1607760183</v>
      </c>
      <c r="AF6" t="n">
        <v>2.19636235395411e-06</v>
      </c>
      <c r="AG6" t="n">
        <v>0.6108333333333333</v>
      </c>
      <c r="AH6" t="n">
        <v>486166.621923031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2.3183</v>
      </c>
      <c r="E7" t="n">
        <v>43.13</v>
      </c>
      <c r="F7" t="n">
        <v>38.97</v>
      </c>
      <c r="G7" t="n">
        <v>41.02</v>
      </c>
      <c r="H7" t="n">
        <v>0.64</v>
      </c>
      <c r="I7" t="n">
        <v>57</v>
      </c>
      <c r="J7" t="n">
        <v>166.27</v>
      </c>
      <c r="K7" t="n">
        <v>50.28</v>
      </c>
      <c r="L7" t="n">
        <v>6</v>
      </c>
      <c r="M7" t="n">
        <v>55</v>
      </c>
      <c r="N7" t="n">
        <v>29.99</v>
      </c>
      <c r="O7" t="n">
        <v>20741.2</v>
      </c>
      <c r="P7" t="n">
        <v>462.04</v>
      </c>
      <c r="Q7" t="n">
        <v>790.17</v>
      </c>
      <c r="R7" t="n">
        <v>142.42</v>
      </c>
      <c r="S7" t="n">
        <v>58.53</v>
      </c>
      <c r="T7" t="n">
        <v>34612.37</v>
      </c>
      <c r="U7" t="n">
        <v>0.41</v>
      </c>
      <c r="V7" t="n">
        <v>0.74</v>
      </c>
      <c r="W7" t="n">
        <v>2.66</v>
      </c>
      <c r="X7" t="n">
        <v>2.07</v>
      </c>
      <c r="Y7" t="n">
        <v>0.5</v>
      </c>
      <c r="Z7" t="n">
        <v>10</v>
      </c>
      <c r="AA7" t="n">
        <v>379.1384735711995</v>
      </c>
      <c r="AB7" t="n">
        <v>518.7539859490794</v>
      </c>
      <c r="AC7" t="n">
        <v>469.2448336058905</v>
      </c>
      <c r="AD7" t="n">
        <v>379138.4735711995</v>
      </c>
      <c r="AE7" t="n">
        <v>518753.9859490793</v>
      </c>
      <c r="AF7" t="n">
        <v>2.239149887938353e-06</v>
      </c>
      <c r="AG7" t="n">
        <v>0.5990277777777778</v>
      </c>
      <c r="AH7" t="n">
        <v>469244.8336058905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2.3516</v>
      </c>
      <c r="E8" t="n">
        <v>42.52</v>
      </c>
      <c r="F8" t="n">
        <v>38.65</v>
      </c>
      <c r="G8" t="n">
        <v>48.32</v>
      </c>
      <c r="H8" t="n">
        <v>0.74</v>
      </c>
      <c r="I8" t="n">
        <v>48</v>
      </c>
      <c r="J8" t="n">
        <v>167.72</v>
      </c>
      <c r="K8" t="n">
        <v>50.28</v>
      </c>
      <c r="L8" t="n">
        <v>7</v>
      </c>
      <c r="M8" t="n">
        <v>46</v>
      </c>
      <c r="N8" t="n">
        <v>30.44</v>
      </c>
      <c r="O8" t="n">
        <v>20919.39</v>
      </c>
      <c r="P8" t="n">
        <v>455.49</v>
      </c>
      <c r="Q8" t="n">
        <v>790.17</v>
      </c>
      <c r="R8" t="n">
        <v>131.66</v>
      </c>
      <c r="S8" t="n">
        <v>58.53</v>
      </c>
      <c r="T8" t="n">
        <v>29276.89</v>
      </c>
      <c r="U8" t="n">
        <v>0.44</v>
      </c>
      <c r="V8" t="n">
        <v>0.75</v>
      </c>
      <c r="W8" t="n">
        <v>2.65</v>
      </c>
      <c r="X8" t="n">
        <v>1.75</v>
      </c>
      <c r="Y8" t="n">
        <v>0.5</v>
      </c>
      <c r="Z8" t="n">
        <v>10</v>
      </c>
      <c r="AA8" t="n">
        <v>369.1582960961877</v>
      </c>
      <c r="AB8" t="n">
        <v>505.0986668334126</v>
      </c>
      <c r="AC8" t="n">
        <v>456.8927589812622</v>
      </c>
      <c r="AD8" t="n">
        <v>369158.2960961877</v>
      </c>
      <c r="AE8" t="n">
        <v>505098.6668334126</v>
      </c>
      <c r="AF8" t="n">
        <v>2.271312977818155e-06</v>
      </c>
      <c r="AG8" t="n">
        <v>0.5905555555555556</v>
      </c>
      <c r="AH8" t="n">
        <v>456892.7589812622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2.3728</v>
      </c>
      <c r="E9" t="n">
        <v>42.14</v>
      </c>
      <c r="F9" t="n">
        <v>38.47</v>
      </c>
      <c r="G9" t="n">
        <v>54.95</v>
      </c>
      <c r="H9" t="n">
        <v>0.84</v>
      </c>
      <c r="I9" t="n">
        <v>42</v>
      </c>
      <c r="J9" t="n">
        <v>169.17</v>
      </c>
      <c r="K9" t="n">
        <v>50.28</v>
      </c>
      <c r="L9" t="n">
        <v>8</v>
      </c>
      <c r="M9" t="n">
        <v>40</v>
      </c>
      <c r="N9" t="n">
        <v>30.89</v>
      </c>
      <c r="O9" t="n">
        <v>21098.19</v>
      </c>
      <c r="P9" t="n">
        <v>450.94</v>
      </c>
      <c r="Q9" t="n">
        <v>790.21</v>
      </c>
      <c r="R9" t="n">
        <v>124.92</v>
      </c>
      <c r="S9" t="n">
        <v>58.53</v>
      </c>
      <c r="T9" t="n">
        <v>25939.03</v>
      </c>
      <c r="U9" t="n">
        <v>0.47</v>
      </c>
      <c r="V9" t="n">
        <v>0.75</v>
      </c>
      <c r="W9" t="n">
        <v>2.66</v>
      </c>
      <c r="X9" t="n">
        <v>1.56</v>
      </c>
      <c r="Y9" t="n">
        <v>0.5</v>
      </c>
      <c r="Z9" t="n">
        <v>10</v>
      </c>
      <c r="AA9" t="n">
        <v>362.7946555573799</v>
      </c>
      <c r="AB9" t="n">
        <v>496.3916531042091</v>
      </c>
      <c r="AC9" t="n">
        <v>449.0167304220033</v>
      </c>
      <c r="AD9" t="n">
        <v>362794.6555573799</v>
      </c>
      <c r="AE9" t="n">
        <v>496391.6531042091</v>
      </c>
      <c r="AF9" t="n">
        <v>2.291789179183075e-06</v>
      </c>
      <c r="AG9" t="n">
        <v>0.5852777777777778</v>
      </c>
      <c r="AH9" t="n">
        <v>449016.7304220033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2.3944</v>
      </c>
      <c r="E10" t="n">
        <v>41.76</v>
      </c>
      <c r="F10" t="n">
        <v>38.25</v>
      </c>
      <c r="G10" t="n">
        <v>62.02</v>
      </c>
      <c r="H10" t="n">
        <v>0.9399999999999999</v>
      </c>
      <c r="I10" t="n">
        <v>37</v>
      </c>
      <c r="J10" t="n">
        <v>170.62</v>
      </c>
      <c r="K10" t="n">
        <v>50.28</v>
      </c>
      <c r="L10" t="n">
        <v>9</v>
      </c>
      <c r="M10" t="n">
        <v>35</v>
      </c>
      <c r="N10" t="n">
        <v>31.34</v>
      </c>
      <c r="O10" t="n">
        <v>21277.6</v>
      </c>
      <c r="P10" t="n">
        <v>444.47</v>
      </c>
      <c r="Q10" t="n">
        <v>790.17</v>
      </c>
      <c r="R10" t="n">
        <v>118.31</v>
      </c>
      <c r="S10" t="n">
        <v>58.53</v>
      </c>
      <c r="T10" t="n">
        <v>22657.48</v>
      </c>
      <c r="U10" t="n">
        <v>0.49</v>
      </c>
      <c r="V10" t="n">
        <v>0.76</v>
      </c>
      <c r="W10" t="n">
        <v>2.63</v>
      </c>
      <c r="X10" t="n">
        <v>1.34</v>
      </c>
      <c r="Y10" t="n">
        <v>0.5</v>
      </c>
      <c r="Z10" t="n">
        <v>10</v>
      </c>
      <c r="AA10" t="n">
        <v>355.2897566606621</v>
      </c>
      <c r="AB10" t="n">
        <v>486.1231193409479</v>
      </c>
      <c r="AC10" t="n">
        <v>439.7282111091302</v>
      </c>
      <c r="AD10" t="n">
        <v>355289.7566606621</v>
      </c>
      <c r="AE10" t="n">
        <v>486123.1193409479</v>
      </c>
      <c r="AF10" t="n">
        <v>2.312651723969974e-06</v>
      </c>
      <c r="AG10" t="n">
        <v>0.58</v>
      </c>
      <c r="AH10" t="n">
        <v>439728.2111091302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2.4112</v>
      </c>
      <c r="E11" t="n">
        <v>41.47</v>
      </c>
      <c r="F11" t="n">
        <v>38.09</v>
      </c>
      <c r="G11" t="n">
        <v>69.25</v>
      </c>
      <c r="H11" t="n">
        <v>1.03</v>
      </c>
      <c r="I11" t="n">
        <v>33</v>
      </c>
      <c r="J11" t="n">
        <v>172.08</v>
      </c>
      <c r="K11" t="n">
        <v>50.28</v>
      </c>
      <c r="L11" t="n">
        <v>10</v>
      </c>
      <c r="M11" t="n">
        <v>31</v>
      </c>
      <c r="N11" t="n">
        <v>31.8</v>
      </c>
      <c r="O11" t="n">
        <v>21457.64</v>
      </c>
      <c r="P11" t="n">
        <v>439.29</v>
      </c>
      <c r="Q11" t="n">
        <v>790.1900000000001</v>
      </c>
      <c r="R11" t="n">
        <v>112.84</v>
      </c>
      <c r="S11" t="n">
        <v>58.53</v>
      </c>
      <c r="T11" t="n">
        <v>19944.47</v>
      </c>
      <c r="U11" t="n">
        <v>0.52</v>
      </c>
      <c r="V11" t="n">
        <v>0.76</v>
      </c>
      <c r="W11" t="n">
        <v>2.62</v>
      </c>
      <c r="X11" t="n">
        <v>1.18</v>
      </c>
      <c r="Y11" t="n">
        <v>0.5</v>
      </c>
      <c r="Z11" t="n">
        <v>10</v>
      </c>
      <c r="AA11" t="n">
        <v>349.4908485962458</v>
      </c>
      <c r="AB11" t="n">
        <v>478.1887974974452</v>
      </c>
      <c r="AC11" t="n">
        <v>432.5511298064807</v>
      </c>
      <c r="AD11" t="n">
        <v>349490.8485962458</v>
      </c>
      <c r="AE11" t="n">
        <v>478188.7974974452</v>
      </c>
      <c r="AF11" t="n">
        <v>2.328878147693118e-06</v>
      </c>
      <c r="AG11" t="n">
        <v>0.5759722222222222</v>
      </c>
      <c r="AH11" t="n">
        <v>432551.1298064807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2.422</v>
      </c>
      <c r="E12" t="n">
        <v>41.29</v>
      </c>
      <c r="F12" t="n">
        <v>38</v>
      </c>
      <c r="G12" t="n">
        <v>75.98999999999999</v>
      </c>
      <c r="H12" t="n">
        <v>1.12</v>
      </c>
      <c r="I12" t="n">
        <v>30</v>
      </c>
      <c r="J12" t="n">
        <v>173.55</v>
      </c>
      <c r="K12" t="n">
        <v>50.28</v>
      </c>
      <c r="L12" t="n">
        <v>11</v>
      </c>
      <c r="M12" t="n">
        <v>28</v>
      </c>
      <c r="N12" t="n">
        <v>32.27</v>
      </c>
      <c r="O12" t="n">
        <v>21638.31</v>
      </c>
      <c r="P12" t="n">
        <v>435.25</v>
      </c>
      <c r="Q12" t="n">
        <v>790.1799999999999</v>
      </c>
      <c r="R12" t="n">
        <v>109.92</v>
      </c>
      <c r="S12" t="n">
        <v>58.53</v>
      </c>
      <c r="T12" t="n">
        <v>18498.22</v>
      </c>
      <c r="U12" t="n">
        <v>0.53</v>
      </c>
      <c r="V12" t="n">
        <v>0.76</v>
      </c>
      <c r="W12" t="n">
        <v>2.62</v>
      </c>
      <c r="X12" t="n">
        <v>1.09</v>
      </c>
      <c r="Y12" t="n">
        <v>0.5</v>
      </c>
      <c r="Z12" t="n">
        <v>10</v>
      </c>
      <c r="AA12" t="n">
        <v>345.4398015218438</v>
      </c>
      <c r="AB12" t="n">
        <v>472.6459761706648</v>
      </c>
      <c r="AC12" t="n">
        <v>427.5373075677297</v>
      </c>
      <c r="AD12" t="n">
        <v>345439.8015218438</v>
      </c>
      <c r="AE12" t="n">
        <v>472645.9761706648</v>
      </c>
      <c r="AF12" t="n">
        <v>2.339309420086568e-06</v>
      </c>
      <c r="AG12" t="n">
        <v>0.5734722222222222</v>
      </c>
      <c r="AH12" t="n">
        <v>427537.3075677297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2.435</v>
      </c>
      <c r="E13" t="n">
        <v>41.07</v>
      </c>
      <c r="F13" t="n">
        <v>37.87</v>
      </c>
      <c r="G13" t="n">
        <v>84.16</v>
      </c>
      <c r="H13" t="n">
        <v>1.22</v>
      </c>
      <c r="I13" t="n">
        <v>27</v>
      </c>
      <c r="J13" t="n">
        <v>175.02</v>
      </c>
      <c r="K13" t="n">
        <v>50.28</v>
      </c>
      <c r="L13" t="n">
        <v>12</v>
      </c>
      <c r="M13" t="n">
        <v>25</v>
      </c>
      <c r="N13" t="n">
        <v>32.74</v>
      </c>
      <c r="O13" t="n">
        <v>21819.6</v>
      </c>
      <c r="P13" t="n">
        <v>431.79</v>
      </c>
      <c r="Q13" t="n">
        <v>790.17</v>
      </c>
      <c r="R13" t="n">
        <v>105.69</v>
      </c>
      <c r="S13" t="n">
        <v>58.53</v>
      </c>
      <c r="T13" t="n">
        <v>16400.78</v>
      </c>
      <c r="U13" t="n">
        <v>0.55</v>
      </c>
      <c r="V13" t="n">
        <v>0.77</v>
      </c>
      <c r="W13" t="n">
        <v>2.62</v>
      </c>
      <c r="X13" t="n">
        <v>0.97</v>
      </c>
      <c r="Y13" t="n">
        <v>0.5</v>
      </c>
      <c r="Z13" t="n">
        <v>10</v>
      </c>
      <c r="AA13" t="n">
        <v>341.3395613388876</v>
      </c>
      <c r="AB13" t="n">
        <v>467.0358466625137</v>
      </c>
      <c r="AC13" t="n">
        <v>422.4626009459703</v>
      </c>
      <c r="AD13" t="n">
        <v>341339.5613388875</v>
      </c>
      <c r="AE13" t="n">
        <v>467035.8466625137</v>
      </c>
      <c r="AF13" t="n">
        <v>2.351865581300905e-06</v>
      </c>
      <c r="AG13" t="n">
        <v>0.5704166666666667</v>
      </c>
      <c r="AH13" t="n">
        <v>422462.6009459703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2.444</v>
      </c>
      <c r="E14" t="n">
        <v>40.92</v>
      </c>
      <c r="F14" t="n">
        <v>37.79</v>
      </c>
      <c r="G14" t="n">
        <v>90.69</v>
      </c>
      <c r="H14" t="n">
        <v>1.31</v>
      </c>
      <c r="I14" t="n">
        <v>25</v>
      </c>
      <c r="J14" t="n">
        <v>176.49</v>
      </c>
      <c r="K14" t="n">
        <v>50.28</v>
      </c>
      <c r="L14" t="n">
        <v>13</v>
      </c>
      <c r="M14" t="n">
        <v>23</v>
      </c>
      <c r="N14" t="n">
        <v>33.21</v>
      </c>
      <c r="O14" t="n">
        <v>22001.54</v>
      </c>
      <c r="P14" t="n">
        <v>427.7</v>
      </c>
      <c r="Q14" t="n">
        <v>790.16</v>
      </c>
      <c r="R14" t="n">
        <v>102.71</v>
      </c>
      <c r="S14" t="n">
        <v>58.53</v>
      </c>
      <c r="T14" t="n">
        <v>14916.85</v>
      </c>
      <c r="U14" t="n">
        <v>0.57</v>
      </c>
      <c r="V14" t="n">
        <v>0.77</v>
      </c>
      <c r="W14" t="n">
        <v>2.62</v>
      </c>
      <c r="X14" t="n">
        <v>0.88</v>
      </c>
      <c r="Y14" t="n">
        <v>0.5</v>
      </c>
      <c r="Z14" t="n">
        <v>10</v>
      </c>
      <c r="AA14" t="n">
        <v>337.6086058180742</v>
      </c>
      <c r="AB14" t="n">
        <v>461.9309887207962</v>
      </c>
      <c r="AC14" t="n">
        <v>417.8449434814972</v>
      </c>
      <c r="AD14" t="n">
        <v>337608.6058180743</v>
      </c>
      <c r="AE14" t="n">
        <v>461930.9887207962</v>
      </c>
      <c r="AF14" t="n">
        <v>2.360558308295447e-06</v>
      </c>
      <c r="AG14" t="n">
        <v>0.5683333333333334</v>
      </c>
      <c r="AH14" t="n">
        <v>417844.9434814972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2.4529</v>
      </c>
      <c r="E15" t="n">
        <v>40.77</v>
      </c>
      <c r="F15" t="n">
        <v>37.7</v>
      </c>
      <c r="G15" t="n">
        <v>98.36</v>
      </c>
      <c r="H15" t="n">
        <v>1.4</v>
      </c>
      <c r="I15" t="n">
        <v>23</v>
      </c>
      <c r="J15" t="n">
        <v>177.97</v>
      </c>
      <c r="K15" t="n">
        <v>50.28</v>
      </c>
      <c r="L15" t="n">
        <v>14</v>
      </c>
      <c r="M15" t="n">
        <v>21</v>
      </c>
      <c r="N15" t="n">
        <v>33.69</v>
      </c>
      <c r="O15" t="n">
        <v>22184.13</v>
      </c>
      <c r="P15" t="n">
        <v>423.69</v>
      </c>
      <c r="Q15" t="n">
        <v>790.17</v>
      </c>
      <c r="R15" t="n">
        <v>100.12</v>
      </c>
      <c r="S15" t="n">
        <v>58.53</v>
      </c>
      <c r="T15" t="n">
        <v>13632.92</v>
      </c>
      <c r="U15" t="n">
        <v>0.58</v>
      </c>
      <c r="V15" t="n">
        <v>0.77</v>
      </c>
      <c r="W15" t="n">
        <v>2.61</v>
      </c>
      <c r="X15" t="n">
        <v>0.8</v>
      </c>
      <c r="Y15" t="n">
        <v>0.5</v>
      </c>
      <c r="Z15" t="n">
        <v>10</v>
      </c>
      <c r="AA15" t="n">
        <v>333.9375013156347</v>
      </c>
      <c r="AB15" t="n">
        <v>456.9080215828582</v>
      </c>
      <c r="AC15" t="n">
        <v>413.3013612774253</v>
      </c>
      <c r="AD15" t="n">
        <v>333937.5013156347</v>
      </c>
      <c r="AE15" t="n">
        <v>456908.0215828582</v>
      </c>
      <c r="AF15" t="n">
        <v>2.369154449434493e-06</v>
      </c>
      <c r="AG15" t="n">
        <v>0.56625</v>
      </c>
      <c r="AH15" t="n">
        <v>413301.3612774253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2.4603</v>
      </c>
      <c r="E16" t="n">
        <v>40.65</v>
      </c>
      <c r="F16" t="n">
        <v>37.64</v>
      </c>
      <c r="G16" t="n">
        <v>107.55</v>
      </c>
      <c r="H16" t="n">
        <v>1.48</v>
      </c>
      <c r="I16" t="n">
        <v>21</v>
      </c>
      <c r="J16" t="n">
        <v>179.46</v>
      </c>
      <c r="K16" t="n">
        <v>50.28</v>
      </c>
      <c r="L16" t="n">
        <v>15</v>
      </c>
      <c r="M16" t="n">
        <v>19</v>
      </c>
      <c r="N16" t="n">
        <v>34.18</v>
      </c>
      <c r="O16" t="n">
        <v>22367.38</v>
      </c>
      <c r="P16" t="n">
        <v>418.64</v>
      </c>
      <c r="Q16" t="n">
        <v>790.17</v>
      </c>
      <c r="R16" t="n">
        <v>97.83</v>
      </c>
      <c r="S16" t="n">
        <v>58.53</v>
      </c>
      <c r="T16" t="n">
        <v>12497.27</v>
      </c>
      <c r="U16" t="n">
        <v>0.6</v>
      </c>
      <c r="V16" t="n">
        <v>0.77</v>
      </c>
      <c r="W16" t="n">
        <v>2.61</v>
      </c>
      <c r="X16" t="n">
        <v>0.74</v>
      </c>
      <c r="Y16" t="n">
        <v>0.5</v>
      </c>
      <c r="Z16" t="n">
        <v>10</v>
      </c>
      <c r="AA16" t="n">
        <v>329.9941384823601</v>
      </c>
      <c r="AB16" t="n">
        <v>451.5125385854817</v>
      </c>
      <c r="AC16" t="n">
        <v>408.4208156047104</v>
      </c>
      <c r="AD16" t="n">
        <v>329994.1384823601</v>
      </c>
      <c r="AE16" t="n">
        <v>451512.5385854817</v>
      </c>
      <c r="AF16" t="n">
        <v>2.376301802741116e-06</v>
      </c>
      <c r="AG16" t="n">
        <v>0.5645833333333333</v>
      </c>
      <c r="AH16" t="n">
        <v>408420.8156047104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2.4643</v>
      </c>
      <c r="E17" t="n">
        <v>40.58</v>
      </c>
      <c r="F17" t="n">
        <v>37.61</v>
      </c>
      <c r="G17" t="n">
        <v>112.83</v>
      </c>
      <c r="H17" t="n">
        <v>1.57</v>
      </c>
      <c r="I17" t="n">
        <v>20</v>
      </c>
      <c r="J17" t="n">
        <v>180.95</v>
      </c>
      <c r="K17" t="n">
        <v>50.28</v>
      </c>
      <c r="L17" t="n">
        <v>16</v>
      </c>
      <c r="M17" t="n">
        <v>18</v>
      </c>
      <c r="N17" t="n">
        <v>34.67</v>
      </c>
      <c r="O17" t="n">
        <v>22551.28</v>
      </c>
      <c r="P17" t="n">
        <v>416.54</v>
      </c>
      <c r="Q17" t="n">
        <v>790.1799999999999</v>
      </c>
      <c r="R17" t="n">
        <v>97.04000000000001</v>
      </c>
      <c r="S17" t="n">
        <v>58.53</v>
      </c>
      <c r="T17" t="n">
        <v>12106.62</v>
      </c>
      <c r="U17" t="n">
        <v>0.6</v>
      </c>
      <c r="V17" t="n">
        <v>0.77</v>
      </c>
      <c r="W17" t="n">
        <v>2.6</v>
      </c>
      <c r="X17" t="n">
        <v>0.71</v>
      </c>
      <c r="Y17" t="n">
        <v>0.5</v>
      </c>
      <c r="Z17" t="n">
        <v>10</v>
      </c>
      <c r="AA17" t="n">
        <v>328.2259951754231</v>
      </c>
      <c r="AB17" t="n">
        <v>449.0932869079531</v>
      </c>
      <c r="AC17" t="n">
        <v>406.2324539118441</v>
      </c>
      <c r="AD17" t="n">
        <v>328225.995175423</v>
      </c>
      <c r="AE17" t="n">
        <v>449093.2869079531</v>
      </c>
      <c r="AF17" t="n">
        <v>2.380165236960912e-06</v>
      </c>
      <c r="AG17" t="n">
        <v>0.5636111111111111</v>
      </c>
      <c r="AH17" t="n">
        <v>406232.4539118441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2.4689</v>
      </c>
      <c r="E18" t="n">
        <v>40.5</v>
      </c>
      <c r="F18" t="n">
        <v>37.57</v>
      </c>
      <c r="G18" t="n">
        <v>118.63</v>
      </c>
      <c r="H18" t="n">
        <v>1.65</v>
      </c>
      <c r="I18" t="n">
        <v>19</v>
      </c>
      <c r="J18" t="n">
        <v>182.45</v>
      </c>
      <c r="K18" t="n">
        <v>50.28</v>
      </c>
      <c r="L18" t="n">
        <v>17</v>
      </c>
      <c r="M18" t="n">
        <v>17</v>
      </c>
      <c r="N18" t="n">
        <v>35.17</v>
      </c>
      <c r="O18" t="n">
        <v>22735.98</v>
      </c>
      <c r="P18" t="n">
        <v>412.36</v>
      </c>
      <c r="Q18" t="n">
        <v>790.16</v>
      </c>
      <c r="R18" t="n">
        <v>95.42</v>
      </c>
      <c r="S18" t="n">
        <v>58.53</v>
      </c>
      <c r="T18" t="n">
        <v>11305.99</v>
      </c>
      <c r="U18" t="n">
        <v>0.61</v>
      </c>
      <c r="V18" t="n">
        <v>0.77</v>
      </c>
      <c r="W18" t="n">
        <v>2.61</v>
      </c>
      <c r="X18" t="n">
        <v>0.66</v>
      </c>
      <c r="Y18" t="n">
        <v>0.5</v>
      </c>
      <c r="Z18" t="n">
        <v>10</v>
      </c>
      <c r="AA18" t="n">
        <v>325.2132834369043</v>
      </c>
      <c r="AB18" t="n">
        <v>444.9711617958503</v>
      </c>
      <c r="AC18" t="n">
        <v>402.5037386350015</v>
      </c>
      <c r="AD18" t="n">
        <v>325213.2834369043</v>
      </c>
      <c r="AE18" t="n">
        <v>444971.1617958503</v>
      </c>
      <c r="AF18" t="n">
        <v>2.384608186313678e-06</v>
      </c>
      <c r="AG18" t="n">
        <v>0.5625</v>
      </c>
      <c r="AH18" t="n">
        <v>402503.7386350015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2.4731</v>
      </c>
      <c r="E19" t="n">
        <v>40.44</v>
      </c>
      <c r="F19" t="n">
        <v>37.53</v>
      </c>
      <c r="G19" t="n">
        <v>125.1</v>
      </c>
      <c r="H19" t="n">
        <v>1.74</v>
      </c>
      <c r="I19" t="n">
        <v>18</v>
      </c>
      <c r="J19" t="n">
        <v>183.95</v>
      </c>
      <c r="K19" t="n">
        <v>50.28</v>
      </c>
      <c r="L19" t="n">
        <v>18</v>
      </c>
      <c r="M19" t="n">
        <v>16</v>
      </c>
      <c r="N19" t="n">
        <v>35.67</v>
      </c>
      <c r="O19" t="n">
        <v>22921.24</v>
      </c>
      <c r="P19" t="n">
        <v>410.21</v>
      </c>
      <c r="Q19" t="n">
        <v>790.16</v>
      </c>
      <c r="R19" t="n">
        <v>94.43000000000001</v>
      </c>
      <c r="S19" t="n">
        <v>58.53</v>
      </c>
      <c r="T19" t="n">
        <v>10814.64</v>
      </c>
      <c r="U19" t="n">
        <v>0.62</v>
      </c>
      <c r="V19" t="n">
        <v>0.77</v>
      </c>
      <c r="W19" t="n">
        <v>2.6</v>
      </c>
      <c r="X19" t="n">
        <v>0.63</v>
      </c>
      <c r="Y19" t="n">
        <v>0.5</v>
      </c>
      <c r="Z19" t="n">
        <v>10</v>
      </c>
      <c r="AA19" t="n">
        <v>323.3809608458362</v>
      </c>
      <c r="AB19" t="n">
        <v>442.4640971903833</v>
      </c>
      <c r="AC19" t="n">
        <v>400.2359447567931</v>
      </c>
      <c r="AD19" t="n">
        <v>323380.9608458362</v>
      </c>
      <c r="AE19" t="n">
        <v>442464.0971903833</v>
      </c>
      <c r="AF19" t="n">
        <v>2.388664792244464e-06</v>
      </c>
      <c r="AG19" t="n">
        <v>0.5616666666666666</v>
      </c>
      <c r="AH19" t="n">
        <v>400235.944756793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2.4764</v>
      </c>
      <c r="E20" t="n">
        <v>40.38</v>
      </c>
      <c r="F20" t="n">
        <v>37.51</v>
      </c>
      <c r="G20" t="n">
        <v>132.38</v>
      </c>
      <c r="H20" t="n">
        <v>1.82</v>
      </c>
      <c r="I20" t="n">
        <v>17</v>
      </c>
      <c r="J20" t="n">
        <v>185.46</v>
      </c>
      <c r="K20" t="n">
        <v>50.28</v>
      </c>
      <c r="L20" t="n">
        <v>19</v>
      </c>
      <c r="M20" t="n">
        <v>15</v>
      </c>
      <c r="N20" t="n">
        <v>36.18</v>
      </c>
      <c r="O20" t="n">
        <v>23107.19</v>
      </c>
      <c r="P20" t="n">
        <v>405.58</v>
      </c>
      <c r="Q20" t="n">
        <v>790.16</v>
      </c>
      <c r="R20" t="n">
        <v>93.56999999999999</v>
      </c>
      <c r="S20" t="n">
        <v>58.53</v>
      </c>
      <c r="T20" t="n">
        <v>10387.11</v>
      </c>
      <c r="U20" t="n">
        <v>0.63</v>
      </c>
      <c r="V20" t="n">
        <v>0.77</v>
      </c>
      <c r="W20" t="n">
        <v>2.6</v>
      </c>
      <c r="X20" t="n">
        <v>0.61</v>
      </c>
      <c r="Y20" t="n">
        <v>0.5</v>
      </c>
      <c r="Z20" t="n">
        <v>10</v>
      </c>
      <c r="AA20" t="n">
        <v>320.3581323990213</v>
      </c>
      <c r="AB20" t="n">
        <v>438.328129951672</v>
      </c>
      <c r="AC20" t="n">
        <v>396.4947084264778</v>
      </c>
      <c r="AD20" t="n">
        <v>320358.1323990212</v>
      </c>
      <c r="AE20" t="n">
        <v>438328.129951672</v>
      </c>
      <c r="AF20" t="n">
        <v>2.391852125475796e-06</v>
      </c>
      <c r="AG20" t="n">
        <v>0.5608333333333334</v>
      </c>
      <c r="AH20" t="n">
        <v>396494.7084264778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2.4814</v>
      </c>
      <c r="E21" t="n">
        <v>40.3</v>
      </c>
      <c r="F21" t="n">
        <v>37.46</v>
      </c>
      <c r="G21" t="n">
        <v>140.47</v>
      </c>
      <c r="H21" t="n">
        <v>1.9</v>
      </c>
      <c r="I21" t="n">
        <v>16</v>
      </c>
      <c r="J21" t="n">
        <v>186.97</v>
      </c>
      <c r="K21" t="n">
        <v>50.28</v>
      </c>
      <c r="L21" t="n">
        <v>20</v>
      </c>
      <c r="M21" t="n">
        <v>14</v>
      </c>
      <c r="N21" t="n">
        <v>36.69</v>
      </c>
      <c r="O21" t="n">
        <v>23293.82</v>
      </c>
      <c r="P21" t="n">
        <v>400.67</v>
      </c>
      <c r="Q21" t="n">
        <v>790.16</v>
      </c>
      <c r="R21" t="n">
        <v>92.04000000000001</v>
      </c>
      <c r="S21" t="n">
        <v>58.53</v>
      </c>
      <c r="T21" t="n">
        <v>9626.17</v>
      </c>
      <c r="U21" t="n">
        <v>0.64</v>
      </c>
      <c r="V21" t="n">
        <v>0.77</v>
      </c>
      <c r="W21" t="n">
        <v>2.6</v>
      </c>
      <c r="X21" t="n">
        <v>0.5600000000000001</v>
      </c>
      <c r="Y21" t="n">
        <v>0.5</v>
      </c>
      <c r="Z21" t="n">
        <v>10</v>
      </c>
      <c r="AA21" t="n">
        <v>316.8987968807612</v>
      </c>
      <c r="AB21" t="n">
        <v>433.5949144804765</v>
      </c>
      <c r="AC21" t="n">
        <v>392.2132243967436</v>
      </c>
      <c r="AD21" t="n">
        <v>316898.7968807612</v>
      </c>
      <c r="AE21" t="n">
        <v>433594.9144804765</v>
      </c>
      <c r="AF21" t="n">
        <v>2.39668141825054e-06</v>
      </c>
      <c r="AG21" t="n">
        <v>0.5597222222222222</v>
      </c>
      <c r="AH21" t="n">
        <v>392213.2243967436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2.4855</v>
      </c>
      <c r="E22" t="n">
        <v>40.23</v>
      </c>
      <c r="F22" t="n">
        <v>37.43</v>
      </c>
      <c r="G22" t="n">
        <v>149.7</v>
      </c>
      <c r="H22" t="n">
        <v>1.98</v>
      </c>
      <c r="I22" t="n">
        <v>15</v>
      </c>
      <c r="J22" t="n">
        <v>188.49</v>
      </c>
      <c r="K22" t="n">
        <v>50.28</v>
      </c>
      <c r="L22" t="n">
        <v>21</v>
      </c>
      <c r="M22" t="n">
        <v>13</v>
      </c>
      <c r="N22" t="n">
        <v>37.21</v>
      </c>
      <c r="O22" t="n">
        <v>23481.16</v>
      </c>
      <c r="P22" t="n">
        <v>399.21</v>
      </c>
      <c r="Q22" t="n">
        <v>790.1900000000001</v>
      </c>
      <c r="R22" t="n">
        <v>90.70999999999999</v>
      </c>
      <c r="S22" t="n">
        <v>58.53</v>
      </c>
      <c r="T22" t="n">
        <v>8967.799999999999</v>
      </c>
      <c r="U22" t="n">
        <v>0.65</v>
      </c>
      <c r="V22" t="n">
        <v>0.78</v>
      </c>
      <c r="W22" t="n">
        <v>2.6</v>
      </c>
      <c r="X22" t="n">
        <v>0.52</v>
      </c>
      <c r="Y22" t="n">
        <v>0.5</v>
      </c>
      <c r="Z22" t="n">
        <v>10</v>
      </c>
      <c r="AA22" t="n">
        <v>315.5044636540378</v>
      </c>
      <c r="AB22" t="n">
        <v>431.6871262460329</v>
      </c>
      <c r="AC22" t="n">
        <v>390.4875127937976</v>
      </c>
      <c r="AD22" t="n">
        <v>315504.4636540378</v>
      </c>
      <c r="AE22" t="n">
        <v>431687.1262460329</v>
      </c>
      <c r="AF22" t="n">
        <v>2.400641438325832e-06</v>
      </c>
      <c r="AG22" t="n">
        <v>0.55875</v>
      </c>
      <c r="AH22" t="n">
        <v>390487.5127937977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2.4908</v>
      </c>
      <c r="E23" t="n">
        <v>40.15</v>
      </c>
      <c r="F23" t="n">
        <v>37.37</v>
      </c>
      <c r="G23" t="n">
        <v>160.17</v>
      </c>
      <c r="H23" t="n">
        <v>2.05</v>
      </c>
      <c r="I23" t="n">
        <v>14</v>
      </c>
      <c r="J23" t="n">
        <v>190.01</v>
      </c>
      <c r="K23" t="n">
        <v>50.28</v>
      </c>
      <c r="L23" t="n">
        <v>22</v>
      </c>
      <c r="M23" t="n">
        <v>12</v>
      </c>
      <c r="N23" t="n">
        <v>37.74</v>
      </c>
      <c r="O23" t="n">
        <v>23669.2</v>
      </c>
      <c r="P23" t="n">
        <v>392.81</v>
      </c>
      <c r="Q23" t="n">
        <v>790.16</v>
      </c>
      <c r="R23" t="n">
        <v>89.20999999999999</v>
      </c>
      <c r="S23" t="n">
        <v>58.53</v>
      </c>
      <c r="T23" t="n">
        <v>8222.77</v>
      </c>
      <c r="U23" t="n">
        <v>0.66</v>
      </c>
      <c r="V23" t="n">
        <v>0.78</v>
      </c>
      <c r="W23" t="n">
        <v>2.59</v>
      </c>
      <c r="X23" t="n">
        <v>0.47</v>
      </c>
      <c r="Y23" t="n">
        <v>0.5</v>
      </c>
      <c r="Z23" t="n">
        <v>10</v>
      </c>
      <c r="AA23" t="n">
        <v>311.1915358849025</v>
      </c>
      <c r="AB23" t="n">
        <v>425.7859881993577</v>
      </c>
      <c r="AC23" t="n">
        <v>385.1495710799979</v>
      </c>
      <c r="AD23" t="n">
        <v>311191.5358849025</v>
      </c>
      <c r="AE23" t="n">
        <v>425785.9881993577</v>
      </c>
      <c r="AF23" t="n">
        <v>2.405760488667062e-06</v>
      </c>
      <c r="AG23" t="n">
        <v>0.5576388888888889</v>
      </c>
      <c r="AH23" t="n">
        <v>385149.5710799979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2.4912</v>
      </c>
      <c r="E24" t="n">
        <v>40.14</v>
      </c>
      <c r="F24" t="n">
        <v>37.37</v>
      </c>
      <c r="G24" t="n">
        <v>160.14</v>
      </c>
      <c r="H24" t="n">
        <v>2.13</v>
      </c>
      <c r="I24" t="n">
        <v>14</v>
      </c>
      <c r="J24" t="n">
        <v>191.55</v>
      </c>
      <c r="K24" t="n">
        <v>50.28</v>
      </c>
      <c r="L24" t="n">
        <v>23</v>
      </c>
      <c r="M24" t="n">
        <v>12</v>
      </c>
      <c r="N24" t="n">
        <v>38.27</v>
      </c>
      <c r="O24" t="n">
        <v>23857.96</v>
      </c>
      <c r="P24" t="n">
        <v>386.95</v>
      </c>
      <c r="Q24" t="n">
        <v>790.17</v>
      </c>
      <c r="R24" t="n">
        <v>88.72</v>
      </c>
      <c r="S24" t="n">
        <v>58.53</v>
      </c>
      <c r="T24" t="n">
        <v>7979.32</v>
      </c>
      <c r="U24" t="n">
        <v>0.66</v>
      </c>
      <c r="V24" t="n">
        <v>0.78</v>
      </c>
      <c r="W24" t="n">
        <v>2.6</v>
      </c>
      <c r="X24" t="n">
        <v>0.46</v>
      </c>
      <c r="Y24" t="n">
        <v>0.5</v>
      </c>
      <c r="Z24" t="n">
        <v>10</v>
      </c>
      <c r="AA24" t="n">
        <v>307.9414171370065</v>
      </c>
      <c r="AB24" t="n">
        <v>421.339032343367</v>
      </c>
      <c r="AC24" t="n">
        <v>381.1270264495611</v>
      </c>
      <c r="AD24" t="n">
        <v>307941.4171370065</v>
      </c>
      <c r="AE24" t="n">
        <v>421339.0323433669</v>
      </c>
      <c r="AF24" t="n">
        <v>2.406146832089041e-06</v>
      </c>
      <c r="AG24" t="n">
        <v>0.5575</v>
      </c>
      <c r="AH24" t="n">
        <v>381127.0264495611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2.494</v>
      </c>
      <c r="E25" t="n">
        <v>40.1</v>
      </c>
      <c r="F25" t="n">
        <v>37.35</v>
      </c>
      <c r="G25" t="n">
        <v>172.4</v>
      </c>
      <c r="H25" t="n">
        <v>2.21</v>
      </c>
      <c r="I25" t="n">
        <v>13</v>
      </c>
      <c r="J25" t="n">
        <v>193.08</v>
      </c>
      <c r="K25" t="n">
        <v>50.28</v>
      </c>
      <c r="L25" t="n">
        <v>24</v>
      </c>
      <c r="M25" t="n">
        <v>11</v>
      </c>
      <c r="N25" t="n">
        <v>38.8</v>
      </c>
      <c r="O25" t="n">
        <v>24047.45</v>
      </c>
      <c r="P25" t="n">
        <v>389.01</v>
      </c>
      <c r="Q25" t="n">
        <v>790.16</v>
      </c>
      <c r="R25" t="n">
        <v>88.27</v>
      </c>
      <c r="S25" t="n">
        <v>58.53</v>
      </c>
      <c r="T25" t="n">
        <v>7756.41</v>
      </c>
      <c r="U25" t="n">
        <v>0.66</v>
      </c>
      <c r="V25" t="n">
        <v>0.78</v>
      </c>
      <c r="W25" t="n">
        <v>2.6</v>
      </c>
      <c r="X25" t="n">
        <v>0.45</v>
      </c>
      <c r="Y25" t="n">
        <v>0.5</v>
      </c>
      <c r="Z25" t="n">
        <v>10</v>
      </c>
      <c r="AA25" t="n">
        <v>308.671694698407</v>
      </c>
      <c r="AB25" t="n">
        <v>422.3382303204472</v>
      </c>
      <c r="AC25" t="n">
        <v>382.0308623740921</v>
      </c>
      <c r="AD25" t="n">
        <v>308671.694698407</v>
      </c>
      <c r="AE25" t="n">
        <v>422338.2303204472</v>
      </c>
      <c r="AF25" t="n">
        <v>2.408851236042899e-06</v>
      </c>
      <c r="AG25" t="n">
        <v>0.5569444444444445</v>
      </c>
      <c r="AH25" t="n">
        <v>382030.8623740921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2.4993</v>
      </c>
      <c r="E26" t="n">
        <v>40.01</v>
      </c>
      <c r="F26" t="n">
        <v>37.3</v>
      </c>
      <c r="G26" t="n">
        <v>186.5</v>
      </c>
      <c r="H26" t="n">
        <v>2.28</v>
      </c>
      <c r="I26" t="n">
        <v>12</v>
      </c>
      <c r="J26" t="n">
        <v>194.62</v>
      </c>
      <c r="K26" t="n">
        <v>50.28</v>
      </c>
      <c r="L26" t="n">
        <v>25</v>
      </c>
      <c r="M26" t="n">
        <v>10</v>
      </c>
      <c r="N26" t="n">
        <v>39.34</v>
      </c>
      <c r="O26" t="n">
        <v>24237.67</v>
      </c>
      <c r="P26" t="n">
        <v>381.58</v>
      </c>
      <c r="Q26" t="n">
        <v>790.16</v>
      </c>
      <c r="R26" t="n">
        <v>86.70999999999999</v>
      </c>
      <c r="S26" t="n">
        <v>58.53</v>
      </c>
      <c r="T26" t="n">
        <v>6982.3</v>
      </c>
      <c r="U26" t="n">
        <v>0.68</v>
      </c>
      <c r="V26" t="n">
        <v>0.78</v>
      </c>
      <c r="W26" t="n">
        <v>2.59</v>
      </c>
      <c r="X26" t="n">
        <v>0.4</v>
      </c>
      <c r="Y26" t="n">
        <v>0.5</v>
      </c>
      <c r="Z26" t="n">
        <v>10</v>
      </c>
      <c r="AA26" t="n">
        <v>303.8516140038503</v>
      </c>
      <c r="AB26" t="n">
        <v>415.7431832672023</v>
      </c>
      <c r="AC26" t="n">
        <v>376.0652373554022</v>
      </c>
      <c r="AD26" t="n">
        <v>303851.6140038503</v>
      </c>
      <c r="AE26" t="n">
        <v>415743.1832672023</v>
      </c>
      <c r="AF26" t="n">
        <v>2.413970286384128e-06</v>
      </c>
      <c r="AG26" t="n">
        <v>0.5556944444444444</v>
      </c>
      <c r="AH26" t="n">
        <v>376065.2373554022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2.4986</v>
      </c>
      <c r="E27" t="n">
        <v>40.02</v>
      </c>
      <c r="F27" t="n">
        <v>37.31</v>
      </c>
      <c r="G27" t="n">
        <v>186.56</v>
      </c>
      <c r="H27" t="n">
        <v>2.35</v>
      </c>
      <c r="I27" t="n">
        <v>12</v>
      </c>
      <c r="J27" t="n">
        <v>196.17</v>
      </c>
      <c r="K27" t="n">
        <v>50.28</v>
      </c>
      <c r="L27" t="n">
        <v>26</v>
      </c>
      <c r="M27" t="n">
        <v>7</v>
      </c>
      <c r="N27" t="n">
        <v>39.89</v>
      </c>
      <c r="O27" t="n">
        <v>24428.62</v>
      </c>
      <c r="P27" t="n">
        <v>381.95</v>
      </c>
      <c r="Q27" t="n">
        <v>790.17</v>
      </c>
      <c r="R27" t="n">
        <v>86.79000000000001</v>
      </c>
      <c r="S27" t="n">
        <v>58.53</v>
      </c>
      <c r="T27" t="n">
        <v>7025.86</v>
      </c>
      <c r="U27" t="n">
        <v>0.67</v>
      </c>
      <c r="V27" t="n">
        <v>0.78</v>
      </c>
      <c r="W27" t="n">
        <v>2.6</v>
      </c>
      <c r="X27" t="n">
        <v>0.41</v>
      </c>
      <c r="Y27" t="n">
        <v>0.5</v>
      </c>
      <c r="Z27" t="n">
        <v>10</v>
      </c>
      <c r="AA27" t="n">
        <v>304.1625483331825</v>
      </c>
      <c r="AB27" t="n">
        <v>416.1686173340492</v>
      </c>
      <c r="AC27" t="n">
        <v>376.4500685920097</v>
      </c>
      <c r="AD27" t="n">
        <v>304162.5483331825</v>
      </c>
      <c r="AE27" t="n">
        <v>416168.6173340492</v>
      </c>
      <c r="AF27" t="n">
        <v>2.413294185395664e-06</v>
      </c>
      <c r="AG27" t="n">
        <v>0.5558333333333334</v>
      </c>
      <c r="AH27" t="n">
        <v>376450.0685920097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2.497</v>
      </c>
      <c r="E28" t="n">
        <v>40.05</v>
      </c>
      <c r="F28" t="n">
        <v>37.34</v>
      </c>
      <c r="G28" t="n">
        <v>186.69</v>
      </c>
      <c r="H28" t="n">
        <v>2.42</v>
      </c>
      <c r="I28" t="n">
        <v>12</v>
      </c>
      <c r="J28" t="n">
        <v>197.73</v>
      </c>
      <c r="K28" t="n">
        <v>50.28</v>
      </c>
      <c r="L28" t="n">
        <v>27</v>
      </c>
      <c r="M28" t="n">
        <v>5</v>
      </c>
      <c r="N28" t="n">
        <v>40.45</v>
      </c>
      <c r="O28" t="n">
        <v>24620.33</v>
      </c>
      <c r="P28" t="n">
        <v>380.07</v>
      </c>
      <c r="Q28" t="n">
        <v>790.17</v>
      </c>
      <c r="R28" t="n">
        <v>87.65000000000001</v>
      </c>
      <c r="S28" t="n">
        <v>58.53</v>
      </c>
      <c r="T28" t="n">
        <v>7451.15</v>
      </c>
      <c r="U28" t="n">
        <v>0.67</v>
      </c>
      <c r="V28" t="n">
        <v>0.78</v>
      </c>
      <c r="W28" t="n">
        <v>2.6</v>
      </c>
      <c r="X28" t="n">
        <v>0.43</v>
      </c>
      <c r="Y28" t="n">
        <v>0.5</v>
      </c>
      <c r="Z28" t="n">
        <v>10</v>
      </c>
      <c r="AA28" t="n">
        <v>303.4068949612246</v>
      </c>
      <c r="AB28" t="n">
        <v>415.1346990534623</v>
      </c>
      <c r="AC28" t="n">
        <v>375.5148260210087</v>
      </c>
      <c r="AD28" t="n">
        <v>303406.8949612246</v>
      </c>
      <c r="AE28" t="n">
        <v>415134.6990534623</v>
      </c>
      <c r="AF28" t="n">
        <v>2.411748811707745e-06</v>
      </c>
      <c r="AG28" t="n">
        <v>0.5562499999999999</v>
      </c>
      <c r="AH28" t="n">
        <v>375514.8260210087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2.5026</v>
      </c>
      <c r="E29" t="n">
        <v>39.96</v>
      </c>
      <c r="F29" t="n">
        <v>37.28</v>
      </c>
      <c r="G29" t="n">
        <v>203.34</v>
      </c>
      <c r="H29" t="n">
        <v>2.49</v>
      </c>
      <c r="I29" t="n">
        <v>11</v>
      </c>
      <c r="J29" t="n">
        <v>199.29</v>
      </c>
      <c r="K29" t="n">
        <v>50.28</v>
      </c>
      <c r="L29" t="n">
        <v>28</v>
      </c>
      <c r="M29" t="n">
        <v>3</v>
      </c>
      <c r="N29" t="n">
        <v>41.01</v>
      </c>
      <c r="O29" t="n">
        <v>24812.8</v>
      </c>
      <c r="P29" t="n">
        <v>377.44</v>
      </c>
      <c r="Q29" t="n">
        <v>790.17</v>
      </c>
      <c r="R29" t="n">
        <v>85.67</v>
      </c>
      <c r="S29" t="n">
        <v>58.53</v>
      </c>
      <c r="T29" t="n">
        <v>6466.22</v>
      </c>
      <c r="U29" t="n">
        <v>0.68</v>
      </c>
      <c r="V29" t="n">
        <v>0.78</v>
      </c>
      <c r="W29" t="n">
        <v>2.6</v>
      </c>
      <c r="X29" t="n">
        <v>0.38</v>
      </c>
      <c r="Y29" t="n">
        <v>0.5</v>
      </c>
      <c r="Z29" t="n">
        <v>10</v>
      </c>
      <c r="AA29" t="n">
        <v>301.1529636656211</v>
      </c>
      <c r="AB29" t="n">
        <v>412.0507708183868</v>
      </c>
      <c r="AC29" t="n">
        <v>372.7252235683682</v>
      </c>
      <c r="AD29" t="n">
        <v>301152.9636656211</v>
      </c>
      <c r="AE29" t="n">
        <v>412050.7708183868</v>
      </c>
      <c r="AF29" t="n">
        <v>2.417157619615461e-06</v>
      </c>
      <c r="AG29" t="n">
        <v>0.555</v>
      </c>
      <c r="AH29" t="n">
        <v>372725.2235683682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2.5027</v>
      </c>
      <c r="E30" t="n">
        <v>39.96</v>
      </c>
      <c r="F30" t="n">
        <v>37.28</v>
      </c>
      <c r="G30" t="n">
        <v>203.33</v>
      </c>
      <c r="H30" t="n">
        <v>2.56</v>
      </c>
      <c r="I30" t="n">
        <v>11</v>
      </c>
      <c r="J30" t="n">
        <v>200.85</v>
      </c>
      <c r="K30" t="n">
        <v>50.28</v>
      </c>
      <c r="L30" t="n">
        <v>29</v>
      </c>
      <c r="M30" t="n">
        <v>0</v>
      </c>
      <c r="N30" t="n">
        <v>41.57</v>
      </c>
      <c r="O30" t="n">
        <v>25006.03</v>
      </c>
      <c r="P30" t="n">
        <v>379.73</v>
      </c>
      <c r="Q30" t="n">
        <v>790.17</v>
      </c>
      <c r="R30" t="n">
        <v>85.45999999999999</v>
      </c>
      <c r="S30" t="n">
        <v>58.53</v>
      </c>
      <c r="T30" t="n">
        <v>6363.02</v>
      </c>
      <c r="U30" t="n">
        <v>0.68</v>
      </c>
      <c r="V30" t="n">
        <v>0.78</v>
      </c>
      <c r="W30" t="n">
        <v>2.6</v>
      </c>
      <c r="X30" t="n">
        <v>0.37</v>
      </c>
      <c r="Y30" t="n">
        <v>0.5</v>
      </c>
      <c r="Z30" t="n">
        <v>10</v>
      </c>
      <c r="AA30" t="n">
        <v>302.3859325406005</v>
      </c>
      <c r="AB30" t="n">
        <v>413.7377732278816</v>
      </c>
      <c r="AC30" t="n">
        <v>374.2512208356235</v>
      </c>
      <c r="AD30" t="n">
        <v>302385.9325406005</v>
      </c>
      <c r="AE30" t="n">
        <v>413737.7732278816</v>
      </c>
      <c r="AF30" t="n">
        <v>2.417254205470955e-06</v>
      </c>
      <c r="AG30" t="n">
        <v>0.555</v>
      </c>
      <c r="AH30" t="n">
        <v>374251.2208356236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1.8752</v>
      </c>
      <c r="E2" t="n">
        <v>53.33</v>
      </c>
      <c r="F2" t="n">
        <v>46.91</v>
      </c>
      <c r="G2" t="n">
        <v>10.7</v>
      </c>
      <c r="H2" t="n">
        <v>0.22</v>
      </c>
      <c r="I2" t="n">
        <v>263</v>
      </c>
      <c r="J2" t="n">
        <v>80.84</v>
      </c>
      <c r="K2" t="n">
        <v>35.1</v>
      </c>
      <c r="L2" t="n">
        <v>1</v>
      </c>
      <c r="M2" t="n">
        <v>261</v>
      </c>
      <c r="N2" t="n">
        <v>9.74</v>
      </c>
      <c r="O2" t="n">
        <v>10204.21</v>
      </c>
      <c r="P2" t="n">
        <v>362.31</v>
      </c>
      <c r="Q2" t="n">
        <v>790.23</v>
      </c>
      <c r="R2" t="n">
        <v>407.21</v>
      </c>
      <c r="S2" t="n">
        <v>58.53</v>
      </c>
      <c r="T2" t="n">
        <v>165978.19</v>
      </c>
      <c r="U2" t="n">
        <v>0.14</v>
      </c>
      <c r="V2" t="n">
        <v>0.62</v>
      </c>
      <c r="W2" t="n">
        <v>3.01</v>
      </c>
      <c r="X2" t="n">
        <v>10</v>
      </c>
      <c r="Y2" t="n">
        <v>0.5</v>
      </c>
      <c r="Z2" t="n">
        <v>10</v>
      </c>
      <c r="AA2" t="n">
        <v>377.9880061891147</v>
      </c>
      <c r="AB2" t="n">
        <v>517.1798657218721</v>
      </c>
      <c r="AC2" t="n">
        <v>467.8209452038763</v>
      </c>
      <c r="AD2" t="n">
        <v>377988.0061891147</v>
      </c>
      <c r="AE2" t="n">
        <v>517179.8657218721</v>
      </c>
      <c r="AF2" t="n">
        <v>2.021010757703597e-06</v>
      </c>
      <c r="AG2" t="n">
        <v>0.7406944444444444</v>
      </c>
      <c r="AH2" t="n">
        <v>467820.9452038763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2.2241</v>
      </c>
      <c r="E3" t="n">
        <v>44.96</v>
      </c>
      <c r="F3" t="n">
        <v>41.12</v>
      </c>
      <c r="G3" t="n">
        <v>21.84</v>
      </c>
      <c r="H3" t="n">
        <v>0.43</v>
      </c>
      <c r="I3" t="n">
        <v>113</v>
      </c>
      <c r="J3" t="n">
        <v>82.04000000000001</v>
      </c>
      <c r="K3" t="n">
        <v>35.1</v>
      </c>
      <c r="L3" t="n">
        <v>2</v>
      </c>
      <c r="M3" t="n">
        <v>111</v>
      </c>
      <c r="N3" t="n">
        <v>9.94</v>
      </c>
      <c r="O3" t="n">
        <v>10352.53</v>
      </c>
      <c r="P3" t="n">
        <v>310.2</v>
      </c>
      <c r="Q3" t="n">
        <v>790.27</v>
      </c>
      <c r="R3" t="n">
        <v>213.95</v>
      </c>
      <c r="S3" t="n">
        <v>58.53</v>
      </c>
      <c r="T3" t="n">
        <v>70099.50999999999</v>
      </c>
      <c r="U3" t="n">
        <v>0.27</v>
      </c>
      <c r="V3" t="n">
        <v>0.71</v>
      </c>
      <c r="W3" t="n">
        <v>2.76</v>
      </c>
      <c r="X3" t="n">
        <v>4.22</v>
      </c>
      <c r="Y3" t="n">
        <v>0.5</v>
      </c>
      <c r="Z3" t="n">
        <v>10</v>
      </c>
      <c r="AA3" t="n">
        <v>275.4891385827871</v>
      </c>
      <c r="AB3" t="n">
        <v>376.936393131998</v>
      </c>
      <c r="AC3" t="n">
        <v>340.9621128050297</v>
      </c>
      <c r="AD3" t="n">
        <v>275489.1385827871</v>
      </c>
      <c r="AE3" t="n">
        <v>376936.393131998</v>
      </c>
      <c r="AF3" t="n">
        <v>2.397040329676071e-06</v>
      </c>
      <c r="AG3" t="n">
        <v>0.6244444444444445</v>
      </c>
      <c r="AH3" t="n">
        <v>340962.1128050297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2.3464</v>
      </c>
      <c r="E4" t="n">
        <v>42.62</v>
      </c>
      <c r="F4" t="n">
        <v>39.5</v>
      </c>
      <c r="G4" t="n">
        <v>33.38</v>
      </c>
      <c r="H4" t="n">
        <v>0.63</v>
      </c>
      <c r="I4" t="n">
        <v>71</v>
      </c>
      <c r="J4" t="n">
        <v>83.25</v>
      </c>
      <c r="K4" t="n">
        <v>35.1</v>
      </c>
      <c r="L4" t="n">
        <v>3</v>
      </c>
      <c r="M4" t="n">
        <v>69</v>
      </c>
      <c r="N4" t="n">
        <v>10.15</v>
      </c>
      <c r="O4" t="n">
        <v>10501.19</v>
      </c>
      <c r="P4" t="n">
        <v>289.79</v>
      </c>
      <c r="Q4" t="n">
        <v>790.22</v>
      </c>
      <c r="R4" t="n">
        <v>159.77</v>
      </c>
      <c r="S4" t="n">
        <v>58.53</v>
      </c>
      <c r="T4" t="n">
        <v>43218.87</v>
      </c>
      <c r="U4" t="n">
        <v>0.37</v>
      </c>
      <c r="V4" t="n">
        <v>0.73</v>
      </c>
      <c r="W4" t="n">
        <v>2.7</v>
      </c>
      <c r="X4" t="n">
        <v>2.6</v>
      </c>
      <c r="Y4" t="n">
        <v>0.5</v>
      </c>
      <c r="Z4" t="n">
        <v>10</v>
      </c>
      <c r="AA4" t="n">
        <v>246.3091639047281</v>
      </c>
      <c r="AB4" t="n">
        <v>337.011064447691</v>
      </c>
      <c r="AC4" t="n">
        <v>304.8472014549034</v>
      </c>
      <c r="AD4" t="n">
        <v>246309.163904728</v>
      </c>
      <c r="AE4" t="n">
        <v>337011.064447691</v>
      </c>
      <c r="AF4" t="n">
        <v>2.528850064993451e-06</v>
      </c>
      <c r="AG4" t="n">
        <v>0.5919444444444444</v>
      </c>
      <c r="AH4" t="n">
        <v>304847.2014549034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2.4084</v>
      </c>
      <c r="E5" t="n">
        <v>41.52</v>
      </c>
      <c r="F5" t="n">
        <v>38.75</v>
      </c>
      <c r="G5" t="n">
        <v>45.59</v>
      </c>
      <c r="H5" t="n">
        <v>0.83</v>
      </c>
      <c r="I5" t="n">
        <v>51</v>
      </c>
      <c r="J5" t="n">
        <v>84.45999999999999</v>
      </c>
      <c r="K5" t="n">
        <v>35.1</v>
      </c>
      <c r="L5" t="n">
        <v>4</v>
      </c>
      <c r="M5" t="n">
        <v>49</v>
      </c>
      <c r="N5" t="n">
        <v>10.36</v>
      </c>
      <c r="O5" t="n">
        <v>10650.22</v>
      </c>
      <c r="P5" t="n">
        <v>276.82</v>
      </c>
      <c r="Q5" t="n">
        <v>790.16</v>
      </c>
      <c r="R5" t="n">
        <v>135.19</v>
      </c>
      <c r="S5" t="n">
        <v>58.53</v>
      </c>
      <c r="T5" t="n">
        <v>31029.29</v>
      </c>
      <c r="U5" t="n">
        <v>0.43</v>
      </c>
      <c r="V5" t="n">
        <v>0.75</v>
      </c>
      <c r="W5" t="n">
        <v>2.65</v>
      </c>
      <c r="X5" t="n">
        <v>1.85</v>
      </c>
      <c r="Y5" t="n">
        <v>0.5</v>
      </c>
      <c r="Z5" t="n">
        <v>10</v>
      </c>
      <c r="AA5" t="n">
        <v>231.2980360704189</v>
      </c>
      <c r="AB5" t="n">
        <v>316.4721771005784</v>
      </c>
      <c r="AC5" t="n">
        <v>286.2685166896832</v>
      </c>
      <c r="AD5" t="n">
        <v>231298.0360704189</v>
      </c>
      <c r="AE5" t="n">
        <v>316472.1771005784</v>
      </c>
      <c r="AF5" t="n">
        <v>2.595671026478957e-06</v>
      </c>
      <c r="AG5" t="n">
        <v>0.5766666666666667</v>
      </c>
      <c r="AH5" t="n">
        <v>286268.5166896833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2.4426</v>
      </c>
      <c r="E6" t="n">
        <v>40.94</v>
      </c>
      <c r="F6" t="n">
        <v>38.36</v>
      </c>
      <c r="G6" t="n">
        <v>57.54</v>
      </c>
      <c r="H6" t="n">
        <v>1.02</v>
      </c>
      <c r="I6" t="n">
        <v>40</v>
      </c>
      <c r="J6" t="n">
        <v>85.67</v>
      </c>
      <c r="K6" t="n">
        <v>35.1</v>
      </c>
      <c r="L6" t="n">
        <v>5</v>
      </c>
      <c r="M6" t="n">
        <v>38</v>
      </c>
      <c r="N6" t="n">
        <v>10.57</v>
      </c>
      <c r="O6" t="n">
        <v>10799.59</v>
      </c>
      <c r="P6" t="n">
        <v>266.25</v>
      </c>
      <c r="Q6" t="n">
        <v>790.1799999999999</v>
      </c>
      <c r="R6" t="n">
        <v>121.76</v>
      </c>
      <c r="S6" t="n">
        <v>58.53</v>
      </c>
      <c r="T6" t="n">
        <v>24367.2</v>
      </c>
      <c r="U6" t="n">
        <v>0.48</v>
      </c>
      <c r="V6" t="n">
        <v>0.76</v>
      </c>
      <c r="W6" t="n">
        <v>2.64</v>
      </c>
      <c r="X6" t="n">
        <v>1.46</v>
      </c>
      <c r="Y6" t="n">
        <v>0.5</v>
      </c>
      <c r="Z6" t="n">
        <v>10</v>
      </c>
      <c r="AA6" t="n">
        <v>221.4847015091957</v>
      </c>
      <c r="AB6" t="n">
        <v>303.0451398201536</v>
      </c>
      <c r="AC6" t="n">
        <v>274.1229370023327</v>
      </c>
      <c r="AD6" t="n">
        <v>221484.7015091957</v>
      </c>
      <c r="AE6" t="n">
        <v>303045.1398201536</v>
      </c>
      <c r="AF6" t="n">
        <v>2.632530331040319e-06</v>
      </c>
      <c r="AG6" t="n">
        <v>0.5686111111111111</v>
      </c>
      <c r="AH6" t="n">
        <v>274122.9370023326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2.4701</v>
      </c>
      <c r="E7" t="n">
        <v>40.48</v>
      </c>
      <c r="F7" t="n">
        <v>38.04</v>
      </c>
      <c r="G7" t="n">
        <v>71.33</v>
      </c>
      <c r="H7" t="n">
        <v>1.21</v>
      </c>
      <c r="I7" t="n">
        <v>32</v>
      </c>
      <c r="J7" t="n">
        <v>86.88</v>
      </c>
      <c r="K7" t="n">
        <v>35.1</v>
      </c>
      <c r="L7" t="n">
        <v>6</v>
      </c>
      <c r="M7" t="n">
        <v>30</v>
      </c>
      <c r="N7" t="n">
        <v>10.78</v>
      </c>
      <c r="O7" t="n">
        <v>10949.33</v>
      </c>
      <c r="P7" t="n">
        <v>254.67</v>
      </c>
      <c r="Q7" t="n">
        <v>790.17</v>
      </c>
      <c r="R7" t="n">
        <v>111.4</v>
      </c>
      <c r="S7" t="n">
        <v>58.53</v>
      </c>
      <c r="T7" t="n">
        <v>19229.47</v>
      </c>
      <c r="U7" t="n">
        <v>0.53</v>
      </c>
      <c r="V7" t="n">
        <v>0.76</v>
      </c>
      <c r="W7" t="n">
        <v>2.62</v>
      </c>
      <c r="X7" t="n">
        <v>1.14</v>
      </c>
      <c r="Y7" t="n">
        <v>0.5</v>
      </c>
      <c r="Z7" t="n">
        <v>10</v>
      </c>
      <c r="AA7" t="n">
        <v>212.0823996505015</v>
      </c>
      <c r="AB7" t="n">
        <v>290.1804956168118</v>
      </c>
      <c r="AC7" t="n">
        <v>262.4860763861122</v>
      </c>
      <c r="AD7" t="n">
        <v>212082.3996505016</v>
      </c>
      <c r="AE7" t="n">
        <v>290180.4956168118</v>
      </c>
      <c r="AF7" t="n">
        <v>2.66216866073147e-06</v>
      </c>
      <c r="AG7" t="n">
        <v>0.5622222222222222</v>
      </c>
      <c r="AH7" t="n">
        <v>262486.0763861123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2.486</v>
      </c>
      <c r="E8" t="n">
        <v>40.22</v>
      </c>
      <c r="F8" t="n">
        <v>37.87</v>
      </c>
      <c r="G8" t="n">
        <v>84.15000000000001</v>
      </c>
      <c r="H8" t="n">
        <v>1.39</v>
      </c>
      <c r="I8" t="n">
        <v>27</v>
      </c>
      <c r="J8" t="n">
        <v>88.09999999999999</v>
      </c>
      <c r="K8" t="n">
        <v>35.1</v>
      </c>
      <c r="L8" t="n">
        <v>7</v>
      </c>
      <c r="M8" t="n">
        <v>22</v>
      </c>
      <c r="N8" t="n">
        <v>11</v>
      </c>
      <c r="O8" t="n">
        <v>11099.43</v>
      </c>
      <c r="P8" t="n">
        <v>243.08</v>
      </c>
      <c r="Q8" t="n">
        <v>790.21</v>
      </c>
      <c r="R8" t="n">
        <v>105.61</v>
      </c>
      <c r="S8" t="n">
        <v>58.53</v>
      </c>
      <c r="T8" t="n">
        <v>16356.73</v>
      </c>
      <c r="U8" t="n">
        <v>0.55</v>
      </c>
      <c r="V8" t="n">
        <v>0.77</v>
      </c>
      <c r="W8" t="n">
        <v>2.62</v>
      </c>
      <c r="X8" t="n">
        <v>0.96</v>
      </c>
      <c r="Y8" t="n">
        <v>0.5</v>
      </c>
      <c r="Z8" t="n">
        <v>10</v>
      </c>
      <c r="AA8" t="n">
        <v>204.0893464268896</v>
      </c>
      <c r="AB8" t="n">
        <v>279.2440475676505</v>
      </c>
      <c r="AC8" t="n">
        <v>252.5933875893582</v>
      </c>
      <c r="AD8" t="n">
        <v>204089.3464268896</v>
      </c>
      <c r="AE8" t="n">
        <v>279244.0475676505</v>
      </c>
      <c r="AF8" t="n">
        <v>2.679305004080173e-06</v>
      </c>
      <c r="AG8" t="n">
        <v>0.5586111111111111</v>
      </c>
      <c r="AH8" t="n">
        <v>252593.3875893582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2.496</v>
      </c>
      <c r="E9" t="n">
        <v>40.06</v>
      </c>
      <c r="F9" t="n">
        <v>37.76</v>
      </c>
      <c r="G9" t="n">
        <v>94.40000000000001</v>
      </c>
      <c r="H9" t="n">
        <v>1.57</v>
      </c>
      <c r="I9" t="n">
        <v>24</v>
      </c>
      <c r="J9" t="n">
        <v>89.31999999999999</v>
      </c>
      <c r="K9" t="n">
        <v>35.1</v>
      </c>
      <c r="L9" t="n">
        <v>8</v>
      </c>
      <c r="M9" t="n">
        <v>5</v>
      </c>
      <c r="N9" t="n">
        <v>11.22</v>
      </c>
      <c r="O9" t="n">
        <v>11249.89</v>
      </c>
      <c r="P9" t="n">
        <v>241.84</v>
      </c>
      <c r="Q9" t="n">
        <v>790.16</v>
      </c>
      <c r="R9" t="n">
        <v>101.45</v>
      </c>
      <c r="S9" t="n">
        <v>58.53</v>
      </c>
      <c r="T9" t="n">
        <v>14294.91</v>
      </c>
      <c r="U9" t="n">
        <v>0.58</v>
      </c>
      <c r="V9" t="n">
        <v>0.77</v>
      </c>
      <c r="W9" t="n">
        <v>2.62</v>
      </c>
      <c r="X9" t="n">
        <v>0.86</v>
      </c>
      <c r="Y9" t="n">
        <v>0.5</v>
      </c>
      <c r="Z9" t="n">
        <v>10</v>
      </c>
      <c r="AA9" t="n">
        <v>202.4062983117026</v>
      </c>
      <c r="AB9" t="n">
        <v>276.9412268856103</v>
      </c>
      <c r="AC9" t="n">
        <v>250.510344881182</v>
      </c>
      <c r="AD9" t="n">
        <v>202406.2983117026</v>
      </c>
      <c r="AE9" t="n">
        <v>276941.2268856103</v>
      </c>
      <c r="AF9" t="n">
        <v>2.690082578513319e-06</v>
      </c>
      <c r="AG9" t="n">
        <v>0.5563888888888889</v>
      </c>
      <c r="AH9" t="n">
        <v>250510.344881182</v>
      </c>
    </row>
    <row r="10">
      <c r="A10" t="n">
        <v>8</v>
      </c>
      <c r="B10" t="n">
        <v>35</v>
      </c>
      <c r="C10" t="inlineStr">
        <is>
          <t xml:space="preserve">CONCLUIDO	</t>
        </is>
      </c>
      <c r="D10" t="n">
        <v>2.4944</v>
      </c>
      <c r="E10" t="n">
        <v>40.09</v>
      </c>
      <c r="F10" t="n">
        <v>37.78</v>
      </c>
      <c r="G10" t="n">
        <v>94.45999999999999</v>
      </c>
      <c r="H10" t="n">
        <v>1.75</v>
      </c>
      <c r="I10" t="n">
        <v>24</v>
      </c>
      <c r="J10" t="n">
        <v>90.54000000000001</v>
      </c>
      <c r="K10" t="n">
        <v>35.1</v>
      </c>
      <c r="L10" t="n">
        <v>9</v>
      </c>
      <c r="M10" t="n">
        <v>0</v>
      </c>
      <c r="N10" t="n">
        <v>11.44</v>
      </c>
      <c r="O10" t="n">
        <v>11400.71</v>
      </c>
      <c r="P10" t="n">
        <v>243.12</v>
      </c>
      <c r="Q10" t="n">
        <v>790.21</v>
      </c>
      <c r="R10" t="n">
        <v>101.87</v>
      </c>
      <c r="S10" t="n">
        <v>58.53</v>
      </c>
      <c r="T10" t="n">
        <v>14504.46</v>
      </c>
      <c r="U10" t="n">
        <v>0.57</v>
      </c>
      <c r="V10" t="n">
        <v>0.77</v>
      </c>
      <c r="W10" t="n">
        <v>2.64</v>
      </c>
      <c r="X10" t="n">
        <v>0.88</v>
      </c>
      <c r="Y10" t="n">
        <v>0.5</v>
      </c>
      <c r="Z10" t="n">
        <v>10</v>
      </c>
      <c r="AA10" t="n">
        <v>203.2690678403625</v>
      </c>
      <c r="AB10" t="n">
        <v>278.1217062174276</v>
      </c>
      <c r="AC10" t="n">
        <v>251.5781609223842</v>
      </c>
      <c r="AD10" t="n">
        <v>203269.0678403625</v>
      </c>
      <c r="AE10" t="n">
        <v>278121.7062174276</v>
      </c>
      <c r="AF10" t="n">
        <v>2.688358166604016e-06</v>
      </c>
      <c r="AG10" t="n">
        <v>0.5568055555555556</v>
      </c>
      <c r="AH10" t="n">
        <v>251578.1609223842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1.6733</v>
      </c>
      <c r="E2" t="n">
        <v>59.76</v>
      </c>
      <c r="F2" t="n">
        <v>50.11</v>
      </c>
      <c r="G2" t="n">
        <v>8.76</v>
      </c>
      <c r="H2" t="n">
        <v>0.16</v>
      </c>
      <c r="I2" t="n">
        <v>343</v>
      </c>
      <c r="J2" t="n">
        <v>107.41</v>
      </c>
      <c r="K2" t="n">
        <v>41.65</v>
      </c>
      <c r="L2" t="n">
        <v>1</v>
      </c>
      <c r="M2" t="n">
        <v>341</v>
      </c>
      <c r="N2" t="n">
        <v>14.77</v>
      </c>
      <c r="O2" t="n">
        <v>13481.73</v>
      </c>
      <c r="P2" t="n">
        <v>472.08</v>
      </c>
      <c r="Q2" t="n">
        <v>790.25</v>
      </c>
      <c r="R2" t="n">
        <v>514.1</v>
      </c>
      <c r="S2" t="n">
        <v>58.53</v>
      </c>
      <c r="T2" t="n">
        <v>219021.53</v>
      </c>
      <c r="U2" t="n">
        <v>0.11</v>
      </c>
      <c r="V2" t="n">
        <v>0.58</v>
      </c>
      <c r="W2" t="n">
        <v>3.15</v>
      </c>
      <c r="X2" t="n">
        <v>13.2</v>
      </c>
      <c r="Y2" t="n">
        <v>0.5</v>
      </c>
      <c r="Z2" t="n">
        <v>10</v>
      </c>
      <c r="AA2" t="n">
        <v>541.8802269169578</v>
      </c>
      <c r="AB2" t="n">
        <v>741.4244325361885</v>
      </c>
      <c r="AC2" t="n">
        <v>670.6639252906605</v>
      </c>
      <c r="AD2" t="n">
        <v>541880.2269169578</v>
      </c>
      <c r="AE2" t="n">
        <v>741424.4325361885</v>
      </c>
      <c r="AF2" t="n">
        <v>1.7252665841136e-06</v>
      </c>
      <c r="AG2" t="n">
        <v>0.83</v>
      </c>
      <c r="AH2" t="n">
        <v>670663.9252906605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2.1062</v>
      </c>
      <c r="E3" t="n">
        <v>47.48</v>
      </c>
      <c r="F3" t="n">
        <v>42.26</v>
      </c>
      <c r="G3" t="n">
        <v>17.73</v>
      </c>
      <c r="H3" t="n">
        <v>0.32</v>
      </c>
      <c r="I3" t="n">
        <v>143</v>
      </c>
      <c r="J3" t="n">
        <v>108.68</v>
      </c>
      <c r="K3" t="n">
        <v>41.65</v>
      </c>
      <c r="L3" t="n">
        <v>2</v>
      </c>
      <c r="M3" t="n">
        <v>141</v>
      </c>
      <c r="N3" t="n">
        <v>15.03</v>
      </c>
      <c r="O3" t="n">
        <v>13638.32</v>
      </c>
      <c r="P3" t="n">
        <v>392.69</v>
      </c>
      <c r="Q3" t="n">
        <v>790.21</v>
      </c>
      <c r="R3" t="n">
        <v>251.91</v>
      </c>
      <c r="S3" t="n">
        <v>58.53</v>
      </c>
      <c r="T3" t="n">
        <v>88927.24000000001</v>
      </c>
      <c r="U3" t="n">
        <v>0.23</v>
      </c>
      <c r="V3" t="n">
        <v>0.6899999999999999</v>
      </c>
      <c r="W3" t="n">
        <v>2.81</v>
      </c>
      <c r="X3" t="n">
        <v>5.36</v>
      </c>
      <c r="Y3" t="n">
        <v>0.5</v>
      </c>
      <c r="Z3" t="n">
        <v>10</v>
      </c>
      <c r="AA3" t="n">
        <v>360.4091787615281</v>
      </c>
      <c r="AB3" t="n">
        <v>493.1277385123158</v>
      </c>
      <c r="AC3" t="n">
        <v>446.0643192578275</v>
      </c>
      <c r="AD3" t="n">
        <v>360409.1787615281</v>
      </c>
      <c r="AE3" t="n">
        <v>493127.7385123158</v>
      </c>
      <c r="AF3" t="n">
        <v>2.171610876388014e-06</v>
      </c>
      <c r="AG3" t="n">
        <v>0.6594444444444444</v>
      </c>
      <c r="AH3" t="n">
        <v>446064.3192578275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2.262</v>
      </c>
      <c r="E4" t="n">
        <v>44.21</v>
      </c>
      <c r="F4" t="n">
        <v>40.2</v>
      </c>
      <c r="G4" t="n">
        <v>27.1</v>
      </c>
      <c r="H4" t="n">
        <v>0.48</v>
      </c>
      <c r="I4" t="n">
        <v>89</v>
      </c>
      <c r="J4" t="n">
        <v>109.96</v>
      </c>
      <c r="K4" t="n">
        <v>41.65</v>
      </c>
      <c r="L4" t="n">
        <v>3</v>
      </c>
      <c r="M4" t="n">
        <v>87</v>
      </c>
      <c r="N4" t="n">
        <v>15.31</v>
      </c>
      <c r="O4" t="n">
        <v>13795.21</v>
      </c>
      <c r="P4" t="n">
        <v>367.7</v>
      </c>
      <c r="Q4" t="n">
        <v>790.1900000000001</v>
      </c>
      <c r="R4" t="n">
        <v>182.43</v>
      </c>
      <c r="S4" t="n">
        <v>58.53</v>
      </c>
      <c r="T4" t="n">
        <v>54458.33</v>
      </c>
      <c r="U4" t="n">
        <v>0.32</v>
      </c>
      <c r="V4" t="n">
        <v>0.72</v>
      </c>
      <c r="W4" t="n">
        <v>2.74</v>
      </c>
      <c r="X4" t="n">
        <v>3.29</v>
      </c>
      <c r="Y4" t="n">
        <v>0.5</v>
      </c>
      <c r="Z4" t="n">
        <v>10</v>
      </c>
      <c r="AA4" t="n">
        <v>315.9883310667003</v>
      </c>
      <c r="AB4" t="n">
        <v>432.3491749867613</v>
      </c>
      <c r="AC4" t="n">
        <v>391.0863765319023</v>
      </c>
      <c r="AD4" t="n">
        <v>315988.3310667003</v>
      </c>
      <c r="AE4" t="n">
        <v>432349.1749867614</v>
      </c>
      <c r="AF4" t="n">
        <v>2.332249455127571e-06</v>
      </c>
      <c r="AG4" t="n">
        <v>0.6140277777777778</v>
      </c>
      <c r="AH4" t="n">
        <v>391086.3765319023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2.3369</v>
      </c>
      <c r="E5" t="n">
        <v>42.79</v>
      </c>
      <c r="F5" t="n">
        <v>39.31</v>
      </c>
      <c r="G5" t="n">
        <v>36.29</v>
      </c>
      <c r="H5" t="n">
        <v>0.63</v>
      </c>
      <c r="I5" t="n">
        <v>65</v>
      </c>
      <c r="J5" t="n">
        <v>111.23</v>
      </c>
      <c r="K5" t="n">
        <v>41.65</v>
      </c>
      <c r="L5" t="n">
        <v>4</v>
      </c>
      <c r="M5" t="n">
        <v>63</v>
      </c>
      <c r="N5" t="n">
        <v>15.58</v>
      </c>
      <c r="O5" t="n">
        <v>13952.52</v>
      </c>
      <c r="P5" t="n">
        <v>354.74</v>
      </c>
      <c r="Q5" t="n">
        <v>790.1799999999999</v>
      </c>
      <c r="R5" t="n">
        <v>153.46</v>
      </c>
      <c r="S5" t="n">
        <v>58.53</v>
      </c>
      <c r="T5" t="n">
        <v>40095.52</v>
      </c>
      <c r="U5" t="n">
        <v>0.38</v>
      </c>
      <c r="V5" t="n">
        <v>0.74</v>
      </c>
      <c r="W5" t="n">
        <v>2.69</v>
      </c>
      <c r="X5" t="n">
        <v>2.41</v>
      </c>
      <c r="Y5" t="n">
        <v>0.5</v>
      </c>
      <c r="Z5" t="n">
        <v>10</v>
      </c>
      <c r="AA5" t="n">
        <v>296.4110399218376</v>
      </c>
      <c r="AB5" t="n">
        <v>405.5626615532311</v>
      </c>
      <c r="AC5" t="n">
        <v>366.8563303453604</v>
      </c>
      <c r="AD5" t="n">
        <v>296411.0399218376</v>
      </c>
      <c r="AE5" t="n">
        <v>405562.6615532311</v>
      </c>
      <c r="AF5" t="n">
        <v>2.409475575458717e-06</v>
      </c>
      <c r="AG5" t="n">
        <v>0.5943055555555555</v>
      </c>
      <c r="AH5" t="n">
        <v>366856.3303453604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2.3844</v>
      </c>
      <c r="E6" t="n">
        <v>41.94</v>
      </c>
      <c r="F6" t="n">
        <v>38.77</v>
      </c>
      <c r="G6" t="n">
        <v>45.61</v>
      </c>
      <c r="H6" t="n">
        <v>0.78</v>
      </c>
      <c r="I6" t="n">
        <v>51</v>
      </c>
      <c r="J6" t="n">
        <v>112.51</v>
      </c>
      <c r="K6" t="n">
        <v>41.65</v>
      </c>
      <c r="L6" t="n">
        <v>5</v>
      </c>
      <c r="M6" t="n">
        <v>49</v>
      </c>
      <c r="N6" t="n">
        <v>15.86</v>
      </c>
      <c r="O6" t="n">
        <v>14110.24</v>
      </c>
      <c r="P6" t="n">
        <v>344.21</v>
      </c>
      <c r="Q6" t="n">
        <v>790.1900000000001</v>
      </c>
      <c r="R6" t="n">
        <v>135.98</v>
      </c>
      <c r="S6" t="n">
        <v>58.53</v>
      </c>
      <c r="T6" t="n">
        <v>31421.34</v>
      </c>
      <c r="U6" t="n">
        <v>0.43</v>
      </c>
      <c r="V6" t="n">
        <v>0.75</v>
      </c>
      <c r="W6" t="n">
        <v>2.65</v>
      </c>
      <c r="X6" t="n">
        <v>1.87</v>
      </c>
      <c r="Y6" t="n">
        <v>0.5</v>
      </c>
      <c r="Z6" t="n">
        <v>10</v>
      </c>
      <c r="AA6" t="n">
        <v>283.3670378654002</v>
      </c>
      <c r="AB6" t="n">
        <v>387.7152824788567</v>
      </c>
      <c r="AC6" t="n">
        <v>350.7122800808905</v>
      </c>
      <c r="AD6" t="n">
        <v>283367.0378654002</v>
      </c>
      <c r="AE6" t="n">
        <v>387715.2824788567</v>
      </c>
      <c r="AF6" t="n">
        <v>2.458450751903704e-06</v>
      </c>
      <c r="AG6" t="n">
        <v>0.5825</v>
      </c>
      <c r="AH6" t="n">
        <v>350712.2800808905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2.4157</v>
      </c>
      <c r="E7" t="n">
        <v>41.4</v>
      </c>
      <c r="F7" t="n">
        <v>38.43</v>
      </c>
      <c r="G7" t="n">
        <v>54.89</v>
      </c>
      <c r="H7" t="n">
        <v>0.93</v>
      </c>
      <c r="I7" t="n">
        <v>42</v>
      </c>
      <c r="J7" t="n">
        <v>113.79</v>
      </c>
      <c r="K7" t="n">
        <v>41.65</v>
      </c>
      <c r="L7" t="n">
        <v>6</v>
      </c>
      <c r="M7" t="n">
        <v>40</v>
      </c>
      <c r="N7" t="n">
        <v>16.14</v>
      </c>
      <c r="O7" t="n">
        <v>14268.39</v>
      </c>
      <c r="P7" t="n">
        <v>335.66</v>
      </c>
      <c r="Q7" t="n">
        <v>790.17</v>
      </c>
      <c r="R7" t="n">
        <v>124.07</v>
      </c>
      <c r="S7" t="n">
        <v>58.53</v>
      </c>
      <c r="T7" t="n">
        <v>25514.09</v>
      </c>
      <c r="U7" t="n">
        <v>0.47</v>
      </c>
      <c r="V7" t="n">
        <v>0.75</v>
      </c>
      <c r="W7" t="n">
        <v>2.64</v>
      </c>
      <c r="X7" t="n">
        <v>1.52</v>
      </c>
      <c r="Y7" t="n">
        <v>0.5</v>
      </c>
      <c r="Z7" t="n">
        <v>10</v>
      </c>
      <c r="AA7" t="n">
        <v>274.1784021404131</v>
      </c>
      <c r="AB7" t="n">
        <v>375.1429857059312</v>
      </c>
      <c r="AC7" t="n">
        <v>339.3398656666436</v>
      </c>
      <c r="AD7" t="n">
        <v>274178.4021404131</v>
      </c>
      <c r="AE7" t="n">
        <v>375142.9857059312</v>
      </c>
      <c r="AF7" t="n">
        <v>2.490722815540085e-06</v>
      </c>
      <c r="AG7" t="n">
        <v>0.575</v>
      </c>
      <c r="AH7" t="n">
        <v>339339.8656666436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2.4416</v>
      </c>
      <c r="E8" t="n">
        <v>40.96</v>
      </c>
      <c r="F8" t="n">
        <v>38.14</v>
      </c>
      <c r="G8" t="n">
        <v>65.39</v>
      </c>
      <c r="H8" t="n">
        <v>1.07</v>
      </c>
      <c r="I8" t="n">
        <v>35</v>
      </c>
      <c r="J8" t="n">
        <v>115.08</v>
      </c>
      <c r="K8" t="n">
        <v>41.65</v>
      </c>
      <c r="L8" t="n">
        <v>7</v>
      </c>
      <c r="M8" t="n">
        <v>33</v>
      </c>
      <c r="N8" t="n">
        <v>16.43</v>
      </c>
      <c r="O8" t="n">
        <v>14426.96</v>
      </c>
      <c r="P8" t="n">
        <v>328.02</v>
      </c>
      <c r="Q8" t="n">
        <v>790.16</v>
      </c>
      <c r="R8" t="n">
        <v>114.78</v>
      </c>
      <c r="S8" t="n">
        <v>58.53</v>
      </c>
      <c r="T8" t="n">
        <v>20901.25</v>
      </c>
      <c r="U8" t="n">
        <v>0.51</v>
      </c>
      <c r="V8" t="n">
        <v>0.76</v>
      </c>
      <c r="W8" t="n">
        <v>2.63</v>
      </c>
      <c r="X8" t="n">
        <v>1.24</v>
      </c>
      <c r="Y8" t="n">
        <v>0.5</v>
      </c>
      <c r="Z8" t="n">
        <v>10</v>
      </c>
      <c r="AA8" t="n">
        <v>266.4199083646203</v>
      </c>
      <c r="AB8" t="n">
        <v>364.5274722413029</v>
      </c>
      <c r="AC8" t="n">
        <v>329.7374819081128</v>
      </c>
      <c r="AD8" t="n">
        <v>266419.9083646202</v>
      </c>
      <c r="AE8" t="n">
        <v>364527.4722413029</v>
      </c>
      <c r="AF8" t="n">
        <v>2.51742717490693e-06</v>
      </c>
      <c r="AG8" t="n">
        <v>0.5688888888888889</v>
      </c>
      <c r="AH8" t="n">
        <v>329737.4819081128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2.4585</v>
      </c>
      <c r="E9" t="n">
        <v>40.68</v>
      </c>
      <c r="F9" t="n">
        <v>37.97</v>
      </c>
      <c r="G9" t="n">
        <v>75.94</v>
      </c>
      <c r="H9" t="n">
        <v>1.21</v>
      </c>
      <c r="I9" t="n">
        <v>30</v>
      </c>
      <c r="J9" t="n">
        <v>116.37</v>
      </c>
      <c r="K9" t="n">
        <v>41.65</v>
      </c>
      <c r="L9" t="n">
        <v>8</v>
      </c>
      <c r="M9" t="n">
        <v>28</v>
      </c>
      <c r="N9" t="n">
        <v>16.72</v>
      </c>
      <c r="O9" t="n">
        <v>14585.96</v>
      </c>
      <c r="P9" t="n">
        <v>320.5</v>
      </c>
      <c r="Q9" t="n">
        <v>790.17</v>
      </c>
      <c r="R9" t="n">
        <v>108.87</v>
      </c>
      <c r="S9" t="n">
        <v>58.53</v>
      </c>
      <c r="T9" t="n">
        <v>17973.09</v>
      </c>
      <c r="U9" t="n">
        <v>0.54</v>
      </c>
      <c r="V9" t="n">
        <v>0.76</v>
      </c>
      <c r="W9" t="n">
        <v>2.62</v>
      </c>
      <c r="X9" t="n">
        <v>1.07</v>
      </c>
      <c r="Y9" t="n">
        <v>0.5</v>
      </c>
      <c r="Z9" t="n">
        <v>10</v>
      </c>
      <c r="AA9" t="n">
        <v>260.0830949679086</v>
      </c>
      <c r="AB9" t="n">
        <v>355.8571645914454</v>
      </c>
      <c r="AC9" t="n">
        <v>321.8946562515044</v>
      </c>
      <c r="AD9" t="n">
        <v>260083.0949679086</v>
      </c>
      <c r="AE9" t="n">
        <v>355857.1645914454</v>
      </c>
      <c r="AF9" t="n">
        <v>2.534852027157883e-06</v>
      </c>
      <c r="AG9" t="n">
        <v>0.5649999999999999</v>
      </c>
      <c r="AH9" t="n">
        <v>321894.6562515044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2.4737</v>
      </c>
      <c r="E10" t="n">
        <v>40.42</v>
      </c>
      <c r="F10" t="n">
        <v>37.81</v>
      </c>
      <c r="G10" t="n">
        <v>87.26000000000001</v>
      </c>
      <c r="H10" t="n">
        <v>1.35</v>
      </c>
      <c r="I10" t="n">
        <v>26</v>
      </c>
      <c r="J10" t="n">
        <v>117.66</v>
      </c>
      <c r="K10" t="n">
        <v>41.65</v>
      </c>
      <c r="L10" t="n">
        <v>9</v>
      </c>
      <c r="M10" t="n">
        <v>24</v>
      </c>
      <c r="N10" t="n">
        <v>17.01</v>
      </c>
      <c r="O10" t="n">
        <v>14745.39</v>
      </c>
      <c r="P10" t="n">
        <v>312.26</v>
      </c>
      <c r="Q10" t="n">
        <v>790.1799999999999</v>
      </c>
      <c r="R10" t="n">
        <v>103.87</v>
      </c>
      <c r="S10" t="n">
        <v>58.53</v>
      </c>
      <c r="T10" t="n">
        <v>15491.45</v>
      </c>
      <c r="U10" t="n">
        <v>0.5600000000000001</v>
      </c>
      <c r="V10" t="n">
        <v>0.77</v>
      </c>
      <c r="W10" t="n">
        <v>2.61</v>
      </c>
      <c r="X10" t="n">
        <v>0.91</v>
      </c>
      <c r="Y10" t="n">
        <v>0.5</v>
      </c>
      <c r="Z10" t="n">
        <v>10</v>
      </c>
      <c r="AA10" t="n">
        <v>253.6304133281278</v>
      </c>
      <c r="AB10" t="n">
        <v>347.0283208995106</v>
      </c>
      <c r="AC10" t="n">
        <v>313.9084250102724</v>
      </c>
      <c r="AD10" t="n">
        <v>253630.4133281278</v>
      </c>
      <c r="AE10" t="n">
        <v>347028.3208995106</v>
      </c>
      <c r="AF10" t="n">
        <v>2.550524083620279e-06</v>
      </c>
      <c r="AG10" t="n">
        <v>0.5613888888888889</v>
      </c>
      <c r="AH10" t="n">
        <v>313908.4250102724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2.4839</v>
      </c>
      <c r="E11" t="n">
        <v>40.26</v>
      </c>
      <c r="F11" t="n">
        <v>37.71</v>
      </c>
      <c r="G11" t="n">
        <v>98.38</v>
      </c>
      <c r="H11" t="n">
        <v>1.48</v>
      </c>
      <c r="I11" t="n">
        <v>23</v>
      </c>
      <c r="J11" t="n">
        <v>118.96</v>
      </c>
      <c r="K11" t="n">
        <v>41.65</v>
      </c>
      <c r="L11" t="n">
        <v>10</v>
      </c>
      <c r="M11" t="n">
        <v>21</v>
      </c>
      <c r="N11" t="n">
        <v>17.31</v>
      </c>
      <c r="O11" t="n">
        <v>14905.25</v>
      </c>
      <c r="P11" t="n">
        <v>306.34</v>
      </c>
      <c r="Q11" t="n">
        <v>790.1799999999999</v>
      </c>
      <c r="R11" t="n">
        <v>100.62</v>
      </c>
      <c r="S11" t="n">
        <v>58.53</v>
      </c>
      <c r="T11" t="n">
        <v>13885.87</v>
      </c>
      <c r="U11" t="n">
        <v>0.58</v>
      </c>
      <c r="V11" t="n">
        <v>0.77</v>
      </c>
      <c r="W11" t="n">
        <v>2.6</v>
      </c>
      <c r="X11" t="n">
        <v>0.8100000000000001</v>
      </c>
      <c r="Y11" t="n">
        <v>0.5</v>
      </c>
      <c r="Z11" t="n">
        <v>10</v>
      </c>
      <c r="AA11" t="n">
        <v>249.1464870574084</v>
      </c>
      <c r="AB11" t="n">
        <v>340.8932151590494</v>
      </c>
      <c r="AC11" t="n">
        <v>308.3588451510038</v>
      </c>
      <c r="AD11" t="n">
        <v>249146.4870574084</v>
      </c>
      <c r="AE11" t="n">
        <v>340893.2151590494</v>
      </c>
      <c r="AF11" t="n">
        <v>2.561040858351624e-06</v>
      </c>
      <c r="AG11" t="n">
        <v>0.5591666666666666</v>
      </c>
      <c r="AH11" t="n">
        <v>308358.8451510038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2.4907</v>
      </c>
      <c r="E12" t="n">
        <v>40.15</v>
      </c>
      <c r="F12" t="n">
        <v>37.65</v>
      </c>
      <c r="G12" t="n">
        <v>107.56</v>
      </c>
      <c r="H12" t="n">
        <v>1.61</v>
      </c>
      <c r="I12" t="n">
        <v>21</v>
      </c>
      <c r="J12" t="n">
        <v>120.26</v>
      </c>
      <c r="K12" t="n">
        <v>41.65</v>
      </c>
      <c r="L12" t="n">
        <v>11</v>
      </c>
      <c r="M12" t="n">
        <v>19</v>
      </c>
      <c r="N12" t="n">
        <v>17.61</v>
      </c>
      <c r="O12" t="n">
        <v>15065.56</v>
      </c>
      <c r="P12" t="n">
        <v>299.11</v>
      </c>
      <c r="Q12" t="n">
        <v>790.16</v>
      </c>
      <c r="R12" t="n">
        <v>98.2</v>
      </c>
      <c r="S12" t="n">
        <v>58.53</v>
      </c>
      <c r="T12" t="n">
        <v>12684.88</v>
      </c>
      <c r="U12" t="n">
        <v>0.6</v>
      </c>
      <c r="V12" t="n">
        <v>0.77</v>
      </c>
      <c r="W12" t="n">
        <v>2.61</v>
      </c>
      <c r="X12" t="n">
        <v>0.74</v>
      </c>
      <c r="Y12" t="n">
        <v>0.5</v>
      </c>
      <c r="Z12" t="n">
        <v>10</v>
      </c>
      <c r="AA12" t="n">
        <v>244.3977362546469</v>
      </c>
      <c r="AB12" t="n">
        <v>334.3957648106149</v>
      </c>
      <c r="AC12" t="n">
        <v>302.4815023445929</v>
      </c>
      <c r="AD12" t="n">
        <v>244397.7362546469</v>
      </c>
      <c r="AE12" t="n">
        <v>334395.7648106149</v>
      </c>
      <c r="AF12" t="n">
        <v>2.568052041505853e-06</v>
      </c>
      <c r="AG12" t="n">
        <v>0.5576388888888889</v>
      </c>
      <c r="AH12" t="n">
        <v>302481.5023445929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2.4978</v>
      </c>
      <c r="E13" t="n">
        <v>40.03</v>
      </c>
      <c r="F13" t="n">
        <v>37.58</v>
      </c>
      <c r="G13" t="n">
        <v>118.66</v>
      </c>
      <c r="H13" t="n">
        <v>1.74</v>
      </c>
      <c r="I13" t="n">
        <v>19</v>
      </c>
      <c r="J13" t="n">
        <v>121.56</v>
      </c>
      <c r="K13" t="n">
        <v>41.65</v>
      </c>
      <c r="L13" t="n">
        <v>12</v>
      </c>
      <c r="M13" t="n">
        <v>13</v>
      </c>
      <c r="N13" t="n">
        <v>17.91</v>
      </c>
      <c r="O13" t="n">
        <v>15226.31</v>
      </c>
      <c r="P13" t="n">
        <v>292.54</v>
      </c>
      <c r="Q13" t="n">
        <v>790.1799999999999</v>
      </c>
      <c r="R13" t="n">
        <v>95.62</v>
      </c>
      <c r="S13" t="n">
        <v>58.53</v>
      </c>
      <c r="T13" t="n">
        <v>11405.6</v>
      </c>
      <c r="U13" t="n">
        <v>0.61</v>
      </c>
      <c r="V13" t="n">
        <v>0.77</v>
      </c>
      <c r="W13" t="n">
        <v>2.61</v>
      </c>
      <c r="X13" t="n">
        <v>0.67</v>
      </c>
      <c r="Y13" t="n">
        <v>0.5</v>
      </c>
      <c r="Z13" t="n">
        <v>10</v>
      </c>
      <c r="AA13" t="n">
        <v>239.9849226898864</v>
      </c>
      <c r="AB13" t="n">
        <v>328.3579586117178</v>
      </c>
      <c r="AC13" t="n">
        <v>297.0199358952023</v>
      </c>
      <c r="AD13" t="n">
        <v>239984.9226898864</v>
      </c>
      <c r="AE13" t="n">
        <v>328357.9586117178</v>
      </c>
      <c r="AF13" t="n">
        <v>2.575372541563946e-06</v>
      </c>
      <c r="AG13" t="n">
        <v>0.5559722222222222</v>
      </c>
      <c r="AH13" t="n">
        <v>297019.9358952023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2.5011</v>
      </c>
      <c r="E14" t="n">
        <v>39.98</v>
      </c>
      <c r="F14" t="n">
        <v>37.55</v>
      </c>
      <c r="G14" t="n">
        <v>125.15</v>
      </c>
      <c r="H14" t="n">
        <v>1.87</v>
      </c>
      <c r="I14" t="n">
        <v>18</v>
      </c>
      <c r="J14" t="n">
        <v>122.87</v>
      </c>
      <c r="K14" t="n">
        <v>41.65</v>
      </c>
      <c r="L14" t="n">
        <v>13</v>
      </c>
      <c r="M14" t="n">
        <v>6</v>
      </c>
      <c r="N14" t="n">
        <v>18.22</v>
      </c>
      <c r="O14" t="n">
        <v>15387.5</v>
      </c>
      <c r="P14" t="n">
        <v>291.4</v>
      </c>
      <c r="Q14" t="n">
        <v>790.16</v>
      </c>
      <c r="R14" t="n">
        <v>94.42</v>
      </c>
      <c r="S14" t="n">
        <v>58.53</v>
      </c>
      <c r="T14" t="n">
        <v>10807.17</v>
      </c>
      <c r="U14" t="n">
        <v>0.62</v>
      </c>
      <c r="V14" t="n">
        <v>0.77</v>
      </c>
      <c r="W14" t="n">
        <v>2.61</v>
      </c>
      <c r="X14" t="n">
        <v>0.64</v>
      </c>
      <c r="Y14" t="n">
        <v>0.5</v>
      </c>
      <c r="Z14" t="n">
        <v>10</v>
      </c>
      <c r="AA14" t="n">
        <v>238.9888191347194</v>
      </c>
      <c r="AB14" t="n">
        <v>326.9950457825516</v>
      </c>
      <c r="AC14" t="n">
        <v>295.7870975535913</v>
      </c>
      <c r="AD14" t="n">
        <v>238988.8191347194</v>
      </c>
      <c r="AE14" t="n">
        <v>326995.0457825516</v>
      </c>
      <c r="AF14" t="n">
        <v>2.57877502750644e-06</v>
      </c>
      <c r="AG14" t="n">
        <v>0.5552777777777778</v>
      </c>
      <c r="AH14" t="n">
        <v>295787.0975535912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2.5037</v>
      </c>
      <c r="E15" t="n">
        <v>39.94</v>
      </c>
      <c r="F15" t="n">
        <v>37.53</v>
      </c>
      <c r="G15" t="n">
        <v>132.45</v>
      </c>
      <c r="H15" t="n">
        <v>1.99</v>
      </c>
      <c r="I15" t="n">
        <v>17</v>
      </c>
      <c r="J15" t="n">
        <v>124.18</v>
      </c>
      <c r="K15" t="n">
        <v>41.65</v>
      </c>
      <c r="L15" t="n">
        <v>14</v>
      </c>
      <c r="M15" t="n">
        <v>2</v>
      </c>
      <c r="N15" t="n">
        <v>18.53</v>
      </c>
      <c r="O15" t="n">
        <v>15549.15</v>
      </c>
      <c r="P15" t="n">
        <v>289.8</v>
      </c>
      <c r="Q15" t="n">
        <v>790.16</v>
      </c>
      <c r="R15" t="n">
        <v>93.55</v>
      </c>
      <c r="S15" t="n">
        <v>58.53</v>
      </c>
      <c r="T15" t="n">
        <v>10380.63</v>
      </c>
      <c r="U15" t="n">
        <v>0.63</v>
      </c>
      <c r="V15" t="n">
        <v>0.77</v>
      </c>
      <c r="W15" t="n">
        <v>2.62</v>
      </c>
      <c r="X15" t="n">
        <v>0.63</v>
      </c>
      <c r="Y15" t="n">
        <v>0.5</v>
      </c>
      <c r="Z15" t="n">
        <v>10</v>
      </c>
      <c r="AA15" t="n">
        <v>237.8319298613377</v>
      </c>
      <c r="AB15" t="n">
        <v>325.412138840359</v>
      </c>
      <c r="AC15" t="n">
        <v>294.3552610283371</v>
      </c>
      <c r="AD15" t="n">
        <v>237831.9298613377</v>
      </c>
      <c r="AE15" t="n">
        <v>325412.1388403591</v>
      </c>
      <c r="AF15" t="n">
        <v>2.581455774006586e-06</v>
      </c>
      <c r="AG15" t="n">
        <v>0.5547222222222222</v>
      </c>
      <c r="AH15" t="n">
        <v>294355.2610283371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2.504</v>
      </c>
      <c r="E16" t="n">
        <v>39.94</v>
      </c>
      <c r="F16" t="n">
        <v>37.52</v>
      </c>
      <c r="G16" t="n">
        <v>132.43</v>
      </c>
      <c r="H16" t="n">
        <v>2.11</v>
      </c>
      <c r="I16" t="n">
        <v>17</v>
      </c>
      <c r="J16" t="n">
        <v>125.49</v>
      </c>
      <c r="K16" t="n">
        <v>41.65</v>
      </c>
      <c r="L16" t="n">
        <v>15</v>
      </c>
      <c r="M16" t="n">
        <v>0</v>
      </c>
      <c r="N16" t="n">
        <v>18.84</v>
      </c>
      <c r="O16" t="n">
        <v>15711.24</v>
      </c>
      <c r="P16" t="n">
        <v>292.47</v>
      </c>
      <c r="Q16" t="n">
        <v>790.16</v>
      </c>
      <c r="R16" t="n">
        <v>93.27</v>
      </c>
      <c r="S16" t="n">
        <v>58.53</v>
      </c>
      <c r="T16" t="n">
        <v>10239.87</v>
      </c>
      <c r="U16" t="n">
        <v>0.63</v>
      </c>
      <c r="V16" t="n">
        <v>0.77</v>
      </c>
      <c r="W16" t="n">
        <v>2.62</v>
      </c>
      <c r="X16" t="n">
        <v>0.62</v>
      </c>
      <c r="Y16" t="n">
        <v>0.5</v>
      </c>
      <c r="Z16" t="n">
        <v>10</v>
      </c>
      <c r="AA16" t="n">
        <v>239.2339991939064</v>
      </c>
      <c r="AB16" t="n">
        <v>327.330511956112</v>
      </c>
      <c r="AC16" t="n">
        <v>296.0905473063768</v>
      </c>
      <c r="AD16" t="n">
        <v>239233.9991939064</v>
      </c>
      <c r="AE16" t="n">
        <v>327330.511956112</v>
      </c>
      <c r="AF16" t="n">
        <v>2.581765090910449e-06</v>
      </c>
      <c r="AG16" t="n">
        <v>0.5547222222222222</v>
      </c>
      <c r="AH16" t="n">
        <v>296090.5473063769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2.026</v>
      </c>
      <c r="E2" t="n">
        <v>49.36</v>
      </c>
      <c r="F2" t="n">
        <v>44.7</v>
      </c>
      <c r="G2" t="n">
        <v>13.02</v>
      </c>
      <c r="H2" t="n">
        <v>0.28</v>
      </c>
      <c r="I2" t="n">
        <v>206</v>
      </c>
      <c r="J2" t="n">
        <v>61.76</v>
      </c>
      <c r="K2" t="n">
        <v>28.92</v>
      </c>
      <c r="L2" t="n">
        <v>1</v>
      </c>
      <c r="M2" t="n">
        <v>204</v>
      </c>
      <c r="N2" t="n">
        <v>6.84</v>
      </c>
      <c r="O2" t="n">
        <v>7851.41</v>
      </c>
      <c r="P2" t="n">
        <v>283.3</v>
      </c>
      <c r="Q2" t="n">
        <v>790.22</v>
      </c>
      <c r="R2" t="n">
        <v>333.91</v>
      </c>
      <c r="S2" t="n">
        <v>58.53</v>
      </c>
      <c r="T2" t="n">
        <v>129613.29</v>
      </c>
      <c r="U2" t="n">
        <v>0.18</v>
      </c>
      <c r="V2" t="n">
        <v>0.65</v>
      </c>
      <c r="W2" t="n">
        <v>2.91</v>
      </c>
      <c r="X2" t="n">
        <v>7.8</v>
      </c>
      <c r="Y2" t="n">
        <v>0.5</v>
      </c>
      <c r="Z2" t="n">
        <v>10</v>
      </c>
      <c r="AA2" t="n">
        <v>279.534717045542</v>
      </c>
      <c r="AB2" t="n">
        <v>382.4717320630645</v>
      </c>
      <c r="AC2" t="n">
        <v>345.9691667574123</v>
      </c>
      <c r="AD2" t="n">
        <v>279534.717045542</v>
      </c>
      <c r="AE2" t="n">
        <v>382471.7320630645</v>
      </c>
      <c r="AF2" t="n">
        <v>2.267786466666251e-06</v>
      </c>
      <c r="AG2" t="n">
        <v>0.6855555555555556</v>
      </c>
      <c r="AH2" t="n">
        <v>345969.1667574123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2.3122</v>
      </c>
      <c r="E3" t="n">
        <v>43.25</v>
      </c>
      <c r="F3" t="n">
        <v>40.22</v>
      </c>
      <c r="G3" t="n">
        <v>27.11</v>
      </c>
      <c r="H3" t="n">
        <v>0.55</v>
      </c>
      <c r="I3" t="n">
        <v>89</v>
      </c>
      <c r="J3" t="n">
        <v>62.92</v>
      </c>
      <c r="K3" t="n">
        <v>28.92</v>
      </c>
      <c r="L3" t="n">
        <v>2</v>
      </c>
      <c r="M3" t="n">
        <v>87</v>
      </c>
      <c r="N3" t="n">
        <v>7</v>
      </c>
      <c r="O3" t="n">
        <v>7994.37</v>
      </c>
      <c r="P3" t="n">
        <v>244.41</v>
      </c>
      <c r="Q3" t="n">
        <v>790.21</v>
      </c>
      <c r="R3" t="n">
        <v>183.98</v>
      </c>
      <c r="S3" t="n">
        <v>58.53</v>
      </c>
      <c r="T3" t="n">
        <v>55234.57</v>
      </c>
      <c r="U3" t="n">
        <v>0.32</v>
      </c>
      <c r="V3" t="n">
        <v>0.72</v>
      </c>
      <c r="W3" t="n">
        <v>2.72</v>
      </c>
      <c r="X3" t="n">
        <v>3.31</v>
      </c>
      <c r="Y3" t="n">
        <v>0.5</v>
      </c>
      <c r="Z3" t="n">
        <v>10</v>
      </c>
      <c r="AA3" t="n">
        <v>214.7269985244611</v>
      </c>
      <c r="AB3" t="n">
        <v>293.7989524676295</v>
      </c>
      <c r="AC3" t="n">
        <v>265.7591927936251</v>
      </c>
      <c r="AD3" t="n">
        <v>214726.9985244611</v>
      </c>
      <c r="AE3" t="n">
        <v>293798.9524676295</v>
      </c>
      <c r="AF3" t="n">
        <v>2.588142086982087e-06</v>
      </c>
      <c r="AG3" t="n">
        <v>0.6006944444444444</v>
      </c>
      <c r="AH3" t="n">
        <v>265759.1927936251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2.4076</v>
      </c>
      <c r="E4" t="n">
        <v>41.54</v>
      </c>
      <c r="F4" t="n">
        <v>38.96</v>
      </c>
      <c r="G4" t="n">
        <v>41.74</v>
      </c>
      <c r="H4" t="n">
        <v>0.8100000000000001</v>
      </c>
      <c r="I4" t="n">
        <v>56</v>
      </c>
      <c r="J4" t="n">
        <v>64.08</v>
      </c>
      <c r="K4" t="n">
        <v>28.92</v>
      </c>
      <c r="L4" t="n">
        <v>3</v>
      </c>
      <c r="M4" t="n">
        <v>54</v>
      </c>
      <c r="N4" t="n">
        <v>7.16</v>
      </c>
      <c r="O4" t="n">
        <v>8137.65</v>
      </c>
      <c r="P4" t="n">
        <v>226.52</v>
      </c>
      <c r="Q4" t="n">
        <v>790.17</v>
      </c>
      <c r="R4" t="n">
        <v>141.78</v>
      </c>
      <c r="S4" t="n">
        <v>58.53</v>
      </c>
      <c r="T4" t="n">
        <v>34299.28</v>
      </c>
      <c r="U4" t="n">
        <v>0.41</v>
      </c>
      <c r="V4" t="n">
        <v>0.74</v>
      </c>
      <c r="W4" t="n">
        <v>2.67</v>
      </c>
      <c r="X4" t="n">
        <v>2.06</v>
      </c>
      <c r="Y4" t="n">
        <v>0.5</v>
      </c>
      <c r="Z4" t="n">
        <v>10</v>
      </c>
      <c r="AA4" t="n">
        <v>194.1410638694053</v>
      </c>
      <c r="AB4" t="n">
        <v>265.632368485256</v>
      </c>
      <c r="AC4" t="n">
        <v>240.2807880544715</v>
      </c>
      <c r="AD4" t="n">
        <v>194141.0638694053</v>
      </c>
      <c r="AE4" t="n">
        <v>265632.368485256</v>
      </c>
      <c r="AF4" t="n">
        <v>2.694927293754032e-06</v>
      </c>
      <c r="AG4" t="n">
        <v>0.5769444444444445</v>
      </c>
      <c r="AH4" t="n">
        <v>240280.7880544715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2.4563</v>
      </c>
      <c r="E5" t="n">
        <v>40.71</v>
      </c>
      <c r="F5" t="n">
        <v>38.36</v>
      </c>
      <c r="G5" t="n">
        <v>57.54</v>
      </c>
      <c r="H5" t="n">
        <v>1.07</v>
      </c>
      <c r="I5" t="n">
        <v>40</v>
      </c>
      <c r="J5" t="n">
        <v>65.25</v>
      </c>
      <c r="K5" t="n">
        <v>28.92</v>
      </c>
      <c r="L5" t="n">
        <v>4</v>
      </c>
      <c r="M5" t="n">
        <v>34</v>
      </c>
      <c r="N5" t="n">
        <v>7.33</v>
      </c>
      <c r="O5" t="n">
        <v>8281.25</v>
      </c>
      <c r="P5" t="n">
        <v>211.43</v>
      </c>
      <c r="Q5" t="n">
        <v>790.16</v>
      </c>
      <c r="R5" t="n">
        <v>121.89</v>
      </c>
      <c r="S5" t="n">
        <v>58.53</v>
      </c>
      <c r="T5" t="n">
        <v>24434.04</v>
      </c>
      <c r="U5" t="n">
        <v>0.48</v>
      </c>
      <c r="V5" t="n">
        <v>0.76</v>
      </c>
      <c r="W5" t="n">
        <v>2.64</v>
      </c>
      <c r="X5" t="n">
        <v>1.46</v>
      </c>
      <c r="Y5" t="n">
        <v>0.5</v>
      </c>
      <c r="Z5" t="n">
        <v>10</v>
      </c>
      <c r="AA5" t="n">
        <v>181.0171062827394</v>
      </c>
      <c r="AB5" t="n">
        <v>247.6755907270429</v>
      </c>
      <c r="AC5" t="n">
        <v>224.0377799630007</v>
      </c>
      <c r="AD5" t="n">
        <v>181017.1062827394</v>
      </c>
      <c r="AE5" t="n">
        <v>247675.5907270429</v>
      </c>
      <c r="AF5" t="n">
        <v>2.749439238930066e-06</v>
      </c>
      <c r="AG5" t="n">
        <v>0.5654166666666667</v>
      </c>
      <c r="AH5" t="n">
        <v>224037.7799630007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2.4726</v>
      </c>
      <c r="E6" t="n">
        <v>40.44</v>
      </c>
      <c r="F6" t="n">
        <v>38.17</v>
      </c>
      <c r="G6" t="n">
        <v>67.37</v>
      </c>
      <c r="H6" t="n">
        <v>1.31</v>
      </c>
      <c r="I6" t="n">
        <v>34</v>
      </c>
      <c r="J6" t="n">
        <v>66.42</v>
      </c>
      <c r="K6" t="n">
        <v>28.92</v>
      </c>
      <c r="L6" t="n">
        <v>5</v>
      </c>
      <c r="M6" t="n">
        <v>7</v>
      </c>
      <c r="N6" t="n">
        <v>7.49</v>
      </c>
      <c r="O6" t="n">
        <v>8425.16</v>
      </c>
      <c r="P6" t="n">
        <v>204.61</v>
      </c>
      <c r="Q6" t="n">
        <v>790.1900000000001</v>
      </c>
      <c r="R6" t="n">
        <v>114.68</v>
      </c>
      <c r="S6" t="n">
        <v>58.53</v>
      </c>
      <c r="T6" t="n">
        <v>20858.8</v>
      </c>
      <c r="U6" t="n">
        <v>0.51</v>
      </c>
      <c r="V6" t="n">
        <v>0.76</v>
      </c>
      <c r="W6" t="n">
        <v>2.66</v>
      </c>
      <c r="X6" t="n">
        <v>1.27</v>
      </c>
      <c r="Y6" t="n">
        <v>0.5</v>
      </c>
      <c r="Z6" t="n">
        <v>10</v>
      </c>
      <c r="AA6" t="n">
        <v>175.7834437901766</v>
      </c>
      <c r="AB6" t="n">
        <v>240.5146628118285</v>
      </c>
      <c r="AC6" t="n">
        <v>217.5602809575867</v>
      </c>
      <c r="AD6" t="n">
        <v>175783.4437901766</v>
      </c>
      <c r="AE6" t="n">
        <v>240514.6628118285</v>
      </c>
      <c r="AF6" t="n">
        <v>2.767684510108082e-06</v>
      </c>
      <c r="AG6" t="n">
        <v>0.5616666666666666</v>
      </c>
      <c r="AH6" t="n">
        <v>217560.2809575867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2.4759</v>
      </c>
      <c r="E7" t="n">
        <v>40.39</v>
      </c>
      <c r="F7" t="n">
        <v>38.14</v>
      </c>
      <c r="G7" t="n">
        <v>69.34</v>
      </c>
      <c r="H7" t="n">
        <v>1.55</v>
      </c>
      <c r="I7" t="n">
        <v>33</v>
      </c>
      <c r="J7" t="n">
        <v>67.59</v>
      </c>
      <c r="K7" t="n">
        <v>28.92</v>
      </c>
      <c r="L7" t="n">
        <v>6</v>
      </c>
      <c r="M7" t="n">
        <v>0</v>
      </c>
      <c r="N7" t="n">
        <v>7.66</v>
      </c>
      <c r="O7" t="n">
        <v>8569.4</v>
      </c>
      <c r="P7" t="n">
        <v>207.83</v>
      </c>
      <c r="Q7" t="n">
        <v>790.1799999999999</v>
      </c>
      <c r="R7" t="n">
        <v>112.98</v>
      </c>
      <c r="S7" t="n">
        <v>58.53</v>
      </c>
      <c r="T7" t="n">
        <v>20014.62</v>
      </c>
      <c r="U7" t="n">
        <v>0.52</v>
      </c>
      <c r="V7" t="n">
        <v>0.76</v>
      </c>
      <c r="W7" t="n">
        <v>2.67</v>
      </c>
      <c r="X7" t="n">
        <v>1.23</v>
      </c>
      <c r="Y7" t="n">
        <v>0.5</v>
      </c>
      <c r="Z7" t="n">
        <v>10</v>
      </c>
      <c r="AA7" t="n">
        <v>177.273779007725</v>
      </c>
      <c r="AB7" t="n">
        <v>242.5538052054266</v>
      </c>
      <c r="AC7" t="n">
        <v>219.4048104630947</v>
      </c>
      <c r="AD7" t="n">
        <v>177273.779007725</v>
      </c>
      <c r="AE7" t="n">
        <v>242553.8052054266</v>
      </c>
      <c r="AF7" t="n">
        <v>2.771378338015288e-06</v>
      </c>
      <c r="AG7" t="n">
        <v>0.5609722222222222</v>
      </c>
      <c r="AH7" t="n">
        <v>219404.8104630947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1.2701</v>
      </c>
      <c r="E2" t="n">
        <v>78.73</v>
      </c>
      <c r="F2" t="n">
        <v>58.13</v>
      </c>
      <c r="G2" t="n">
        <v>6.48</v>
      </c>
      <c r="H2" t="n">
        <v>0.11</v>
      </c>
      <c r="I2" t="n">
        <v>538</v>
      </c>
      <c r="J2" t="n">
        <v>167.88</v>
      </c>
      <c r="K2" t="n">
        <v>51.39</v>
      </c>
      <c r="L2" t="n">
        <v>1</v>
      </c>
      <c r="M2" t="n">
        <v>536</v>
      </c>
      <c r="N2" t="n">
        <v>30.49</v>
      </c>
      <c r="O2" t="n">
        <v>20939.59</v>
      </c>
      <c r="P2" t="n">
        <v>736.92</v>
      </c>
      <c r="Q2" t="n">
        <v>790.37</v>
      </c>
      <c r="R2" t="n">
        <v>783.39</v>
      </c>
      <c r="S2" t="n">
        <v>58.53</v>
      </c>
      <c r="T2" t="n">
        <v>352695.93</v>
      </c>
      <c r="U2" t="n">
        <v>0.07000000000000001</v>
      </c>
      <c r="V2" t="n">
        <v>0.5</v>
      </c>
      <c r="W2" t="n">
        <v>3.47</v>
      </c>
      <c r="X2" t="n">
        <v>21.21</v>
      </c>
      <c r="Y2" t="n">
        <v>0.5</v>
      </c>
      <c r="Z2" t="n">
        <v>10</v>
      </c>
      <c r="AA2" t="n">
        <v>1085.886172166839</v>
      </c>
      <c r="AB2" t="n">
        <v>1485.757366675555</v>
      </c>
      <c r="AC2" t="n">
        <v>1343.958768873601</v>
      </c>
      <c r="AD2" t="n">
        <v>1085886.172166839</v>
      </c>
      <c r="AE2" t="n">
        <v>1485757.366675555</v>
      </c>
      <c r="AF2" t="n">
        <v>1.215717260631027e-06</v>
      </c>
      <c r="AG2" t="n">
        <v>1.093472222222222</v>
      </c>
      <c r="AH2" t="n">
        <v>1343958.768873601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1.8562</v>
      </c>
      <c r="E3" t="n">
        <v>53.87</v>
      </c>
      <c r="F3" t="n">
        <v>44.59</v>
      </c>
      <c r="G3" t="n">
        <v>13.11</v>
      </c>
      <c r="H3" t="n">
        <v>0.21</v>
      </c>
      <c r="I3" t="n">
        <v>204</v>
      </c>
      <c r="J3" t="n">
        <v>169.33</v>
      </c>
      <c r="K3" t="n">
        <v>51.39</v>
      </c>
      <c r="L3" t="n">
        <v>2</v>
      </c>
      <c r="M3" t="n">
        <v>202</v>
      </c>
      <c r="N3" t="n">
        <v>30.94</v>
      </c>
      <c r="O3" t="n">
        <v>21118.46</v>
      </c>
      <c r="P3" t="n">
        <v>561.84</v>
      </c>
      <c r="Q3" t="n">
        <v>790.22</v>
      </c>
      <c r="R3" t="n">
        <v>330.16</v>
      </c>
      <c r="S3" t="n">
        <v>58.53</v>
      </c>
      <c r="T3" t="n">
        <v>127751.08</v>
      </c>
      <c r="U3" t="n">
        <v>0.18</v>
      </c>
      <c r="V3" t="n">
        <v>0.65</v>
      </c>
      <c r="W3" t="n">
        <v>2.9</v>
      </c>
      <c r="X3" t="n">
        <v>7.68</v>
      </c>
      <c r="Y3" t="n">
        <v>0.5</v>
      </c>
      <c r="Z3" t="n">
        <v>10</v>
      </c>
      <c r="AA3" t="n">
        <v>568.7837079663851</v>
      </c>
      <c r="AB3" t="n">
        <v>778.2349622058317</v>
      </c>
      <c r="AC3" t="n">
        <v>703.9613096725359</v>
      </c>
      <c r="AD3" t="n">
        <v>568783.7079663852</v>
      </c>
      <c r="AE3" t="n">
        <v>778234.9622058318</v>
      </c>
      <c r="AF3" t="n">
        <v>1.776721816536739e-06</v>
      </c>
      <c r="AG3" t="n">
        <v>0.7481944444444444</v>
      </c>
      <c r="AH3" t="n">
        <v>703961.3096725359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2.0731</v>
      </c>
      <c r="E4" t="n">
        <v>48.24</v>
      </c>
      <c r="F4" t="n">
        <v>41.6</v>
      </c>
      <c r="G4" t="n">
        <v>19.81</v>
      </c>
      <c r="H4" t="n">
        <v>0.31</v>
      </c>
      <c r="I4" t="n">
        <v>126</v>
      </c>
      <c r="J4" t="n">
        <v>170.79</v>
      </c>
      <c r="K4" t="n">
        <v>51.39</v>
      </c>
      <c r="L4" t="n">
        <v>3</v>
      </c>
      <c r="M4" t="n">
        <v>124</v>
      </c>
      <c r="N4" t="n">
        <v>31.4</v>
      </c>
      <c r="O4" t="n">
        <v>21297.94</v>
      </c>
      <c r="P4" t="n">
        <v>521.1900000000001</v>
      </c>
      <c r="Q4" t="n">
        <v>790.1799999999999</v>
      </c>
      <c r="R4" t="n">
        <v>229.83</v>
      </c>
      <c r="S4" t="n">
        <v>58.53</v>
      </c>
      <c r="T4" t="n">
        <v>77973.12</v>
      </c>
      <c r="U4" t="n">
        <v>0.25</v>
      </c>
      <c r="V4" t="n">
        <v>0.7</v>
      </c>
      <c r="W4" t="n">
        <v>2.79</v>
      </c>
      <c r="X4" t="n">
        <v>4.69</v>
      </c>
      <c r="Y4" t="n">
        <v>0.5</v>
      </c>
      <c r="Z4" t="n">
        <v>10</v>
      </c>
      <c r="AA4" t="n">
        <v>473.5895328377312</v>
      </c>
      <c r="AB4" t="n">
        <v>647.9860921241986</v>
      </c>
      <c r="AC4" t="n">
        <v>586.1432089460566</v>
      </c>
      <c r="AD4" t="n">
        <v>473589.5328377312</v>
      </c>
      <c r="AE4" t="n">
        <v>647986.0921241987</v>
      </c>
      <c r="AF4" t="n">
        <v>1.984334661061476e-06</v>
      </c>
      <c r="AG4" t="n">
        <v>0.67</v>
      </c>
      <c r="AH4" t="n">
        <v>586143.2089460565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2.1835</v>
      </c>
      <c r="E5" t="n">
        <v>45.8</v>
      </c>
      <c r="F5" t="n">
        <v>40.31</v>
      </c>
      <c r="G5" t="n">
        <v>26.29</v>
      </c>
      <c r="H5" t="n">
        <v>0.41</v>
      </c>
      <c r="I5" t="n">
        <v>92</v>
      </c>
      <c r="J5" t="n">
        <v>172.25</v>
      </c>
      <c r="K5" t="n">
        <v>51.39</v>
      </c>
      <c r="L5" t="n">
        <v>4</v>
      </c>
      <c r="M5" t="n">
        <v>90</v>
      </c>
      <c r="N5" t="n">
        <v>31.86</v>
      </c>
      <c r="O5" t="n">
        <v>21478.05</v>
      </c>
      <c r="P5" t="n">
        <v>502.25</v>
      </c>
      <c r="Q5" t="n">
        <v>790.17</v>
      </c>
      <c r="R5" t="n">
        <v>187</v>
      </c>
      <c r="S5" t="n">
        <v>58.53</v>
      </c>
      <c r="T5" t="n">
        <v>56728.88</v>
      </c>
      <c r="U5" t="n">
        <v>0.31</v>
      </c>
      <c r="V5" t="n">
        <v>0.72</v>
      </c>
      <c r="W5" t="n">
        <v>2.72</v>
      </c>
      <c r="X5" t="n">
        <v>3.4</v>
      </c>
      <c r="Y5" t="n">
        <v>0.5</v>
      </c>
      <c r="Z5" t="n">
        <v>10</v>
      </c>
      <c r="AA5" t="n">
        <v>434.1659024564846</v>
      </c>
      <c r="AB5" t="n">
        <v>594.0449417887547</v>
      </c>
      <c r="AC5" t="n">
        <v>537.3501262917474</v>
      </c>
      <c r="AD5" t="n">
        <v>434165.9024564846</v>
      </c>
      <c r="AE5" t="n">
        <v>594044.9417887548</v>
      </c>
      <c r="AF5" t="n">
        <v>2.090007588841702e-06</v>
      </c>
      <c r="AG5" t="n">
        <v>0.6361111111111111</v>
      </c>
      <c r="AH5" t="n">
        <v>537350.1262917474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2.2548</v>
      </c>
      <c r="E6" t="n">
        <v>44.35</v>
      </c>
      <c r="F6" t="n">
        <v>39.54</v>
      </c>
      <c r="G6" t="n">
        <v>32.95</v>
      </c>
      <c r="H6" t="n">
        <v>0.51</v>
      </c>
      <c r="I6" t="n">
        <v>72</v>
      </c>
      <c r="J6" t="n">
        <v>173.71</v>
      </c>
      <c r="K6" t="n">
        <v>51.39</v>
      </c>
      <c r="L6" t="n">
        <v>5</v>
      </c>
      <c r="M6" t="n">
        <v>70</v>
      </c>
      <c r="N6" t="n">
        <v>32.32</v>
      </c>
      <c r="O6" t="n">
        <v>21658.78</v>
      </c>
      <c r="P6" t="n">
        <v>490.19</v>
      </c>
      <c r="Q6" t="n">
        <v>790.17</v>
      </c>
      <c r="R6" t="n">
        <v>160.94</v>
      </c>
      <c r="S6" t="n">
        <v>58.53</v>
      </c>
      <c r="T6" t="n">
        <v>43800.93</v>
      </c>
      <c r="U6" t="n">
        <v>0.36</v>
      </c>
      <c r="V6" t="n">
        <v>0.73</v>
      </c>
      <c r="W6" t="n">
        <v>2.69</v>
      </c>
      <c r="X6" t="n">
        <v>2.63</v>
      </c>
      <c r="Y6" t="n">
        <v>0.5</v>
      </c>
      <c r="Z6" t="n">
        <v>10</v>
      </c>
      <c r="AA6" t="n">
        <v>411.0385020817669</v>
      </c>
      <c r="AB6" t="n">
        <v>562.4010122871713</v>
      </c>
      <c r="AC6" t="n">
        <v>508.7262490092611</v>
      </c>
      <c r="AD6" t="n">
        <v>411038.5020817668</v>
      </c>
      <c r="AE6" t="n">
        <v>562401.0122871713</v>
      </c>
      <c r="AF6" t="n">
        <v>2.158254688033098e-06</v>
      </c>
      <c r="AG6" t="n">
        <v>0.6159722222222223</v>
      </c>
      <c r="AH6" t="n">
        <v>508726.2490092611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2.3037</v>
      </c>
      <c r="E7" t="n">
        <v>43.41</v>
      </c>
      <c r="F7" t="n">
        <v>39.04</v>
      </c>
      <c r="G7" t="n">
        <v>39.7</v>
      </c>
      <c r="H7" t="n">
        <v>0.61</v>
      </c>
      <c r="I7" t="n">
        <v>59</v>
      </c>
      <c r="J7" t="n">
        <v>175.18</v>
      </c>
      <c r="K7" t="n">
        <v>51.39</v>
      </c>
      <c r="L7" t="n">
        <v>6</v>
      </c>
      <c r="M7" t="n">
        <v>57</v>
      </c>
      <c r="N7" t="n">
        <v>32.79</v>
      </c>
      <c r="O7" t="n">
        <v>21840.16</v>
      </c>
      <c r="P7" t="n">
        <v>480.98</v>
      </c>
      <c r="Q7" t="n">
        <v>790.17</v>
      </c>
      <c r="R7" t="n">
        <v>144.47</v>
      </c>
      <c r="S7" t="n">
        <v>58.53</v>
      </c>
      <c r="T7" t="n">
        <v>35628.24</v>
      </c>
      <c r="U7" t="n">
        <v>0.41</v>
      </c>
      <c r="V7" t="n">
        <v>0.74</v>
      </c>
      <c r="W7" t="n">
        <v>2.67</v>
      </c>
      <c r="X7" t="n">
        <v>2.13</v>
      </c>
      <c r="Y7" t="n">
        <v>0.5</v>
      </c>
      <c r="Z7" t="n">
        <v>10</v>
      </c>
      <c r="AA7" t="n">
        <v>395.5278208836302</v>
      </c>
      <c r="AB7" t="n">
        <v>541.1786139889203</v>
      </c>
      <c r="AC7" t="n">
        <v>489.5292866187723</v>
      </c>
      <c r="AD7" t="n">
        <v>395527.8208836303</v>
      </c>
      <c r="AE7" t="n">
        <v>541178.6139889203</v>
      </c>
      <c r="AF7" t="n">
        <v>2.205060903327058e-06</v>
      </c>
      <c r="AG7" t="n">
        <v>0.6029166666666667</v>
      </c>
      <c r="AH7" t="n">
        <v>489529.2866187723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2.3364</v>
      </c>
      <c r="E8" t="n">
        <v>42.8</v>
      </c>
      <c r="F8" t="n">
        <v>38.73</v>
      </c>
      <c r="G8" t="n">
        <v>46.48</v>
      </c>
      <c r="H8" t="n">
        <v>0.7</v>
      </c>
      <c r="I8" t="n">
        <v>50</v>
      </c>
      <c r="J8" t="n">
        <v>176.66</v>
      </c>
      <c r="K8" t="n">
        <v>51.39</v>
      </c>
      <c r="L8" t="n">
        <v>7</v>
      </c>
      <c r="M8" t="n">
        <v>48</v>
      </c>
      <c r="N8" t="n">
        <v>33.27</v>
      </c>
      <c r="O8" t="n">
        <v>22022.17</v>
      </c>
      <c r="P8" t="n">
        <v>474.84</v>
      </c>
      <c r="Q8" t="n">
        <v>790.17</v>
      </c>
      <c r="R8" t="n">
        <v>134.45</v>
      </c>
      <c r="S8" t="n">
        <v>58.53</v>
      </c>
      <c r="T8" t="n">
        <v>30661.6</v>
      </c>
      <c r="U8" t="n">
        <v>0.44</v>
      </c>
      <c r="V8" t="n">
        <v>0.75</v>
      </c>
      <c r="W8" t="n">
        <v>2.66</v>
      </c>
      <c r="X8" t="n">
        <v>1.83</v>
      </c>
      <c r="Y8" t="n">
        <v>0.5</v>
      </c>
      <c r="Z8" t="n">
        <v>10</v>
      </c>
      <c r="AA8" t="n">
        <v>385.5950567082477</v>
      </c>
      <c r="AB8" t="n">
        <v>527.5881678415334</v>
      </c>
      <c r="AC8" t="n">
        <v>477.2358935773809</v>
      </c>
      <c r="AD8" t="n">
        <v>385595.0567082477</v>
      </c>
      <c r="AE8" t="n">
        <v>527588.1678415334</v>
      </c>
      <c r="AF8" t="n">
        <v>2.236360765088048e-06</v>
      </c>
      <c r="AG8" t="n">
        <v>0.5944444444444444</v>
      </c>
      <c r="AH8" t="n">
        <v>477235.8935773809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2.3649</v>
      </c>
      <c r="E9" t="n">
        <v>42.28</v>
      </c>
      <c r="F9" t="n">
        <v>38.45</v>
      </c>
      <c r="G9" t="n">
        <v>53.66</v>
      </c>
      <c r="H9" t="n">
        <v>0.8</v>
      </c>
      <c r="I9" t="n">
        <v>43</v>
      </c>
      <c r="J9" t="n">
        <v>178.14</v>
      </c>
      <c r="K9" t="n">
        <v>51.39</v>
      </c>
      <c r="L9" t="n">
        <v>8</v>
      </c>
      <c r="M9" t="n">
        <v>41</v>
      </c>
      <c r="N9" t="n">
        <v>33.75</v>
      </c>
      <c r="O9" t="n">
        <v>22204.83</v>
      </c>
      <c r="P9" t="n">
        <v>468.79</v>
      </c>
      <c r="Q9" t="n">
        <v>790.1799999999999</v>
      </c>
      <c r="R9" t="n">
        <v>125.15</v>
      </c>
      <c r="S9" t="n">
        <v>58.53</v>
      </c>
      <c r="T9" t="n">
        <v>26050.67</v>
      </c>
      <c r="U9" t="n">
        <v>0.47</v>
      </c>
      <c r="V9" t="n">
        <v>0.75</v>
      </c>
      <c r="W9" t="n">
        <v>2.64</v>
      </c>
      <c r="X9" t="n">
        <v>1.55</v>
      </c>
      <c r="Y9" t="n">
        <v>0.5</v>
      </c>
      <c r="Z9" t="n">
        <v>10</v>
      </c>
      <c r="AA9" t="n">
        <v>376.7336692780357</v>
      </c>
      <c r="AB9" t="n">
        <v>515.4636266226948</v>
      </c>
      <c r="AC9" t="n">
        <v>466.2685015555678</v>
      </c>
      <c r="AD9" t="n">
        <v>376733.6692780357</v>
      </c>
      <c r="AE9" t="n">
        <v>515463.6266226948</v>
      </c>
      <c r="AF9" t="n">
        <v>2.26364046111827e-06</v>
      </c>
      <c r="AG9" t="n">
        <v>0.5872222222222222</v>
      </c>
      <c r="AH9" t="n">
        <v>466268.5015555678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2.3852</v>
      </c>
      <c r="E10" t="n">
        <v>41.93</v>
      </c>
      <c r="F10" t="n">
        <v>38.27</v>
      </c>
      <c r="G10" t="n">
        <v>60.42</v>
      </c>
      <c r="H10" t="n">
        <v>0.89</v>
      </c>
      <c r="I10" t="n">
        <v>38</v>
      </c>
      <c r="J10" t="n">
        <v>179.63</v>
      </c>
      <c r="K10" t="n">
        <v>51.39</v>
      </c>
      <c r="L10" t="n">
        <v>9</v>
      </c>
      <c r="M10" t="n">
        <v>36</v>
      </c>
      <c r="N10" t="n">
        <v>34.24</v>
      </c>
      <c r="O10" t="n">
        <v>22388.15</v>
      </c>
      <c r="P10" t="n">
        <v>463.58</v>
      </c>
      <c r="Q10" t="n">
        <v>790.17</v>
      </c>
      <c r="R10" t="n">
        <v>118.87</v>
      </c>
      <c r="S10" t="n">
        <v>58.53</v>
      </c>
      <c r="T10" t="n">
        <v>22932.37</v>
      </c>
      <c r="U10" t="n">
        <v>0.49</v>
      </c>
      <c r="V10" t="n">
        <v>0.76</v>
      </c>
      <c r="W10" t="n">
        <v>2.63</v>
      </c>
      <c r="X10" t="n">
        <v>1.36</v>
      </c>
      <c r="Y10" t="n">
        <v>0.5</v>
      </c>
      <c r="Z10" t="n">
        <v>10</v>
      </c>
      <c r="AA10" t="n">
        <v>370.0897142977823</v>
      </c>
      <c r="AB10" t="n">
        <v>506.3730743081052</v>
      </c>
      <c r="AC10" t="n">
        <v>458.0455387952123</v>
      </c>
      <c r="AD10" t="n">
        <v>370089.7142977823</v>
      </c>
      <c r="AE10" t="n">
        <v>506373.0743081052</v>
      </c>
      <c r="AF10" t="n">
        <v>2.283071262150322e-06</v>
      </c>
      <c r="AG10" t="n">
        <v>0.5823611111111111</v>
      </c>
      <c r="AH10" t="n">
        <v>458045.5387952123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2.4006</v>
      </c>
      <c r="E11" t="n">
        <v>41.66</v>
      </c>
      <c r="F11" t="n">
        <v>38.13</v>
      </c>
      <c r="G11" t="n">
        <v>67.29000000000001</v>
      </c>
      <c r="H11" t="n">
        <v>0.98</v>
      </c>
      <c r="I11" t="n">
        <v>34</v>
      </c>
      <c r="J11" t="n">
        <v>181.12</v>
      </c>
      <c r="K11" t="n">
        <v>51.39</v>
      </c>
      <c r="L11" t="n">
        <v>10</v>
      </c>
      <c r="M11" t="n">
        <v>32</v>
      </c>
      <c r="N11" t="n">
        <v>34.73</v>
      </c>
      <c r="O11" t="n">
        <v>22572.13</v>
      </c>
      <c r="P11" t="n">
        <v>459.32</v>
      </c>
      <c r="Q11" t="n">
        <v>790.16</v>
      </c>
      <c r="R11" t="n">
        <v>114.21</v>
      </c>
      <c r="S11" t="n">
        <v>58.53</v>
      </c>
      <c r="T11" t="n">
        <v>20623.14</v>
      </c>
      <c r="U11" t="n">
        <v>0.51</v>
      </c>
      <c r="V11" t="n">
        <v>0.76</v>
      </c>
      <c r="W11" t="n">
        <v>2.63</v>
      </c>
      <c r="X11" t="n">
        <v>1.23</v>
      </c>
      <c r="Y11" t="n">
        <v>0.5</v>
      </c>
      <c r="Z11" t="n">
        <v>10</v>
      </c>
      <c r="AA11" t="n">
        <v>364.9405806598645</v>
      </c>
      <c r="AB11" t="n">
        <v>499.3278025009623</v>
      </c>
      <c r="AC11" t="n">
        <v>451.672657841242</v>
      </c>
      <c r="AD11" t="n">
        <v>364940.5806598645</v>
      </c>
      <c r="AE11" t="n">
        <v>499327.8025009623</v>
      </c>
      <c r="AF11" t="n">
        <v>2.29781186982981e-06</v>
      </c>
      <c r="AG11" t="n">
        <v>0.5786111111111111</v>
      </c>
      <c r="AH11" t="n">
        <v>451672.657841242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2.4127</v>
      </c>
      <c r="E12" t="n">
        <v>41.45</v>
      </c>
      <c r="F12" t="n">
        <v>38.02</v>
      </c>
      <c r="G12" t="n">
        <v>73.59</v>
      </c>
      <c r="H12" t="n">
        <v>1.07</v>
      </c>
      <c r="I12" t="n">
        <v>31</v>
      </c>
      <c r="J12" t="n">
        <v>182.62</v>
      </c>
      <c r="K12" t="n">
        <v>51.39</v>
      </c>
      <c r="L12" t="n">
        <v>11</v>
      </c>
      <c r="M12" t="n">
        <v>29</v>
      </c>
      <c r="N12" t="n">
        <v>35.22</v>
      </c>
      <c r="O12" t="n">
        <v>22756.91</v>
      </c>
      <c r="P12" t="n">
        <v>454.9</v>
      </c>
      <c r="Q12" t="n">
        <v>790.17</v>
      </c>
      <c r="R12" t="n">
        <v>110.66</v>
      </c>
      <c r="S12" t="n">
        <v>58.53</v>
      </c>
      <c r="T12" t="n">
        <v>18861.53</v>
      </c>
      <c r="U12" t="n">
        <v>0.53</v>
      </c>
      <c r="V12" t="n">
        <v>0.76</v>
      </c>
      <c r="W12" t="n">
        <v>2.63</v>
      </c>
      <c r="X12" t="n">
        <v>1.12</v>
      </c>
      <c r="Y12" t="n">
        <v>0.5</v>
      </c>
      <c r="Z12" t="n">
        <v>10</v>
      </c>
      <c r="AA12" t="n">
        <v>360.3359637124711</v>
      </c>
      <c r="AB12" t="n">
        <v>493.027562452176</v>
      </c>
      <c r="AC12" t="n">
        <v>445.9737038602695</v>
      </c>
      <c r="AD12" t="n">
        <v>360335.9637124711</v>
      </c>
      <c r="AE12" t="n">
        <v>493027.562452176</v>
      </c>
      <c r="AF12" t="n">
        <v>2.309393775863694e-06</v>
      </c>
      <c r="AG12" t="n">
        <v>0.5756944444444445</v>
      </c>
      <c r="AH12" t="n">
        <v>445973.7038602695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2.4256</v>
      </c>
      <c r="E13" t="n">
        <v>41.23</v>
      </c>
      <c r="F13" t="n">
        <v>37.91</v>
      </c>
      <c r="G13" t="n">
        <v>81.23</v>
      </c>
      <c r="H13" t="n">
        <v>1.16</v>
      </c>
      <c r="I13" t="n">
        <v>28</v>
      </c>
      <c r="J13" t="n">
        <v>184.12</v>
      </c>
      <c r="K13" t="n">
        <v>51.39</v>
      </c>
      <c r="L13" t="n">
        <v>12</v>
      </c>
      <c r="M13" t="n">
        <v>26</v>
      </c>
      <c r="N13" t="n">
        <v>35.73</v>
      </c>
      <c r="O13" t="n">
        <v>22942.24</v>
      </c>
      <c r="P13" t="n">
        <v>451.33</v>
      </c>
      <c r="Q13" t="n">
        <v>790.16</v>
      </c>
      <c r="R13" t="n">
        <v>106.46</v>
      </c>
      <c r="S13" t="n">
        <v>58.53</v>
      </c>
      <c r="T13" t="n">
        <v>16781.1</v>
      </c>
      <c r="U13" t="n">
        <v>0.55</v>
      </c>
      <c r="V13" t="n">
        <v>0.77</v>
      </c>
      <c r="W13" t="n">
        <v>2.63</v>
      </c>
      <c r="X13" t="n">
        <v>1</v>
      </c>
      <c r="Y13" t="n">
        <v>0.5</v>
      </c>
      <c r="Z13" t="n">
        <v>10</v>
      </c>
      <c r="AA13" t="n">
        <v>356.1373233914917</v>
      </c>
      <c r="AB13" t="n">
        <v>487.2827975340741</v>
      </c>
      <c r="AC13" t="n">
        <v>440.7772112431228</v>
      </c>
      <c r="AD13" t="n">
        <v>356137.3233914917</v>
      </c>
      <c r="AE13" t="n">
        <v>487282.7975340741</v>
      </c>
      <c r="AF13" t="n">
        <v>2.321741427751058e-06</v>
      </c>
      <c r="AG13" t="n">
        <v>0.5726388888888888</v>
      </c>
      <c r="AH13" t="n">
        <v>440777.2112431229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2.4347</v>
      </c>
      <c r="E14" t="n">
        <v>41.07</v>
      </c>
      <c r="F14" t="n">
        <v>37.82</v>
      </c>
      <c r="G14" t="n">
        <v>87.27</v>
      </c>
      <c r="H14" t="n">
        <v>1.24</v>
      </c>
      <c r="I14" t="n">
        <v>26</v>
      </c>
      <c r="J14" t="n">
        <v>185.63</v>
      </c>
      <c r="K14" t="n">
        <v>51.39</v>
      </c>
      <c r="L14" t="n">
        <v>13</v>
      </c>
      <c r="M14" t="n">
        <v>24</v>
      </c>
      <c r="N14" t="n">
        <v>36.24</v>
      </c>
      <c r="O14" t="n">
        <v>23128.27</v>
      </c>
      <c r="P14" t="n">
        <v>446.46</v>
      </c>
      <c r="Q14" t="n">
        <v>790.17</v>
      </c>
      <c r="R14" t="n">
        <v>103.99</v>
      </c>
      <c r="S14" t="n">
        <v>58.53</v>
      </c>
      <c r="T14" t="n">
        <v>15553.63</v>
      </c>
      <c r="U14" t="n">
        <v>0.5600000000000001</v>
      </c>
      <c r="V14" t="n">
        <v>0.77</v>
      </c>
      <c r="W14" t="n">
        <v>2.61</v>
      </c>
      <c r="X14" t="n">
        <v>0.92</v>
      </c>
      <c r="Y14" t="n">
        <v>0.5</v>
      </c>
      <c r="Z14" t="n">
        <v>10</v>
      </c>
      <c r="AA14" t="n">
        <v>351.8554795033535</v>
      </c>
      <c r="AB14" t="n">
        <v>481.4241898247029</v>
      </c>
      <c r="AC14" t="n">
        <v>435.4777408309266</v>
      </c>
      <c r="AD14" t="n">
        <v>351855.4795033535</v>
      </c>
      <c r="AE14" t="n">
        <v>481424.1898247029</v>
      </c>
      <c r="AF14" t="n">
        <v>2.330451786834391e-06</v>
      </c>
      <c r="AG14" t="n">
        <v>0.5704166666666667</v>
      </c>
      <c r="AH14" t="n">
        <v>435477.7408309266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2.4424</v>
      </c>
      <c r="E15" t="n">
        <v>40.94</v>
      </c>
      <c r="F15" t="n">
        <v>37.76</v>
      </c>
      <c r="G15" t="n">
        <v>94.39</v>
      </c>
      <c r="H15" t="n">
        <v>1.33</v>
      </c>
      <c r="I15" t="n">
        <v>24</v>
      </c>
      <c r="J15" t="n">
        <v>187.14</v>
      </c>
      <c r="K15" t="n">
        <v>51.39</v>
      </c>
      <c r="L15" t="n">
        <v>14</v>
      </c>
      <c r="M15" t="n">
        <v>22</v>
      </c>
      <c r="N15" t="n">
        <v>36.75</v>
      </c>
      <c r="O15" t="n">
        <v>23314.98</v>
      </c>
      <c r="P15" t="n">
        <v>443.63</v>
      </c>
      <c r="Q15" t="n">
        <v>790.16</v>
      </c>
      <c r="R15" t="n">
        <v>101.88</v>
      </c>
      <c r="S15" t="n">
        <v>58.53</v>
      </c>
      <c r="T15" t="n">
        <v>14509.17</v>
      </c>
      <c r="U15" t="n">
        <v>0.57</v>
      </c>
      <c r="V15" t="n">
        <v>0.77</v>
      </c>
      <c r="W15" t="n">
        <v>2.61</v>
      </c>
      <c r="X15" t="n">
        <v>0.85</v>
      </c>
      <c r="Y15" t="n">
        <v>0.5</v>
      </c>
      <c r="Z15" t="n">
        <v>10</v>
      </c>
      <c r="AA15" t="n">
        <v>349.0185954794252</v>
      </c>
      <c r="AB15" t="n">
        <v>477.5426399486739</v>
      </c>
      <c r="AC15" t="n">
        <v>431.9666406272763</v>
      </c>
      <c r="AD15" t="n">
        <v>349018.5954794252</v>
      </c>
      <c r="AE15" t="n">
        <v>477542.6399486739</v>
      </c>
      <c r="AF15" t="n">
        <v>2.337822090674135e-06</v>
      </c>
      <c r="AG15" t="n">
        <v>0.5686111111111111</v>
      </c>
      <c r="AH15" t="n">
        <v>431966.6406272763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2.4469</v>
      </c>
      <c r="E16" t="n">
        <v>40.87</v>
      </c>
      <c r="F16" t="n">
        <v>37.72</v>
      </c>
      <c r="G16" t="n">
        <v>98.39</v>
      </c>
      <c r="H16" t="n">
        <v>1.41</v>
      </c>
      <c r="I16" t="n">
        <v>23</v>
      </c>
      <c r="J16" t="n">
        <v>188.66</v>
      </c>
      <c r="K16" t="n">
        <v>51.39</v>
      </c>
      <c r="L16" t="n">
        <v>15</v>
      </c>
      <c r="M16" t="n">
        <v>21</v>
      </c>
      <c r="N16" t="n">
        <v>37.27</v>
      </c>
      <c r="O16" t="n">
        <v>23502.4</v>
      </c>
      <c r="P16" t="n">
        <v>441.12</v>
      </c>
      <c r="Q16" t="n">
        <v>790.17</v>
      </c>
      <c r="R16" t="n">
        <v>100.41</v>
      </c>
      <c r="S16" t="n">
        <v>58.53</v>
      </c>
      <c r="T16" t="n">
        <v>13780.92</v>
      </c>
      <c r="U16" t="n">
        <v>0.58</v>
      </c>
      <c r="V16" t="n">
        <v>0.77</v>
      </c>
      <c r="W16" t="n">
        <v>2.61</v>
      </c>
      <c r="X16" t="n">
        <v>0.8100000000000001</v>
      </c>
      <c r="Y16" t="n">
        <v>0.5</v>
      </c>
      <c r="Z16" t="n">
        <v>10</v>
      </c>
      <c r="AA16" t="n">
        <v>346.8803654700196</v>
      </c>
      <c r="AB16" t="n">
        <v>474.6170193177549</v>
      </c>
      <c r="AC16" t="n">
        <v>429.3202371232379</v>
      </c>
      <c r="AD16" t="n">
        <v>346880.3654700196</v>
      </c>
      <c r="AE16" t="n">
        <v>474617.0193177549</v>
      </c>
      <c r="AF16" t="n">
        <v>2.342129411099959e-06</v>
      </c>
      <c r="AG16" t="n">
        <v>0.5676388888888888</v>
      </c>
      <c r="AH16" t="n">
        <v>429320.2371232379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2.4546</v>
      </c>
      <c r="E17" t="n">
        <v>40.74</v>
      </c>
      <c r="F17" t="n">
        <v>37.66</v>
      </c>
      <c r="G17" t="n">
        <v>107.59</v>
      </c>
      <c r="H17" t="n">
        <v>1.49</v>
      </c>
      <c r="I17" t="n">
        <v>21</v>
      </c>
      <c r="J17" t="n">
        <v>190.19</v>
      </c>
      <c r="K17" t="n">
        <v>51.39</v>
      </c>
      <c r="L17" t="n">
        <v>16</v>
      </c>
      <c r="M17" t="n">
        <v>19</v>
      </c>
      <c r="N17" t="n">
        <v>37.79</v>
      </c>
      <c r="O17" t="n">
        <v>23690.52</v>
      </c>
      <c r="P17" t="n">
        <v>437.63</v>
      </c>
      <c r="Q17" t="n">
        <v>790.17</v>
      </c>
      <c r="R17" t="n">
        <v>98.56999999999999</v>
      </c>
      <c r="S17" t="n">
        <v>58.53</v>
      </c>
      <c r="T17" t="n">
        <v>12867.91</v>
      </c>
      <c r="U17" t="n">
        <v>0.59</v>
      </c>
      <c r="V17" t="n">
        <v>0.77</v>
      </c>
      <c r="W17" t="n">
        <v>2.6</v>
      </c>
      <c r="X17" t="n">
        <v>0.75</v>
      </c>
      <c r="Y17" t="n">
        <v>0.5</v>
      </c>
      <c r="Z17" t="n">
        <v>10</v>
      </c>
      <c r="AA17" t="n">
        <v>343.7073173622204</v>
      </c>
      <c r="AB17" t="n">
        <v>470.275514911661</v>
      </c>
      <c r="AC17" t="n">
        <v>425.393079804322</v>
      </c>
      <c r="AD17" t="n">
        <v>343707.3173622204</v>
      </c>
      <c r="AE17" t="n">
        <v>470275.514911661</v>
      </c>
      <c r="AF17" t="n">
        <v>2.349499714939704e-06</v>
      </c>
      <c r="AG17" t="n">
        <v>0.5658333333333334</v>
      </c>
      <c r="AH17" t="n">
        <v>425393.079804322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2.4595</v>
      </c>
      <c r="E18" t="n">
        <v>40.66</v>
      </c>
      <c r="F18" t="n">
        <v>37.61</v>
      </c>
      <c r="G18" t="n">
        <v>112.83</v>
      </c>
      <c r="H18" t="n">
        <v>1.57</v>
      </c>
      <c r="I18" t="n">
        <v>20</v>
      </c>
      <c r="J18" t="n">
        <v>191.72</v>
      </c>
      <c r="K18" t="n">
        <v>51.39</v>
      </c>
      <c r="L18" t="n">
        <v>17</v>
      </c>
      <c r="M18" t="n">
        <v>18</v>
      </c>
      <c r="N18" t="n">
        <v>38.33</v>
      </c>
      <c r="O18" t="n">
        <v>23879.37</v>
      </c>
      <c r="P18" t="n">
        <v>433.89</v>
      </c>
      <c r="Q18" t="n">
        <v>790.16</v>
      </c>
      <c r="R18" t="n">
        <v>96.98</v>
      </c>
      <c r="S18" t="n">
        <v>58.53</v>
      </c>
      <c r="T18" t="n">
        <v>12076.93</v>
      </c>
      <c r="U18" t="n">
        <v>0.6</v>
      </c>
      <c r="V18" t="n">
        <v>0.77</v>
      </c>
      <c r="W18" t="n">
        <v>2.6</v>
      </c>
      <c r="X18" t="n">
        <v>0.71</v>
      </c>
      <c r="Y18" t="n">
        <v>0.5</v>
      </c>
      <c r="Z18" t="n">
        <v>10</v>
      </c>
      <c r="AA18" t="n">
        <v>340.8276790513028</v>
      </c>
      <c r="AB18" t="n">
        <v>466.3354667339876</v>
      </c>
      <c r="AC18" t="n">
        <v>421.8290642948334</v>
      </c>
      <c r="AD18" t="n">
        <v>340827.6790513028</v>
      </c>
      <c r="AE18" t="n">
        <v>466335.4667339876</v>
      </c>
      <c r="AF18" t="n">
        <v>2.354189908292268e-06</v>
      </c>
      <c r="AG18" t="n">
        <v>0.5647222222222221</v>
      </c>
      <c r="AH18" t="n">
        <v>421829.0642948333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2.4685</v>
      </c>
      <c r="E19" t="n">
        <v>40.51</v>
      </c>
      <c r="F19" t="n">
        <v>37.53</v>
      </c>
      <c r="G19" t="n">
        <v>125.09</v>
      </c>
      <c r="H19" t="n">
        <v>1.65</v>
      </c>
      <c r="I19" t="n">
        <v>18</v>
      </c>
      <c r="J19" t="n">
        <v>193.26</v>
      </c>
      <c r="K19" t="n">
        <v>51.39</v>
      </c>
      <c r="L19" t="n">
        <v>18</v>
      </c>
      <c r="M19" t="n">
        <v>16</v>
      </c>
      <c r="N19" t="n">
        <v>38.86</v>
      </c>
      <c r="O19" t="n">
        <v>24068.93</v>
      </c>
      <c r="P19" t="n">
        <v>427.16</v>
      </c>
      <c r="Q19" t="n">
        <v>790.16</v>
      </c>
      <c r="R19" t="n">
        <v>94.23999999999999</v>
      </c>
      <c r="S19" t="n">
        <v>58.53</v>
      </c>
      <c r="T19" t="n">
        <v>10717.81</v>
      </c>
      <c r="U19" t="n">
        <v>0.62</v>
      </c>
      <c r="V19" t="n">
        <v>0.77</v>
      </c>
      <c r="W19" t="n">
        <v>2.6</v>
      </c>
      <c r="X19" t="n">
        <v>0.62</v>
      </c>
      <c r="Y19" t="n">
        <v>0.5</v>
      </c>
      <c r="Z19" t="n">
        <v>10</v>
      </c>
      <c r="AA19" t="n">
        <v>335.6754905521611</v>
      </c>
      <c r="AB19" t="n">
        <v>459.2860151309472</v>
      </c>
      <c r="AC19" t="n">
        <v>415.4524024588196</v>
      </c>
      <c r="AD19" t="n">
        <v>335675.4905521611</v>
      </c>
      <c r="AE19" t="n">
        <v>459286.0151309472</v>
      </c>
      <c r="AF19" t="n">
        <v>2.362804549143917e-06</v>
      </c>
      <c r="AG19" t="n">
        <v>0.5626388888888889</v>
      </c>
      <c r="AH19" t="n">
        <v>415452.4024588196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2.4678</v>
      </c>
      <c r="E20" t="n">
        <v>40.52</v>
      </c>
      <c r="F20" t="n">
        <v>37.54</v>
      </c>
      <c r="G20" t="n">
        <v>125.13</v>
      </c>
      <c r="H20" t="n">
        <v>1.73</v>
      </c>
      <c r="I20" t="n">
        <v>18</v>
      </c>
      <c r="J20" t="n">
        <v>194.8</v>
      </c>
      <c r="K20" t="n">
        <v>51.39</v>
      </c>
      <c r="L20" t="n">
        <v>19</v>
      </c>
      <c r="M20" t="n">
        <v>16</v>
      </c>
      <c r="N20" t="n">
        <v>39.41</v>
      </c>
      <c r="O20" t="n">
        <v>24259.23</v>
      </c>
      <c r="P20" t="n">
        <v>429.19</v>
      </c>
      <c r="Q20" t="n">
        <v>790.16</v>
      </c>
      <c r="R20" t="n">
        <v>94.78</v>
      </c>
      <c r="S20" t="n">
        <v>58.53</v>
      </c>
      <c r="T20" t="n">
        <v>10989.67</v>
      </c>
      <c r="U20" t="n">
        <v>0.62</v>
      </c>
      <c r="V20" t="n">
        <v>0.77</v>
      </c>
      <c r="W20" t="n">
        <v>2.6</v>
      </c>
      <c r="X20" t="n">
        <v>0.64</v>
      </c>
      <c r="Y20" t="n">
        <v>0.5</v>
      </c>
      <c r="Z20" t="n">
        <v>10</v>
      </c>
      <c r="AA20" t="n">
        <v>336.9150950716212</v>
      </c>
      <c r="AB20" t="n">
        <v>460.9820967219643</v>
      </c>
      <c r="AC20" t="n">
        <v>416.9866124032555</v>
      </c>
      <c r="AD20" t="n">
        <v>336915.0950716212</v>
      </c>
      <c r="AE20" t="n">
        <v>460982.0967219643</v>
      </c>
      <c r="AF20" t="n">
        <v>2.362134521522122e-06</v>
      </c>
      <c r="AG20" t="n">
        <v>0.5627777777777778</v>
      </c>
      <c r="AH20" t="n">
        <v>416986.6124032555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2.4728</v>
      </c>
      <c r="E21" t="n">
        <v>40.44</v>
      </c>
      <c r="F21" t="n">
        <v>37.49</v>
      </c>
      <c r="G21" t="n">
        <v>132.32</v>
      </c>
      <c r="H21" t="n">
        <v>1.81</v>
      </c>
      <c r="I21" t="n">
        <v>17</v>
      </c>
      <c r="J21" t="n">
        <v>196.35</v>
      </c>
      <c r="K21" t="n">
        <v>51.39</v>
      </c>
      <c r="L21" t="n">
        <v>20</v>
      </c>
      <c r="M21" t="n">
        <v>15</v>
      </c>
      <c r="N21" t="n">
        <v>39.96</v>
      </c>
      <c r="O21" t="n">
        <v>24450.27</v>
      </c>
      <c r="P21" t="n">
        <v>423.38</v>
      </c>
      <c r="Q21" t="n">
        <v>790.17</v>
      </c>
      <c r="R21" t="n">
        <v>92.95</v>
      </c>
      <c r="S21" t="n">
        <v>58.53</v>
      </c>
      <c r="T21" t="n">
        <v>10078.9</v>
      </c>
      <c r="U21" t="n">
        <v>0.63</v>
      </c>
      <c r="V21" t="n">
        <v>0.77</v>
      </c>
      <c r="W21" t="n">
        <v>2.6</v>
      </c>
      <c r="X21" t="n">
        <v>0.59</v>
      </c>
      <c r="Y21" t="n">
        <v>0.5</v>
      </c>
      <c r="Z21" t="n">
        <v>10</v>
      </c>
      <c r="AA21" t="n">
        <v>332.9120044021145</v>
      </c>
      <c r="AB21" t="n">
        <v>455.5048914640489</v>
      </c>
      <c r="AC21" t="n">
        <v>412.0321439278497</v>
      </c>
      <c r="AD21" t="n">
        <v>332912.0044021145</v>
      </c>
      <c r="AE21" t="n">
        <v>455504.8914640489</v>
      </c>
      <c r="AF21" t="n">
        <v>2.366920433106371e-06</v>
      </c>
      <c r="AG21" t="n">
        <v>0.5616666666666666</v>
      </c>
      <c r="AH21" t="n">
        <v>412032.1439278497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2.4767</v>
      </c>
      <c r="E22" t="n">
        <v>40.38</v>
      </c>
      <c r="F22" t="n">
        <v>37.46</v>
      </c>
      <c r="G22" t="n">
        <v>140.48</v>
      </c>
      <c r="H22" t="n">
        <v>1.88</v>
      </c>
      <c r="I22" t="n">
        <v>16</v>
      </c>
      <c r="J22" t="n">
        <v>197.9</v>
      </c>
      <c r="K22" t="n">
        <v>51.39</v>
      </c>
      <c r="L22" t="n">
        <v>21</v>
      </c>
      <c r="M22" t="n">
        <v>14</v>
      </c>
      <c r="N22" t="n">
        <v>40.51</v>
      </c>
      <c r="O22" t="n">
        <v>24642.07</v>
      </c>
      <c r="P22" t="n">
        <v>420.13</v>
      </c>
      <c r="Q22" t="n">
        <v>790.17</v>
      </c>
      <c r="R22" t="n">
        <v>92.09</v>
      </c>
      <c r="S22" t="n">
        <v>58.53</v>
      </c>
      <c r="T22" t="n">
        <v>9654.6</v>
      </c>
      <c r="U22" t="n">
        <v>0.64</v>
      </c>
      <c r="V22" t="n">
        <v>0.77</v>
      </c>
      <c r="W22" t="n">
        <v>2.6</v>
      </c>
      <c r="X22" t="n">
        <v>0.5600000000000001</v>
      </c>
      <c r="Y22" t="n">
        <v>0.5</v>
      </c>
      <c r="Z22" t="n">
        <v>10</v>
      </c>
      <c r="AA22" t="n">
        <v>330.528152883292</v>
      </c>
      <c r="AB22" t="n">
        <v>452.2432006478893</v>
      </c>
      <c r="AC22" t="n">
        <v>409.0817443053725</v>
      </c>
      <c r="AD22" t="n">
        <v>330528.1528832919</v>
      </c>
      <c r="AE22" t="n">
        <v>452243.2006478893</v>
      </c>
      <c r="AF22" t="n">
        <v>2.370653444142086e-06</v>
      </c>
      <c r="AG22" t="n">
        <v>0.5608333333333334</v>
      </c>
      <c r="AH22" t="n">
        <v>409081.7443053725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2.4814</v>
      </c>
      <c r="E23" t="n">
        <v>40.3</v>
      </c>
      <c r="F23" t="n">
        <v>37.42</v>
      </c>
      <c r="G23" t="n">
        <v>149.68</v>
      </c>
      <c r="H23" t="n">
        <v>1.96</v>
      </c>
      <c r="I23" t="n">
        <v>15</v>
      </c>
      <c r="J23" t="n">
        <v>199.46</v>
      </c>
      <c r="K23" t="n">
        <v>51.39</v>
      </c>
      <c r="L23" t="n">
        <v>22</v>
      </c>
      <c r="M23" t="n">
        <v>13</v>
      </c>
      <c r="N23" t="n">
        <v>41.07</v>
      </c>
      <c r="O23" t="n">
        <v>24834.62</v>
      </c>
      <c r="P23" t="n">
        <v>418.23</v>
      </c>
      <c r="Q23" t="n">
        <v>790.16</v>
      </c>
      <c r="R23" t="n">
        <v>90.59999999999999</v>
      </c>
      <c r="S23" t="n">
        <v>58.53</v>
      </c>
      <c r="T23" t="n">
        <v>8914.84</v>
      </c>
      <c r="U23" t="n">
        <v>0.65</v>
      </c>
      <c r="V23" t="n">
        <v>0.78</v>
      </c>
      <c r="W23" t="n">
        <v>2.6</v>
      </c>
      <c r="X23" t="n">
        <v>0.52</v>
      </c>
      <c r="Y23" t="n">
        <v>0.5</v>
      </c>
      <c r="Z23" t="n">
        <v>10</v>
      </c>
      <c r="AA23" t="n">
        <v>328.7607217048794</v>
      </c>
      <c r="AB23" t="n">
        <v>449.8249233360248</v>
      </c>
      <c r="AC23" t="n">
        <v>406.8942639860789</v>
      </c>
      <c r="AD23" t="n">
        <v>328760.7217048794</v>
      </c>
      <c r="AE23" t="n">
        <v>449824.9233360247</v>
      </c>
      <c r="AF23" t="n">
        <v>2.37515220103128e-06</v>
      </c>
      <c r="AG23" t="n">
        <v>0.5597222222222222</v>
      </c>
      <c r="AH23" t="n">
        <v>406894.2639860789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2.4855</v>
      </c>
      <c r="E24" t="n">
        <v>40.23</v>
      </c>
      <c r="F24" t="n">
        <v>37.39</v>
      </c>
      <c r="G24" t="n">
        <v>160.23</v>
      </c>
      <c r="H24" t="n">
        <v>2.03</v>
      </c>
      <c r="I24" t="n">
        <v>14</v>
      </c>
      <c r="J24" t="n">
        <v>201.03</v>
      </c>
      <c r="K24" t="n">
        <v>51.39</v>
      </c>
      <c r="L24" t="n">
        <v>23</v>
      </c>
      <c r="M24" t="n">
        <v>12</v>
      </c>
      <c r="N24" t="n">
        <v>41.64</v>
      </c>
      <c r="O24" t="n">
        <v>25027.94</v>
      </c>
      <c r="P24" t="n">
        <v>413.58</v>
      </c>
      <c r="Q24" t="n">
        <v>790.2</v>
      </c>
      <c r="R24" t="n">
        <v>89.48</v>
      </c>
      <c r="S24" t="n">
        <v>58.53</v>
      </c>
      <c r="T24" t="n">
        <v>8358.379999999999</v>
      </c>
      <c r="U24" t="n">
        <v>0.65</v>
      </c>
      <c r="V24" t="n">
        <v>0.78</v>
      </c>
      <c r="W24" t="n">
        <v>2.6</v>
      </c>
      <c r="X24" t="n">
        <v>0.48</v>
      </c>
      <c r="Y24" t="n">
        <v>0.5</v>
      </c>
      <c r="Z24" t="n">
        <v>10</v>
      </c>
      <c r="AA24" t="n">
        <v>325.5988521579329</v>
      </c>
      <c r="AB24" t="n">
        <v>445.498713930053</v>
      </c>
      <c r="AC24" t="n">
        <v>402.9809419339401</v>
      </c>
      <c r="AD24" t="n">
        <v>325598.8521579329</v>
      </c>
      <c r="AE24" t="n">
        <v>445498.7139300531</v>
      </c>
      <c r="AF24" t="n">
        <v>2.379076648530365e-06</v>
      </c>
      <c r="AG24" t="n">
        <v>0.55875</v>
      </c>
      <c r="AH24" t="n">
        <v>402980.9419339401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2.4867</v>
      </c>
      <c r="E25" t="n">
        <v>40.21</v>
      </c>
      <c r="F25" t="n">
        <v>37.37</v>
      </c>
      <c r="G25" t="n">
        <v>160.14</v>
      </c>
      <c r="H25" t="n">
        <v>2.1</v>
      </c>
      <c r="I25" t="n">
        <v>14</v>
      </c>
      <c r="J25" t="n">
        <v>202.61</v>
      </c>
      <c r="K25" t="n">
        <v>51.39</v>
      </c>
      <c r="L25" t="n">
        <v>24</v>
      </c>
      <c r="M25" t="n">
        <v>12</v>
      </c>
      <c r="N25" t="n">
        <v>42.21</v>
      </c>
      <c r="O25" t="n">
        <v>25222.04</v>
      </c>
      <c r="P25" t="n">
        <v>409.36</v>
      </c>
      <c r="Q25" t="n">
        <v>790.16</v>
      </c>
      <c r="R25" t="n">
        <v>89.04000000000001</v>
      </c>
      <c r="S25" t="n">
        <v>58.53</v>
      </c>
      <c r="T25" t="n">
        <v>8138.42</v>
      </c>
      <c r="U25" t="n">
        <v>0.66</v>
      </c>
      <c r="V25" t="n">
        <v>0.78</v>
      </c>
      <c r="W25" t="n">
        <v>2.59</v>
      </c>
      <c r="X25" t="n">
        <v>0.46</v>
      </c>
      <c r="Y25" t="n">
        <v>0.5</v>
      </c>
      <c r="Z25" t="n">
        <v>10</v>
      </c>
      <c r="AA25" t="n">
        <v>323.0825153352293</v>
      </c>
      <c r="AB25" t="n">
        <v>442.0557508762843</v>
      </c>
      <c r="AC25" t="n">
        <v>399.866570441794</v>
      </c>
      <c r="AD25" t="n">
        <v>323082.5153352293</v>
      </c>
      <c r="AE25" t="n">
        <v>442055.7508762843</v>
      </c>
      <c r="AF25" t="n">
        <v>2.380225267310585e-06</v>
      </c>
      <c r="AG25" t="n">
        <v>0.5584722222222223</v>
      </c>
      <c r="AH25" t="n">
        <v>399866.570441794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2.4902</v>
      </c>
      <c r="E26" t="n">
        <v>40.16</v>
      </c>
      <c r="F26" t="n">
        <v>37.34</v>
      </c>
      <c r="G26" t="n">
        <v>172.36</v>
      </c>
      <c r="H26" t="n">
        <v>2.17</v>
      </c>
      <c r="I26" t="n">
        <v>13</v>
      </c>
      <c r="J26" t="n">
        <v>204.19</v>
      </c>
      <c r="K26" t="n">
        <v>51.39</v>
      </c>
      <c r="L26" t="n">
        <v>25</v>
      </c>
      <c r="M26" t="n">
        <v>11</v>
      </c>
      <c r="N26" t="n">
        <v>42.79</v>
      </c>
      <c r="O26" t="n">
        <v>25417.05</v>
      </c>
      <c r="P26" t="n">
        <v>407.62</v>
      </c>
      <c r="Q26" t="n">
        <v>790.16</v>
      </c>
      <c r="R26" t="n">
        <v>88.03</v>
      </c>
      <c r="S26" t="n">
        <v>58.53</v>
      </c>
      <c r="T26" t="n">
        <v>7638.57</v>
      </c>
      <c r="U26" t="n">
        <v>0.66</v>
      </c>
      <c r="V26" t="n">
        <v>0.78</v>
      </c>
      <c r="W26" t="n">
        <v>2.6</v>
      </c>
      <c r="X26" t="n">
        <v>0.44</v>
      </c>
      <c r="Y26" t="n">
        <v>0.5</v>
      </c>
      <c r="Z26" t="n">
        <v>10</v>
      </c>
      <c r="AA26" t="n">
        <v>321.6037167488838</v>
      </c>
      <c r="AB26" t="n">
        <v>440.0323934104571</v>
      </c>
      <c r="AC26" t="n">
        <v>398.0363193727052</v>
      </c>
      <c r="AD26" t="n">
        <v>321603.7167488838</v>
      </c>
      <c r="AE26" t="n">
        <v>440032.3934104571</v>
      </c>
      <c r="AF26" t="n">
        <v>2.38357540541956e-06</v>
      </c>
      <c r="AG26" t="n">
        <v>0.5577777777777777</v>
      </c>
      <c r="AH26" t="n">
        <v>398036.3193727052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2.4903</v>
      </c>
      <c r="E27" t="n">
        <v>40.16</v>
      </c>
      <c r="F27" t="n">
        <v>37.34</v>
      </c>
      <c r="G27" t="n">
        <v>172.35</v>
      </c>
      <c r="H27" t="n">
        <v>2.24</v>
      </c>
      <c r="I27" t="n">
        <v>13</v>
      </c>
      <c r="J27" t="n">
        <v>205.77</v>
      </c>
      <c r="K27" t="n">
        <v>51.39</v>
      </c>
      <c r="L27" t="n">
        <v>26</v>
      </c>
      <c r="M27" t="n">
        <v>11</v>
      </c>
      <c r="N27" t="n">
        <v>43.38</v>
      </c>
      <c r="O27" t="n">
        <v>25612.75</v>
      </c>
      <c r="P27" t="n">
        <v>402.24</v>
      </c>
      <c r="Q27" t="n">
        <v>790.16</v>
      </c>
      <c r="R27" t="n">
        <v>88.20999999999999</v>
      </c>
      <c r="S27" t="n">
        <v>58.53</v>
      </c>
      <c r="T27" t="n">
        <v>7727.97</v>
      </c>
      <c r="U27" t="n">
        <v>0.66</v>
      </c>
      <c r="V27" t="n">
        <v>0.78</v>
      </c>
      <c r="W27" t="n">
        <v>2.59</v>
      </c>
      <c r="X27" t="n">
        <v>0.44</v>
      </c>
      <c r="Y27" t="n">
        <v>0.5</v>
      </c>
      <c r="Z27" t="n">
        <v>10</v>
      </c>
      <c r="AA27" t="n">
        <v>318.6517644015819</v>
      </c>
      <c r="AB27" t="n">
        <v>435.9934019779323</v>
      </c>
      <c r="AC27" t="n">
        <v>394.3828036137405</v>
      </c>
      <c r="AD27" t="n">
        <v>318651.7644015819</v>
      </c>
      <c r="AE27" t="n">
        <v>435993.4019779323</v>
      </c>
      <c r="AF27" t="n">
        <v>2.383671123651244e-06</v>
      </c>
      <c r="AG27" t="n">
        <v>0.5577777777777777</v>
      </c>
      <c r="AH27" t="n">
        <v>394382.8036137405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2.4938</v>
      </c>
      <c r="E28" t="n">
        <v>40.1</v>
      </c>
      <c r="F28" t="n">
        <v>37.32</v>
      </c>
      <c r="G28" t="n">
        <v>186.6</v>
      </c>
      <c r="H28" t="n">
        <v>2.31</v>
      </c>
      <c r="I28" t="n">
        <v>12</v>
      </c>
      <c r="J28" t="n">
        <v>207.37</v>
      </c>
      <c r="K28" t="n">
        <v>51.39</v>
      </c>
      <c r="L28" t="n">
        <v>27</v>
      </c>
      <c r="M28" t="n">
        <v>10</v>
      </c>
      <c r="N28" t="n">
        <v>43.97</v>
      </c>
      <c r="O28" t="n">
        <v>25809.25</v>
      </c>
      <c r="P28" t="n">
        <v>401.41</v>
      </c>
      <c r="Q28" t="n">
        <v>790.16</v>
      </c>
      <c r="R28" t="n">
        <v>87.28</v>
      </c>
      <c r="S28" t="n">
        <v>58.53</v>
      </c>
      <c r="T28" t="n">
        <v>7268.88</v>
      </c>
      <c r="U28" t="n">
        <v>0.67</v>
      </c>
      <c r="V28" t="n">
        <v>0.78</v>
      </c>
      <c r="W28" t="n">
        <v>2.59</v>
      </c>
      <c r="X28" t="n">
        <v>0.42</v>
      </c>
      <c r="Y28" t="n">
        <v>0.5</v>
      </c>
      <c r="Z28" t="n">
        <v>10</v>
      </c>
      <c r="AA28" t="n">
        <v>317.7028224398962</v>
      </c>
      <c r="AB28" t="n">
        <v>434.6950177215892</v>
      </c>
      <c r="AC28" t="n">
        <v>393.2083353285292</v>
      </c>
      <c r="AD28" t="n">
        <v>317702.8224398962</v>
      </c>
      <c r="AE28" t="n">
        <v>434695.0177215892</v>
      </c>
      <c r="AF28" t="n">
        <v>2.387021261760219e-06</v>
      </c>
      <c r="AG28" t="n">
        <v>0.5569444444444445</v>
      </c>
      <c r="AH28" t="n">
        <v>393208.3353285292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2.4934</v>
      </c>
      <c r="E29" t="n">
        <v>40.11</v>
      </c>
      <c r="F29" t="n">
        <v>37.33</v>
      </c>
      <c r="G29" t="n">
        <v>186.63</v>
      </c>
      <c r="H29" t="n">
        <v>2.38</v>
      </c>
      <c r="I29" t="n">
        <v>12</v>
      </c>
      <c r="J29" t="n">
        <v>208.97</v>
      </c>
      <c r="K29" t="n">
        <v>51.39</v>
      </c>
      <c r="L29" t="n">
        <v>28</v>
      </c>
      <c r="M29" t="n">
        <v>8</v>
      </c>
      <c r="N29" t="n">
        <v>44.57</v>
      </c>
      <c r="O29" t="n">
        <v>26006.56</v>
      </c>
      <c r="P29" t="n">
        <v>399.29</v>
      </c>
      <c r="Q29" t="n">
        <v>790.16</v>
      </c>
      <c r="R29" t="n">
        <v>87.42</v>
      </c>
      <c r="S29" t="n">
        <v>58.53</v>
      </c>
      <c r="T29" t="n">
        <v>7339.72</v>
      </c>
      <c r="U29" t="n">
        <v>0.67</v>
      </c>
      <c r="V29" t="n">
        <v>0.78</v>
      </c>
      <c r="W29" t="n">
        <v>2.6</v>
      </c>
      <c r="X29" t="n">
        <v>0.42</v>
      </c>
      <c r="Y29" t="n">
        <v>0.5</v>
      </c>
      <c r="Z29" t="n">
        <v>10</v>
      </c>
      <c r="AA29" t="n">
        <v>316.6224661220494</v>
      </c>
      <c r="AB29" t="n">
        <v>433.2168265455544</v>
      </c>
      <c r="AC29" t="n">
        <v>391.8712206436806</v>
      </c>
      <c r="AD29" t="n">
        <v>316622.4661220494</v>
      </c>
      <c r="AE29" t="n">
        <v>433216.8265455544</v>
      </c>
      <c r="AF29" t="n">
        <v>2.386638388833479e-06</v>
      </c>
      <c r="AG29" t="n">
        <v>0.5570833333333334</v>
      </c>
      <c r="AH29" t="n">
        <v>391871.2206436806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2.4988</v>
      </c>
      <c r="E30" t="n">
        <v>40.02</v>
      </c>
      <c r="F30" t="n">
        <v>37.27</v>
      </c>
      <c r="G30" t="n">
        <v>203.31</v>
      </c>
      <c r="H30" t="n">
        <v>2.45</v>
      </c>
      <c r="I30" t="n">
        <v>11</v>
      </c>
      <c r="J30" t="n">
        <v>210.57</v>
      </c>
      <c r="K30" t="n">
        <v>51.39</v>
      </c>
      <c r="L30" t="n">
        <v>29</v>
      </c>
      <c r="M30" t="n">
        <v>5</v>
      </c>
      <c r="N30" t="n">
        <v>45.18</v>
      </c>
      <c r="O30" t="n">
        <v>26204.71</v>
      </c>
      <c r="P30" t="n">
        <v>396.15</v>
      </c>
      <c r="Q30" t="n">
        <v>790.17</v>
      </c>
      <c r="R30" t="n">
        <v>85.61</v>
      </c>
      <c r="S30" t="n">
        <v>58.53</v>
      </c>
      <c r="T30" t="n">
        <v>6436.29</v>
      </c>
      <c r="U30" t="n">
        <v>0.68</v>
      </c>
      <c r="V30" t="n">
        <v>0.78</v>
      </c>
      <c r="W30" t="n">
        <v>2.59</v>
      </c>
      <c r="X30" t="n">
        <v>0.37</v>
      </c>
      <c r="Y30" t="n">
        <v>0.5</v>
      </c>
      <c r="Z30" t="n">
        <v>10</v>
      </c>
      <c r="AA30" t="n">
        <v>314.0792015395861</v>
      </c>
      <c r="AB30" t="n">
        <v>429.7370197429135</v>
      </c>
      <c r="AC30" t="n">
        <v>388.7235217183443</v>
      </c>
      <c r="AD30" t="n">
        <v>314079.2015395861</v>
      </c>
      <c r="AE30" t="n">
        <v>429737.0197429135</v>
      </c>
      <c r="AF30" t="n">
        <v>2.391807173344469e-06</v>
      </c>
      <c r="AG30" t="n">
        <v>0.5558333333333334</v>
      </c>
      <c r="AH30" t="n">
        <v>388723.5217183443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2.499</v>
      </c>
      <c r="E31" t="n">
        <v>40.02</v>
      </c>
      <c r="F31" t="n">
        <v>37.27</v>
      </c>
      <c r="G31" t="n">
        <v>203.29</v>
      </c>
      <c r="H31" t="n">
        <v>2.51</v>
      </c>
      <c r="I31" t="n">
        <v>11</v>
      </c>
      <c r="J31" t="n">
        <v>212.19</v>
      </c>
      <c r="K31" t="n">
        <v>51.39</v>
      </c>
      <c r="L31" t="n">
        <v>30</v>
      </c>
      <c r="M31" t="n">
        <v>4</v>
      </c>
      <c r="N31" t="n">
        <v>45.79</v>
      </c>
      <c r="O31" t="n">
        <v>26403.69</v>
      </c>
      <c r="P31" t="n">
        <v>396.16</v>
      </c>
      <c r="Q31" t="n">
        <v>790.16</v>
      </c>
      <c r="R31" t="n">
        <v>85.47</v>
      </c>
      <c r="S31" t="n">
        <v>58.53</v>
      </c>
      <c r="T31" t="n">
        <v>6370.04</v>
      </c>
      <c r="U31" t="n">
        <v>0.68</v>
      </c>
      <c r="V31" t="n">
        <v>0.78</v>
      </c>
      <c r="W31" t="n">
        <v>2.6</v>
      </c>
      <c r="X31" t="n">
        <v>0.37</v>
      </c>
      <c r="Y31" t="n">
        <v>0.5</v>
      </c>
      <c r="Z31" t="n">
        <v>10</v>
      </c>
      <c r="AA31" t="n">
        <v>314.0597870528798</v>
      </c>
      <c r="AB31" t="n">
        <v>429.7104559856952</v>
      </c>
      <c r="AC31" t="n">
        <v>388.6994931688324</v>
      </c>
      <c r="AD31" t="n">
        <v>314059.7870528798</v>
      </c>
      <c r="AE31" t="n">
        <v>429710.4559856952</v>
      </c>
      <c r="AF31" t="n">
        <v>2.391998609807838e-06</v>
      </c>
      <c r="AG31" t="n">
        <v>0.5558333333333334</v>
      </c>
      <c r="AH31" t="n">
        <v>388699.4931688324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2.498</v>
      </c>
      <c r="E32" t="n">
        <v>40.03</v>
      </c>
      <c r="F32" t="n">
        <v>37.29</v>
      </c>
      <c r="G32" t="n">
        <v>203.38</v>
      </c>
      <c r="H32" t="n">
        <v>2.58</v>
      </c>
      <c r="I32" t="n">
        <v>11</v>
      </c>
      <c r="J32" t="n">
        <v>213.81</v>
      </c>
      <c r="K32" t="n">
        <v>51.39</v>
      </c>
      <c r="L32" t="n">
        <v>31</v>
      </c>
      <c r="M32" t="n">
        <v>3</v>
      </c>
      <c r="N32" t="n">
        <v>46.41</v>
      </c>
      <c r="O32" t="n">
        <v>26603.52</v>
      </c>
      <c r="P32" t="n">
        <v>398.31</v>
      </c>
      <c r="Q32" t="n">
        <v>790.17</v>
      </c>
      <c r="R32" t="n">
        <v>85.73999999999999</v>
      </c>
      <c r="S32" t="n">
        <v>58.53</v>
      </c>
      <c r="T32" t="n">
        <v>6503.36</v>
      </c>
      <c r="U32" t="n">
        <v>0.68</v>
      </c>
      <c r="V32" t="n">
        <v>0.78</v>
      </c>
      <c r="W32" t="n">
        <v>2.6</v>
      </c>
      <c r="X32" t="n">
        <v>0.38</v>
      </c>
      <c r="Y32" t="n">
        <v>0.5</v>
      </c>
      <c r="Z32" t="n">
        <v>10</v>
      </c>
      <c r="AA32" t="n">
        <v>315.4064929309853</v>
      </c>
      <c r="AB32" t="n">
        <v>431.5530783805895</v>
      </c>
      <c r="AC32" t="n">
        <v>390.3662582684947</v>
      </c>
      <c r="AD32" t="n">
        <v>315406.4929309853</v>
      </c>
      <c r="AE32" t="n">
        <v>431553.0783805894</v>
      </c>
      <c r="AF32" t="n">
        <v>2.391041427490989e-06</v>
      </c>
      <c r="AG32" t="n">
        <v>0.5559722222222222</v>
      </c>
      <c r="AH32" t="n">
        <v>390366.2582684947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2.4987</v>
      </c>
      <c r="E33" t="n">
        <v>40.02</v>
      </c>
      <c r="F33" t="n">
        <v>37.28</v>
      </c>
      <c r="G33" t="n">
        <v>203.32</v>
      </c>
      <c r="H33" t="n">
        <v>2.64</v>
      </c>
      <c r="I33" t="n">
        <v>11</v>
      </c>
      <c r="J33" t="n">
        <v>215.43</v>
      </c>
      <c r="K33" t="n">
        <v>51.39</v>
      </c>
      <c r="L33" t="n">
        <v>32</v>
      </c>
      <c r="M33" t="n">
        <v>2</v>
      </c>
      <c r="N33" t="n">
        <v>47.04</v>
      </c>
      <c r="O33" t="n">
        <v>26804.21</v>
      </c>
      <c r="P33" t="n">
        <v>398.92</v>
      </c>
      <c r="Q33" t="n">
        <v>790.1799999999999</v>
      </c>
      <c r="R33" t="n">
        <v>85.59999999999999</v>
      </c>
      <c r="S33" t="n">
        <v>58.53</v>
      </c>
      <c r="T33" t="n">
        <v>6431.29</v>
      </c>
      <c r="U33" t="n">
        <v>0.68</v>
      </c>
      <c r="V33" t="n">
        <v>0.78</v>
      </c>
      <c r="W33" t="n">
        <v>2.6</v>
      </c>
      <c r="X33" t="n">
        <v>0.37</v>
      </c>
      <c r="Y33" t="n">
        <v>0.5</v>
      </c>
      <c r="Z33" t="n">
        <v>10</v>
      </c>
      <c r="AA33" t="n">
        <v>315.6253088345055</v>
      </c>
      <c r="AB33" t="n">
        <v>431.852471953262</v>
      </c>
      <c r="AC33" t="n">
        <v>390.637078138793</v>
      </c>
      <c r="AD33" t="n">
        <v>315625.3088345054</v>
      </c>
      <c r="AE33" t="n">
        <v>431852.4719532619</v>
      </c>
      <c r="AF33" t="n">
        <v>2.391711455112783e-06</v>
      </c>
      <c r="AG33" t="n">
        <v>0.5558333333333334</v>
      </c>
      <c r="AH33" t="n">
        <v>390637.078138793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2.4981</v>
      </c>
      <c r="E34" t="n">
        <v>40.03</v>
      </c>
      <c r="F34" t="n">
        <v>37.28</v>
      </c>
      <c r="G34" t="n">
        <v>203.37</v>
      </c>
      <c r="H34" t="n">
        <v>2.7</v>
      </c>
      <c r="I34" t="n">
        <v>11</v>
      </c>
      <c r="J34" t="n">
        <v>217.07</v>
      </c>
      <c r="K34" t="n">
        <v>51.39</v>
      </c>
      <c r="L34" t="n">
        <v>33</v>
      </c>
      <c r="M34" t="n">
        <v>0</v>
      </c>
      <c r="N34" t="n">
        <v>47.68</v>
      </c>
      <c r="O34" t="n">
        <v>27005.77</v>
      </c>
      <c r="P34" t="n">
        <v>400.93</v>
      </c>
      <c r="Q34" t="n">
        <v>790.1799999999999</v>
      </c>
      <c r="R34" t="n">
        <v>85.63</v>
      </c>
      <c r="S34" t="n">
        <v>58.53</v>
      </c>
      <c r="T34" t="n">
        <v>6449.67</v>
      </c>
      <c r="U34" t="n">
        <v>0.68</v>
      </c>
      <c r="V34" t="n">
        <v>0.78</v>
      </c>
      <c r="W34" t="n">
        <v>2.6</v>
      </c>
      <c r="X34" t="n">
        <v>0.38</v>
      </c>
      <c r="Y34" t="n">
        <v>0.5</v>
      </c>
      <c r="Z34" t="n">
        <v>10</v>
      </c>
      <c r="AA34" t="n">
        <v>316.7954077814506</v>
      </c>
      <c r="AB34" t="n">
        <v>433.4534529535947</v>
      </c>
      <c r="AC34" t="n">
        <v>392.0852637594449</v>
      </c>
      <c r="AD34" t="n">
        <v>316795.4077814507</v>
      </c>
      <c r="AE34" t="n">
        <v>433453.4529535947</v>
      </c>
      <c r="AF34" t="n">
        <v>2.391137145722673e-06</v>
      </c>
      <c r="AG34" t="n">
        <v>0.5559722222222222</v>
      </c>
      <c r="AH34" t="n">
        <v>392085.2637594449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2.1143</v>
      </c>
      <c r="E2" t="n">
        <v>47.3</v>
      </c>
      <c r="F2" t="n">
        <v>43.44</v>
      </c>
      <c r="G2" t="n">
        <v>15.06</v>
      </c>
      <c r="H2" t="n">
        <v>0.34</v>
      </c>
      <c r="I2" t="n">
        <v>173</v>
      </c>
      <c r="J2" t="n">
        <v>51.33</v>
      </c>
      <c r="K2" t="n">
        <v>24.83</v>
      </c>
      <c r="L2" t="n">
        <v>1</v>
      </c>
      <c r="M2" t="n">
        <v>171</v>
      </c>
      <c r="N2" t="n">
        <v>5.51</v>
      </c>
      <c r="O2" t="n">
        <v>6564.78</v>
      </c>
      <c r="P2" t="n">
        <v>238.22</v>
      </c>
      <c r="Q2" t="n">
        <v>790.22</v>
      </c>
      <c r="R2" t="n">
        <v>291.26</v>
      </c>
      <c r="S2" t="n">
        <v>58.53</v>
      </c>
      <c r="T2" t="n">
        <v>108454.79</v>
      </c>
      <c r="U2" t="n">
        <v>0.2</v>
      </c>
      <c r="V2" t="n">
        <v>0.67</v>
      </c>
      <c r="W2" t="n">
        <v>2.86</v>
      </c>
      <c r="X2" t="n">
        <v>6.53</v>
      </c>
      <c r="Y2" t="n">
        <v>0.5</v>
      </c>
      <c r="Z2" t="n">
        <v>10</v>
      </c>
      <c r="AA2" t="n">
        <v>229.6952849145449</v>
      </c>
      <c r="AB2" t="n">
        <v>314.279222260722</v>
      </c>
      <c r="AC2" t="n">
        <v>284.2848543819105</v>
      </c>
      <c r="AD2" t="n">
        <v>229695.2849145449</v>
      </c>
      <c r="AE2" t="n">
        <v>314279.222260722</v>
      </c>
      <c r="AF2" t="n">
        <v>2.421960301302095e-06</v>
      </c>
      <c r="AG2" t="n">
        <v>0.6569444444444444</v>
      </c>
      <c r="AH2" t="n">
        <v>284284.8543819105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2.3627</v>
      </c>
      <c r="E3" t="n">
        <v>42.32</v>
      </c>
      <c r="F3" t="n">
        <v>39.66</v>
      </c>
      <c r="G3" t="n">
        <v>31.73</v>
      </c>
      <c r="H3" t="n">
        <v>0.66</v>
      </c>
      <c r="I3" t="n">
        <v>75</v>
      </c>
      <c r="J3" t="n">
        <v>52.47</v>
      </c>
      <c r="K3" t="n">
        <v>24.83</v>
      </c>
      <c r="L3" t="n">
        <v>2</v>
      </c>
      <c r="M3" t="n">
        <v>73</v>
      </c>
      <c r="N3" t="n">
        <v>5.64</v>
      </c>
      <c r="O3" t="n">
        <v>6705.1</v>
      </c>
      <c r="P3" t="n">
        <v>204.65</v>
      </c>
      <c r="Q3" t="n">
        <v>790.1799999999999</v>
      </c>
      <c r="R3" t="n">
        <v>165.12</v>
      </c>
      <c r="S3" t="n">
        <v>58.53</v>
      </c>
      <c r="T3" t="n">
        <v>45875.73</v>
      </c>
      <c r="U3" t="n">
        <v>0.35</v>
      </c>
      <c r="V3" t="n">
        <v>0.73</v>
      </c>
      <c r="W3" t="n">
        <v>2.7</v>
      </c>
      <c r="X3" t="n">
        <v>2.76</v>
      </c>
      <c r="Y3" t="n">
        <v>0.5</v>
      </c>
      <c r="Z3" t="n">
        <v>10</v>
      </c>
      <c r="AA3" t="n">
        <v>180.7076126954593</v>
      </c>
      <c r="AB3" t="n">
        <v>247.252127947033</v>
      </c>
      <c r="AC3" t="n">
        <v>223.654731876381</v>
      </c>
      <c r="AD3" t="n">
        <v>180707.6126954593</v>
      </c>
      <c r="AE3" t="n">
        <v>247252.127947033</v>
      </c>
      <c r="AF3" t="n">
        <v>2.706505984905859e-06</v>
      </c>
      <c r="AG3" t="n">
        <v>0.5877777777777777</v>
      </c>
      <c r="AH3" t="n">
        <v>223654.7318763811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2.4462</v>
      </c>
      <c r="E4" t="n">
        <v>40.88</v>
      </c>
      <c r="F4" t="n">
        <v>38.57</v>
      </c>
      <c r="G4" t="n">
        <v>50.31</v>
      </c>
      <c r="H4" t="n">
        <v>0.97</v>
      </c>
      <c r="I4" t="n">
        <v>46</v>
      </c>
      <c r="J4" t="n">
        <v>53.61</v>
      </c>
      <c r="K4" t="n">
        <v>24.83</v>
      </c>
      <c r="L4" t="n">
        <v>3</v>
      </c>
      <c r="M4" t="n">
        <v>33</v>
      </c>
      <c r="N4" t="n">
        <v>5.78</v>
      </c>
      <c r="O4" t="n">
        <v>6845.59</v>
      </c>
      <c r="P4" t="n">
        <v>184.46</v>
      </c>
      <c r="Q4" t="n">
        <v>790.24</v>
      </c>
      <c r="R4" t="n">
        <v>128.55</v>
      </c>
      <c r="S4" t="n">
        <v>58.53</v>
      </c>
      <c r="T4" t="n">
        <v>27733.9</v>
      </c>
      <c r="U4" t="n">
        <v>0.46</v>
      </c>
      <c r="V4" t="n">
        <v>0.75</v>
      </c>
      <c r="W4" t="n">
        <v>2.66</v>
      </c>
      <c r="X4" t="n">
        <v>1.67</v>
      </c>
      <c r="Y4" t="n">
        <v>0.5</v>
      </c>
      <c r="Z4" t="n">
        <v>10</v>
      </c>
      <c r="AA4" t="n">
        <v>161.7842075460408</v>
      </c>
      <c r="AB4" t="n">
        <v>221.3602901798966</v>
      </c>
      <c r="AC4" t="n">
        <v>200.2339747663094</v>
      </c>
      <c r="AD4" t="n">
        <v>161784.2075460408</v>
      </c>
      <c r="AE4" t="n">
        <v>221360.2901798966</v>
      </c>
      <c r="AF4" t="n">
        <v>2.802156405924034e-06</v>
      </c>
      <c r="AG4" t="n">
        <v>0.5677777777777778</v>
      </c>
      <c r="AH4" t="n">
        <v>200233.9747663094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2.4583</v>
      </c>
      <c r="E5" t="n">
        <v>40.68</v>
      </c>
      <c r="F5" t="n">
        <v>38.43</v>
      </c>
      <c r="G5" t="n">
        <v>56.24</v>
      </c>
      <c r="H5" t="n">
        <v>1.27</v>
      </c>
      <c r="I5" t="n">
        <v>41</v>
      </c>
      <c r="J5" t="n">
        <v>54.75</v>
      </c>
      <c r="K5" t="n">
        <v>24.83</v>
      </c>
      <c r="L5" t="n">
        <v>4</v>
      </c>
      <c r="M5" t="n">
        <v>0</v>
      </c>
      <c r="N5" t="n">
        <v>5.92</v>
      </c>
      <c r="O5" t="n">
        <v>6986.39</v>
      </c>
      <c r="P5" t="n">
        <v>182.28</v>
      </c>
      <c r="Q5" t="n">
        <v>790.1900000000001</v>
      </c>
      <c r="R5" t="n">
        <v>122.54</v>
      </c>
      <c r="S5" t="n">
        <v>58.53</v>
      </c>
      <c r="T5" t="n">
        <v>24753.87</v>
      </c>
      <c r="U5" t="n">
        <v>0.48</v>
      </c>
      <c r="V5" t="n">
        <v>0.75</v>
      </c>
      <c r="W5" t="n">
        <v>2.69</v>
      </c>
      <c r="X5" t="n">
        <v>1.53</v>
      </c>
      <c r="Y5" t="n">
        <v>0.5</v>
      </c>
      <c r="Z5" t="n">
        <v>10</v>
      </c>
      <c r="AA5" t="n">
        <v>159.5873126623057</v>
      </c>
      <c r="AB5" t="n">
        <v>218.3544016798098</v>
      </c>
      <c r="AC5" t="n">
        <v>197.5149640458789</v>
      </c>
      <c r="AD5" t="n">
        <v>159587.3126623057</v>
      </c>
      <c r="AE5" t="n">
        <v>218354.4016798098</v>
      </c>
      <c r="AF5" t="n">
        <v>2.816017125616487e-06</v>
      </c>
      <c r="AG5" t="n">
        <v>0.5649999999999999</v>
      </c>
      <c r="AH5" t="n">
        <v>197514.9640458788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1.4916</v>
      </c>
      <c r="E2" t="n">
        <v>67.04000000000001</v>
      </c>
      <c r="F2" t="n">
        <v>53.35</v>
      </c>
      <c r="G2" t="n">
        <v>7.57</v>
      </c>
      <c r="H2" t="n">
        <v>0.13</v>
      </c>
      <c r="I2" t="n">
        <v>423</v>
      </c>
      <c r="J2" t="n">
        <v>133.21</v>
      </c>
      <c r="K2" t="n">
        <v>46.47</v>
      </c>
      <c r="L2" t="n">
        <v>1</v>
      </c>
      <c r="M2" t="n">
        <v>421</v>
      </c>
      <c r="N2" t="n">
        <v>20.75</v>
      </c>
      <c r="O2" t="n">
        <v>16663.42</v>
      </c>
      <c r="P2" t="n">
        <v>581</v>
      </c>
      <c r="Q2" t="n">
        <v>790.27</v>
      </c>
      <c r="R2" t="n">
        <v>623.3</v>
      </c>
      <c r="S2" t="n">
        <v>58.53</v>
      </c>
      <c r="T2" t="n">
        <v>273221.65</v>
      </c>
      <c r="U2" t="n">
        <v>0.09</v>
      </c>
      <c r="V2" t="n">
        <v>0.54</v>
      </c>
      <c r="W2" t="n">
        <v>3.27</v>
      </c>
      <c r="X2" t="n">
        <v>16.44</v>
      </c>
      <c r="Y2" t="n">
        <v>0.5</v>
      </c>
      <c r="Z2" t="n">
        <v>10</v>
      </c>
      <c r="AA2" t="n">
        <v>738.8097834795039</v>
      </c>
      <c r="AB2" t="n">
        <v>1010.872139743937</v>
      </c>
      <c r="AC2" t="n">
        <v>914.3959214947338</v>
      </c>
      <c r="AD2" t="n">
        <v>738809.7834795039</v>
      </c>
      <c r="AE2" t="n">
        <v>1010872.139743937</v>
      </c>
      <c r="AF2" t="n">
        <v>1.484341284274846e-06</v>
      </c>
      <c r="AG2" t="n">
        <v>0.9311111111111112</v>
      </c>
      <c r="AH2" t="n">
        <v>914395.9214947338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1.9986</v>
      </c>
      <c r="E3" t="n">
        <v>50.04</v>
      </c>
      <c r="F3" t="n">
        <v>43.25</v>
      </c>
      <c r="G3" t="n">
        <v>15.36</v>
      </c>
      <c r="H3" t="n">
        <v>0.26</v>
      </c>
      <c r="I3" t="n">
        <v>169</v>
      </c>
      <c r="J3" t="n">
        <v>134.55</v>
      </c>
      <c r="K3" t="n">
        <v>46.47</v>
      </c>
      <c r="L3" t="n">
        <v>2</v>
      </c>
      <c r="M3" t="n">
        <v>167</v>
      </c>
      <c r="N3" t="n">
        <v>21.09</v>
      </c>
      <c r="O3" t="n">
        <v>16828.84</v>
      </c>
      <c r="P3" t="n">
        <v>466.49</v>
      </c>
      <c r="Q3" t="n">
        <v>790.21</v>
      </c>
      <c r="R3" t="n">
        <v>285.47</v>
      </c>
      <c r="S3" t="n">
        <v>58.53</v>
      </c>
      <c r="T3" t="n">
        <v>105578.71</v>
      </c>
      <c r="U3" t="n">
        <v>0.21</v>
      </c>
      <c r="V3" t="n">
        <v>0.67</v>
      </c>
      <c r="W3" t="n">
        <v>2.85</v>
      </c>
      <c r="X3" t="n">
        <v>6.35</v>
      </c>
      <c r="Y3" t="n">
        <v>0.5</v>
      </c>
      <c r="Z3" t="n">
        <v>10</v>
      </c>
      <c r="AA3" t="n">
        <v>444.9925834551331</v>
      </c>
      <c r="AB3" t="n">
        <v>608.8584843705612</v>
      </c>
      <c r="AC3" t="n">
        <v>550.7498851604838</v>
      </c>
      <c r="AD3" t="n">
        <v>444992.5834551331</v>
      </c>
      <c r="AE3" t="n">
        <v>608858.4843705612</v>
      </c>
      <c r="AF3" t="n">
        <v>1.988874021689265e-06</v>
      </c>
      <c r="AG3" t="n">
        <v>0.695</v>
      </c>
      <c r="AH3" t="n">
        <v>550749.8851604838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2.1786</v>
      </c>
      <c r="E4" t="n">
        <v>45.9</v>
      </c>
      <c r="F4" t="n">
        <v>40.84</v>
      </c>
      <c r="G4" t="n">
        <v>23.11</v>
      </c>
      <c r="H4" t="n">
        <v>0.39</v>
      </c>
      <c r="I4" t="n">
        <v>106</v>
      </c>
      <c r="J4" t="n">
        <v>135.9</v>
      </c>
      <c r="K4" t="n">
        <v>46.47</v>
      </c>
      <c r="L4" t="n">
        <v>3</v>
      </c>
      <c r="M4" t="n">
        <v>104</v>
      </c>
      <c r="N4" t="n">
        <v>21.43</v>
      </c>
      <c r="O4" t="n">
        <v>16994.64</v>
      </c>
      <c r="P4" t="n">
        <v>436.71</v>
      </c>
      <c r="Q4" t="n">
        <v>790.23</v>
      </c>
      <c r="R4" t="n">
        <v>204.68</v>
      </c>
      <c r="S4" t="n">
        <v>58.53</v>
      </c>
      <c r="T4" t="n">
        <v>65499.9</v>
      </c>
      <c r="U4" t="n">
        <v>0.29</v>
      </c>
      <c r="V4" t="n">
        <v>0.71</v>
      </c>
      <c r="W4" t="n">
        <v>2.74</v>
      </c>
      <c r="X4" t="n">
        <v>3.93</v>
      </c>
      <c r="Y4" t="n">
        <v>0.5</v>
      </c>
      <c r="Z4" t="n">
        <v>10</v>
      </c>
      <c r="AA4" t="n">
        <v>383.4460954934378</v>
      </c>
      <c r="AB4" t="n">
        <v>524.6478643019528</v>
      </c>
      <c r="AC4" t="n">
        <v>474.5762084808759</v>
      </c>
      <c r="AD4" t="n">
        <v>383446.0954934378</v>
      </c>
      <c r="AE4" t="n">
        <v>524647.8643019529</v>
      </c>
      <c r="AF4" t="n">
        <v>2.167998070475449e-06</v>
      </c>
      <c r="AG4" t="n">
        <v>0.6375</v>
      </c>
      <c r="AH4" t="n">
        <v>474576.2084808759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2.2725</v>
      </c>
      <c r="E5" t="n">
        <v>44</v>
      </c>
      <c r="F5" t="n">
        <v>39.73</v>
      </c>
      <c r="G5" t="n">
        <v>30.96</v>
      </c>
      <c r="H5" t="n">
        <v>0.52</v>
      </c>
      <c r="I5" t="n">
        <v>77</v>
      </c>
      <c r="J5" t="n">
        <v>137.25</v>
      </c>
      <c r="K5" t="n">
        <v>46.47</v>
      </c>
      <c r="L5" t="n">
        <v>4</v>
      </c>
      <c r="M5" t="n">
        <v>75</v>
      </c>
      <c r="N5" t="n">
        <v>21.78</v>
      </c>
      <c r="O5" t="n">
        <v>17160.92</v>
      </c>
      <c r="P5" t="n">
        <v>420.49</v>
      </c>
      <c r="Q5" t="n">
        <v>790.2</v>
      </c>
      <c r="R5" t="n">
        <v>167.26</v>
      </c>
      <c r="S5" t="n">
        <v>58.53</v>
      </c>
      <c r="T5" t="n">
        <v>46932.24</v>
      </c>
      <c r="U5" t="n">
        <v>0.35</v>
      </c>
      <c r="V5" t="n">
        <v>0.73</v>
      </c>
      <c r="W5" t="n">
        <v>2.71</v>
      </c>
      <c r="X5" t="n">
        <v>2.83</v>
      </c>
      <c r="Y5" t="n">
        <v>0.5</v>
      </c>
      <c r="Z5" t="n">
        <v>10</v>
      </c>
      <c r="AA5" t="n">
        <v>355.1691243219238</v>
      </c>
      <c r="AB5" t="n">
        <v>485.9580648531629</v>
      </c>
      <c r="AC5" t="n">
        <v>439.5789091900039</v>
      </c>
      <c r="AD5" t="n">
        <v>355169.1243219238</v>
      </c>
      <c r="AE5" t="n">
        <v>485958.0648531629</v>
      </c>
      <c r="AF5" t="n">
        <v>2.261441115925575e-06</v>
      </c>
      <c r="AG5" t="n">
        <v>0.6111111111111112</v>
      </c>
      <c r="AH5" t="n">
        <v>439578.9091900039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2.3305</v>
      </c>
      <c r="E6" t="n">
        <v>42.91</v>
      </c>
      <c r="F6" t="n">
        <v>39.1</v>
      </c>
      <c r="G6" t="n">
        <v>39.1</v>
      </c>
      <c r="H6" t="n">
        <v>0.64</v>
      </c>
      <c r="I6" t="n">
        <v>60</v>
      </c>
      <c r="J6" t="n">
        <v>138.6</v>
      </c>
      <c r="K6" t="n">
        <v>46.47</v>
      </c>
      <c r="L6" t="n">
        <v>5</v>
      </c>
      <c r="M6" t="n">
        <v>58</v>
      </c>
      <c r="N6" t="n">
        <v>22.13</v>
      </c>
      <c r="O6" t="n">
        <v>17327.69</v>
      </c>
      <c r="P6" t="n">
        <v>409.92</v>
      </c>
      <c r="Q6" t="n">
        <v>790.1900000000001</v>
      </c>
      <c r="R6" t="n">
        <v>146.36</v>
      </c>
      <c r="S6" t="n">
        <v>58.53</v>
      </c>
      <c r="T6" t="n">
        <v>36570.56</v>
      </c>
      <c r="U6" t="n">
        <v>0.4</v>
      </c>
      <c r="V6" t="n">
        <v>0.74</v>
      </c>
      <c r="W6" t="n">
        <v>2.67</v>
      </c>
      <c r="X6" t="n">
        <v>2.19</v>
      </c>
      <c r="Y6" t="n">
        <v>0.5</v>
      </c>
      <c r="Z6" t="n">
        <v>10</v>
      </c>
      <c r="AA6" t="n">
        <v>338.6562945413548</v>
      </c>
      <c r="AB6" t="n">
        <v>463.3644826527529</v>
      </c>
      <c r="AC6" t="n">
        <v>419.1416267645093</v>
      </c>
      <c r="AD6" t="n">
        <v>338656.2945413548</v>
      </c>
      <c r="AE6" t="n">
        <v>463364.4826527529</v>
      </c>
      <c r="AF6" t="n">
        <v>2.319158864978902e-06</v>
      </c>
      <c r="AG6" t="n">
        <v>0.5959722222222221</v>
      </c>
      <c r="AH6" t="n">
        <v>419141.6267645094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2.3661</v>
      </c>
      <c r="E7" t="n">
        <v>42.26</v>
      </c>
      <c r="F7" t="n">
        <v>38.72</v>
      </c>
      <c r="G7" t="n">
        <v>46.47</v>
      </c>
      <c r="H7" t="n">
        <v>0.76</v>
      </c>
      <c r="I7" t="n">
        <v>50</v>
      </c>
      <c r="J7" t="n">
        <v>139.95</v>
      </c>
      <c r="K7" t="n">
        <v>46.47</v>
      </c>
      <c r="L7" t="n">
        <v>6</v>
      </c>
      <c r="M7" t="n">
        <v>48</v>
      </c>
      <c r="N7" t="n">
        <v>22.49</v>
      </c>
      <c r="O7" t="n">
        <v>17494.97</v>
      </c>
      <c r="P7" t="n">
        <v>402.67</v>
      </c>
      <c r="Q7" t="n">
        <v>790.17</v>
      </c>
      <c r="R7" t="n">
        <v>134.19</v>
      </c>
      <c r="S7" t="n">
        <v>58.53</v>
      </c>
      <c r="T7" t="n">
        <v>30534.43</v>
      </c>
      <c r="U7" t="n">
        <v>0.44</v>
      </c>
      <c r="V7" t="n">
        <v>0.75</v>
      </c>
      <c r="W7" t="n">
        <v>2.65</v>
      </c>
      <c r="X7" t="n">
        <v>1.82</v>
      </c>
      <c r="Y7" t="n">
        <v>0.5</v>
      </c>
      <c r="Z7" t="n">
        <v>10</v>
      </c>
      <c r="AA7" t="n">
        <v>328.4993356007986</v>
      </c>
      <c r="AB7" t="n">
        <v>449.4672833368804</v>
      </c>
      <c r="AC7" t="n">
        <v>406.5707566465019</v>
      </c>
      <c r="AD7" t="n">
        <v>328499.3356007986</v>
      </c>
      <c r="AE7" t="n">
        <v>449467.2833368804</v>
      </c>
      <c r="AF7" t="n">
        <v>2.354585621294391e-06</v>
      </c>
      <c r="AG7" t="n">
        <v>0.5869444444444444</v>
      </c>
      <c r="AH7" t="n">
        <v>406570.7566465019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2.394</v>
      </c>
      <c r="E8" t="n">
        <v>41.77</v>
      </c>
      <c r="F8" t="n">
        <v>38.45</v>
      </c>
      <c r="G8" t="n">
        <v>54.93</v>
      </c>
      <c r="H8" t="n">
        <v>0.88</v>
      </c>
      <c r="I8" t="n">
        <v>42</v>
      </c>
      <c r="J8" t="n">
        <v>141.31</v>
      </c>
      <c r="K8" t="n">
        <v>46.47</v>
      </c>
      <c r="L8" t="n">
        <v>7</v>
      </c>
      <c r="M8" t="n">
        <v>40</v>
      </c>
      <c r="N8" t="n">
        <v>22.85</v>
      </c>
      <c r="O8" t="n">
        <v>17662.75</v>
      </c>
      <c r="P8" t="n">
        <v>396.28</v>
      </c>
      <c r="Q8" t="n">
        <v>790.1799999999999</v>
      </c>
      <c r="R8" t="n">
        <v>124.86</v>
      </c>
      <c r="S8" t="n">
        <v>58.53</v>
      </c>
      <c r="T8" t="n">
        <v>25906.4</v>
      </c>
      <c r="U8" t="n">
        <v>0.47</v>
      </c>
      <c r="V8" t="n">
        <v>0.75</v>
      </c>
      <c r="W8" t="n">
        <v>2.64</v>
      </c>
      <c r="X8" t="n">
        <v>1.54</v>
      </c>
      <c r="Y8" t="n">
        <v>0.5</v>
      </c>
      <c r="Z8" t="n">
        <v>10</v>
      </c>
      <c r="AA8" t="n">
        <v>320.4145735701785</v>
      </c>
      <c r="AB8" t="n">
        <v>438.405355252058</v>
      </c>
      <c r="AC8" t="n">
        <v>396.5645634525814</v>
      </c>
      <c r="AD8" t="n">
        <v>320414.5735701785</v>
      </c>
      <c r="AE8" t="n">
        <v>438405.355252058</v>
      </c>
      <c r="AF8" t="n">
        <v>2.38234984885625e-06</v>
      </c>
      <c r="AG8" t="n">
        <v>0.580138888888889</v>
      </c>
      <c r="AH8" t="n">
        <v>396564.5634525814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2.4176</v>
      </c>
      <c r="E9" t="n">
        <v>41.36</v>
      </c>
      <c r="F9" t="n">
        <v>38.2</v>
      </c>
      <c r="G9" t="n">
        <v>63.67</v>
      </c>
      <c r="H9" t="n">
        <v>0.99</v>
      </c>
      <c r="I9" t="n">
        <v>36</v>
      </c>
      <c r="J9" t="n">
        <v>142.68</v>
      </c>
      <c r="K9" t="n">
        <v>46.47</v>
      </c>
      <c r="L9" t="n">
        <v>8</v>
      </c>
      <c r="M9" t="n">
        <v>34</v>
      </c>
      <c r="N9" t="n">
        <v>23.21</v>
      </c>
      <c r="O9" t="n">
        <v>17831.04</v>
      </c>
      <c r="P9" t="n">
        <v>389.42</v>
      </c>
      <c r="Q9" t="n">
        <v>790.1799999999999</v>
      </c>
      <c r="R9" t="n">
        <v>116.51</v>
      </c>
      <c r="S9" t="n">
        <v>58.53</v>
      </c>
      <c r="T9" t="n">
        <v>21765.78</v>
      </c>
      <c r="U9" t="n">
        <v>0.5</v>
      </c>
      <c r="V9" t="n">
        <v>0.76</v>
      </c>
      <c r="W9" t="n">
        <v>2.63</v>
      </c>
      <c r="X9" t="n">
        <v>1.3</v>
      </c>
      <c r="Y9" t="n">
        <v>0.5</v>
      </c>
      <c r="Z9" t="n">
        <v>10</v>
      </c>
      <c r="AA9" t="n">
        <v>312.8515764087969</v>
      </c>
      <c r="AB9" t="n">
        <v>428.0573288799692</v>
      </c>
      <c r="AC9" t="n">
        <v>387.2041381938985</v>
      </c>
      <c r="AD9" t="n">
        <v>312851.5764087969</v>
      </c>
      <c r="AE9" t="n">
        <v>428057.3288799693</v>
      </c>
      <c r="AF9" t="n">
        <v>2.405835001919328e-06</v>
      </c>
      <c r="AG9" t="n">
        <v>0.5744444444444444</v>
      </c>
      <c r="AH9" t="n">
        <v>387204.1381938985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2.4324</v>
      </c>
      <c r="E10" t="n">
        <v>41.11</v>
      </c>
      <c r="F10" t="n">
        <v>38.06</v>
      </c>
      <c r="G10" t="n">
        <v>71.36</v>
      </c>
      <c r="H10" t="n">
        <v>1.11</v>
      </c>
      <c r="I10" t="n">
        <v>32</v>
      </c>
      <c r="J10" t="n">
        <v>144.05</v>
      </c>
      <c r="K10" t="n">
        <v>46.47</v>
      </c>
      <c r="L10" t="n">
        <v>9</v>
      </c>
      <c r="M10" t="n">
        <v>30</v>
      </c>
      <c r="N10" t="n">
        <v>23.58</v>
      </c>
      <c r="O10" t="n">
        <v>17999.83</v>
      </c>
      <c r="P10" t="n">
        <v>383.52</v>
      </c>
      <c r="Q10" t="n">
        <v>790.16</v>
      </c>
      <c r="R10" t="n">
        <v>112.11</v>
      </c>
      <c r="S10" t="n">
        <v>58.53</v>
      </c>
      <c r="T10" t="n">
        <v>19583.16</v>
      </c>
      <c r="U10" t="n">
        <v>0.52</v>
      </c>
      <c r="V10" t="n">
        <v>0.76</v>
      </c>
      <c r="W10" t="n">
        <v>2.62</v>
      </c>
      <c r="X10" t="n">
        <v>1.16</v>
      </c>
      <c r="Y10" t="n">
        <v>0.5</v>
      </c>
      <c r="Z10" t="n">
        <v>10</v>
      </c>
      <c r="AA10" t="n">
        <v>307.3293161849558</v>
      </c>
      <c r="AB10" t="n">
        <v>420.501528816783</v>
      </c>
      <c r="AC10" t="n">
        <v>380.3694530841108</v>
      </c>
      <c r="AD10" t="n">
        <v>307329.3161849558</v>
      </c>
      <c r="AE10" t="n">
        <v>420501.528816783</v>
      </c>
      <c r="AF10" t="n">
        <v>2.420562979263969e-06</v>
      </c>
      <c r="AG10" t="n">
        <v>0.5709722222222222</v>
      </c>
      <c r="AH10" t="n">
        <v>380369.4530841108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2.4437</v>
      </c>
      <c r="E11" t="n">
        <v>40.92</v>
      </c>
      <c r="F11" t="n">
        <v>37.95</v>
      </c>
      <c r="G11" t="n">
        <v>78.52</v>
      </c>
      <c r="H11" t="n">
        <v>1.22</v>
      </c>
      <c r="I11" t="n">
        <v>29</v>
      </c>
      <c r="J11" t="n">
        <v>145.42</v>
      </c>
      <c r="K11" t="n">
        <v>46.47</v>
      </c>
      <c r="L11" t="n">
        <v>10</v>
      </c>
      <c r="M11" t="n">
        <v>27</v>
      </c>
      <c r="N11" t="n">
        <v>23.95</v>
      </c>
      <c r="O11" t="n">
        <v>18169.15</v>
      </c>
      <c r="P11" t="n">
        <v>378.35</v>
      </c>
      <c r="Q11" t="n">
        <v>790.1799999999999</v>
      </c>
      <c r="R11" t="n">
        <v>108.28</v>
      </c>
      <c r="S11" t="n">
        <v>58.53</v>
      </c>
      <c r="T11" t="n">
        <v>17681.26</v>
      </c>
      <c r="U11" t="n">
        <v>0.54</v>
      </c>
      <c r="V11" t="n">
        <v>0.76</v>
      </c>
      <c r="W11" t="n">
        <v>2.62</v>
      </c>
      <c r="X11" t="n">
        <v>1.05</v>
      </c>
      <c r="Y11" t="n">
        <v>0.5</v>
      </c>
      <c r="Z11" t="n">
        <v>10</v>
      </c>
      <c r="AA11" t="n">
        <v>302.7803345447663</v>
      </c>
      <c r="AB11" t="n">
        <v>414.2774114497694</v>
      </c>
      <c r="AC11" t="n">
        <v>374.7393567430015</v>
      </c>
      <c r="AD11" t="n">
        <v>302780.3345447663</v>
      </c>
      <c r="AE11" t="n">
        <v>414277.4114497694</v>
      </c>
      <c r="AF11" t="n">
        <v>2.431807988993324e-06</v>
      </c>
      <c r="AG11" t="n">
        <v>0.5683333333333334</v>
      </c>
      <c r="AH11" t="n">
        <v>374739.3567430014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2.4551</v>
      </c>
      <c r="E12" t="n">
        <v>40.73</v>
      </c>
      <c r="F12" t="n">
        <v>37.84</v>
      </c>
      <c r="G12" t="n">
        <v>87.33</v>
      </c>
      <c r="H12" t="n">
        <v>1.33</v>
      </c>
      <c r="I12" t="n">
        <v>26</v>
      </c>
      <c r="J12" t="n">
        <v>146.8</v>
      </c>
      <c r="K12" t="n">
        <v>46.47</v>
      </c>
      <c r="L12" t="n">
        <v>11</v>
      </c>
      <c r="M12" t="n">
        <v>24</v>
      </c>
      <c r="N12" t="n">
        <v>24.33</v>
      </c>
      <c r="O12" t="n">
        <v>18338.99</v>
      </c>
      <c r="P12" t="n">
        <v>373.19</v>
      </c>
      <c r="Q12" t="n">
        <v>790.17</v>
      </c>
      <c r="R12" t="n">
        <v>104.73</v>
      </c>
      <c r="S12" t="n">
        <v>58.53</v>
      </c>
      <c r="T12" t="n">
        <v>15923.61</v>
      </c>
      <c r="U12" t="n">
        <v>0.5600000000000001</v>
      </c>
      <c r="V12" t="n">
        <v>0.77</v>
      </c>
      <c r="W12" t="n">
        <v>2.62</v>
      </c>
      <c r="X12" t="n">
        <v>0.9399999999999999</v>
      </c>
      <c r="Y12" t="n">
        <v>0.5</v>
      </c>
      <c r="Z12" t="n">
        <v>10</v>
      </c>
      <c r="AA12" t="n">
        <v>298.2666843565815</v>
      </c>
      <c r="AB12" t="n">
        <v>408.1016361341025</v>
      </c>
      <c r="AC12" t="n">
        <v>369.1529887557066</v>
      </c>
      <c r="AD12" t="n">
        <v>298266.6843565815</v>
      </c>
      <c r="AE12" t="n">
        <v>408101.6361341025</v>
      </c>
      <c r="AF12" t="n">
        <v>2.443152512083116e-06</v>
      </c>
      <c r="AG12" t="n">
        <v>0.5656944444444444</v>
      </c>
      <c r="AH12" t="n">
        <v>369152.9887557066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2.4676</v>
      </c>
      <c r="E13" t="n">
        <v>40.53</v>
      </c>
      <c r="F13" t="n">
        <v>37.72</v>
      </c>
      <c r="G13" t="n">
        <v>98.40000000000001</v>
      </c>
      <c r="H13" t="n">
        <v>1.43</v>
      </c>
      <c r="I13" t="n">
        <v>23</v>
      </c>
      <c r="J13" t="n">
        <v>148.18</v>
      </c>
      <c r="K13" t="n">
        <v>46.47</v>
      </c>
      <c r="L13" t="n">
        <v>12</v>
      </c>
      <c r="M13" t="n">
        <v>21</v>
      </c>
      <c r="N13" t="n">
        <v>24.71</v>
      </c>
      <c r="O13" t="n">
        <v>18509.36</v>
      </c>
      <c r="P13" t="n">
        <v>367.23</v>
      </c>
      <c r="Q13" t="n">
        <v>790.16</v>
      </c>
      <c r="R13" t="n">
        <v>100.62</v>
      </c>
      <c r="S13" t="n">
        <v>58.53</v>
      </c>
      <c r="T13" t="n">
        <v>13883.24</v>
      </c>
      <c r="U13" t="n">
        <v>0.58</v>
      </c>
      <c r="V13" t="n">
        <v>0.77</v>
      </c>
      <c r="W13" t="n">
        <v>2.61</v>
      </c>
      <c r="X13" t="n">
        <v>0.82</v>
      </c>
      <c r="Y13" t="n">
        <v>0.5</v>
      </c>
      <c r="Z13" t="n">
        <v>10</v>
      </c>
      <c r="AA13" t="n">
        <v>293.2005795009616</v>
      </c>
      <c r="AB13" t="n">
        <v>401.169967969871</v>
      </c>
      <c r="AC13" t="n">
        <v>362.8828692724121</v>
      </c>
      <c r="AD13" t="n">
        <v>293200.5795009616</v>
      </c>
      <c r="AE13" t="n">
        <v>401169.967969871</v>
      </c>
      <c r="AF13" t="n">
        <v>2.455591682137712e-06</v>
      </c>
      <c r="AG13" t="n">
        <v>0.5629166666666667</v>
      </c>
      <c r="AH13" t="n">
        <v>362882.869272412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2.4763</v>
      </c>
      <c r="E14" t="n">
        <v>40.38</v>
      </c>
      <c r="F14" t="n">
        <v>37.63</v>
      </c>
      <c r="G14" t="n">
        <v>107.52</v>
      </c>
      <c r="H14" t="n">
        <v>1.54</v>
      </c>
      <c r="I14" t="n">
        <v>21</v>
      </c>
      <c r="J14" t="n">
        <v>149.56</v>
      </c>
      <c r="K14" t="n">
        <v>46.47</v>
      </c>
      <c r="L14" t="n">
        <v>13</v>
      </c>
      <c r="M14" t="n">
        <v>19</v>
      </c>
      <c r="N14" t="n">
        <v>25.1</v>
      </c>
      <c r="O14" t="n">
        <v>18680.25</v>
      </c>
      <c r="P14" t="n">
        <v>361.76</v>
      </c>
      <c r="Q14" t="n">
        <v>790.16</v>
      </c>
      <c r="R14" t="n">
        <v>97.78</v>
      </c>
      <c r="S14" t="n">
        <v>58.53</v>
      </c>
      <c r="T14" t="n">
        <v>12471.67</v>
      </c>
      <c r="U14" t="n">
        <v>0.6</v>
      </c>
      <c r="V14" t="n">
        <v>0.77</v>
      </c>
      <c r="W14" t="n">
        <v>2.6</v>
      </c>
      <c r="X14" t="n">
        <v>0.73</v>
      </c>
      <c r="Y14" t="n">
        <v>0.5</v>
      </c>
      <c r="Z14" t="n">
        <v>10</v>
      </c>
      <c r="AA14" t="n">
        <v>288.9630564830893</v>
      </c>
      <c r="AB14" t="n">
        <v>395.3720020304966</v>
      </c>
      <c r="AC14" t="n">
        <v>357.6382530647952</v>
      </c>
      <c r="AD14" t="n">
        <v>288963.0564830893</v>
      </c>
      <c r="AE14" t="n">
        <v>395372.0020304965</v>
      </c>
      <c r="AF14" t="n">
        <v>2.464249344495711e-06</v>
      </c>
      <c r="AG14" t="n">
        <v>0.5608333333333334</v>
      </c>
      <c r="AH14" t="n">
        <v>357638.2530647952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2.4795</v>
      </c>
      <c r="E15" t="n">
        <v>40.33</v>
      </c>
      <c r="F15" t="n">
        <v>37.61</v>
      </c>
      <c r="G15" t="n">
        <v>112.82</v>
      </c>
      <c r="H15" t="n">
        <v>1.64</v>
      </c>
      <c r="I15" t="n">
        <v>20</v>
      </c>
      <c r="J15" t="n">
        <v>150.95</v>
      </c>
      <c r="K15" t="n">
        <v>46.47</v>
      </c>
      <c r="L15" t="n">
        <v>14</v>
      </c>
      <c r="M15" t="n">
        <v>18</v>
      </c>
      <c r="N15" t="n">
        <v>25.49</v>
      </c>
      <c r="O15" t="n">
        <v>18851.69</v>
      </c>
      <c r="P15" t="n">
        <v>357.44</v>
      </c>
      <c r="Q15" t="n">
        <v>790.17</v>
      </c>
      <c r="R15" t="n">
        <v>96.90000000000001</v>
      </c>
      <c r="S15" t="n">
        <v>58.53</v>
      </c>
      <c r="T15" t="n">
        <v>12037.69</v>
      </c>
      <c r="U15" t="n">
        <v>0.6</v>
      </c>
      <c r="V15" t="n">
        <v>0.77</v>
      </c>
      <c r="W15" t="n">
        <v>2.6</v>
      </c>
      <c r="X15" t="n">
        <v>0.7</v>
      </c>
      <c r="Y15" t="n">
        <v>0.5</v>
      </c>
      <c r="Z15" t="n">
        <v>10</v>
      </c>
      <c r="AA15" t="n">
        <v>286.1758944271849</v>
      </c>
      <c r="AB15" t="n">
        <v>391.5584839446963</v>
      </c>
      <c r="AC15" t="n">
        <v>354.1886917927974</v>
      </c>
      <c r="AD15" t="n">
        <v>286175.8944271848</v>
      </c>
      <c r="AE15" t="n">
        <v>391558.4839446963</v>
      </c>
      <c r="AF15" t="n">
        <v>2.467433772029687e-06</v>
      </c>
      <c r="AG15" t="n">
        <v>0.5601388888888889</v>
      </c>
      <c r="AH15" t="n">
        <v>354188.6917927974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2.4877</v>
      </c>
      <c r="E16" t="n">
        <v>40.2</v>
      </c>
      <c r="F16" t="n">
        <v>37.53</v>
      </c>
      <c r="G16" t="n">
        <v>125.09</v>
      </c>
      <c r="H16" t="n">
        <v>1.74</v>
      </c>
      <c r="I16" t="n">
        <v>18</v>
      </c>
      <c r="J16" t="n">
        <v>152.35</v>
      </c>
      <c r="K16" t="n">
        <v>46.47</v>
      </c>
      <c r="L16" t="n">
        <v>15</v>
      </c>
      <c r="M16" t="n">
        <v>16</v>
      </c>
      <c r="N16" t="n">
        <v>25.88</v>
      </c>
      <c r="O16" t="n">
        <v>19023.66</v>
      </c>
      <c r="P16" t="n">
        <v>351.86</v>
      </c>
      <c r="Q16" t="n">
        <v>790.17</v>
      </c>
      <c r="R16" t="n">
        <v>94.08</v>
      </c>
      <c r="S16" t="n">
        <v>58.53</v>
      </c>
      <c r="T16" t="n">
        <v>10636.49</v>
      </c>
      <c r="U16" t="n">
        <v>0.62</v>
      </c>
      <c r="V16" t="n">
        <v>0.77</v>
      </c>
      <c r="W16" t="n">
        <v>2.61</v>
      </c>
      <c r="X16" t="n">
        <v>0.62</v>
      </c>
      <c r="Y16" t="n">
        <v>0.5</v>
      </c>
      <c r="Z16" t="n">
        <v>10</v>
      </c>
      <c r="AA16" t="n">
        <v>282.002812854022</v>
      </c>
      <c r="AB16" t="n">
        <v>385.8486896329293</v>
      </c>
      <c r="AC16" t="n">
        <v>349.0238322363988</v>
      </c>
      <c r="AD16" t="n">
        <v>282002.812854022</v>
      </c>
      <c r="AE16" t="n">
        <v>385848.6896329293</v>
      </c>
      <c r="AF16" t="n">
        <v>2.475593867585502e-06</v>
      </c>
      <c r="AG16" t="n">
        <v>0.5583333333333333</v>
      </c>
      <c r="AH16" t="n">
        <v>349023.8322363988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2.491</v>
      </c>
      <c r="E17" t="n">
        <v>40.15</v>
      </c>
      <c r="F17" t="n">
        <v>37.5</v>
      </c>
      <c r="G17" t="n">
        <v>132.36</v>
      </c>
      <c r="H17" t="n">
        <v>1.84</v>
      </c>
      <c r="I17" t="n">
        <v>17</v>
      </c>
      <c r="J17" t="n">
        <v>153.75</v>
      </c>
      <c r="K17" t="n">
        <v>46.47</v>
      </c>
      <c r="L17" t="n">
        <v>16</v>
      </c>
      <c r="M17" t="n">
        <v>15</v>
      </c>
      <c r="N17" t="n">
        <v>26.28</v>
      </c>
      <c r="O17" t="n">
        <v>19196.18</v>
      </c>
      <c r="P17" t="n">
        <v>346.63</v>
      </c>
      <c r="Q17" t="n">
        <v>790.1799999999999</v>
      </c>
      <c r="R17" t="n">
        <v>93.38</v>
      </c>
      <c r="S17" t="n">
        <v>58.53</v>
      </c>
      <c r="T17" t="n">
        <v>10294.62</v>
      </c>
      <c r="U17" t="n">
        <v>0.63</v>
      </c>
      <c r="V17" t="n">
        <v>0.77</v>
      </c>
      <c r="W17" t="n">
        <v>2.6</v>
      </c>
      <c r="X17" t="n">
        <v>0.6</v>
      </c>
      <c r="Y17" t="n">
        <v>0.5</v>
      </c>
      <c r="Z17" t="n">
        <v>10</v>
      </c>
      <c r="AA17" t="n">
        <v>278.7063193751969</v>
      </c>
      <c r="AB17" t="n">
        <v>381.3382818241726</v>
      </c>
      <c r="AC17" t="n">
        <v>344.9438914185127</v>
      </c>
      <c r="AD17" t="n">
        <v>278706.3193751969</v>
      </c>
      <c r="AE17" t="n">
        <v>381338.2818241725</v>
      </c>
      <c r="AF17" t="n">
        <v>2.478877808479916e-06</v>
      </c>
      <c r="AG17" t="n">
        <v>0.5576388888888889</v>
      </c>
      <c r="AH17" t="n">
        <v>344943.8914185127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2.4958</v>
      </c>
      <c r="E18" t="n">
        <v>40.07</v>
      </c>
      <c r="F18" t="n">
        <v>37.45</v>
      </c>
      <c r="G18" t="n">
        <v>140.44</v>
      </c>
      <c r="H18" t="n">
        <v>1.94</v>
      </c>
      <c r="I18" t="n">
        <v>16</v>
      </c>
      <c r="J18" t="n">
        <v>155.15</v>
      </c>
      <c r="K18" t="n">
        <v>46.47</v>
      </c>
      <c r="L18" t="n">
        <v>17</v>
      </c>
      <c r="M18" t="n">
        <v>14</v>
      </c>
      <c r="N18" t="n">
        <v>26.68</v>
      </c>
      <c r="O18" t="n">
        <v>19369.26</v>
      </c>
      <c r="P18" t="n">
        <v>340.65</v>
      </c>
      <c r="Q18" t="n">
        <v>790.16</v>
      </c>
      <c r="R18" t="n">
        <v>91.97</v>
      </c>
      <c r="S18" t="n">
        <v>58.53</v>
      </c>
      <c r="T18" t="n">
        <v>9591.610000000001</v>
      </c>
      <c r="U18" t="n">
        <v>0.64</v>
      </c>
      <c r="V18" t="n">
        <v>0.77</v>
      </c>
      <c r="W18" t="n">
        <v>2.59</v>
      </c>
      <c r="X18" t="n">
        <v>0.55</v>
      </c>
      <c r="Y18" t="n">
        <v>0.5</v>
      </c>
      <c r="Z18" t="n">
        <v>10</v>
      </c>
      <c r="AA18" t="n">
        <v>274.7991318296064</v>
      </c>
      <c r="AB18" t="n">
        <v>375.9922954513465</v>
      </c>
      <c r="AC18" t="n">
        <v>340.1081184819703</v>
      </c>
      <c r="AD18" t="n">
        <v>274799.1318296064</v>
      </c>
      <c r="AE18" t="n">
        <v>375992.2954513465</v>
      </c>
      <c r="AF18" t="n">
        <v>2.483654449780881e-06</v>
      </c>
      <c r="AG18" t="n">
        <v>0.5565277777777777</v>
      </c>
      <c r="AH18" t="n">
        <v>340108.1184819703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2.5002</v>
      </c>
      <c r="E19" t="n">
        <v>40</v>
      </c>
      <c r="F19" t="n">
        <v>37.41</v>
      </c>
      <c r="G19" t="n">
        <v>149.64</v>
      </c>
      <c r="H19" t="n">
        <v>2.04</v>
      </c>
      <c r="I19" t="n">
        <v>15</v>
      </c>
      <c r="J19" t="n">
        <v>156.56</v>
      </c>
      <c r="K19" t="n">
        <v>46.47</v>
      </c>
      <c r="L19" t="n">
        <v>18</v>
      </c>
      <c r="M19" t="n">
        <v>12</v>
      </c>
      <c r="N19" t="n">
        <v>27.09</v>
      </c>
      <c r="O19" t="n">
        <v>19542.89</v>
      </c>
      <c r="P19" t="n">
        <v>338.63</v>
      </c>
      <c r="Q19" t="n">
        <v>790.17</v>
      </c>
      <c r="R19" t="n">
        <v>90.31999999999999</v>
      </c>
      <c r="S19" t="n">
        <v>58.53</v>
      </c>
      <c r="T19" t="n">
        <v>8772.07</v>
      </c>
      <c r="U19" t="n">
        <v>0.65</v>
      </c>
      <c r="V19" t="n">
        <v>0.78</v>
      </c>
      <c r="W19" t="n">
        <v>2.59</v>
      </c>
      <c r="X19" t="n">
        <v>0.51</v>
      </c>
      <c r="Y19" t="n">
        <v>0.5</v>
      </c>
      <c r="Z19" t="n">
        <v>10</v>
      </c>
      <c r="AA19" t="n">
        <v>273.1278575210124</v>
      </c>
      <c r="AB19" t="n">
        <v>373.7055842109095</v>
      </c>
      <c r="AC19" t="n">
        <v>338.0396477529012</v>
      </c>
      <c r="AD19" t="n">
        <v>273127.8575210124</v>
      </c>
      <c r="AE19" t="n">
        <v>373705.5842109096</v>
      </c>
      <c r="AF19" t="n">
        <v>2.488033037640099e-06</v>
      </c>
      <c r="AG19" t="n">
        <v>0.5555555555555556</v>
      </c>
      <c r="AH19" t="n">
        <v>338039.6477529012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2.5034</v>
      </c>
      <c r="E20" t="n">
        <v>39.95</v>
      </c>
      <c r="F20" t="n">
        <v>37.38</v>
      </c>
      <c r="G20" t="n">
        <v>160.22</v>
      </c>
      <c r="H20" t="n">
        <v>2.13</v>
      </c>
      <c r="I20" t="n">
        <v>14</v>
      </c>
      <c r="J20" t="n">
        <v>157.97</v>
      </c>
      <c r="K20" t="n">
        <v>46.47</v>
      </c>
      <c r="L20" t="n">
        <v>19</v>
      </c>
      <c r="M20" t="n">
        <v>7</v>
      </c>
      <c r="N20" t="n">
        <v>27.5</v>
      </c>
      <c r="O20" t="n">
        <v>19717.08</v>
      </c>
      <c r="P20" t="n">
        <v>333.89</v>
      </c>
      <c r="Q20" t="n">
        <v>790.17</v>
      </c>
      <c r="R20" t="n">
        <v>89.09</v>
      </c>
      <c r="S20" t="n">
        <v>58.53</v>
      </c>
      <c r="T20" t="n">
        <v>8165.42</v>
      </c>
      <c r="U20" t="n">
        <v>0.66</v>
      </c>
      <c r="V20" t="n">
        <v>0.78</v>
      </c>
      <c r="W20" t="n">
        <v>2.6</v>
      </c>
      <c r="X20" t="n">
        <v>0.48</v>
      </c>
      <c r="Y20" t="n">
        <v>0.5</v>
      </c>
      <c r="Z20" t="n">
        <v>10</v>
      </c>
      <c r="AA20" t="n">
        <v>270.1364370050509</v>
      </c>
      <c r="AB20" t="n">
        <v>369.612590688812</v>
      </c>
      <c r="AC20" t="n">
        <v>334.3372837880001</v>
      </c>
      <c r="AD20" t="n">
        <v>270136.4370050509</v>
      </c>
      <c r="AE20" t="n">
        <v>369612.590688812</v>
      </c>
      <c r="AF20" t="n">
        <v>2.491217465174075e-06</v>
      </c>
      <c r="AG20" t="n">
        <v>0.5548611111111111</v>
      </c>
      <c r="AH20" t="n">
        <v>334337.2837880001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2.503</v>
      </c>
      <c r="E21" t="n">
        <v>39.95</v>
      </c>
      <c r="F21" t="n">
        <v>37.39</v>
      </c>
      <c r="G21" t="n">
        <v>160.25</v>
      </c>
      <c r="H21" t="n">
        <v>2.22</v>
      </c>
      <c r="I21" t="n">
        <v>14</v>
      </c>
      <c r="J21" t="n">
        <v>159.39</v>
      </c>
      <c r="K21" t="n">
        <v>46.47</v>
      </c>
      <c r="L21" t="n">
        <v>20</v>
      </c>
      <c r="M21" t="n">
        <v>3</v>
      </c>
      <c r="N21" t="n">
        <v>27.92</v>
      </c>
      <c r="O21" t="n">
        <v>19891.97</v>
      </c>
      <c r="P21" t="n">
        <v>332.8</v>
      </c>
      <c r="Q21" t="n">
        <v>790.17</v>
      </c>
      <c r="R21" t="n">
        <v>89.17</v>
      </c>
      <c r="S21" t="n">
        <v>58.53</v>
      </c>
      <c r="T21" t="n">
        <v>8204.459999999999</v>
      </c>
      <c r="U21" t="n">
        <v>0.66</v>
      </c>
      <c r="V21" t="n">
        <v>0.78</v>
      </c>
      <c r="W21" t="n">
        <v>2.61</v>
      </c>
      <c r="X21" t="n">
        <v>0.49</v>
      </c>
      <c r="Y21" t="n">
        <v>0.5</v>
      </c>
      <c r="Z21" t="n">
        <v>10</v>
      </c>
      <c r="AA21" t="n">
        <v>269.6094193098086</v>
      </c>
      <c r="AB21" t="n">
        <v>368.8915018278017</v>
      </c>
      <c r="AC21" t="n">
        <v>333.68501463583</v>
      </c>
      <c r="AD21" t="n">
        <v>269609.4193098086</v>
      </c>
      <c r="AE21" t="n">
        <v>368891.5018278017</v>
      </c>
      <c r="AF21" t="n">
        <v>2.490819411732328e-06</v>
      </c>
      <c r="AG21" t="n">
        <v>0.5548611111111111</v>
      </c>
      <c r="AH21" t="n">
        <v>333685.0146358301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2.5028</v>
      </c>
      <c r="E22" t="n">
        <v>39.96</v>
      </c>
      <c r="F22" t="n">
        <v>37.39</v>
      </c>
      <c r="G22" t="n">
        <v>160.26</v>
      </c>
      <c r="H22" t="n">
        <v>2.31</v>
      </c>
      <c r="I22" t="n">
        <v>14</v>
      </c>
      <c r="J22" t="n">
        <v>160.81</v>
      </c>
      <c r="K22" t="n">
        <v>46.47</v>
      </c>
      <c r="L22" t="n">
        <v>21</v>
      </c>
      <c r="M22" t="n">
        <v>1</v>
      </c>
      <c r="N22" t="n">
        <v>28.34</v>
      </c>
      <c r="O22" t="n">
        <v>20067.32</v>
      </c>
      <c r="P22" t="n">
        <v>333.8</v>
      </c>
      <c r="Q22" t="n">
        <v>790.1900000000001</v>
      </c>
      <c r="R22" t="n">
        <v>89.28</v>
      </c>
      <c r="S22" t="n">
        <v>58.53</v>
      </c>
      <c r="T22" t="n">
        <v>8261.1</v>
      </c>
      <c r="U22" t="n">
        <v>0.66</v>
      </c>
      <c r="V22" t="n">
        <v>0.78</v>
      </c>
      <c r="W22" t="n">
        <v>2.61</v>
      </c>
      <c r="X22" t="n">
        <v>0.49</v>
      </c>
      <c r="Y22" t="n">
        <v>0.5</v>
      </c>
      <c r="Z22" t="n">
        <v>10</v>
      </c>
      <c r="AA22" t="n">
        <v>270.1747217362776</v>
      </c>
      <c r="AB22" t="n">
        <v>369.6649735470796</v>
      </c>
      <c r="AC22" t="n">
        <v>334.3846672997944</v>
      </c>
      <c r="AD22" t="n">
        <v>270174.7217362776</v>
      </c>
      <c r="AE22" t="n">
        <v>369664.9735470795</v>
      </c>
      <c r="AF22" t="n">
        <v>2.490620385011454e-06</v>
      </c>
      <c r="AG22" t="n">
        <v>0.555</v>
      </c>
      <c r="AH22" t="n">
        <v>334384.6672997944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2.5028</v>
      </c>
      <c r="E23" t="n">
        <v>39.96</v>
      </c>
      <c r="F23" t="n">
        <v>37.39</v>
      </c>
      <c r="G23" t="n">
        <v>160.26</v>
      </c>
      <c r="H23" t="n">
        <v>2.4</v>
      </c>
      <c r="I23" t="n">
        <v>14</v>
      </c>
      <c r="J23" t="n">
        <v>162.24</v>
      </c>
      <c r="K23" t="n">
        <v>46.47</v>
      </c>
      <c r="L23" t="n">
        <v>22</v>
      </c>
      <c r="M23" t="n">
        <v>0</v>
      </c>
      <c r="N23" t="n">
        <v>28.77</v>
      </c>
      <c r="O23" t="n">
        <v>20243.25</v>
      </c>
      <c r="P23" t="n">
        <v>336.15</v>
      </c>
      <c r="Q23" t="n">
        <v>790.1900000000001</v>
      </c>
      <c r="R23" t="n">
        <v>89.22</v>
      </c>
      <c r="S23" t="n">
        <v>58.53</v>
      </c>
      <c r="T23" t="n">
        <v>8230.25</v>
      </c>
      <c r="U23" t="n">
        <v>0.66</v>
      </c>
      <c r="V23" t="n">
        <v>0.78</v>
      </c>
      <c r="W23" t="n">
        <v>2.61</v>
      </c>
      <c r="X23" t="n">
        <v>0.49</v>
      </c>
      <c r="Y23" t="n">
        <v>0.5</v>
      </c>
      <c r="Z23" t="n">
        <v>10</v>
      </c>
      <c r="AA23" t="n">
        <v>271.4521512784257</v>
      </c>
      <c r="AB23" t="n">
        <v>371.4128090028603</v>
      </c>
      <c r="AC23" t="n">
        <v>335.965691792778</v>
      </c>
      <c r="AD23" t="n">
        <v>271452.1512784256</v>
      </c>
      <c r="AE23" t="n">
        <v>371412.8090028603</v>
      </c>
      <c r="AF23" t="n">
        <v>2.490620385011454e-06</v>
      </c>
      <c r="AG23" t="n">
        <v>0.555</v>
      </c>
      <c r="AH23" t="n">
        <v>335965.691792778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1.3776</v>
      </c>
      <c r="E2" t="n">
        <v>72.59</v>
      </c>
      <c r="F2" t="n">
        <v>55.68</v>
      </c>
      <c r="G2" t="n">
        <v>6.97</v>
      </c>
      <c r="H2" t="n">
        <v>0.12</v>
      </c>
      <c r="I2" t="n">
        <v>479</v>
      </c>
      <c r="J2" t="n">
        <v>150.44</v>
      </c>
      <c r="K2" t="n">
        <v>49.1</v>
      </c>
      <c r="L2" t="n">
        <v>1</v>
      </c>
      <c r="M2" t="n">
        <v>477</v>
      </c>
      <c r="N2" t="n">
        <v>25.34</v>
      </c>
      <c r="O2" t="n">
        <v>18787.76</v>
      </c>
      <c r="P2" t="n">
        <v>657.11</v>
      </c>
      <c r="Q2" t="n">
        <v>790.24</v>
      </c>
      <c r="R2" t="n">
        <v>700.99</v>
      </c>
      <c r="S2" t="n">
        <v>58.53</v>
      </c>
      <c r="T2" t="n">
        <v>311786.87</v>
      </c>
      <c r="U2" t="n">
        <v>0.08</v>
      </c>
      <c r="V2" t="n">
        <v>0.52</v>
      </c>
      <c r="W2" t="n">
        <v>3.37</v>
      </c>
      <c r="X2" t="n">
        <v>18.77</v>
      </c>
      <c r="Y2" t="n">
        <v>0.5</v>
      </c>
      <c r="Z2" t="n">
        <v>10</v>
      </c>
      <c r="AA2" t="n">
        <v>898.417976381543</v>
      </c>
      <c r="AB2" t="n">
        <v>1229.255110689019</v>
      </c>
      <c r="AC2" t="n">
        <v>1111.936728195242</v>
      </c>
      <c r="AD2" t="n">
        <v>898417.976381543</v>
      </c>
      <c r="AE2" t="n">
        <v>1229255.110689019</v>
      </c>
      <c r="AF2" t="n">
        <v>1.343205009680076e-06</v>
      </c>
      <c r="AG2" t="n">
        <v>1.008194444444444</v>
      </c>
      <c r="AH2" t="n">
        <v>1111936.728195242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1.9256</v>
      </c>
      <c r="E3" t="n">
        <v>51.93</v>
      </c>
      <c r="F3" t="n">
        <v>43.94</v>
      </c>
      <c r="G3" t="n">
        <v>14.1</v>
      </c>
      <c r="H3" t="n">
        <v>0.23</v>
      </c>
      <c r="I3" t="n">
        <v>187</v>
      </c>
      <c r="J3" t="n">
        <v>151.83</v>
      </c>
      <c r="K3" t="n">
        <v>49.1</v>
      </c>
      <c r="L3" t="n">
        <v>2</v>
      </c>
      <c r="M3" t="n">
        <v>185</v>
      </c>
      <c r="N3" t="n">
        <v>25.73</v>
      </c>
      <c r="O3" t="n">
        <v>18959.54</v>
      </c>
      <c r="P3" t="n">
        <v>514.63</v>
      </c>
      <c r="Q3" t="n">
        <v>790.2</v>
      </c>
      <c r="R3" t="n">
        <v>308.23</v>
      </c>
      <c r="S3" t="n">
        <v>58.53</v>
      </c>
      <c r="T3" t="n">
        <v>116867.61</v>
      </c>
      <c r="U3" t="n">
        <v>0.19</v>
      </c>
      <c r="V3" t="n">
        <v>0.66</v>
      </c>
      <c r="W3" t="n">
        <v>2.88</v>
      </c>
      <c r="X3" t="n">
        <v>7.04</v>
      </c>
      <c r="Y3" t="n">
        <v>0.5</v>
      </c>
      <c r="Z3" t="n">
        <v>10</v>
      </c>
      <c r="AA3" t="n">
        <v>505.6483320364011</v>
      </c>
      <c r="AB3" t="n">
        <v>691.850355522221</v>
      </c>
      <c r="AC3" t="n">
        <v>625.821128609252</v>
      </c>
      <c r="AD3" t="n">
        <v>505648.3320364011</v>
      </c>
      <c r="AE3" t="n">
        <v>691850.355522221</v>
      </c>
      <c r="AF3" t="n">
        <v>1.877522914227609e-06</v>
      </c>
      <c r="AG3" t="n">
        <v>0.7212499999999999</v>
      </c>
      <c r="AH3" t="n">
        <v>625821.128609252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2.1254</v>
      </c>
      <c r="E4" t="n">
        <v>47.05</v>
      </c>
      <c r="F4" t="n">
        <v>41.23</v>
      </c>
      <c r="G4" t="n">
        <v>21.33</v>
      </c>
      <c r="H4" t="n">
        <v>0.35</v>
      </c>
      <c r="I4" t="n">
        <v>116</v>
      </c>
      <c r="J4" t="n">
        <v>153.23</v>
      </c>
      <c r="K4" t="n">
        <v>49.1</v>
      </c>
      <c r="L4" t="n">
        <v>3</v>
      </c>
      <c r="M4" t="n">
        <v>114</v>
      </c>
      <c r="N4" t="n">
        <v>26.13</v>
      </c>
      <c r="O4" t="n">
        <v>19131.85</v>
      </c>
      <c r="P4" t="n">
        <v>479.48</v>
      </c>
      <c r="Q4" t="n">
        <v>790.3</v>
      </c>
      <c r="R4" t="n">
        <v>217.15</v>
      </c>
      <c r="S4" t="n">
        <v>58.53</v>
      </c>
      <c r="T4" t="n">
        <v>71681.64</v>
      </c>
      <c r="U4" t="n">
        <v>0.27</v>
      </c>
      <c r="V4" t="n">
        <v>0.7</v>
      </c>
      <c r="W4" t="n">
        <v>2.77</v>
      </c>
      <c r="X4" t="n">
        <v>4.32</v>
      </c>
      <c r="Y4" t="n">
        <v>0.5</v>
      </c>
      <c r="Z4" t="n">
        <v>10</v>
      </c>
      <c r="AA4" t="n">
        <v>428.0530663872527</v>
      </c>
      <c r="AB4" t="n">
        <v>585.6810897995372</v>
      </c>
      <c r="AC4" t="n">
        <v>529.7845085976409</v>
      </c>
      <c r="AD4" t="n">
        <v>428053.0663872527</v>
      </c>
      <c r="AE4" t="n">
        <v>585681.0897995372</v>
      </c>
      <c r="AF4" t="n">
        <v>2.072334442199502e-06</v>
      </c>
      <c r="AG4" t="n">
        <v>0.6534722222222222</v>
      </c>
      <c r="AH4" t="n">
        <v>529784.5085976409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2.2299</v>
      </c>
      <c r="E5" t="n">
        <v>44.85</v>
      </c>
      <c r="F5" t="n">
        <v>40</v>
      </c>
      <c r="G5" t="n">
        <v>28.57</v>
      </c>
      <c r="H5" t="n">
        <v>0.46</v>
      </c>
      <c r="I5" t="n">
        <v>84</v>
      </c>
      <c r="J5" t="n">
        <v>154.63</v>
      </c>
      <c r="K5" t="n">
        <v>49.1</v>
      </c>
      <c r="L5" t="n">
        <v>4</v>
      </c>
      <c r="M5" t="n">
        <v>82</v>
      </c>
      <c r="N5" t="n">
        <v>26.53</v>
      </c>
      <c r="O5" t="n">
        <v>19304.72</v>
      </c>
      <c r="P5" t="n">
        <v>461.9</v>
      </c>
      <c r="Q5" t="n">
        <v>790.2</v>
      </c>
      <c r="R5" t="n">
        <v>176.7</v>
      </c>
      <c r="S5" t="n">
        <v>58.53</v>
      </c>
      <c r="T5" t="n">
        <v>51620.33</v>
      </c>
      <c r="U5" t="n">
        <v>0.33</v>
      </c>
      <c r="V5" t="n">
        <v>0.73</v>
      </c>
      <c r="W5" t="n">
        <v>2.71</v>
      </c>
      <c r="X5" t="n">
        <v>3.1</v>
      </c>
      <c r="Y5" t="n">
        <v>0.5</v>
      </c>
      <c r="Z5" t="n">
        <v>10</v>
      </c>
      <c r="AA5" t="n">
        <v>394.0065630152528</v>
      </c>
      <c r="AB5" t="n">
        <v>539.0971618602459</v>
      </c>
      <c r="AC5" t="n">
        <v>487.6464853599221</v>
      </c>
      <c r="AD5" t="n">
        <v>394006.5630152528</v>
      </c>
      <c r="AE5" t="n">
        <v>539097.161860246</v>
      </c>
      <c r="AF5" t="n">
        <v>2.174225356479096e-06</v>
      </c>
      <c r="AG5" t="n">
        <v>0.6229166666666667</v>
      </c>
      <c r="AH5" t="n">
        <v>487646.4853599221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2.2927</v>
      </c>
      <c r="E6" t="n">
        <v>43.62</v>
      </c>
      <c r="F6" t="n">
        <v>39.32</v>
      </c>
      <c r="G6" t="n">
        <v>35.75</v>
      </c>
      <c r="H6" t="n">
        <v>0.57</v>
      </c>
      <c r="I6" t="n">
        <v>66</v>
      </c>
      <c r="J6" t="n">
        <v>156.03</v>
      </c>
      <c r="K6" t="n">
        <v>49.1</v>
      </c>
      <c r="L6" t="n">
        <v>5</v>
      </c>
      <c r="M6" t="n">
        <v>64</v>
      </c>
      <c r="N6" t="n">
        <v>26.94</v>
      </c>
      <c r="O6" t="n">
        <v>19478.15</v>
      </c>
      <c r="P6" t="n">
        <v>450.97</v>
      </c>
      <c r="Q6" t="n">
        <v>790.17</v>
      </c>
      <c r="R6" t="n">
        <v>153.97</v>
      </c>
      <c r="S6" t="n">
        <v>58.53</v>
      </c>
      <c r="T6" t="n">
        <v>40344.22</v>
      </c>
      <c r="U6" t="n">
        <v>0.38</v>
      </c>
      <c r="V6" t="n">
        <v>0.74</v>
      </c>
      <c r="W6" t="n">
        <v>2.68</v>
      </c>
      <c r="X6" t="n">
        <v>2.42</v>
      </c>
      <c r="Y6" t="n">
        <v>0.5</v>
      </c>
      <c r="Z6" t="n">
        <v>10</v>
      </c>
      <c r="AA6" t="n">
        <v>374.9783808081978</v>
      </c>
      <c r="AB6" t="n">
        <v>513.0619635004007</v>
      </c>
      <c r="AC6" t="n">
        <v>464.0960497909101</v>
      </c>
      <c r="AD6" t="n">
        <v>374978.3808081978</v>
      </c>
      <c r="AE6" t="n">
        <v>513061.9635004007</v>
      </c>
      <c r="AF6" t="n">
        <v>2.235457408314105e-06</v>
      </c>
      <c r="AG6" t="n">
        <v>0.6058333333333333</v>
      </c>
      <c r="AH6" t="n">
        <v>464096.04979091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2.3358</v>
      </c>
      <c r="E7" t="n">
        <v>42.81</v>
      </c>
      <c r="F7" t="n">
        <v>38.88</v>
      </c>
      <c r="G7" t="n">
        <v>43.21</v>
      </c>
      <c r="H7" t="n">
        <v>0.67</v>
      </c>
      <c r="I7" t="n">
        <v>54</v>
      </c>
      <c r="J7" t="n">
        <v>157.44</v>
      </c>
      <c r="K7" t="n">
        <v>49.1</v>
      </c>
      <c r="L7" t="n">
        <v>6</v>
      </c>
      <c r="M7" t="n">
        <v>52</v>
      </c>
      <c r="N7" t="n">
        <v>27.35</v>
      </c>
      <c r="O7" t="n">
        <v>19652.13</v>
      </c>
      <c r="P7" t="n">
        <v>442.49</v>
      </c>
      <c r="Q7" t="n">
        <v>790.16</v>
      </c>
      <c r="R7" t="n">
        <v>139.45</v>
      </c>
      <c r="S7" t="n">
        <v>58.53</v>
      </c>
      <c r="T7" t="n">
        <v>33144.29</v>
      </c>
      <c r="U7" t="n">
        <v>0.42</v>
      </c>
      <c r="V7" t="n">
        <v>0.75</v>
      </c>
      <c r="W7" t="n">
        <v>2.66</v>
      </c>
      <c r="X7" t="n">
        <v>1.98</v>
      </c>
      <c r="Y7" t="n">
        <v>0.5</v>
      </c>
      <c r="Z7" t="n">
        <v>10</v>
      </c>
      <c r="AA7" t="n">
        <v>362.0102189122136</v>
      </c>
      <c r="AB7" t="n">
        <v>495.3183522793901</v>
      </c>
      <c r="AC7" t="n">
        <v>448.045863921518</v>
      </c>
      <c r="AD7" t="n">
        <v>362010.2189122136</v>
      </c>
      <c r="AE7" t="n">
        <v>495318.3522793902</v>
      </c>
      <c r="AF7" t="n">
        <v>2.277481316500234e-06</v>
      </c>
      <c r="AG7" t="n">
        <v>0.5945833333333334</v>
      </c>
      <c r="AH7" t="n">
        <v>448045.863921518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2.3669</v>
      </c>
      <c r="E8" t="n">
        <v>42.25</v>
      </c>
      <c r="F8" t="n">
        <v>38.57</v>
      </c>
      <c r="G8" t="n">
        <v>50.31</v>
      </c>
      <c r="H8" t="n">
        <v>0.78</v>
      </c>
      <c r="I8" t="n">
        <v>46</v>
      </c>
      <c r="J8" t="n">
        <v>158.86</v>
      </c>
      <c r="K8" t="n">
        <v>49.1</v>
      </c>
      <c r="L8" t="n">
        <v>7</v>
      </c>
      <c r="M8" t="n">
        <v>44</v>
      </c>
      <c r="N8" t="n">
        <v>27.77</v>
      </c>
      <c r="O8" t="n">
        <v>19826.68</v>
      </c>
      <c r="P8" t="n">
        <v>435.25</v>
      </c>
      <c r="Q8" t="n">
        <v>790.1799999999999</v>
      </c>
      <c r="R8" t="n">
        <v>128.81</v>
      </c>
      <c r="S8" t="n">
        <v>58.53</v>
      </c>
      <c r="T8" t="n">
        <v>27863.79</v>
      </c>
      <c r="U8" t="n">
        <v>0.45</v>
      </c>
      <c r="V8" t="n">
        <v>0.75</v>
      </c>
      <c r="W8" t="n">
        <v>2.65</v>
      </c>
      <c r="X8" t="n">
        <v>1.66</v>
      </c>
      <c r="Y8" t="n">
        <v>0.5</v>
      </c>
      <c r="Z8" t="n">
        <v>10</v>
      </c>
      <c r="AA8" t="n">
        <v>352.3211071173654</v>
      </c>
      <c r="AB8" t="n">
        <v>482.0612820682346</v>
      </c>
      <c r="AC8" t="n">
        <v>436.0540298849003</v>
      </c>
      <c r="AD8" t="n">
        <v>352321.1071173655</v>
      </c>
      <c r="AE8" t="n">
        <v>482061.2820682346</v>
      </c>
      <c r="AF8" t="n">
        <v>2.307804832615979e-06</v>
      </c>
      <c r="AG8" t="n">
        <v>0.5868055555555556</v>
      </c>
      <c r="AH8" t="n">
        <v>436054.0298849003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2.3887</v>
      </c>
      <c r="E9" t="n">
        <v>41.86</v>
      </c>
      <c r="F9" t="n">
        <v>38.37</v>
      </c>
      <c r="G9" t="n">
        <v>57.55</v>
      </c>
      <c r="H9" t="n">
        <v>0.88</v>
      </c>
      <c r="I9" t="n">
        <v>40</v>
      </c>
      <c r="J9" t="n">
        <v>160.28</v>
      </c>
      <c r="K9" t="n">
        <v>49.1</v>
      </c>
      <c r="L9" t="n">
        <v>8</v>
      </c>
      <c r="M9" t="n">
        <v>38</v>
      </c>
      <c r="N9" t="n">
        <v>28.19</v>
      </c>
      <c r="O9" t="n">
        <v>20001.93</v>
      </c>
      <c r="P9" t="n">
        <v>429.79</v>
      </c>
      <c r="Q9" t="n">
        <v>790.2</v>
      </c>
      <c r="R9" t="n">
        <v>121.97</v>
      </c>
      <c r="S9" t="n">
        <v>58.53</v>
      </c>
      <c r="T9" t="n">
        <v>24473.84</v>
      </c>
      <c r="U9" t="n">
        <v>0.48</v>
      </c>
      <c r="V9" t="n">
        <v>0.76</v>
      </c>
      <c r="W9" t="n">
        <v>2.64</v>
      </c>
      <c r="X9" t="n">
        <v>1.46</v>
      </c>
      <c r="Y9" t="n">
        <v>0.5</v>
      </c>
      <c r="Z9" t="n">
        <v>10</v>
      </c>
      <c r="AA9" t="n">
        <v>345.5040470979966</v>
      </c>
      <c r="AB9" t="n">
        <v>472.7338798022719</v>
      </c>
      <c r="AC9" t="n">
        <v>427.6168218001097</v>
      </c>
      <c r="AD9" t="n">
        <v>345504.0470979966</v>
      </c>
      <c r="AE9" t="n">
        <v>472733.8798022719</v>
      </c>
      <c r="AF9" t="n">
        <v>2.329060544877177e-06</v>
      </c>
      <c r="AG9" t="n">
        <v>0.5813888888888888</v>
      </c>
      <c r="AH9" t="n">
        <v>427616.8218001097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2.4093</v>
      </c>
      <c r="E10" t="n">
        <v>41.51</v>
      </c>
      <c r="F10" t="n">
        <v>38.16</v>
      </c>
      <c r="G10" t="n">
        <v>65.42</v>
      </c>
      <c r="H10" t="n">
        <v>0.99</v>
      </c>
      <c r="I10" t="n">
        <v>35</v>
      </c>
      <c r="J10" t="n">
        <v>161.71</v>
      </c>
      <c r="K10" t="n">
        <v>49.1</v>
      </c>
      <c r="L10" t="n">
        <v>9</v>
      </c>
      <c r="M10" t="n">
        <v>33</v>
      </c>
      <c r="N10" t="n">
        <v>28.61</v>
      </c>
      <c r="O10" t="n">
        <v>20177.64</v>
      </c>
      <c r="P10" t="n">
        <v>424.28</v>
      </c>
      <c r="Q10" t="n">
        <v>790.17</v>
      </c>
      <c r="R10" t="n">
        <v>115.29</v>
      </c>
      <c r="S10" t="n">
        <v>58.53</v>
      </c>
      <c r="T10" t="n">
        <v>21159.06</v>
      </c>
      <c r="U10" t="n">
        <v>0.51</v>
      </c>
      <c r="V10" t="n">
        <v>0.76</v>
      </c>
      <c r="W10" t="n">
        <v>2.63</v>
      </c>
      <c r="X10" t="n">
        <v>1.26</v>
      </c>
      <c r="Y10" t="n">
        <v>0.5</v>
      </c>
      <c r="Z10" t="n">
        <v>10</v>
      </c>
      <c r="AA10" t="n">
        <v>338.9254348641666</v>
      </c>
      <c r="AB10" t="n">
        <v>463.732732316057</v>
      </c>
      <c r="AC10" t="n">
        <v>419.4747311967893</v>
      </c>
      <c r="AD10" t="n">
        <v>338925.4348641665</v>
      </c>
      <c r="AE10" t="n">
        <v>463732.732316057</v>
      </c>
      <c r="AF10" t="n">
        <v>2.349146217931336e-06</v>
      </c>
      <c r="AG10" t="n">
        <v>0.5765277777777778</v>
      </c>
      <c r="AH10" t="n">
        <v>419474.7311967893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2.4255</v>
      </c>
      <c r="E11" t="n">
        <v>41.23</v>
      </c>
      <c r="F11" t="n">
        <v>38</v>
      </c>
      <c r="G11" t="n">
        <v>73.56</v>
      </c>
      <c r="H11" t="n">
        <v>1.09</v>
      </c>
      <c r="I11" t="n">
        <v>31</v>
      </c>
      <c r="J11" t="n">
        <v>163.13</v>
      </c>
      <c r="K11" t="n">
        <v>49.1</v>
      </c>
      <c r="L11" t="n">
        <v>10</v>
      </c>
      <c r="M11" t="n">
        <v>29</v>
      </c>
      <c r="N11" t="n">
        <v>29.04</v>
      </c>
      <c r="O11" t="n">
        <v>20353.94</v>
      </c>
      <c r="P11" t="n">
        <v>418.85</v>
      </c>
      <c r="Q11" t="n">
        <v>790.16</v>
      </c>
      <c r="R11" t="n">
        <v>109.9</v>
      </c>
      <c r="S11" t="n">
        <v>58.53</v>
      </c>
      <c r="T11" t="n">
        <v>18483.44</v>
      </c>
      <c r="U11" t="n">
        <v>0.53</v>
      </c>
      <c r="V11" t="n">
        <v>0.76</v>
      </c>
      <c r="W11" t="n">
        <v>2.63</v>
      </c>
      <c r="X11" t="n">
        <v>1.1</v>
      </c>
      <c r="Y11" t="n">
        <v>0.5</v>
      </c>
      <c r="Z11" t="n">
        <v>10</v>
      </c>
      <c r="AA11" t="n">
        <v>333.2276297164703</v>
      </c>
      <c r="AB11" t="n">
        <v>455.9367439435568</v>
      </c>
      <c r="AC11" t="n">
        <v>412.4227810128221</v>
      </c>
      <c r="AD11" t="n">
        <v>333227.6297164704</v>
      </c>
      <c r="AE11" t="n">
        <v>455936.7439435568</v>
      </c>
      <c r="AF11" t="n">
        <v>2.364941747226354e-06</v>
      </c>
      <c r="AG11" t="n">
        <v>0.5726388888888888</v>
      </c>
      <c r="AH11" t="n">
        <v>412422.7810128221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2.4324</v>
      </c>
      <c r="E12" t="n">
        <v>41.11</v>
      </c>
      <c r="F12" t="n">
        <v>37.95</v>
      </c>
      <c r="G12" t="n">
        <v>78.52</v>
      </c>
      <c r="H12" t="n">
        <v>1.18</v>
      </c>
      <c r="I12" t="n">
        <v>29</v>
      </c>
      <c r="J12" t="n">
        <v>164.57</v>
      </c>
      <c r="K12" t="n">
        <v>49.1</v>
      </c>
      <c r="L12" t="n">
        <v>11</v>
      </c>
      <c r="M12" t="n">
        <v>27</v>
      </c>
      <c r="N12" t="n">
        <v>29.47</v>
      </c>
      <c r="O12" t="n">
        <v>20530.82</v>
      </c>
      <c r="P12" t="n">
        <v>415.89</v>
      </c>
      <c r="Q12" t="n">
        <v>790.17</v>
      </c>
      <c r="R12" t="n">
        <v>108.34</v>
      </c>
      <c r="S12" t="n">
        <v>58.53</v>
      </c>
      <c r="T12" t="n">
        <v>17712.44</v>
      </c>
      <c r="U12" t="n">
        <v>0.54</v>
      </c>
      <c r="V12" t="n">
        <v>0.76</v>
      </c>
      <c r="W12" t="n">
        <v>2.62</v>
      </c>
      <c r="X12" t="n">
        <v>1.05</v>
      </c>
      <c r="Y12" t="n">
        <v>0.5</v>
      </c>
      <c r="Z12" t="n">
        <v>10</v>
      </c>
      <c r="AA12" t="n">
        <v>330.5068901816773</v>
      </c>
      <c r="AB12" t="n">
        <v>452.214108081496</v>
      </c>
      <c r="AC12" t="n">
        <v>409.0554282926842</v>
      </c>
      <c r="AD12" t="n">
        <v>330506.8901816773</v>
      </c>
      <c r="AE12" t="n">
        <v>452214.108081496</v>
      </c>
      <c r="AF12" t="n">
        <v>2.371669472666824e-06</v>
      </c>
      <c r="AG12" t="n">
        <v>0.5709722222222222</v>
      </c>
      <c r="AH12" t="n">
        <v>409055.4282926841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2.4461</v>
      </c>
      <c r="E13" t="n">
        <v>40.88</v>
      </c>
      <c r="F13" t="n">
        <v>37.81</v>
      </c>
      <c r="G13" t="n">
        <v>87.26000000000001</v>
      </c>
      <c r="H13" t="n">
        <v>1.28</v>
      </c>
      <c r="I13" t="n">
        <v>26</v>
      </c>
      <c r="J13" t="n">
        <v>166.01</v>
      </c>
      <c r="K13" t="n">
        <v>49.1</v>
      </c>
      <c r="L13" t="n">
        <v>12</v>
      </c>
      <c r="M13" t="n">
        <v>24</v>
      </c>
      <c r="N13" t="n">
        <v>29.91</v>
      </c>
      <c r="O13" t="n">
        <v>20708.3</v>
      </c>
      <c r="P13" t="n">
        <v>410.61</v>
      </c>
      <c r="Q13" t="n">
        <v>790.1799999999999</v>
      </c>
      <c r="R13" t="n">
        <v>103.75</v>
      </c>
      <c r="S13" t="n">
        <v>58.53</v>
      </c>
      <c r="T13" t="n">
        <v>15436.12</v>
      </c>
      <c r="U13" t="n">
        <v>0.5600000000000001</v>
      </c>
      <c r="V13" t="n">
        <v>0.77</v>
      </c>
      <c r="W13" t="n">
        <v>2.61</v>
      </c>
      <c r="X13" t="n">
        <v>0.91</v>
      </c>
      <c r="Y13" t="n">
        <v>0.5</v>
      </c>
      <c r="Z13" t="n">
        <v>10</v>
      </c>
      <c r="AA13" t="n">
        <v>325.3819799082715</v>
      </c>
      <c r="AB13" t="n">
        <v>445.2019797503379</v>
      </c>
      <c r="AC13" t="n">
        <v>402.7125276478678</v>
      </c>
      <c r="AD13" t="n">
        <v>325381.9799082715</v>
      </c>
      <c r="AE13" t="n">
        <v>445201.9797503379</v>
      </c>
      <c r="AF13" t="n">
        <v>2.385027420280513e-06</v>
      </c>
      <c r="AG13" t="n">
        <v>0.5677777777777778</v>
      </c>
      <c r="AH13" t="n">
        <v>402712.5276478679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2.4531</v>
      </c>
      <c r="E14" t="n">
        <v>40.76</v>
      </c>
      <c r="F14" t="n">
        <v>37.76</v>
      </c>
      <c r="G14" t="n">
        <v>94.39</v>
      </c>
      <c r="H14" t="n">
        <v>1.38</v>
      </c>
      <c r="I14" t="n">
        <v>24</v>
      </c>
      <c r="J14" t="n">
        <v>167.45</v>
      </c>
      <c r="K14" t="n">
        <v>49.1</v>
      </c>
      <c r="L14" t="n">
        <v>13</v>
      </c>
      <c r="M14" t="n">
        <v>22</v>
      </c>
      <c r="N14" t="n">
        <v>30.36</v>
      </c>
      <c r="O14" t="n">
        <v>20886.38</v>
      </c>
      <c r="P14" t="n">
        <v>405.59</v>
      </c>
      <c r="Q14" t="n">
        <v>790.17</v>
      </c>
      <c r="R14" t="n">
        <v>101.6</v>
      </c>
      <c r="S14" t="n">
        <v>58.53</v>
      </c>
      <c r="T14" t="n">
        <v>14370.09</v>
      </c>
      <c r="U14" t="n">
        <v>0.58</v>
      </c>
      <c r="V14" t="n">
        <v>0.77</v>
      </c>
      <c r="W14" t="n">
        <v>2.62</v>
      </c>
      <c r="X14" t="n">
        <v>0.85</v>
      </c>
      <c r="Y14" t="n">
        <v>0.5</v>
      </c>
      <c r="Z14" t="n">
        <v>10</v>
      </c>
      <c r="AA14" t="n">
        <v>321.5505779952319</v>
      </c>
      <c r="AB14" t="n">
        <v>439.9596866233942</v>
      </c>
      <c r="AC14" t="n">
        <v>397.9705516193551</v>
      </c>
      <c r="AD14" t="n">
        <v>321550.5779952319</v>
      </c>
      <c r="AE14" t="n">
        <v>439959.6866233942</v>
      </c>
      <c r="AF14" t="n">
        <v>2.391852648988237e-06</v>
      </c>
      <c r="AG14" t="n">
        <v>0.5661111111111111</v>
      </c>
      <c r="AH14" t="n">
        <v>397970.5516193551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2.4618</v>
      </c>
      <c r="E15" t="n">
        <v>40.62</v>
      </c>
      <c r="F15" t="n">
        <v>37.67</v>
      </c>
      <c r="G15" t="n">
        <v>102.74</v>
      </c>
      <c r="H15" t="n">
        <v>1.47</v>
      </c>
      <c r="I15" t="n">
        <v>22</v>
      </c>
      <c r="J15" t="n">
        <v>168.9</v>
      </c>
      <c r="K15" t="n">
        <v>49.1</v>
      </c>
      <c r="L15" t="n">
        <v>14</v>
      </c>
      <c r="M15" t="n">
        <v>20</v>
      </c>
      <c r="N15" t="n">
        <v>30.81</v>
      </c>
      <c r="O15" t="n">
        <v>21065.06</v>
      </c>
      <c r="P15" t="n">
        <v>402.14</v>
      </c>
      <c r="Q15" t="n">
        <v>790.17</v>
      </c>
      <c r="R15" t="n">
        <v>99</v>
      </c>
      <c r="S15" t="n">
        <v>58.53</v>
      </c>
      <c r="T15" t="n">
        <v>13078.43</v>
      </c>
      <c r="U15" t="n">
        <v>0.59</v>
      </c>
      <c r="V15" t="n">
        <v>0.77</v>
      </c>
      <c r="W15" t="n">
        <v>2.61</v>
      </c>
      <c r="X15" t="n">
        <v>0.77</v>
      </c>
      <c r="Y15" t="n">
        <v>0.5</v>
      </c>
      <c r="Z15" t="n">
        <v>10</v>
      </c>
      <c r="AA15" t="n">
        <v>318.2923542582295</v>
      </c>
      <c r="AB15" t="n">
        <v>435.5016411637411</v>
      </c>
      <c r="AC15" t="n">
        <v>393.9379757614652</v>
      </c>
      <c r="AD15" t="n">
        <v>318292.3542582295</v>
      </c>
      <c r="AE15" t="n">
        <v>435501.6411637411</v>
      </c>
      <c r="AF15" t="n">
        <v>2.400335433239265e-06</v>
      </c>
      <c r="AG15" t="n">
        <v>0.5641666666666666</v>
      </c>
      <c r="AH15" t="n">
        <v>393937.9757614652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2.4699</v>
      </c>
      <c r="E16" t="n">
        <v>40.49</v>
      </c>
      <c r="F16" t="n">
        <v>37.6</v>
      </c>
      <c r="G16" t="n">
        <v>112.8</v>
      </c>
      <c r="H16" t="n">
        <v>1.56</v>
      </c>
      <c r="I16" t="n">
        <v>20</v>
      </c>
      <c r="J16" t="n">
        <v>170.35</v>
      </c>
      <c r="K16" t="n">
        <v>49.1</v>
      </c>
      <c r="L16" t="n">
        <v>15</v>
      </c>
      <c r="M16" t="n">
        <v>18</v>
      </c>
      <c r="N16" t="n">
        <v>31.26</v>
      </c>
      <c r="O16" t="n">
        <v>21244.37</v>
      </c>
      <c r="P16" t="n">
        <v>397.9</v>
      </c>
      <c r="Q16" t="n">
        <v>790.2</v>
      </c>
      <c r="R16" t="n">
        <v>96.48999999999999</v>
      </c>
      <c r="S16" t="n">
        <v>58.53</v>
      </c>
      <c r="T16" t="n">
        <v>11833.06</v>
      </c>
      <c r="U16" t="n">
        <v>0.61</v>
      </c>
      <c r="V16" t="n">
        <v>0.77</v>
      </c>
      <c r="W16" t="n">
        <v>2.61</v>
      </c>
      <c r="X16" t="n">
        <v>0.7</v>
      </c>
      <c r="Y16" t="n">
        <v>0.5</v>
      </c>
      <c r="Z16" t="n">
        <v>10</v>
      </c>
      <c r="AA16" t="n">
        <v>314.7470223076132</v>
      </c>
      <c r="AB16" t="n">
        <v>430.650761579901</v>
      </c>
      <c r="AC16" t="n">
        <v>389.5500573168545</v>
      </c>
      <c r="AD16" t="n">
        <v>314747.0223076132</v>
      </c>
      <c r="AE16" t="n">
        <v>430650.761579901</v>
      </c>
      <c r="AF16" t="n">
        <v>2.408233197886774e-06</v>
      </c>
      <c r="AG16" t="n">
        <v>0.5623611111111111</v>
      </c>
      <c r="AH16" t="n">
        <v>389550.0573168545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2.4735</v>
      </c>
      <c r="E17" t="n">
        <v>40.43</v>
      </c>
      <c r="F17" t="n">
        <v>37.57</v>
      </c>
      <c r="G17" t="n">
        <v>118.64</v>
      </c>
      <c r="H17" t="n">
        <v>1.65</v>
      </c>
      <c r="I17" t="n">
        <v>19</v>
      </c>
      <c r="J17" t="n">
        <v>171.81</v>
      </c>
      <c r="K17" t="n">
        <v>49.1</v>
      </c>
      <c r="L17" t="n">
        <v>16</v>
      </c>
      <c r="M17" t="n">
        <v>17</v>
      </c>
      <c r="N17" t="n">
        <v>31.72</v>
      </c>
      <c r="O17" t="n">
        <v>21424.29</v>
      </c>
      <c r="P17" t="n">
        <v>395.07</v>
      </c>
      <c r="Q17" t="n">
        <v>790.1799999999999</v>
      </c>
      <c r="R17" t="n">
        <v>95.77</v>
      </c>
      <c r="S17" t="n">
        <v>58.53</v>
      </c>
      <c r="T17" t="n">
        <v>11479.12</v>
      </c>
      <c r="U17" t="n">
        <v>0.61</v>
      </c>
      <c r="V17" t="n">
        <v>0.77</v>
      </c>
      <c r="W17" t="n">
        <v>2.6</v>
      </c>
      <c r="X17" t="n">
        <v>0.67</v>
      </c>
      <c r="Y17" t="n">
        <v>0.5</v>
      </c>
      <c r="Z17" t="n">
        <v>10</v>
      </c>
      <c r="AA17" t="n">
        <v>312.6612976963801</v>
      </c>
      <c r="AB17" t="n">
        <v>427.7969811511362</v>
      </c>
      <c r="AC17" t="n">
        <v>386.968637686905</v>
      </c>
      <c r="AD17" t="n">
        <v>312661.2976963801</v>
      </c>
      <c r="AE17" t="n">
        <v>427796.9811511362</v>
      </c>
      <c r="AF17" t="n">
        <v>2.41174331550789e-06</v>
      </c>
      <c r="AG17" t="n">
        <v>0.5615277777777777</v>
      </c>
      <c r="AH17" t="n">
        <v>386968.637686905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2.4776</v>
      </c>
      <c r="E18" t="n">
        <v>40.36</v>
      </c>
      <c r="F18" t="n">
        <v>37.53</v>
      </c>
      <c r="G18" t="n">
        <v>125.12</v>
      </c>
      <c r="H18" t="n">
        <v>1.74</v>
      </c>
      <c r="I18" t="n">
        <v>18</v>
      </c>
      <c r="J18" t="n">
        <v>173.28</v>
      </c>
      <c r="K18" t="n">
        <v>49.1</v>
      </c>
      <c r="L18" t="n">
        <v>17</v>
      </c>
      <c r="M18" t="n">
        <v>16</v>
      </c>
      <c r="N18" t="n">
        <v>32.18</v>
      </c>
      <c r="O18" t="n">
        <v>21604.83</v>
      </c>
      <c r="P18" t="n">
        <v>391.69</v>
      </c>
      <c r="Q18" t="n">
        <v>790.17</v>
      </c>
      <c r="R18" t="n">
        <v>94.41</v>
      </c>
      <c r="S18" t="n">
        <v>58.53</v>
      </c>
      <c r="T18" t="n">
        <v>10804.09</v>
      </c>
      <c r="U18" t="n">
        <v>0.62</v>
      </c>
      <c r="V18" t="n">
        <v>0.77</v>
      </c>
      <c r="W18" t="n">
        <v>2.6</v>
      </c>
      <c r="X18" t="n">
        <v>0.63</v>
      </c>
      <c r="Y18" t="n">
        <v>0.5</v>
      </c>
      <c r="Z18" t="n">
        <v>10</v>
      </c>
      <c r="AA18" t="n">
        <v>310.1927598896258</v>
      </c>
      <c r="AB18" t="n">
        <v>424.4194188197329</v>
      </c>
      <c r="AC18" t="n">
        <v>383.9134251639724</v>
      </c>
      <c r="AD18" t="n">
        <v>310192.7598896258</v>
      </c>
      <c r="AE18" t="n">
        <v>424419.4188197329</v>
      </c>
      <c r="AF18" t="n">
        <v>2.415740949465271e-06</v>
      </c>
      <c r="AG18" t="n">
        <v>0.5605555555555556</v>
      </c>
      <c r="AH18" t="n">
        <v>383913.4251639724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2.4818</v>
      </c>
      <c r="E19" t="n">
        <v>40.29</v>
      </c>
      <c r="F19" t="n">
        <v>37.5</v>
      </c>
      <c r="G19" t="n">
        <v>132.34</v>
      </c>
      <c r="H19" t="n">
        <v>1.83</v>
      </c>
      <c r="I19" t="n">
        <v>17</v>
      </c>
      <c r="J19" t="n">
        <v>174.75</v>
      </c>
      <c r="K19" t="n">
        <v>49.1</v>
      </c>
      <c r="L19" t="n">
        <v>18</v>
      </c>
      <c r="M19" t="n">
        <v>15</v>
      </c>
      <c r="N19" t="n">
        <v>32.65</v>
      </c>
      <c r="O19" t="n">
        <v>21786.02</v>
      </c>
      <c r="P19" t="n">
        <v>385.89</v>
      </c>
      <c r="Q19" t="n">
        <v>790.17</v>
      </c>
      <c r="R19" t="n">
        <v>93.17</v>
      </c>
      <c r="S19" t="n">
        <v>58.53</v>
      </c>
      <c r="T19" t="n">
        <v>10186.79</v>
      </c>
      <c r="U19" t="n">
        <v>0.63</v>
      </c>
      <c r="V19" t="n">
        <v>0.77</v>
      </c>
      <c r="W19" t="n">
        <v>2.6</v>
      </c>
      <c r="X19" t="n">
        <v>0.59</v>
      </c>
      <c r="Y19" t="n">
        <v>0.5</v>
      </c>
      <c r="Z19" t="n">
        <v>10</v>
      </c>
      <c r="AA19" t="n">
        <v>306.4178765644539</v>
      </c>
      <c r="AB19" t="n">
        <v>419.2544569181339</v>
      </c>
      <c r="AC19" t="n">
        <v>379.2413999771924</v>
      </c>
      <c r="AD19" t="n">
        <v>306417.8765644539</v>
      </c>
      <c r="AE19" t="n">
        <v>419254.4569181339</v>
      </c>
      <c r="AF19" t="n">
        <v>2.419836086689905e-06</v>
      </c>
      <c r="AG19" t="n">
        <v>0.5595833333333333</v>
      </c>
      <c r="AH19" t="n">
        <v>379241.3999771925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2.4858</v>
      </c>
      <c r="E20" t="n">
        <v>40.23</v>
      </c>
      <c r="F20" t="n">
        <v>37.46</v>
      </c>
      <c r="G20" t="n">
        <v>140.49</v>
      </c>
      <c r="H20" t="n">
        <v>1.91</v>
      </c>
      <c r="I20" t="n">
        <v>16</v>
      </c>
      <c r="J20" t="n">
        <v>176.22</v>
      </c>
      <c r="K20" t="n">
        <v>49.1</v>
      </c>
      <c r="L20" t="n">
        <v>19</v>
      </c>
      <c r="M20" t="n">
        <v>14</v>
      </c>
      <c r="N20" t="n">
        <v>33.13</v>
      </c>
      <c r="O20" t="n">
        <v>21967.84</v>
      </c>
      <c r="P20" t="n">
        <v>381.18</v>
      </c>
      <c r="Q20" t="n">
        <v>790.17</v>
      </c>
      <c r="R20" t="n">
        <v>92.12</v>
      </c>
      <c r="S20" t="n">
        <v>58.53</v>
      </c>
      <c r="T20" t="n">
        <v>9669.25</v>
      </c>
      <c r="U20" t="n">
        <v>0.64</v>
      </c>
      <c r="V20" t="n">
        <v>0.77</v>
      </c>
      <c r="W20" t="n">
        <v>2.6</v>
      </c>
      <c r="X20" t="n">
        <v>0.5600000000000001</v>
      </c>
      <c r="Y20" t="n">
        <v>0.5</v>
      </c>
      <c r="Z20" t="n">
        <v>10</v>
      </c>
      <c r="AA20" t="n">
        <v>303.2524827552505</v>
      </c>
      <c r="AB20" t="n">
        <v>414.9234254610629</v>
      </c>
      <c r="AC20" t="n">
        <v>375.3237160837434</v>
      </c>
      <c r="AD20" t="n">
        <v>303252.4827552505</v>
      </c>
      <c r="AE20" t="n">
        <v>414923.4254610629</v>
      </c>
      <c r="AF20" t="n">
        <v>2.423736217380033e-06</v>
      </c>
      <c r="AG20" t="n">
        <v>0.55875</v>
      </c>
      <c r="AH20" t="n">
        <v>375323.7160837434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2.4897</v>
      </c>
      <c r="E21" t="n">
        <v>40.17</v>
      </c>
      <c r="F21" t="n">
        <v>37.43</v>
      </c>
      <c r="G21" t="n">
        <v>149.72</v>
      </c>
      <c r="H21" t="n">
        <v>2</v>
      </c>
      <c r="I21" t="n">
        <v>15</v>
      </c>
      <c r="J21" t="n">
        <v>177.7</v>
      </c>
      <c r="K21" t="n">
        <v>49.1</v>
      </c>
      <c r="L21" t="n">
        <v>20</v>
      </c>
      <c r="M21" t="n">
        <v>13</v>
      </c>
      <c r="N21" t="n">
        <v>33.61</v>
      </c>
      <c r="O21" t="n">
        <v>22150.3</v>
      </c>
      <c r="P21" t="n">
        <v>379.79</v>
      </c>
      <c r="Q21" t="n">
        <v>790.17</v>
      </c>
      <c r="R21" t="n">
        <v>90.90000000000001</v>
      </c>
      <c r="S21" t="n">
        <v>58.53</v>
      </c>
      <c r="T21" t="n">
        <v>9065.59</v>
      </c>
      <c r="U21" t="n">
        <v>0.64</v>
      </c>
      <c r="V21" t="n">
        <v>0.77</v>
      </c>
      <c r="W21" t="n">
        <v>2.6</v>
      </c>
      <c r="X21" t="n">
        <v>0.53</v>
      </c>
      <c r="Y21" t="n">
        <v>0.5</v>
      </c>
      <c r="Z21" t="n">
        <v>10</v>
      </c>
      <c r="AA21" t="n">
        <v>301.9476742141171</v>
      </c>
      <c r="AB21" t="n">
        <v>413.1381288509941</v>
      </c>
      <c r="AC21" t="n">
        <v>373.70880567646</v>
      </c>
      <c r="AD21" t="n">
        <v>301947.6742141171</v>
      </c>
      <c r="AE21" t="n">
        <v>413138.128850994</v>
      </c>
      <c r="AF21" t="n">
        <v>2.427538844802908e-06</v>
      </c>
      <c r="AG21" t="n">
        <v>0.5579166666666667</v>
      </c>
      <c r="AH21" t="n">
        <v>373708.80567646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2.494</v>
      </c>
      <c r="E22" t="n">
        <v>40.1</v>
      </c>
      <c r="F22" t="n">
        <v>37.39</v>
      </c>
      <c r="G22" t="n">
        <v>160.25</v>
      </c>
      <c r="H22" t="n">
        <v>2.08</v>
      </c>
      <c r="I22" t="n">
        <v>14</v>
      </c>
      <c r="J22" t="n">
        <v>179.18</v>
      </c>
      <c r="K22" t="n">
        <v>49.1</v>
      </c>
      <c r="L22" t="n">
        <v>21</v>
      </c>
      <c r="M22" t="n">
        <v>12</v>
      </c>
      <c r="N22" t="n">
        <v>34.09</v>
      </c>
      <c r="O22" t="n">
        <v>22333.43</v>
      </c>
      <c r="P22" t="n">
        <v>374.06</v>
      </c>
      <c r="Q22" t="n">
        <v>790.16</v>
      </c>
      <c r="R22" t="n">
        <v>89.54000000000001</v>
      </c>
      <c r="S22" t="n">
        <v>58.53</v>
      </c>
      <c r="T22" t="n">
        <v>8387.99</v>
      </c>
      <c r="U22" t="n">
        <v>0.65</v>
      </c>
      <c r="V22" t="n">
        <v>0.78</v>
      </c>
      <c r="W22" t="n">
        <v>2.6</v>
      </c>
      <c r="X22" t="n">
        <v>0.49</v>
      </c>
      <c r="Y22" t="n">
        <v>0.5</v>
      </c>
      <c r="Z22" t="n">
        <v>10</v>
      </c>
      <c r="AA22" t="n">
        <v>298.2070669810204</v>
      </c>
      <c r="AB22" t="n">
        <v>408.0200650107269</v>
      </c>
      <c r="AC22" t="n">
        <v>369.0792026658602</v>
      </c>
      <c r="AD22" t="n">
        <v>298207.0669810204</v>
      </c>
      <c r="AE22" t="n">
        <v>408020.0650107269</v>
      </c>
      <c r="AF22" t="n">
        <v>2.431731485294796e-06</v>
      </c>
      <c r="AG22" t="n">
        <v>0.5569444444444445</v>
      </c>
      <c r="AH22" t="n">
        <v>369079.2026658602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2.4993</v>
      </c>
      <c r="E23" t="n">
        <v>40.01</v>
      </c>
      <c r="F23" t="n">
        <v>37.34</v>
      </c>
      <c r="G23" t="n">
        <v>172.33</v>
      </c>
      <c r="H23" t="n">
        <v>2.16</v>
      </c>
      <c r="I23" t="n">
        <v>13</v>
      </c>
      <c r="J23" t="n">
        <v>180.67</v>
      </c>
      <c r="K23" t="n">
        <v>49.1</v>
      </c>
      <c r="L23" t="n">
        <v>22</v>
      </c>
      <c r="M23" t="n">
        <v>10</v>
      </c>
      <c r="N23" t="n">
        <v>34.58</v>
      </c>
      <c r="O23" t="n">
        <v>22517.21</v>
      </c>
      <c r="P23" t="n">
        <v>366.92</v>
      </c>
      <c r="Q23" t="n">
        <v>790.16</v>
      </c>
      <c r="R23" t="n">
        <v>87.87</v>
      </c>
      <c r="S23" t="n">
        <v>58.53</v>
      </c>
      <c r="T23" t="n">
        <v>7559.55</v>
      </c>
      <c r="U23" t="n">
        <v>0.67</v>
      </c>
      <c r="V23" t="n">
        <v>0.78</v>
      </c>
      <c r="W23" t="n">
        <v>2.59</v>
      </c>
      <c r="X23" t="n">
        <v>0.43</v>
      </c>
      <c r="Y23" t="n">
        <v>0.5</v>
      </c>
      <c r="Z23" t="n">
        <v>10</v>
      </c>
      <c r="AA23" t="n">
        <v>293.570233175134</v>
      </c>
      <c r="AB23" t="n">
        <v>401.6757444348428</v>
      </c>
      <c r="AC23" t="n">
        <v>363.3403751414288</v>
      </c>
      <c r="AD23" t="n">
        <v>293570.2331751341</v>
      </c>
      <c r="AE23" t="n">
        <v>401675.7444348428</v>
      </c>
      <c r="AF23" t="n">
        <v>2.436899158459215e-06</v>
      </c>
      <c r="AG23" t="n">
        <v>0.5556944444444444</v>
      </c>
      <c r="AH23" t="n">
        <v>363340.3751414287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2.498</v>
      </c>
      <c r="E24" t="n">
        <v>40.03</v>
      </c>
      <c r="F24" t="n">
        <v>37.36</v>
      </c>
      <c r="G24" t="n">
        <v>172.42</v>
      </c>
      <c r="H24" t="n">
        <v>2.24</v>
      </c>
      <c r="I24" t="n">
        <v>13</v>
      </c>
      <c r="J24" t="n">
        <v>182.17</v>
      </c>
      <c r="K24" t="n">
        <v>49.1</v>
      </c>
      <c r="L24" t="n">
        <v>23</v>
      </c>
      <c r="M24" t="n">
        <v>8</v>
      </c>
      <c r="N24" t="n">
        <v>35.08</v>
      </c>
      <c r="O24" t="n">
        <v>22701.78</v>
      </c>
      <c r="P24" t="n">
        <v>368.14</v>
      </c>
      <c r="Q24" t="n">
        <v>790.16</v>
      </c>
      <c r="R24" t="n">
        <v>88.28</v>
      </c>
      <c r="S24" t="n">
        <v>58.53</v>
      </c>
      <c r="T24" t="n">
        <v>7765.07</v>
      </c>
      <c r="U24" t="n">
        <v>0.66</v>
      </c>
      <c r="V24" t="n">
        <v>0.78</v>
      </c>
      <c r="W24" t="n">
        <v>2.6</v>
      </c>
      <c r="X24" t="n">
        <v>0.46</v>
      </c>
      <c r="Y24" t="n">
        <v>0.5</v>
      </c>
      <c r="Z24" t="n">
        <v>10</v>
      </c>
      <c r="AA24" t="n">
        <v>294.4350206466096</v>
      </c>
      <c r="AB24" t="n">
        <v>402.8589848050465</v>
      </c>
      <c r="AC24" t="n">
        <v>364.4106887113883</v>
      </c>
      <c r="AD24" t="n">
        <v>294435.0206466096</v>
      </c>
      <c r="AE24" t="n">
        <v>402858.9848050465</v>
      </c>
      <c r="AF24" t="n">
        <v>2.435631615984924e-06</v>
      </c>
      <c r="AG24" t="n">
        <v>0.5559722222222222</v>
      </c>
      <c r="AH24" t="n">
        <v>364410.6887113883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2.4989</v>
      </c>
      <c r="E25" t="n">
        <v>40.02</v>
      </c>
      <c r="F25" t="n">
        <v>37.34</v>
      </c>
      <c r="G25" t="n">
        <v>172.36</v>
      </c>
      <c r="H25" t="n">
        <v>2.32</v>
      </c>
      <c r="I25" t="n">
        <v>13</v>
      </c>
      <c r="J25" t="n">
        <v>183.67</v>
      </c>
      <c r="K25" t="n">
        <v>49.1</v>
      </c>
      <c r="L25" t="n">
        <v>24</v>
      </c>
      <c r="M25" t="n">
        <v>6</v>
      </c>
      <c r="N25" t="n">
        <v>35.58</v>
      </c>
      <c r="O25" t="n">
        <v>22886.92</v>
      </c>
      <c r="P25" t="n">
        <v>363.47</v>
      </c>
      <c r="Q25" t="n">
        <v>790.17</v>
      </c>
      <c r="R25" t="n">
        <v>87.84</v>
      </c>
      <c r="S25" t="n">
        <v>58.53</v>
      </c>
      <c r="T25" t="n">
        <v>7544.55</v>
      </c>
      <c r="U25" t="n">
        <v>0.67</v>
      </c>
      <c r="V25" t="n">
        <v>0.78</v>
      </c>
      <c r="W25" t="n">
        <v>2.6</v>
      </c>
      <c r="X25" t="n">
        <v>0.44</v>
      </c>
      <c r="Y25" t="n">
        <v>0.5</v>
      </c>
      <c r="Z25" t="n">
        <v>10</v>
      </c>
      <c r="AA25" t="n">
        <v>291.7388238023725</v>
      </c>
      <c r="AB25" t="n">
        <v>399.1699293349514</v>
      </c>
      <c r="AC25" t="n">
        <v>361.0737115177373</v>
      </c>
      <c r="AD25" t="n">
        <v>291738.8238023725</v>
      </c>
      <c r="AE25" t="n">
        <v>399169.9293349514</v>
      </c>
      <c r="AF25" t="n">
        <v>2.436509145390202e-06</v>
      </c>
      <c r="AG25" t="n">
        <v>0.5558333333333334</v>
      </c>
      <c r="AH25" t="n">
        <v>361073.7115177373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2.5028</v>
      </c>
      <c r="E26" t="n">
        <v>39.96</v>
      </c>
      <c r="F26" t="n">
        <v>37.31</v>
      </c>
      <c r="G26" t="n">
        <v>186.56</v>
      </c>
      <c r="H26" t="n">
        <v>2.4</v>
      </c>
      <c r="I26" t="n">
        <v>12</v>
      </c>
      <c r="J26" t="n">
        <v>185.18</v>
      </c>
      <c r="K26" t="n">
        <v>49.1</v>
      </c>
      <c r="L26" t="n">
        <v>25</v>
      </c>
      <c r="M26" t="n">
        <v>3</v>
      </c>
      <c r="N26" t="n">
        <v>36.08</v>
      </c>
      <c r="O26" t="n">
        <v>23072.73</v>
      </c>
      <c r="P26" t="n">
        <v>364.34</v>
      </c>
      <c r="Q26" t="n">
        <v>790.17</v>
      </c>
      <c r="R26" t="n">
        <v>86.70999999999999</v>
      </c>
      <c r="S26" t="n">
        <v>58.53</v>
      </c>
      <c r="T26" t="n">
        <v>6981.22</v>
      </c>
      <c r="U26" t="n">
        <v>0.68</v>
      </c>
      <c r="V26" t="n">
        <v>0.78</v>
      </c>
      <c r="W26" t="n">
        <v>2.6</v>
      </c>
      <c r="X26" t="n">
        <v>0.41</v>
      </c>
      <c r="Y26" t="n">
        <v>0.5</v>
      </c>
      <c r="Z26" t="n">
        <v>10</v>
      </c>
      <c r="AA26" t="n">
        <v>291.6872637959543</v>
      </c>
      <c r="AB26" t="n">
        <v>399.0993826595032</v>
      </c>
      <c r="AC26" t="n">
        <v>361.009897717981</v>
      </c>
      <c r="AD26" t="n">
        <v>291687.2637959543</v>
      </c>
      <c r="AE26" t="n">
        <v>399099.3826595032</v>
      </c>
      <c r="AF26" t="n">
        <v>2.440311772813077e-06</v>
      </c>
      <c r="AG26" t="n">
        <v>0.555</v>
      </c>
      <c r="AH26" t="n">
        <v>361009.897717981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2.5022</v>
      </c>
      <c r="E27" t="n">
        <v>39.97</v>
      </c>
      <c r="F27" t="n">
        <v>37.32</v>
      </c>
      <c r="G27" t="n">
        <v>186.61</v>
      </c>
      <c r="H27" t="n">
        <v>2.47</v>
      </c>
      <c r="I27" t="n">
        <v>12</v>
      </c>
      <c r="J27" t="n">
        <v>186.69</v>
      </c>
      <c r="K27" t="n">
        <v>49.1</v>
      </c>
      <c r="L27" t="n">
        <v>26</v>
      </c>
      <c r="M27" t="n">
        <v>2</v>
      </c>
      <c r="N27" t="n">
        <v>36.6</v>
      </c>
      <c r="O27" t="n">
        <v>23259.24</v>
      </c>
      <c r="P27" t="n">
        <v>366.24</v>
      </c>
      <c r="Q27" t="n">
        <v>790.16</v>
      </c>
      <c r="R27" t="n">
        <v>87.03</v>
      </c>
      <c r="S27" t="n">
        <v>58.53</v>
      </c>
      <c r="T27" t="n">
        <v>7144.48</v>
      </c>
      <c r="U27" t="n">
        <v>0.67</v>
      </c>
      <c r="V27" t="n">
        <v>0.78</v>
      </c>
      <c r="W27" t="n">
        <v>2.6</v>
      </c>
      <c r="X27" t="n">
        <v>0.42</v>
      </c>
      <c r="Y27" t="n">
        <v>0.5</v>
      </c>
      <c r="Z27" t="n">
        <v>10</v>
      </c>
      <c r="AA27" t="n">
        <v>292.8140794184364</v>
      </c>
      <c r="AB27" t="n">
        <v>400.64114150578</v>
      </c>
      <c r="AC27" t="n">
        <v>362.4045132638412</v>
      </c>
      <c r="AD27" t="n">
        <v>292814.0794184364</v>
      </c>
      <c r="AE27" t="n">
        <v>400641.1415057799</v>
      </c>
      <c r="AF27" t="n">
        <v>2.439726753209558e-06</v>
      </c>
      <c r="AG27" t="n">
        <v>0.5551388888888888</v>
      </c>
      <c r="AH27" t="n">
        <v>362404.5132638412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2.5022</v>
      </c>
      <c r="E28" t="n">
        <v>39.97</v>
      </c>
      <c r="F28" t="n">
        <v>37.32</v>
      </c>
      <c r="G28" t="n">
        <v>186.61</v>
      </c>
      <c r="H28" t="n">
        <v>2.55</v>
      </c>
      <c r="I28" t="n">
        <v>12</v>
      </c>
      <c r="J28" t="n">
        <v>188.21</v>
      </c>
      <c r="K28" t="n">
        <v>49.1</v>
      </c>
      <c r="L28" t="n">
        <v>27</v>
      </c>
      <c r="M28" t="n">
        <v>1</v>
      </c>
      <c r="N28" t="n">
        <v>37.11</v>
      </c>
      <c r="O28" t="n">
        <v>23446.45</v>
      </c>
      <c r="P28" t="n">
        <v>369.2</v>
      </c>
      <c r="Q28" t="n">
        <v>790.16</v>
      </c>
      <c r="R28" t="n">
        <v>87</v>
      </c>
      <c r="S28" t="n">
        <v>58.53</v>
      </c>
      <c r="T28" t="n">
        <v>7129.15</v>
      </c>
      <c r="U28" t="n">
        <v>0.67</v>
      </c>
      <c r="V28" t="n">
        <v>0.78</v>
      </c>
      <c r="W28" t="n">
        <v>2.6</v>
      </c>
      <c r="X28" t="n">
        <v>0.42</v>
      </c>
      <c r="Y28" t="n">
        <v>0.5</v>
      </c>
      <c r="Z28" t="n">
        <v>10</v>
      </c>
      <c r="AA28" t="n">
        <v>294.4234828792107</v>
      </c>
      <c r="AB28" t="n">
        <v>402.8431983226808</v>
      </c>
      <c r="AC28" t="n">
        <v>364.3964088687433</v>
      </c>
      <c r="AD28" t="n">
        <v>294423.4828792107</v>
      </c>
      <c r="AE28" t="n">
        <v>402843.1983226808</v>
      </c>
      <c r="AF28" t="n">
        <v>2.439726753209558e-06</v>
      </c>
      <c r="AG28" t="n">
        <v>0.5551388888888888</v>
      </c>
      <c r="AH28" t="n">
        <v>364396.4088687433</v>
      </c>
    </row>
    <row r="29">
      <c r="A29" t="n">
        <v>27</v>
      </c>
      <c r="B29" t="n">
        <v>75</v>
      </c>
      <c r="C29" t="inlineStr">
        <is>
          <t xml:space="preserve">CONCLUIDO	</t>
        </is>
      </c>
      <c r="D29" t="n">
        <v>2.5021</v>
      </c>
      <c r="E29" t="n">
        <v>39.97</v>
      </c>
      <c r="F29" t="n">
        <v>37.32</v>
      </c>
      <c r="G29" t="n">
        <v>186.62</v>
      </c>
      <c r="H29" t="n">
        <v>2.62</v>
      </c>
      <c r="I29" t="n">
        <v>12</v>
      </c>
      <c r="J29" t="n">
        <v>189.73</v>
      </c>
      <c r="K29" t="n">
        <v>49.1</v>
      </c>
      <c r="L29" t="n">
        <v>28</v>
      </c>
      <c r="M29" t="n">
        <v>0</v>
      </c>
      <c r="N29" t="n">
        <v>37.64</v>
      </c>
      <c r="O29" t="n">
        <v>23634.36</v>
      </c>
      <c r="P29" t="n">
        <v>371.98</v>
      </c>
      <c r="Q29" t="n">
        <v>790.17</v>
      </c>
      <c r="R29" t="n">
        <v>87.02</v>
      </c>
      <c r="S29" t="n">
        <v>58.53</v>
      </c>
      <c r="T29" t="n">
        <v>7140.86</v>
      </c>
      <c r="U29" t="n">
        <v>0.67</v>
      </c>
      <c r="V29" t="n">
        <v>0.78</v>
      </c>
      <c r="W29" t="n">
        <v>2.6</v>
      </c>
      <c r="X29" t="n">
        <v>0.42</v>
      </c>
      <c r="Y29" t="n">
        <v>0.5</v>
      </c>
      <c r="Z29" t="n">
        <v>10</v>
      </c>
      <c r="AA29" t="n">
        <v>295.9467073394512</v>
      </c>
      <c r="AB29" t="n">
        <v>404.9273412291023</v>
      </c>
      <c r="AC29" t="n">
        <v>366.2816441012889</v>
      </c>
      <c r="AD29" t="n">
        <v>295946.7073394512</v>
      </c>
      <c r="AE29" t="n">
        <v>404927.3412291023</v>
      </c>
      <c r="AF29" t="n">
        <v>2.439629249942305e-06</v>
      </c>
      <c r="AG29" t="n">
        <v>0.5551388888888888</v>
      </c>
      <c r="AH29" t="n">
        <v>366281.6441012889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1.1665</v>
      </c>
      <c r="E2" t="n">
        <v>85.72</v>
      </c>
      <c r="F2" t="n">
        <v>60.85</v>
      </c>
      <c r="G2" t="n">
        <v>6.06</v>
      </c>
      <c r="H2" t="n">
        <v>0.1</v>
      </c>
      <c r="I2" t="n">
        <v>602</v>
      </c>
      <c r="J2" t="n">
        <v>185.69</v>
      </c>
      <c r="K2" t="n">
        <v>53.44</v>
      </c>
      <c r="L2" t="n">
        <v>1</v>
      </c>
      <c r="M2" t="n">
        <v>600</v>
      </c>
      <c r="N2" t="n">
        <v>36.26</v>
      </c>
      <c r="O2" t="n">
        <v>23136.14</v>
      </c>
      <c r="P2" t="n">
        <v>823.45</v>
      </c>
      <c r="Q2" t="n">
        <v>790.3099999999999</v>
      </c>
      <c r="R2" t="n">
        <v>874.4</v>
      </c>
      <c r="S2" t="n">
        <v>58.53</v>
      </c>
      <c r="T2" t="n">
        <v>397878.15</v>
      </c>
      <c r="U2" t="n">
        <v>0.07000000000000001</v>
      </c>
      <c r="V2" t="n">
        <v>0.48</v>
      </c>
      <c r="W2" t="n">
        <v>3.59</v>
      </c>
      <c r="X2" t="n">
        <v>23.93</v>
      </c>
      <c r="Y2" t="n">
        <v>0.5</v>
      </c>
      <c r="Z2" t="n">
        <v>10</v>
      </c>
      <c r="AA2" t="n">
        <v>1313.238761334514</v>
      </c>
      <c r="AB2" t="n">
        <v>1796.831209263115</v>
      </c>
      <c r="AC2" t="n">
        <v>1625.344160519484</v>
      </c>
      <c r="AD2" t="n">
        <v>1313238.761334514</v>
      </c>
      <c r="AE2" t="n">
        <v>1796831.209263115</v>
      </c>
      <c r="AF2" t="n">
        <v>1.097821204618871e-06</v>
      </c>
      <c r="AG2" t="n">
        <v>1.190555555555556</v>
      </c>
      <c r="AH2" t="n">
        <v>1625344.160519484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1.7873</v>
      </c>
      <c r="E3" t="n">
        <v>55.95</v>
      </c>
      <c r="F3" t="n">
        <v>45.26</v>
      </c>
      <c r="G3" t="n">
        <v>12.29</v>
      </c>
      <c r="H3" t="n">
        <v>0.19</v>
      </c>
      <c r="I3" t="n">
        <v>221</v>
      </c>
      <c r="J3" t="n">
        <v>187.21</v>
      </c>
      <c r="K3" t="n">
        <v>53.44</v>
      </c>
      <c r="L3" t="n">
        <v>2</v>
      </c>
      <c r="M3" t="n">
        <v>219</v>
      </c>
      <c r="N3" t="n">
        <v>36.77</v>
      </c>
      <c r="O3" t="n">
        <v>23322.88</v>
      </c>
      <c r="P3" t="n">
        <v>609.29</v>
      </c>
      <c r="Q3" t="n">
        <v>790.23</v>
      </c>
      <c r="R3" t="n">
        <v>352.5</v>
      </c>
      <c r="S3" t="n">
        <v>58.53</v>
      </c>
      <c r="T3" t="n">
        <v>138834.67</v>
      </c>
      <c r="U3" t="n">
        <v>0.17</v>
      </c>
      <c r="V3" t="n">
        <v>0.64</v>
      </c>
      <c r="W3" t="n">
        <v>2.93</v>
      </c>
      <c r="X3" t="n">
        <v>8.35</v>
      </c>
      <c r="Y3" t="n">
        <v>0.5</v>
      </c>
      <c r="Z3" t="n">
        <v>10</v>
      </c>
      <c r="AA3" t="n">
        <v>636.5888727602056</v>
      </c>
      <c r="AB3" t="n">
        <v>871.0089800294887</v>
      </c>
      <c r="AC3" t="n">
        <v>787.8811054442548</v>
      </c>
      <c r="AD3" t="n">
        <v>636588.8727602056</v>
      </c>
      <c r="AE3" t="n">
        <v>871008.9800294887</v>
      </c>
      <c r="AF3" t="n">
        <v>1.682071015015265e-06</v>
      </c>
      <c r="AG3" t="n">
        <v>0.7770833333333333</v>
      </c>
      <c r="AH3" t="n">
        <v>787881.1054442548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2.0183</v>
      </c>
      <c r="E4" t="n">
        <v>49.55</v>
      </c>
      <c r="F4" t="n">
        <v>42.02</v>
      </c>
      <c r="G4" t="n">
        <v>18.54</v>
      </c>
      <c r="H4" t="n">
        <v>0.28</v>
      </c>
      <c r="I4" t="n">
        <v>136</v>
      </c>
      <c r="J4" t="n">
        <v>188.73</v>
      </c>
      <c r="K4" t="n">
        <v>53.44</v>
      </c>
      <c r="L4" t="n">
        <v>3</v>
      </c>
      <c r="M4" t="n">
        <v>134</v>
      </c>
      <c r="N4" t="n">
        <v>37.29</v>
      </c>
      <c r="O4" t="n">
        <v>23510.33</v>
      </c>
      <c r="P4" t="n">
        <v>563.21</v>
      </c>
      <c r="Q4" t="n">
        <v>790.1799999999999</v>
      </c>
      <c r="R4" t="n">
        <v>243.5</v>
      </c>
      <c r="S4" t="n">
        <v>58.53</v>
      </c>
      <c r="T4" t="n">
        <v>84756.41</v>
      </c>
      <c r="U4" t="n">
        <v>0.24</v>
      </c>
      <c r="V4" t="n">
        <v>0.6899999999999999</v>
      </c>
      <c r="W4" t="n">
        <v>2.81</v>
      </c>
      <c r="X4" t="n">
        <v>5.11</v>
      </c>
      <c r="Y4" t="n">
        <v>0.5</v>
      </c>
      <c r="Z4" t="n">
        <v>10</v>
      </c>
      <c r="AA4" t="n">
        <v>522.1699221847171</v>
      </c>
      <c r="AB4" t="n">
        <v>714.4559240442621</v>
      </c>
      <c r="AC4" t="n">
        <v>646.2692533986642</v>
      </c>
      <c r="AD4" t="n">
        <v>522169.9221847171</v>
      </c>
      <c r="AE4" t="n">
        <v>714455.9240442622</v>
      </c>
      <c r="AF4" t="n">
        <v>1.89947067062346e-06</v>
      </c>
      <c r="AG4" t="n">
        <v>0.6881944444444444</v>
      </c>
      <c r="AH4" t="n">
        <v>646269.2533986642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2.1395</v>
      </c>
      <c r="E5" t="n">
        <v>46.74</v>
      </c>
      <c r="F5" t="n">
        <v>40.59</v>
      </c>
      <c r="G5" t="n">
        <v>24.6</v>
      </c>
      <c r="H5" t="n">
        <v>0.37</v>
      </c>
      <c r="I5" t="n">
        <v>99</v>
      </c>
      <c r="J5" t="n">
        <v>190.25</v>
      </c>
      <c r="K5" t="n">
        <v>53.44</v>
      </c>
      <c r="L5" t="n">
        <v>4</v>
      </c>
      <c r="M5" t="n">
        <v>97</v>
      </c>
      <c r="N5" t="n">
        <v>37.82</v>
      </c>
      <c r="O5" t="n">
        <v>23698.48</v>
      </c>
      <c r="P5" t="n">
        <v>541.83</v>
      </c>
      <c r="Q5" t="n">
        <v>790.1799999999999</v>
      </c>
      <c r="R5" t="n">
        <v>195.9</v>
      </c>
      <c r="S5" t="n">
        <v>58.53</v>
      </c>
      <c r="T5" t="n">
        <v>61143.45</v>
      </c>
      <c r="U5" t="n">
        <v>0.3</v>
      </c>
      <c r="V5" t="n">
        <v>0.71</v>
      </c>
      <c r="W5" t="n">
        <v>2.74</v>
      </c>
      <c r="X5" t="n">
        <v>3.68</v>
      </c>
      <c r="Y5" t="n">
        <v>0.5</v>
      </c>
      <c r="Z5" t="n">
        <v>10</v>
      </c>
      <c r="AA5" t="n">
        <v>474.6378103969761</v>
      </c>
      <c r="AB5" t="n">
        <v>649.4203917274995</v>
      </c>
      <c r="AC5" t="n">
        <v>587.4406210082705</v>
      </c>
      <c r="AD5" t="n">
        <v>474637.8103969761</v>
      </c>
      <c r="AE5" t="n">
        <v>649420.3917274994</v>
      </c>
      <c r="AF5" t="n">
        <v>2.013534905513993e-06</v>
      </c>
      <c r="AG5" t="n">
        <v>0.6491666666666667</v>
      </c>
      <c r="AH5" t="n">
        <v>587440.6210082704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2.2189</v>
      </c>
      <c r="E6" t="n">
        <v>45.07</v>
      </c>
      <c r="F6" t="n">
        <v>39.73</v>
      </c>
      <c r="G6" t="n">
        <v>30.96</v>
      </c>
      <c r="H6" t="n">
        <v>0.46</v>
      </c>
      <c r="I6" t="n">
        <v>77</v>
      </c>
      <c r="J6" t="n">
        <v>191.78</v>
      </c>
      <c r="K6" t="n">
        <v>53.44</v>
      </c>
      <c r="L6" t="n">
        <v>5</v>
      </c>
      <c r="M6" t="n">
        <v>75</v>
      </c>
      <c r="N6" t="n">
        <v>38.35</v>
      </c>
      <c r="O6" t="n">
        <v>23887.36</v>
      </c>
      <c r="P6" t="n">
        <v>527.79</v>
      </c>
      <c r="Q6" t="n">
        <v>790.1799999999999</v>
      </c>
      <c r="R6" t="n">
        <v>167.44</v>
      </c>
      <c r="S6" t="n">
        <v>58.53</v>
      </c>
      <c r="T6" t="n">
        <v>47024.12</v>
      </c>
      <c r="U6" t="n">
        <v>0.35</v>
      </c>
      <c r="V6" t="n">
        <v>0.73</v>
      </c>
      <c r="W6" t="n">
        <v>2.71</v>
      </c>
      <c r="X6" t="n">
        <v>2.83</v>
      </c>
      <c r="Y6" t="n">
        <v>0.5</v>
      </c>
      <c r="Z6" t="n">
        <v>10</v>
      </c>
      <c r="AA6" t="n">
        <v>446.5239288305344</v>
      </c>
      <c r="AB6" t="n">
        <v>610.9537386713752</v>
      </c>
      <c r="AC6" t="n">
        <v>552.6451713315362</v>
      </c>
      <c r="AD6" t="n">
        <v>446523.9288305344</v>
      </c>
      <c r="AE6" t="n">
        <v>610953.7386713752</v>
      </c>
      <c r="AF6" t="n">
        <v>2.088260155103996e-06</v>
      </c>
      <c r="AG6" t="n">
        <v>0.6259722222222223</v>
      </c>
      <c r="AH6" t="n">
        <v>552645.1713315361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2.2724</v>
      </c>
      <c r="E7" t="n">
        <v>44.01</v>
      </c>
      <c r="F7" t="n">
        <v>39.19</v>
      </c>
      <c r="G7" t="n">
        <v>37.33</v>
      </c>
      <c r="H7" t="n">
        <v>0.55</v>
      </c>
      <c r="I7" t="n">
        <v>63</v>
      </c>
      <c r="J7" t="n">
        <v>193.32</v>
      </c>
      <c r="K7" t="n">
        <v>53.44</v>
      </c>
      <c r="L7" t="n">
        <v>6</v>
      </c>
      <c r="M7" t="n">
        <v>61</v>
      </c>
      <c r="N7" t="n">
        <v>38.89</v>
      </c>
      <c r="O7" t="n">
        <v>24076.95</v>
      </c>
      <c r="P7" t="n">
        <v>518.75</v>
      </c>
      <c r="Q7" t="n">
        <v>790.1799999999999</v>
      </c>
      <c r="R7" t="n">
        <v>150.1</v>
      </c>
      <c r="S7" t="n">
        <v>58.53</v>
      </c>
      <c r="T7" t="n">
        <v>38424.49</v>
      </c>
      <c r="U7" t="n">
        <v>0.39</v>
      </c>
      <c r="V7" t="n">
        <v>0.74</v>
      </c>
      <c r="W7" t="n">
        <v>2.66</v>
      </c>
      <c r="X7" t="n">
        <v>2.29</v>
      </c>
      <c r="Y7" t="n">
        <v>0.5</v>
      </c>
      <c r="Z7" t="n">
        <v>10</v>
      </c>
      <c r="AA7" t="n">
        <v>429.0557451399238</v>
      </c>
      <c r="AB7" t="n">
        <v>587.0529991040065</v>
      </c>
      <c r="AC7" t="n">
        <v>531.0254848035785</v>
      </c>
      <c r="AD7" t="n">
        <v>429055.7451399238</v>
      </c>
      <c r="AE7" t="n">
        <v>587052.9991040066</v>
      </c>
      <c r="AF7" t="n">
        <v>2.138610291792474e-06</v>
      </c>
      <c r="AG7" t="n">
        <v>0.61125</v>
      </c>
      <c r="AH7" t="n">
        <v>531025.4848035785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2.3057</v>
      </c>
      <c r="E8" t="n">
        <v>43.37</v>
      </c>
      <c r="F8" t="n">
        <v>38.89</v>
      </c>
      <c r="G8" t="n">
        <v>43.21</v>
      </c>
      <c r="H8" t="n">
        <v>0.64</v>
      </c>
      <c r="I8" t="n">
        <v>54</v>
      </c>
      <c r="J8" t="n">
        <v>194.86</v>
      </c>
      <c r="K8" t="n">
        <v>53.44</v>
      </c>
      <c r="L8" t="n">
        <v>7</v>
      </c>
      <c r="M8" t="n">
        <v>52</v>
      </c>
      <c r="N8" t="n">
        <v>39.43</v>
      </c>
      <c r="O8" t="n">
        <v>24267.28</v>
      </c>
      <c r="P8" t="n">
        <v>511.98</v>
      </c>
      <c r="Q8" t="n">
        <v>790.21</v>
      </c>
      <c r="R8" t="n">
        <v>139.41</v>
      </c>
      <c r="S8" t="n">
        <v>58.53</v>
      </c>
      <c r="T8" t="n">
        <v>33122.25</v>
      </c>
      <c r="U8" t="n">
        <v>0.42</v>
      </c>
      <c r="V8" t="n">
        <v>0.75</v>
      </c>
      <c r="W8" t="n">
        <v>2.67</v>
      </c>
      <c r="X8" t="n">
        <v>1.99</v>
      </c>
      <c r="Y8" t="n">
        <v>0.5</v>
      </c>
      <c r="Z8" t="n">
        <v>10</v>
      </c>
      <c r="AA8" t="n">
        <v>418.0217801817569</v>
      </c>
      <c r="AB8" t="n">
        <v>571.955841464064</v>
      </c>
      <c r="AC8" t="n">
        <v>517.3691786997982</v>
      </c>
      <c r="AD8" t="n">
        <v>418021.7801817569</v>
      </c>
      <c r="AE8" t="n">
        <v>571955.841464064</v>
      </c>
      <c r="AF8" t="n">
        <v>2.169949722665863e-06</v>
      </c>
      <c r="AG8" t="n">
        <v>0.6023611111111111</v>
      </c>
      <c r="AH8" t="n">
        <v>517369.1786997982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2.3351</v>
      </c>
      <c r="E9" t="n">
        <v>42.83</v>
      </c>
      <c r="F9" t="n">
        <v>38.61</v>
      </c>
      <c r="G9" t="n">
        <v>49.29</v>
      </c>
      <c r="H9" t="n">
        <v>0.72</v>
      </c>
      <c r="I9" t="n">
        <v>47</v>
      </c>
      <c r="J9" t="n">
        <v>196.41</v>
      </c>
      <c r="K9" t="n">
        <v>53.44</v>
      </c>
      <c r="L9" t="n">
        <v>8</v>
      </c>
      <c r="M9" t="n">
        <v>45</v>
      </c>
      <c r="N9" t="n">
        <v>39.98</v>
      </c>
      <c r="O9" t="n">
        <v>24458.36</v>
      </c>
      <c r="P9" t="n">
        <v>506.48</v>
      </c>
      <c r="Q9" t="n">
        <v>790.17</v>
      </c>
      <c r="R9" t="n">
        <v>129.99</v>
      </c>
      <c r="S9" t="n">
        <v>58.53</v>
      </c>
      <c r="T9" t="n">
        <v>28446.87</v>
      </c>
      <c r="U9" t="n">
        <v>0.45</v>
      </c>
      <c r="V9" t="n">
        <v>0.75</v>
      </c>
      <c r="W9" t="n">
        <v>2.65</v>
      </c>
      <c r="X9" t="n">
        <v>1.7</v>
      </c>
      <c r="Y9" t="n">
        <v>0.5</v>
      </c>
      <c r="Z9" t="n">
        <v>10</v>
      </c>
      <c r="AA9" t="n">
        <v>408.7769559712709</v>
      </c>
      <c r="AB9" t="n">
        <v>559.3066651264178</v>
      </c>
      <c r="AC9" t="n">
        <v>505.9272219985864</v>
      </c>
      <c r="AD9" t="n">
        <v>408776.9559712709</v>
      </c>
      <c r="AE9" t="n">
        <v>559306.6651264178</v>
      </c>
      <c r="AF9" t="n">
        <v>2.19761876974327e-06</v>
      </c>
      <c r="AG9" t="n">
        <v>0.5948611111111111</v>
      </c>
      <c r="AH9" t="n">
        <v>505927.2219985864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2.3599</v>
      </c>
      <c r="E10" t="n">
        <v>42.38</v>
      </c>
      <c r="F10" t="n">
        <v>38.38</v>
      </c>
      <c r="G10" t="n">
        <v>56.17</v>
      </c>
      <c r="H10" t="n">
        <v>0.8100000000000001</v>
      </c>
      <c r="I10" t="n">
        <v>41</v>
      </c>
      <c r="J10" t="n">
        <v>197.97</v>
      </c>
      <c r="K10" t="n">
        <v>53.44</v>
      </c>
      <c r="L10" t="n">
        <v>9</v>
      </c>
      <c r="M10" t="n">
        <v>39</v>
      </c>
      <c r="N10" t="n">
        <v>40.53</v>
      </c>
      <c r="O10" t="n">
        <v>24650.18</v>
      </c>
      <c r="P10" t="n">
        <v>501.03</v>
      </c>
      <c r="Q10" t="n">
        <v>790.17</v>
      </c>
      <c r="R10" t="n">
        <v>122.56</v>
      </c>
      <c r="S10" t="n">
        <v>58.53</v>
      </c>
      <c r="T10" t="n">
        <v>24761.74</v>
      </c>
      <c r="U10" t="n">
        <v>0.48</v>
      </c>
      <c r="V10" t="n">
        <v>0.76</v>
      </c>
      <c r="W10" t="n">
        <v>2.64</v>
      </c>
      <c r="X10" t="n">
        <v>1.48</v>
      </c>
      <c r="Y10" t="n">
        <v>0.5</v>
      </c>
      <c r="Z10" t="n">
        <v>10</v>
      </c>
      <c r="AA10" t="n">
        <v>400.7076542624089</v>
      </c>
      <c r="AB10" t="n">
        <v>548.2658905358862</v>
      </c>
      <c r="AC10" t="n">
        <v>495.9401634391508</v>
      </c>
      <c r="AD10" t="n">
        <v>400707.654262409</v>
      </c>
      <c r="AE10" t="n">
        <v>548265.8905358863</v>
      </c>
      <c r="AF10" t="n">
        <v>2.220958646189517e-06</v>
      </c>
      <c r="AG10" t="n">
        <v>0.5886111111111112</v>
      </c>
      <c r="AH10" t="n">
        <v>495940.1634391507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2.3758</v>
      </c>
      <c r="E11" t="n">
        <v>42.09</v>
      </c>
      <c r="F11" t="n">
        <v>38.25</v>
      </c>
      <c r="G11" t="n">
        <v>62.02</v>
      </c>
      <c r="H11" t="n">
        <v>0.89</v>
      </c>
      <c r="I11" t="n">
        <v>37</v>
      </c>
      <c r="J11" t="n">
        <v>199.53</v>
      </c>
      <c r="K11" t="n">
        <v>53.44</v>
      </c>
      <c r="L11" t="n">
        <v>10</v>
      </c>
      <c r="M11" t="n">
        <v>35</v>
      </c>
      <c r="N11" t="n">
        <v>41.1</v>
      </c>
      <c r="O11" t="n">
        <v>24842.77</v>
      </c>
      <c r="P11" t="n">
        <v>497.18</v>
      </c>
      <c r="Q11" t="n">
        <v>790.17</v>
      </c>
      <c r="R11" t="n">
        <v>118.11</v>
      </c>
      <c r="S11" t="n">
        <v>58.53</v>
      </c>
      <c r="T11" t="n">
        <v>22560.38</v>
      </c>
      <c r="U11" t="n">
        <v>0.5</v>
      </c>
      <c r="V11" t="n">
        <v>0.76</v>
      </c>
      <c r="W11" t="n">
        <v>2.64</v>
      </c>
      <c r="X11" t="n">
        <v>1.34</v>
      </c>
      <c r="Y11" t="n">
        <v>0.5</v>
      </c>
      <c r="Z11" t="n">
        <v>10</v>
      </c>
      <c r="AA11" t="n">
        <v>395.4676592710989</v>
      </c>
      <c r="AB11" t="n">
        <v>541.0962982165121</v>
      </c>
      <c r="AC11" t="n">
        <v>489.4548269481515</v>
      </c>
      <c r="AD11" t="n">
        <v>395467.6592710988</v>
      </c>
      <c r="AE11" t="n">
        <v>541096.2982165121</v>
      </c>
      <c r="AF11" t="n">
        <v>2.235922518588523e-06</v>
      </c>
      <c r="AG11" t="n">
        <v>0.5845833333333333</v>
      </c>
      <c r="AH11" t="n">
        <v>489454.8269481516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2.3887</v>
      </c>
      <c r="E12" t="n">
        <v>41.86</v>
      </c>
      <c r="F12" t="n">
        <v>38.13</v>
      </c>
      <c r="G12" t="n">
        <v>67.29000000000001</v>
      </c>
      <c r="H12" t="n">
        <v>0.97</v>
      </c>
      <c r="I12" t="n">
        <v>34</v>
      </c>
      <c r="J12" t="n">
        <v>201.1</v>
      </c>
      <c r="K12" t="n">
        <v>53.44</v>
      </c>
      <c r="L12" t="n">
        <v>11</v>
      </c>
      <c r="M12" t="n">
        <v>32</v>
      </c>
      <c r="N12" t="n">
        <v>41.66</v>
      </c>
      <c r="O12" t="n">
        <v>25036.12</v>
      </c>
      <c r="P12" t="n">
        <v>493.3</v>
      </c>
      <c r="Q12" t="n">
        <v>790.16</v>
      </c>
      <c r="R12" t="n">
        <v>114.3</v>
      </c>
      <c r="S12" t="n">
        <v>58.53</v>
      </c>
      <c r="T12" t="n">
        <v>20666.78</v>
      </c>
      <c r="U12" t="n">
        <v>0.51</v>
      </c>
      <c r="V12" t="n">
        <v>0.76</v>
      </c>
      <c r="W12" t="n">
        <v>2.63</v>
      </c>
      <c r="X12" t="n">
        <v>1.23</v>
      </c>
      <c r="Y12" t="n">
        <v>0.5</v>
      </c>
      <c r="Z12" t="n">
        <v>10</v>
      </c>
      <c r="AA12" t="n">
        <v>390.7964126276258</v>
      </c>
      <c r="AB12" t="n">
        <v>534.7048924780546</v>
      </c>
      <c r="AC12" t="n">
        <v>483.6734080029784</v>
      </c>
      <c r="AD12" t="n">
        <v>390796.4126276258</v>
      </c>
      <c r="AE12" t="n">
        <v>534704.8924780546</v>
      </c>
      <c r="AF12" t="n">
        <v>2.248063018836773e-06</v>
      </c>
      <c r="AG12" t="n">
        <v>0.5813888888888888</v>
      </c>
      <c r="AH12" t="n">
        <v>483673.4080029784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2.4016</v>
      </c>
      <c r="E13" t="n">
        <v>41.64</v>
      </c>
      <c r="F13" t="n">
        <v>38.02</v>
      </c>
      <c r="G13" t="n">
        <v>73.58</v>
      </c>
      <c r="H13" t="n">
        <v>1.05</v>
      </c>
      <c r="I13" t="n">
        <v>31</v>
      </c>
      <c r="J13" t="n">
        <v>202.67</v>
      </c>
      <c r="K13" t="n">
        <v>53.44</v>
      </c>
      <c r="L13" t="n">
        <v>12</v>
      </c>
      <c r="M13" t="n">
        <v>29</v>
      </c>
      <c r="N13" t="n">
        <v>42.24</v>
      </c>
      <c r="O13" t="n">
        <v>25230.25</v>
      </c>
      <c r="P13" t="n">
        <v>489.2</v>
      </c>
      <c r="Q13" t="n">
        <v>790.17</v>
      </c>
      <c r="R13" t="n">
        <v>110.47</v>
      </c>
      <c r="S13" t="n">
        <v>58.53</v>
      </c>
      <c r="T13" t="n">
        <v>18766.67</v>
      </c>
      <c r="U13" t="n">
        <v>0.53</v>
      </c>
      <c r="V13" t="n">
        <v>0.76</v>
      </c>
      <c r="W13" t="n">
        <v>2.62</v>
      </c>
      <c r="X13" t="n">
        <v>1.11</v>
      </c>
      <c r="Y13" t="n">
        <v>0.5</v>
      </c>
      <c r="Z13" t="n">
        <v>10</v>
      </c>
      <c r="AA13" t="n">
        <v>386.078786819084</v>
      </c>
      <c r="AB13" t="n">
        <v>528.250028719846</v>
      </c>
      <c r="AC13" t="n">
        <v>477.8345873823949</v>
      </c>
      <c r="AD13" t="n">
        <v>386078.786819084</v>
      </c>
      <c r="AE13" t="n">
        <v>528250.028719846</v>
      </c>
      <c r="AF13" t="n">
        <v>2.260203519085023e-06</v>
      </c>
      <c r="AG13" t="n">
        <v>0.5783333333333334</v>
      </c>
      <c r="AH13" t="n">
        <v>477834.5873823949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2.415</v>
      </c>
      <c r="E14" t="n">
        <v>41.41</v>
      </c>
      <c r="F14" t="n">
        <v>37.9</v>
      </c>
      <c r="G14" t="n">
        <v>81.20999999999999</v>
      </c>
      <c r="H14" t="n">
        <v>1.13</v>
      </c>
      <c r="I14" t="n">
        <v>28</v>
      </c>
      <c r="J14" t="n">
        <v>204.25</v>
      </c>
      <c r="K14" t="n">
        <v>53.44</v>
      </c>
      <c r="L14" t="n">
        <v>13</v>
      </c>
      <c r="M14" t="n">
        <v>26</v>
      </c>
      <c r="N14" t="n">
        <v>42.82</v>
      </c>
      <c r="O14" t="n">
        <v>25425.3</v>
      </c>
      <c r="P14" t="n">
        <v>486.46</v>
      </c>
      <c r="Q14" t="n">
        <v>790.16</v>
      </c>
      <c r="R14" t="n">
        <v>106.46</v>
      </c>
      <c r="S14" t="n">
        <v>58.53</v>
      </c>
      <c r="T14" t="n">
        <v>16776.75</v>
      </c>
      <c r="U14" t="n">
        <v>0.55</v>
      </c>
      <c r="V14" t="n">
        <v>0.77</v>
      </c>
      <c r="W14" t="n">
        <v>2.62</v>
      </c>
      <c r="X14" t="n">
        <v>0.99</v>
      </c>
      <c r="Y14" t="n">
        <v>0.5</v>
      </c>
      <c r="Z14" t="n">
        <v>10</v>
      </c>
      <c r="AA14" t="n">
        <v>382.0713596027828</v>
      </c>
      <c r="AB14" t="n">
        <v>522.7668900072915</v>
      </c>
      <c r="AC14" t="n">
        <v>472.8747517329331</v>
      </c>
      <c r="AD14" t="n">
        <v>382071.3596027828</v>
      </c>
      <c r="AE14" t="n">
        <v>522766.8900072915</v>
      </c>
      <c r="AF14" t="n">
        <v>2.272814581358399e-06</v>
      </c>
      <c r="AG14" t="n">
        <v>0.5751388888888889</v>
      </c>
      <c r="AH14" t="n">
        <v>472874.7517329331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2.4235</v>
      </c>
      <c r="E15" t="n">
        <v>41.26</v>
      </c>
      <c r="F15" t="n">
        <v>37.83</v>
      </c>
      <c r="G15" t="n">
        <v>87.29000000000001</v>
      </c>
      <c r="H15" t="n">
        <v>1.21</v>
      </c>
      <c r="I15" t="n">
        <v>26</v>
      </c>
      <c r="J15" t="n">
        <v>205.84</v>
      </c>
      <c r="K15" t="n">
        <v>53.44</v>
      </c>
      <c r="L15" t="n">
        <v>14</v>
      </c>
      <c r="M15" t="n">
        <v>24</v>
      </c>
      <c r="N15" t="n">
        <v>43.4</v>
      </c>
      <c r="O15" t="n">
        <v>25621.03</v>
      </c>
      <c r="P15" t="n">
        <v>482.3</v>
      </c>
      <c r="Q15" t="n">
        <v>790.17</v>
      </c>
      <c r="R15" t="n">
        <v>104.14</v>
      </c>
      <c r="S15" t="n">
        <v>58.53</v>
      </c>
      <c r="T15" t="n">
        <v>15630.06</v>
      </c>
      <c r="U15" t="n">
        <v>0.5600000000000001</v>
      </c>
      <c r="V15" t="n">
        <v>0.77</v>
      </c>
      <c r="W15" t="n">
        <v>2.61</v>
      </c>
      <c r="X15" t="n">
        <v>0.92</v>
      </c>
      <c r="Y15" t="n">
        <v>0.5</v>
      </c>
      <c r="Z15" t="n">
        <v>10</v>
      </c>
      <c r="AA15" t="n">
        <v>378.2092456945942</v>
      </c>
      <c r="AB15" t="n">
        <v>517.4825753736674</v>
      </c>
      <c r="AC15" t="n">
        <v>468.0947646713598</v>
      </c>
      <c r="AD15" t="n">
        <v>378209.2456945942</v>
      </c>
      <c r="AE15" t="n">
        <v>517482.5753736674</v>
      </c>
      <c r="AF15" t="n">
        <v>2.28081413578554e-06</v>
      </c>
      <c r="AG15" t="n">
        <v>0.5730555555555555</v>
      </c>
      <c r="AH15" t="n">
        <v>468094.7646713598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2.4321</v>
      </c>
      <c r="E16" t="n">
        <v>41.12</v>
      </c>
      <c r="F16" t="n">
        <v>37.76</v>
      </c>
      <c r="G16" t="n">
        <v>94.39</v>
      </c>
      <c r="H16" t="n">
        <v>1.28</v>
      </c>
      <c r="I16" t="n">
        <v>24</v>
      </c>
      <c r="J16" t="n">
        <v>207.43</v>
      </c>
      <c r="K16" t="n">
        <v>53.44</v>
      </c>
      <c r="L16" t="n">
        <v>15</v>
      </c>
      <c r="M16" t="n">
        <v>22</v>
      </c>
      <c r="N16" t="n">
        <v>44</v>
      </c>
      <c r="O16" t="n">
        <v>25817.56</v>
      </c>
      <c r="P16" t="n">
        <v>480.24</v>
      </c>
      <c r="Q16" t="n">
        <v>790.17</v>
      </c>
      <c r="R16" t="n">
        <v>101.67</v>
      </c>
      <c r="S16" t="n">
        <v>58.53</v>
      </c>
      <c r="T16" t="n">
        <v>14401.28</v>
      </c>
      <c r="U16" t="n">
        <v>0.58</v>
      </c>
      <c r="V16" t="n">
        <v>0.77</v>
      </c>
      <c r="W16" t="n">
        <v>2.61</v>
      </c>
      <c r="X16" t="n">
        <v>0.85</v>
      </c>
      <c r="Y16" t="n">
        <v>0.5</v>
      </c>
      <c r="Z16" t="n">
        <v>10</v>
      </c>
      <c r="AA16" t="n">
        <v>375.5340158564567</v>
      </c>
      <c r="AB16" t="n">
        <v>513.8222078863167</v>
      </c>
      <c r="AC16" t="n">
        <v>464.783737519644</v>
      </c>
      <c r="AD16" t="n">
        <v>375534.0158564567</v>
      </c>
      <c r="AE16" t="n">
        <v>513822.2078863167</v>
      </c>
      <c r="AF16" t="n">
        <v>2.288907802617707e-06</v>
      </c>
      <c r="AG16" t="n">
        <v>0.5711111111111111</v>
      </c>
      <c r="AH16" t="n">
        <v>464783.737519644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2.4373</v>
      </c>
      <c r="E17" t="n">
        <v>41.03</v>
      </c>
      <c r="F17" t="n">
        <v>37.7</v>
      </c>
      <c r="G17" t="n">
        <v>98.36</v>
      </c>
      <c r="H17" t="n">
        <v>1.36</v>
      </c>
      <c r="I17" t="n">
        <v>23</v>
      </c>
      <c r="J17" t="n">
        <v>209.03</v>
      </c>
      <c r="K17" t="n">
        <v>53.44</v>
      </c>
      <c r="L17" t="n">
        <v>16</v>
      </c>
      <c r="M17" t="n">
        <v>21</v>
      </c>
      <c r="N17" t="n">
        <v>44.6</v>
      </c>
      <c r="O17" t="n">
        <v>26014.91</v>
      </c>
      <c r="P17" t="n">
        <v>477.24</v>
      </c>
      <c r="Q17" t="n">
        <v>790.17</v>
      </c>
      <c r="R17" t="n">
        <v>100.12</v>
      </c>
      <c r="S17" t="n">
        <v>58.53</v>
      </c>
      <c r="T17" t="n">
        <v>13633.66</v>
      </c>
      <c r="U17" t="n">
        <v>0.58</v>
      </c>
      <c r="V17" t="n">
        <v>0.77</v>
      </c>
      <c r="W17" t="n">
        <v>2.61</v>
      </c>
      <c r="X17" t="n">
        <v>0.8</v>
      </c>
      <c r="Y17" t="n">
        <v>0.5</v>
      </c>
      <c r="Z17" t="n">
        <v>10</v>
      </c>
      <c r="AA17" t="n">
        <v>372.8977454351376</v>
      </c>
      <c r="AB17" t="n">
        <v>510.2151463918253</v>
      </c>
      <c r="AC17" t="n">
        <v>461.5209289116442</v>
      </c>
      <c r="AD17" t="n">
        <v>372897.7454351375</v>
      </c>
      <c r="AE17" t="n">
        <v>510215.1463918253</v>
      </c>
      <c r="AF17" t="n">
        <v>2.293801647679016e-06</v>
      </c>
      <c r="AG17" t="n">
        <v>0.5698611111111112</v>
      </c>
      <c r="AH17" t="n">
        <v>461520.9289116442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2.4451</v>
      </c>
      <c r="E18" t="n">
        <v>40.9</v>
      </c>
      <c r="F18" t="n">
        <v>37.65</v>
      </c>
      <c r="G18" t="n">
        <v>107.56</v>
      </c>
      <c r="H18" t="n">
        <v>1.43</v>
      </c>
      <c r="I18" t="n">
        <v>21</v>
      </c>
      <c r="J18" t="n">
        <v>210.64</v>
      </c>
      <c r="K18" t="n">
        <v>53.44</v>
      </c>
      <c r="L18" t="n">
        <v>17</v>
      </c>
      <c r="M18" t="n">
        <v>19</v>
      </c>
      <c r="N18" t="n">
        <v>45.21</v>
      </c>
      <c r="O18" t="n">
        <v>26213.09</v>
      </c>
      <c r="P18" t="n">
        <v>473.39</v>
      </c>
      <c r="Q18" t="n">
        <v>790.17</v>
      </c>
      <c r="R18" t="n">
        <v>98.09</v>
      </c>
      <c r="S18" t="n">
        <v>58.53</v>
      </c>
      <c r="T18" t="n">
        <v>12628.08</v>
      </c>
      <c r="U18" t="n">
        <v>0.6</v>
      </c>
      <c r="V18" t="n">
        <v>0.77</v>
      </c>
      <c r="W18" t="n">
        <v>2.61</v>
      </c>
      <c r="X18" t="n">
        <v>0.74</v>
      </c>
      <c r="Y18" t="n">
        <v>0.5</v>
      </c>
      <c r="Z18" t="n">
        <v>10</v>
      </c>
      <c r="AA18" t="n">
        <v>369.4351233192123</v>
      </c>
      <c r="AB18" t="n">
        <v>505.4774340527098</v>
      </c>
      <c r="AC18" t="n">
        <v>457.2353771887528</v>
      </c>
      <c r="AD18" t="n">
        <v>369435.1233192123</v>
      </c>
      <c r="AE18" t="n">
        <v>505477.4340527098</v>
      </c>
      <c r="AF18" t="n">
        <v>2.301142415270982e-06</v>
      </c>
      <c r="AG18" t="n">
        <v>0.5680555555555555</v>
      </c>
      <c r="AH18" t="n">
        <v>457235.3771887528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2.45</v>
      </c>
      <c r="E19" t="n">
        <v>40.82</v>
      </c>
      <c r="F19" t="n">
        <v>37.6</v>
      </c>
      <c r="G19" t="n">
        <v>112.81</v>
      </c>
      <c r="H19" t="n">
        <v>1.51</v>
      </c>
      <c r="I19" t="n">
        <v>20</v>
      </c>
      <c r="J19" t="n">
        <v>212.25</v>
      </c>
      <c r="K19" t="n">
        <v>53.44</v>
      </c>
      <c r="L19" t="n">
        <v>18</v>
      </c>
      <c r="M19" t="n">
        <v>18</v>
      </c>
      <c r="N19" t="n">
        <v>45.82</v>
      </c>
      <c r="O19" t="n">
        <v>26412.11</v>
      </c>
      <c r="P19" t="n">
        <v>471.86</v>
      </c>
      <c r="Q19" t="n">
        <v>790.16</v>
      </c>
      <c r="R19" t="n">
        <v>96.73</v>
      </c>
      <c r="S19" t="n">
        <v>58.53</v>
      </c>
      <c r="T19" t="n">
        <v>11953.68</v>
      </c>
      <c r="U19" t="n">
        <v>0.61</v>
      </c>
      <c r="V19" t="n">
        <v>0.77</v>
      </c>
      <c r="W19" t="n">
        <v>2.6</v>
      </c>
      <c r="X19" t="n">
        <v>0.7</v>
      </c>
      <c r="Y19" t="n">
        <v>0.5</v>
      </c>
      <c r="Z19" t="n">
        <v>10</v>
      </c>
      <c r="AA19" t="n">
        <v>367.7141511936783</v>
      </c>
      <c r="AB19" t="n">
        <v>503.1227240666227</v>
      </c>
      <c r="AC19" t="n">
        <v>455.1053974188815</v>
      </c>
      <c r="AD19" t="n">
        <v>367714.1511936783</v>
      </c>
      <c r="AE19" t="n">
        <v>503122.7240666227</v>
      </c>
      <c r="AF19" t="n">
        <v>2.305753923117216e-06</v>
      </c>
      <c r="AG19" t="n">
        <v>0.5669444444444445</v>
      </c>
      <c r="AH19" t="n">
        <v>455105.3974188815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2.4533</v>
      </c>
      <c r="E20" t="n">
        <v>40.76</v>
      </c>
      <c r="F20" t="n">
        <v>37.59</v>
      </c>
      <c r="G20" t="n">
        <v>118.69</v>
      </c>
      <c r="H20" t="n">
        <v>1.58</v>
      </c>
      <c r="I20" t="n">
        <v>19</v>
      </c>
      <c r="J20" t="n">
        <v>213.87</v>
      </c>
      <c r="K20" t="n">
        <v>53.44</v>
      </c>
      <c r="L20" t="n">
        <v>19</v>
      </c>
      <c r="M20" t="n">
        <v>17</v>
      </c>
      <c r="N20" t="n">
        <v>46.44</v>
      </c>
      <c r="O20" t="n">
        <v>26611.98</v>
      </c>
      <c r="P20" t="n">
        <v>469.73</v>
      </c>
      <c r="Q20" t="n">
        <v>790.17</v>
      </c>
      <c r="R20" t="n">
        <v>96.04000000000001</v>
      </c>
      <c r="S20" t="n">
        <v>58.53</v>
      </c>
      <c r="T20" t="n">
        <v>11613.71</v>
      </c>
      <c r="U20" t="n">
        <v>0.61</v>
      </c>
      <c r="V20" t="n">
        <v>0.77</v>
      </c>
      <c r="W20" t="n">
        <v>2.61</v>
      </c>
      <c r="X20" t="n">
        <v>0.68</v>
      </c>
      <c r="Y20" t="n">
        <v>0.5</v>
      </c>
      <c r="Z20" t="n">
        <v>10</v>
      </c>
      <c r="AA20" t="n">
        <v>366.0131542461712</v>
      </c>
      <c r="AB20" t="n">
        <v>500.7953450003544</v>
      </c>
      <c r="AC20" t="n">
        <v>453.0001401442008</v>
      </c>
      <c r="AD20" t="n">
        <v>366013.1542461712</v>
      </c>
      <c r="AE20" t="n">
        <v>500795.3450003543</v>
      </c>
      <c r="AF20" t="n">
        <v>2.308859632483047e-06</v>
      </c>
      <c r="AG20" t="n">
        <v>0.5661111111111111</v>
      </c>
      <c r="AH20" t="n">
        <v>453000.1401442008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2.4584</v>
      </c>
      <c r="E21" t="n">
        <v>40.68</v>
      </c>
      <c r="F21" t="n">
        <v>37.54</v>
      </c>
      <c r="G21" t="n">
        <v>125.12</v>
      </c>
      <c r="H21" t="n">
        <v>1.65</v>
      </c>
      <c r="I21" t="n">
        <v>18</v>
      </c>
      <c r="J21" t="n">
        <v>215.5</v>
      </c>
      <c r="K21" t="n">
        <v>53.44</v>
      </c>
      <c r="L21" t="n">
        <v>20</v>
      </c>
      <c r="M21" t="n">
        <v>16</v>
      </c>
      <c r="N21" t="n">
        <v>47.07</v>
      </c>
      <c r="O21" t="n">
        <v>26812.71</v>
      </c>
      <c r="P21" t="n">
        <v>467.16</v>
      </c>
      <c r="Q21" t="n">
        <v>790.2</v>
      </c>
      <c r="R21" t="n">
        <v>94.3</v>
      </c>
      <c r="S21" t="n">
        <v>58.53</v>
      </c>
      <c r="T21" t="n">
        <v>10749.94</v>
      </c>
      <c r="U21" t="n">
        <v>0.62</v>
      </c>
      <c r="V21" t="n">
        <v>0.77</v>
      </c>
      <c r="W21" t="n">
        <v>2.61</v>
      </c>
      <c r="X21" t="n">
        <v>0.63</v>
      </c>
      <c r="Y21" t="n">
        <v>0.5</v>
      </c>
      <c r="Z21" t="n">
        <v>10</v>
      </c>
      <c r="AA21" t="n">
        <v>363.6998275874946</v>
      </c>
      <c r="AB21" t="n">
        <v>497.6301494091834</v>
      </c>
      <c r="AC21" t="n">
        <v>450.1370263778715</v>
      </c>
      <c r="AD21" t="n">
        <v>363699.8275874946</v>
      </c>
      <c r="AE21" t="n">
        <v>497630.1494091834</v>
      </c>
      <c r="AF21" t="n">
        <v>2.313659365139332e-06</v>
      </c>
      <c r="AG21" t="n">
        <v>0.5649999999999999</v>
      </c>
      <c r="AH21" t="n">
        <v>450137.0263778715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2.463</v>
      </c>
      <c r="E22" t="n">
        <v>40.6</v>
      </c>
      <c r="F22" t="n">
        <v>37.5</v>
      </c>
      <c r="G22" t="n">
        <v>132.35</v>
      </c>
      <c r="H22" t="n">
        <v>1.72</v>
      </c>
      <c r="I22" t="n">
        <v>17</v>
      </c>
      <c r="J22" t="n">
        <v>217.14</v>
      </c>
      <c r="K22" t="n">
        <v>53.44</v>
      </c>
      <c r="L22" t="n">
        <v>21</v>
      </c>
      <c r="M22" t="n">
        <v>15</v>
      </c>
      <c r="N22" t="n">
        <v>47.7</v>
      </c>
      <c r="O22" t="n">
        <v>27014.3</v>
      </c>
      <c r="P22" t="n">
        <v>464.66</v>
      </c>
      <c r="Q22" t="n">
        <v>790.17</v>
      </c>
      <c r="R22" t="n">
        <v>93.31999999999999</v>
      </c>
      <c r="S22" t="n">
        <v>58.53</v>
      </c>
      <c r="T22" t="n">
        <v>10263.79</v>
      </c>
      <c r="U22" t="n">
        <v>0.63</v>
      </c>
      <c r="V22" t="n">
        <v>0.77</v>
      </c>
      <c r="W22" t="n">
        <v>2.6</v>
      </c>
      <c r="X22" t="n">
        <v>0.6</v>
      </c>
      <c r="Y22" t="n">
        <v>0.5</v>
      </c>
      <c r="Z22" t="n">
        <v>10</v>
      </c>
      <c r="AA22" t="n">
        <v>361.5344030450026</v>
      </c>
      <c r="AB22" t="n">
        <v>494.6673200183577</v>
      </c>
      <c r="AC22" t="n">
        <v>447.4569652657489</v>
      </c>
      <c r="AD22" t="n">
        <v>361534.4030450027</v>
      </c>
      <c r="AE22" t="n">
        <v>494667.3200183577</v>
      </c>
      <c r="AF22" t="n">
        <v>2.317988535770491e-06</v>
      </c>
      <c r="AG22" t="n">
        <v>0.5638888888888889</v>
      </c>
      <c r="AH22" t="n">
        <v>447456.9652657488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2.4691</v>
      </c>
      <c r="E23" t="n">
        <v>40.5</v>
      </c>
      <c r="F23" t="n">
        <v>37.44</v>
      </c>
      <c r="G23" t="n">
        <v>140.39</v>
      </c>
      <c r="H23" t="n">
        <v>1.79</v>
      </c>
      <c r="I23" t="n">
        <v>16</v>
      </c>
      <c r="J23" t="n">
        <v>218.78</v>
      </c>
      <c r="K23" t="n">
        <v>53.44</v>
      </c>
      <c r="L23" t="n">
        <v>22</v>
      </c>
      <c r="M23" t="n">
        <v>14</v>
      </c>
      <c r="N23" t="n">
        <v>48.34</v>
      </c>
      <c r="O23" t="n">
        <v>27216.79</v>
      </c>
      <c r="P23" t="n">
        <v>459.64</v>
      </c>
      <c r="Q23" t="n">
        <v>790.1799999999999</v>
      </c>
      <c r="R23" t="n">
        <v>91.31</v>
      </c>
      <c r="S23" t="n">
        <v>58.53</v>
      </c>
      <c r="T23" t="n">
        <v>9261.25</v>
      </c>
      <c r="U23" t="n">
        <v>0.64</v>
      </c>
      <c r="V23" t="n">
        <v>0.77</v>
      </c>
      <c r="W23" t="n">
        <v>2.59</v>
      </c>
      <c r="X23" t="n">
        <v>0.53</v>
      </c>
      <c r="Y23" t="n">
        <v>0.5</v>
      </c>
      <c r="Z23" t="n">
        <v>10</v>
      </c>
      <c r="AA23" t="n">
        <v>357.7174692744429</v>
      </c>
      <c r="AB23" t="n">
        <v>489.4448228422442</v>
      </c>
      <c r="AC23" t="n">
        <v>442.732895890303</v>
      </c>
      <c r="AD23" t="n">
        <v>357717.4692744429</v>
      </c>
      <c r="AE23" t="n">
        <v>489444.8228422442</v>
      </c>
      <c r="AF23" t="n">
        <v>2.323729392477028e-06</v>
      </c>
      <c r="AG23" t="n">
        <v>0.5625</v>
      </c>
      <c r="AH23" t="n">
        <v>442732.895890303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2.4682</v>
      </c>
      <c r="E24" t="n">
        <v>40.51</v>
      </c>
      <c r="F24" t="n">
        <v>37.45</v>
      </c>
      <c r="G24" t="n">
        <v>140.44</v>
      </c>
      <c r="H24" t="n">
        <v>1.85</v>
      </c>
      <c r="I24" t="n">
        <v>16</v>
      </c>
      <c r="J24" t="n">
        <v>220.43</v>
      </c>
      <c r="K24" t="n">
        <v>53.44</v>
      </c>
      <c r="L24" t="n">
        <v>23</v>
      </c>
      <c r="M24" t="n">
        <v>14</v>
      </c>
      <c r="N24" t="n">
        <v>48.99</v>
      </c>
      <c r="O24" t="n">
        <v>27420.16</v>
      </c>
      <c r="P24" t="n">
        <v>457.54</v>
      </c>
      <c r="Q24" t="n">
        <v>790.17</v>
      </c>
      <c r="R24" t="n">
        <v>91.63</v>
      </c>
      <c r="S24" t="n">
        <v>58.53</v>
      </c>
      <c r="T24" t="n">
        <v>9424.190000000001</v>
      </c>
      <c r="U24" t="n">
        <v>0.64</v>
      </c>
      <c r="V24" t="n">
        <v>0.77</v>
      </c>
      <c r="W24" t="n">
        <v>2.6</v>
      </c>
      <c r="X24" t="n">
        <v>0.55</v>
      </c>
      <c r="Y24" t="n">
        <v>0.5</v>
      </c>
      <c r="Z24" t="n">
        <v>10</v>
      </c>
      <c r="AA24" t="n">
        <v>356.7165212580081</v>
      </c>
      <c r="AB24" t="n">
        <v>488.0752816074482</v>
      </c>
      <c r="AC24" t="n">
        <v>441.4940617487927</v>
      </c>
      <c r="AD24" t="n">
        <v>356716.5212580081</v>
      </c>
      <c r="AE24" t="n">
        <v>488075.2816074482</v>
      </c>
      <c r="AF24" t="n">
        <v>2.322882380831801e-06</v>
      </c>
      <c r="AG24" t="n">
        <v>0.5626388888888889</v>
      </c>
      <c r="AH24" t="n">
        <v>441494.0617487927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2.4727</v>
      </c>
      <c r="E25" t="n">
        <v>40.44</v>
      </c>
      <c r="F25" t="n">
        <v>37.41</v>
      </c>
      <c r="G25" t="n">
        <v>149.66</v>
      </c>
      <c r="H25" t="n">
        <v>1.92</v>
      </c>
      <c r="I25" t="n">
        <v>15</v>
      </c>
      <c r="J25" t="n">
        <v>222.08</v>
      </c>
      <c r="K25" t="n">
        <v>53.44</v>
      </c>
      <c r="L25" t="n">
        <v>24</v>
      </c>
      <c r="M25" t="n">
        <v>13</v>
      </c>
      <c r="N25" t="n">
        <v>49.65</v>
      </c>
      <c r="O25" t="n">
        <v>27624.44</v>
      </c>
      <c r="P25" t="n">
        <v>456.72</v>
      </c>
      <c r="Q25" t="n">
        <v>790.16</v>
      </c>
      <c r="R25" t="n">
        <v>90.66</v>
      </c>
      <c r="S25" t="n">
        <v>58.53</v>
      </c>
      <c r="T25" t="n">
        <v>8943.879999999999</v>
      </c>
      <c r="U25" t="n">
        <v>0.65</v>
      </c>
      <c r="V25" t="n">
        <v>0.78</v>
      </c>
      <c r="W25" t="n">
        <v>2.59</v>
      </c>
      <c r="X25" t="n">
        <v>0.51</v>
      </c>
      <c r="Y25" t="n">
        <v>0.5</v>
      </c>
      <c r="Z25" t="n">
        <v>10</v>
      </c>
      <c r="AA25" t="n">
        <v>355.5116463551047</v>
      </c>
      <c r="AB25" t="n">
        <v>486.4267186099664</v>
      </c>
      <c r="AC25" t="n">
        <v>440.0028352900179</v>
      </c>
      <c r="AD25" t="n">
        <v>355511.6463551047</v>
      </c>
      <c r="AE25" t="n">
        <v>486426.7186099665</v>
      </c>
      <c r="AF25" t="n">
        <v>2.327117439057935e-06</v>
      </c>
      <c r="AG25" t="n">
        <v>0.5616666666666666</v>
      </c>
      <c r="AH25" t="n">
        <v>440002.8352900179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2.4775</v>
      </c>
      <c r="E26" t="n">
        <v>40.36</v>
      </c>
      <c r="F26" t="n">
        <v>37.37</v>
      </c>
      <c r="G26" t="n">
        <v>160.17</v>
      </c>
      <c r="H26" t="n">
        <v>1.99</v>
      </c>
      <c r="I26" t="n">
        <v>14</v>
      </c>
      <c r="J26" t="n">
        <v>223.75</v>
      </c>
      <c r="K26" t="n">
        <v>53.44</v>
      </c>
      <c r="L26" t="n">
        <v>25</v>
      </c>
      <c r="M26" t="n">
        <v>12</v>
      </c>
      <c r="N26" t="n">
        <v>50.31</v>
      </c>
      <c r="O26" t="n">
        <v>27829.77</v>
      </c>
      <c r="P26" t="n">
        <v>451.63</v>
      </c>
      <c r="Q26" t="n">
        <v>790.16</v>
      </c>
      <c r="R26" t="n">
        <v>89.12</v>
      </c>
      <c r="S26" t="n">
        <v>58.53</v>
      </c>
      <c r="T26" t="n">
        <v>8178.53</v>
      </c>
      <c r="U26" t="n">
        <v>0.66</v>
      </c>
      <c r="V26" t="n">
        <v>0.78</v>
      </c>
      <c r="W26" t="n">
        <v>2.59</v>
      </c>
      <c r="X26" t="n">
        <v>0.47</v>
      </c>
      <c r="Y26" t="n">
        <v>0.5</v>
      </c>
      <c r="Z26" t="n">
        <v>10</v>
      </c>
      <c r="AA26" t="n">
        <v>351.9233730436362</v>
      </c>
      <c r="AB26" t="n">
        <v>481.5170847617694</v>
      </c>
      <c r="AC26" t="n">
        <v>435.5617700055782</v>
      </c>
      <c r="AD26" t="n">
        <v>351923.3730436362</v>
      </c>
      <c r="AE26" t="n">
        <v>481517.0847617693</v>
      </c>
      <c r="AF26" t="n">
        <v>2.331634834499144e-06</v>
      </c>
      <c r="AG26" t="n">
        <v>0.5605555555555556</v>
      </c>
      <c r="AH26" t="n">
        <v>435561.7700055782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2.4778</v>
      </c>
      <c r="E27" t="n">
        <v>40.36</v>
      </c>
      <c r="F27" t="n">
        <v>37.37</v>
      </c>
      <c r="G27" t="n">
        <v>160.15</v>
      </c>
      <c r="H27" t="n">
        <v>2.05</v>
      </c>
      <c r="I27" t="n">
        <v>14</v>
      </c>
      <c r="J27" t="n">
        <v>225.42</v>
      </c>
      <c r="K27" t="n">
        <v>53.44</v>
      </c>
      <c r="L27" t="n">
        <v>26</v>
      </c>
      <c r="M27" t="n">
        <v>12</v>
      </c>
      <c r="N27" t="n">
        <v>50.98</v>
      </c>
      <c r="O27" t="n">
        <v>28035.92</v>
      </c>
      <c r="P27" t="n">
        <v>450.25</v>
      </c>
      <c r="Q27" t="n">
        <v>790.1900000000001</v>
      </c>
      <c r="R27" t="n">
        <v>88.92</v>
      </c>
      <c r="S27" t="n">
        <v>58.53</v>
      </c>
      <c r="T27" t="n">
        <v>8078.63</v>
      </c>
      <c r="U27" t="n">
        <v>0.66</v>
      </c>
      <c r="V27" t="n">
        <v>0.78</v>
      </c>
      <c r="W27" t="n">
        <v>2.59</v>
      </c>
      <c r="X27" t="n">
        <v>0.47</v>
      </c>
      <c r="Y27" t="n">
        <v>0.5</v>
      </c>
      <c r="Z27" t="n">
        <v>10</v>
      </c>
      <c r="AA27" t="n">
        <v>351.1234708095728</v>
      </c>
      <c r="AB27" t="n">
        <v>480.4226232359279</v>
      </c>
      <c r="AC27" t="n">
        <v>434.5717623516767</v>
      </c>
      <c r="AD27" t="n">
        <v>351123.4708095728</v>
      </c>
      <c r="AE27" t="n">
        <v>480422.6232359278</v>
      </c>
      <c r="AF27" t="n">
        <v>2.331917171714219e-06</v>
      </c>
      <c r="AG27" t="n">
        <v>0.5605555555555556</v>
      </c>
      <c r="AH27" t="n">
        <v>434571.7623516767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2.481</v>
      </c>
      <c r="E28" t="n">
        <v>40.31</v>
      </c>
      <c r="F28" t="n">
        <v>37.35</v>
      </c>
      <c r="G28" t="n">
        <v>172.4</v>
      </c>
      <c r="H28" t="n">
        <v>2.11</v>
      </c>
      <c r="I28" t="n">
        <v>13</v>
      </c>
      <c r="J28" t="n">
        <v>227.1</v>
      </c>
      <c r="K28" t="n">
        <v>53.44</v>
      </c>
      <c r="L28" t="n">
        <v>27</v>
      </c>
      <c r="M28" t="n">
        <v>11</v>
      </c>
      <c r="N28" t="n">
        <v>51.66</v>
      </c>
      <c r="O28" t="n">
        <v>28243</v>
      </c>
      <c r="P28" t="n">
        <v>446.38</v>
      </c>
      <c r="Q28" t="n">
        <v>790.17</v>
      </c>
      <c r="R28" t="n">
        <v>88.38</v>
      </c>
      <c r="S28" t="n">
        <v>58.53</v>
      </c>
      <c r="T28" t="n">
        <v>7815.83</v>
      </c>
      <c r="U28" t="n">
        <v>0.66</v>
      </c>
      <c r="V28" t="n">
        <v>0.78</v>
      </c>
      <c r="W28" t="n">
        <v>2.59</v>
      </c>
      <c r="X28" t="n">
        <v>0.45</v>
      </c>
      <c r="Y28" t="n">
        <v>0.5</v>
      </c>
      <c r="Z28" t="n">
        <v>10</v>
      </c>
      <c r="AA28" t="n">
        <v>348.4969695117223</v>
      </c>
      <c r="AB28" t="n">
        <v>476.8289282871494</v>
      </c>
      <c r="AC28" t="n">
        <v>431.3210446050271</v>
      </c>
      <c r="AD28" t="n">
        <v>348496.9695117223</v>
      </c>
      <c r="AE28" t="n">
        <v>476828.9282871494</v>
      </c>
      <c r="AF28" t="n">
        <v>2.334928768675026e-06</v>
      </c>
      <c r="AG28" t="n">
        <v>0.5598611111111111</v>
      </c>
      <c r="AH28" t="n">
        <v>431321.0446050271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2.4815</v>
      </c>
      <c r="E29" t="n">
        <v>40.3</v>
      </c>
      <c r="F29" t="n">
        <v>37.35</v>
      </c>
      <c r="G29" t="n">
        <v>172.37</v>
      </c>
      <c r="H29" t="n">
        <v>2.18</v>
      </c>
      <c r="I29" t="n">
        <v>13</v>
      </c>
      <c r="J29" t="n">
        <v>228.79</v>
      </c>
      <c r="K29" t="n">
        <v>53.44</v>
      </c>
      <c r="L29" t="n">
        <v>28</v>
      </c>
      <c r="M29" t="n">
        <v>11</v>
      </c>
      <c r="N29" t="n">
        <v>52.35</v>
      </c>
      <c r="O29" t="n">
        <v>28451.04</v>
      </c>
      <c r="P29" t="n">
        <v>447.59</v>
      </c>
      <c r="Q29" t="n">
        <v>790.16</v>
      </c>
      <c r="R29" t="n">
        <v>88.2</v>
      </c>
      <c r="S29" t="n">
        <v>58.53</v>
      </c>
      <c r="T29" t="n">
        <v>7723.71</v>
      </c>
      <c r="U29" t="n">
        <v>0.66</v>
      </c>
      <c r="V29" t="n">
        <v>0.78</v>
      </c>
      <c r="W29" t="n">
        <v>2.59</v>
      </c>
      <c r="X29" t="n">
        <v>0.44</v>
      </c>
      <c r="Y29" t="n">
        <v>0.5</v>
      </c>
      <c r="Z29" t="n">
        <v>10</v>
      </c>
      <c r="AA29" t="n">
        <v>349.0903778898607</v>
      </c>
      <c r="AB29" t="n">
        <v>477.6408558094484</v>
      </c>
      <c r="AC29" t="n">
        <v>432.0554829041454</v>
      </c>
      <c r="AD29" t="n">
        <v>349090.3778898607</v>
      </c>
      <c r="AE29" t="n">
        <v>477640.8558094484</v>
      </c>
      <c r="AF29" t="n">
        <v>2.335399330700152e-06</v>
      </c>
      <c r="AG29" t="n">
        <v>0.5597222222222222</v>
      </c>
      <c r="AH29" t="n">
        <v>432055.4829041454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2.4866</v>
      </c>
      <c r="E30" t="n">
        <v>40.22</v>
      </c>
      <c r="F30" t="n">
        <v>37.3</v>
      </c>
      <c r="G30" t="n">
        <v>186.5</v>
      </c>
      <c r="H30" t="n">
        <v>2.24</v>
      </c>
      <c r="I30" t="n">
        <v>12</v>
      </c>
      <c r="J30" t="n">
        <v>230.48</v>
      </c>
      <c r="K30" t="n">
        <v>53.44</v>
      </c>
      <c r="L30" t="n">
        <v>29</v>
      </c>
      <c r="M30" t="n">
        <v>10</v>
      </c>
      <c r="N30" t="n">
        <v>53.05</v>
      </c>
      <c r="O30" t="n">
        <v>28660.06</v>
      </c>
      <c r="P30" t="n">
        <v>442.83</v>
      </c>
      <c r="Q30" t="n">
        <v>790.16</v>
      </c>
      <c r="R30" t="n">
        <v>86.81</v>
      </c>
      <c r="S30" t="n">
        <v>58.53</v>
      </c>
      <c r="T30" t="n">
        <v>7033.34</v>
      </c>
      <c r="U30" t="n">
        <v>0.67</v>
      </c>
      <c r="V30" t="n">
        <v>0.78</v>
      </c>
      <c r="W30" t="n">
        <v>2.59</v>
      </c>
      <c r="X30" t="n">
        <v>0.4</v>
      </c>
      <c r="Y30" t="n">
        <v>0.5</v>
      </c>
      <c r="Z30" t="n">
        <v>10</v>
      </c>
      <c r="AA30" t="n">
        <v>345.6396969586414</v>
      </c>
      <c r="AB30" t="n">
        <v>472.9194819260555</v>
      </c>
      <c r="AC30" t="n">
        <v>427.7847103176936</v>
      </c>
      <c r="AD30" t="n">
        <v>345639.6969586414</v>
      </c>
      <c r="AE30" t="n">
        <v>472919.4819260555</v>
      </c>
      <c r="AF30" t="n">
        <v>2.340199063356437e-06</v>
      </c>
      <c r="AG30" t="n">
        <v>0.5586111111111111</v>
      </c>
      <c r="AH30" t="n">
        <v>427784.7103176936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2.4862</v>
      </c>
      <c r="E31" t="n">
        <v>40.22</v>
      </c>
      <c r="F31" t="n">
        <v>37.31</v>
      </c>
      <c r="G31" t="n">
        <v>186.53</v>
      </c>
      <c r="H31" t="n">
        <v>2.3</v>
      </c>
      <c r="I31" t="n">
        <v>12</v>
      </c>
      <c r="J31" t="n">
        <v>232.18</v>
      </c>
      <c r="K31" t="n">
        <v>53.44</v>
      </c>
      <c r="L31" t="n">
        <v>30</v>
      </c>
      <c r="M31" t="n">
        <v>10</v>
      </c>
      <c r="N31" t="n">
        <v>53.75</v>
      </c>
      <c r="O31" t="n">
        <v>28870.05</v>
      </c>
      <c r="P31" t="n">
        <v>442.78</v>
      </c>
      <c r="Q31" t="n">
        <v>790.16</v>
      </c>
      <c r="R31" t="n">
        <v>87.05</v>
      </c>
      <c r="S31" t="n">
        <v>58.53</v>
      </c>
      <c r="T31" t="n">
        <v>7156.08</v>
      </c>
      <c r="U31" t="n">
        <v>0.67</v>
      </c>
      <c r="V31" t="n">
        <v>0.78</v>
      </c>
      <c r="W31" t="n">
        <v>2.59</v>
      </c>
      <c r="X31" t="n">
        <v>0.4</v>
      </c>
      <c r="Y31" t="n">
        <v>0.5</v>
      </c>
      <c r="Z31" t="n">
        <v>10</v>
      </c>
      <c r="AA31" t="n">
        <v>345.694153078549</v>
      </c>
      <c r="AB31" t="n">
        <v>472.9939911917477</v>
      </c>
      <c r="AC31" t="n">
        <v>427.8521085236425</v>
      </c>
      <c r="AD31" t="n">
        <v>345694.153078549</v>
      </c>
      <c r="AE31" t="n">
        <v>472993.9911917477</v>
      </c>
      <c r="AF31" t="n">
        <v>2.339822613736336e-06</v>
      </c>
      <c r="AG31" t="n">
        <v>0.5586111111111111</v>
      </c>
      <c r="AH31" t="n">
        <v>427852.1085236425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2.4854</v>
      </c>
      <c r="E32" t="n">
        <v>40.23</v>
      </c>
      <c r="F32" t="n">
        <v>37.32</v>
      </c>
      <c r="G32" t="n">
        <v>186.6</v>
      </c>
      <c r="H32" t="n">
        <v>2.36</v>
      </c>
      <c r="I32" t="n">
        <v>12</v>
      </c>
      <c r="J32" t="n">
        <v>233.89</v>
      </c>
      <c r="K32" t="n">
        <v>53.44</v>
      </c>
      <c r="L32" t="n">
        <v>31</v>
      </c>
      <c r="M32" t="n">
        <v>10</v>
      </c>
      <c r="N32" t="n">
        <v>54.46</v>
      </c>
      <c r="O32" t="n">
        <v>29081.05</v>
      </c>
      <c r="P32" t="n">
        <v>440.6</v>
      </c>
      <c r="Q32" t="n">
        <v>790.16</v>
      </c>
      <c r="R32" t="n">
        <v>87.31</v>
      </c>
      <c r="S32" t="n">
        <v>58.53</v>
      </c>
      <c r="T32" t="n">
        <v>7284.54</v>
      </c>
      <c r="U32" t="n">
        <v>0.67</v>
      </c>
      <c r="V32" t="n">
        <v>0.78</v>
      </c>
      <c r="W32" t="n">
        <v>2.59</v>
      </c>
      <c r="X32" t="n">
        <v>0.42</v>
      </c>
      <c r="Y32" t="n">
        <v>0.5</v>
      </c>
      <c r="Z32" t="n">
        <v>10</v>
      </c>
      <c r="AA32" t="n">
        <v>344.6382270000877</v>
      </c>
      <c r="AB32" t="n">
        <v>471.549226547026</v>
      </c>
      <c r="AC32" t="n">
        <v>426.5452301888732</v>
      </c>
      <c r="AD32" t="n">
        <v>344638.2270000877</v>
      </c>
      <c r="AE32" t="n">
        <v>471549.226547026</v>
      </c>
      <c r="AF32" t="n">
        <v>2.339069714496134e-06</v>
      </c>
      <c r="AG32" t="n">
        <v>0.55875</v>
      </c>
      <c r="AH32" t="n">
        <v>426545.2301888732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2.49</v>
      </c>
      <c r="E33" t="n">
        <v>40.16</v>
      </c>
      <c r="F33" t="n">
        <v>37.28</v>
      </c>
      <c r="G33" t="n">
        <v>203.36</v>
      </c>
      <c r="H33" t="n">
        <v>2.41</v>
      </c>
      <c r="I33" t="n">
        <v>11</v>
      </c>
      <c r="J33" t="n">
        <v>235.61</v>
      </c>
      <c r="K33" t="n">
        <v>53.44</v>
      </c>
      <c r="L33" t="n">
        <v>32</v>
      </c>
      <c r="M33" t="n">
        <v>9</v>
      </c>
      <c r="N33" t="n">
        <v>55.18</v>
      </c>
      <c r="O33" t="n">
        <v>29293.06</v>
      </c>
      <c r="P33" t="n">
        <v>436.22</v>
      </c>
      <c r="Q33" t="n">
        <v>790.16</v>
      </c>
      <c r="R33" t="n">
        <v>86.09</v>
      </c>
      <c r="S33" t="n">
        <v>58.53</v>
      </c>
      <c r="T33" t="n">
        <v>6679.17</v>
      </c>
      <c r="U33" t="n">
        <v>0.68</v>
      </c>
      <c r="V33" t="n">
        <v>0.78</v>
      </c>
      <c r="W33" t="n">
        <v>2.59</v>
      </c>
      <c r="X33" t="n">
        <v>0.38</v>
      </c>
      <c r="Y33" t="n">
        <v>0.5</v>
      </c>
      <c r="Z33" t="n">
        <v>10</v>
      </c>
      <c r="AA33" t="n">
        <v>341.5046876114573</v>
      </c>
      <c r="AB33" t="n">
        <v>467.2617797135006</v>
      </c>
      <c r="AC33" t="n">
        <v>422.66697126367</v>
      </c>
      <c r="AD33" t="n">
        <v>341504.6876114573</v>
      </c>
      <c r="AE33" t="n">
        <v>467261.7797135006</v>
      </c>
      <c r="AF33" t="n">
        <v>2.343398885127293e-06</v>
      </c>
      <c r="AG33" t="n">
        <v>0.5577777777777777</v>
      </c>
      <c r="AH33" t="n">
        <v>422666.97126367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2.4911</v>
      </c>
      <c r="E34" t="n">
        <v>40.14</v>
      </c>
      <c r="F34" t="n">
        <v>37.26</v>
      </c>
      <c r="G34" t="n">
        <v>203.26</v>
      </c>
      <c r="H34" t="n">
        <v>2.47</v>
      </c>
      <c r="I34" t="n">
        <v>11</v>
      </c>
      <c r="J34" t="n">
        <v>237.34</v>
      </c>
      <c r="K34" t="n">
        <v>53.44</v>
      </c>
      <c r="L34" t="n">
        <v>33</v>
      </c>
      <c r="M34" t="n">
        <v>9</v>
      </c>
      <c r="N34" t="n">
        <v>55.91</v>
      </c>
      <c r="O34" t="n">
        <v>29506.09</v>
      </c>
      <c r="P34" t="n">
        <v>435.82</v>
      </c>
      <c r="Q34" t="n">
        <v>790.16</v>
      </c>
      <c r="R34" t="n">
        <v>85.40000000000001</v>
      </c>
      <c r="S34" t="n">
        <v>58.53</v>
      </c>
      <c r="T34" t="n">
        <v>6335.24</v>
      </c>
      <c r="U34" t="n">
        <v>0.6899999999999999</v>
      </c>
      <c r="V34" t="n">
        <v>0.78</v>
      </c>
      <c r="W34" t="n">
        <v>2.59</v>
      </c>
      <c r="X34" t="n">
        <v>0.36</v>
      </c>
      <c r="Y34" t="n">
        <v>0.5</v>
      </c>
      <c r="Z34" t="n">
        <v>10</v>
      </c>
      <c r="AA34" t="n">
        <v>341.0826085061312</v>
      </c>
      <c r="AB34" t="n">
        <v>466.6842724607775</v>
      </c>
      <c r="AC34" t="n">
        <v>422.1445804926103</v>
      </c>
      <c r="AD34" t="n">
        <v>341082.6085061312</v>
      </c>
      <c r="AE34" t="n">
        <v>466684.2724607775</v>
      </c>
      <c r="AF34" t="n">
        <v>2.34443412158257e-06</v>
      </c>
      <c r="AG34" t="n">
        <v>0.5575</v>
      </c>
      <c r="AH34" t="n">
        <v>422144.5804926103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2.49</v>
      </c>
      <c r="E35" t="n">
        <v>40.16</v>
      </c>
      <c r="F35" t="n">
        <v>37.28</v>
      </c>
      <c r="G35" t="n">
        <v>203.36</v>
      </c>
      <c r="H35" t="n">
        <v>2.53</v>
      </c>
      <c r="I35" t="n">
        <v>11</v>
      </c>
      <c r="J35" t="n">
        <v>239.08</v>
      </c>
      <c r="K35" t="n">
        <v>53.44</v>
      </c>
      <c r="L35" t="n">
        <v>34</v>
      </c>
      <c r="M35" t="n">
        <v>8</v>
      </c>
      <c r="N35" t="n">
        <v>56.64</v>
      </c>
      <c r="O35" t="n">
        <v>29720.17</v>
      </c>
      <c r="P35" t="n">
        <v>433.03</v>
      </c>
      <c r="Q35" t="n">
        <v>790.16</v>
      </c>
      <c r="R35" t="n">
        <v>86.06999999999999</v>
      </c>
      <c r="S35" t="n">
        <v>58.53</v>
      </c>
      <c r="T35" t="n">
        <v>6670.84</v>
      </c>
      <c r="U35" t="n">
        <v>0.68</v>
      </c>
      <c r="V35" t="n">
        <v>0.78</v>
      </c>
      <c r="W35" t="n">
        <v>2.59</v>
      </c>
      <c r="X35" t="n">
        <v>0.38</v>
      </c>
      <c r="Y35" t="n">
        <v>0.5</v>
      </c>
      <c r="Z35" t="n">
        <v>10</v>
      </c>
      <c r="AA35" t="n">
        <v>339.7617310021603</v>
      </c>
      <c r="AB35" t="n">
        <v>464.8769895868417</v>
      </c>
      <c r="AC35" t="n">
        <v>420.5097821596256</v>
      </c>
      <c r="AD35" t="n">
        <v>339761.7310021603</v>
      </c>
      <c r="AE35" t="n">
        <v>464876.9895868417</v>
      </c>
      <c r="AF35" t="n">
        <v>2.343398885127293e-06</v>
      </c>
      <c r="AG35" t="n">
        <v>0.5577777777777777</v>
      </c>
      <c r="AH35" t="n">
        <v>420509.7821596256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2.4957</v>
      </c>
      <c r="E36" t="n">
        <v>40.07</v>
      </c>
      <c r="F36" t="n">
        <v>37.23</v>
      </c>
      <c r="G36" t="n">
        <v>223.37</v>
      </c>
      <c r="H36" t="n">
        <v>2.58</v>
      </c>
      <c r="I36" t="n">
        <v>10</v>
      </c>
      <c r="J36" t="n">
        <v>240.82</v>
      </c>
      <c r="K36" t="n">
        <v>53.44</v>
      </c>
      <c r="L36" t="n">
        <v>35</v>
      </c>
      <c r="M36" t="n">
        <v>6</v>
      </c>
      <c r="N36" t="n">
        <v>57.39</v>
      </c>
      <c r="O36" t="n">
        <v>29935.43</v>
      </c>
      <c r="P36" t="n">
        <v>432.19</v>
      </c>
      <c r="Q36" t="n">
        <v>790.17</v>
      </c>
      <c r="R36" t="n">
        <v>84.17</v>
      </c>
      <c r="S36" t="n">
        <v>58.53</v>
      </c>
      <c r="T36" t="n">
        <v>5723.47</v>
      </c>
      <c r="U36" t="n">
        <v>0.7</v>
      </c>
      <c r="V36" t="n">
        <v>0.78</v>
      </c>
      <c r="W36" t="n">
        <v>2.59</v>
      </c>
      <c r="X36" t="n">
        <v>0.33</v>
      </c>
      <c r="Y36" t="n">
        <v>0.5</v>
      </c>
      <c r="Z36" t="n">
        <v>10</v>
      </c>
      <c r="AA36" t="n">
        <v>338.398284855157</v>
      </c>
      <c r="AB36" t="n">
        <v>463.0114624175131</v>
      </c>
      <c r="AC36" t="n">
        <v>418.8222982850538</v>
      </c>
      <c r="AD36" t="n">
        <v>338398.284855157</v>
      </c>
      <c r="AE36" t="n">
        <v>463011.4624175131</v>
      </c>
      <c r="AF36" t="n">
        <v>2.348763292213729e-06</v>
      </c>
      <c r="AG36" t="n">
        <v>0.5565277777777777</v>
      </c>
      <c r="AH36" t="n">
        <v>418822.2982850538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2.4952</v>
      </c>
      <c r="E37" t="n">
        <v>40.08</v>
      </c>
      <c r="F37" t="n">
        <v>37.24</v>
      </c>
      <c r="G37" t="n">
        <v>223.42</v>
      </c>
      <c r="H37" t="n">
        <v>2.64</v>
      </c>
      <c r="I37" t="n">
        <v>10</v>
      </c>
      <c r="J37" t="n">
        <v>242.57</v>
      </c>
      <c r="K37" t="n">
        <v>53.44</v>
      </c>
      <c r="L37" t="n">
        <v>36</v>
      </c>
      <c r="M37" t="n">
        <v>4</v>
      </c>
      <c r="N37" t="n">
        <v>58.14</v>
      </c>
      <c r="O37" t="n">
        <v>30151.65</v>
      </c>
      <c r="P37" t="n">
        <v>433.28</v>
      </c>
      <c r="Q37" t="n">
        <v>790.17</v>
      </c>
      <c r="R37" t="n">
        <v>84.31</v>
      </c>
      <c r="S37" t="n">
        <v>58.53</v>
      </c>
      <c r="T37" t="n">
        <v>5795.83</v>
      </c>
      <c r="U37" t="n">
        <v>0.6899999999999999</v>
      </c>
      <c r="V37" t="n">
        <v>0.78</v>
      </c>
      <c r="W37" t="n">
        <v>2.59</v>
      </c>
      <c r="X37" t="n">
        <v>0.33</v>
      </c>
      <c r="Y37" t="n">
        <v>0.5</v>
      </c>
      <c r="Z37" t="n">
        <v>10</v>
      </c>
      <c r="AA37" t="n">
        <v>339.0868498395992</v>
      </c>
      <c r="AB37" t="n">
        <v>463.9535874065701</v>
      </c>
      <c r="AC37" t="n">
        <v>419.6745081874359</v>
      </c>
      <c r="AD37" t="n">
        <v>339086.8498395992</v>
      </c>
      <c r="AE37" t="n">
        <v>463953.5874065702</v>
      </c>
      <c r="AF37" t="n">
        <v>2.348292730188603e-06</v>
      </c>
      <c r="AG37" t="n">
        <v>0.5566666666666666</v>
      </c>
      <c r="AH37" t="n">
        <v>419674.5081874359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2.4946</v>
      </c>
      <c r="E38" t="n">
        <v>40.09</v>
      </c>
      <c r="F38" t="n">
        <v>37.24</v>
      </c>
      <c r="G38" t="n">
        <v>223.47</v>
      </c>
      <c r="H38" t="n">
        <v>2.69</v>
      </c>
      <c r="I38" t="n">
        <v>10</v>
      </c>
      <c r="J38" t="n">
        <v>244.34</v>
      </c>
      <c r="K38" t="n">
        <v>53.44</v>
      </c>
      <c r="L38" t="n">
        <v>37</v>
      </c>
      <c r="M38" t="n">
        <v>3</v>
      </c>
      <c r="N38" t="n">
        <v>58.9</v>
      </c>
      <c r="O38" t="n">
        <v>30368.96</v>
      </c>
      <c r="P38" t="n">
        <v>430.56</v>
      </c>
      <c r="Q38" t="n">
        <v>790.17</v>
      </c>
      <c r="R38" t="n">
        <v>84.58</v>
      </c>
      <c r="S38" t="n">
        <v>58.53</v>
      </c>
      <c r="T38" t="n">
        <v>5926.32</v>
      </c>
      <c r="U38" t="n">
        <v>0.6899999999999999</v>
      </c>
      <c r="V38" t="n">
        <v>0.78</v>
      </c>
      <c r="W38" t="n">
        <v>2.6</v>
      </c>
      <c r="X38" t="n">
        <v>0.34</v>
      </c>
      <c r="Y38" t="n">
        <v>0.5</v>
      </c>
      <c r="Z38" t="n">
        <v>10</v>
      </c>
      <c r="AA38" t="n">
        <v>337.6846140143097</v>
      </c>
      <c r="AB38" t="n">
        <v>462.0349864881304</v>
      </c>
      <c r="AC38" t="n">
        <v>417.9390158478788</v>
      </c>
      <c r="AD38" t="n">
        <v>337684.6140143097</v>
      </c>
      <c r="AE38" t="n">
        <v>462034.9864881304</v>
      </c>
      <c r="AF38" t="n">
        <v>2.347728055758452e-06</v>
      </c>
      <c r="AG38" t="n">
        <v>0.5568055555555556</v>
      </c>
      <c r="AH38" t="n">
        <v>417939.0158478788</v>
      </c>
    </row>
    <row r="39">
      <c r="A39" t="n">
        <v>37</v>
      </c>
      <c r="B39" t="n">
        <v>95</v>
      </c>
      <c r="C39" t="inlineStr">
        <is>
          <t xml:space="preserve">CONCLUIDO	</t>
        </is>
      </c>
      <c r="D39" t="n">
        <v>2.4949</v>
      </c>
      <c r="E39" t="n">
        <v>40.08</v>
      </c>
      <c r="F39" t="n">
        <v>37.24</v>
      </c>
      <c r="G39" t="n">
        <v>223.45</v>
      </c>
      <c r="H39" t="n">
        <v>2.75</v>
      </c>
      <c r="I39" t="n">
        <v>10</v>
      </c>
      <c r="J39" t="n">
        <v>246.11</v>
      </c>
      <c r="K39" t="n">
        <v>53.44</v>
      </c>
      <c r="L39" t="n">
        <v>38</v>
      </c>
      <c r="M39" t="n">
        <v>1</v>
      </c>
      <c r="N39" t="n">
        <v>59.67</v>
      </c>
      <c r="O39" t="n">
        <v>30587.38</v>
      </c>
      <c r="P39" t="n">
        <v>432.14</v>
      </c>
      <c r="Q39" t="n">
        <v>790.23</v>
      </c>
      <c r="R39" t="n">
        <v>84.2</v>
      </c>
      <c r="S39" t="n">
        <v>58.53</v>
      </c>
      <c r="T39" t="n">
        <v>5737.63</v>
      </c>
      <c r="U39" t="n">
        <v>0.7</v>
      </c>
      <c r="V39" t="n">
        <v>0.78</v>
      </c>
      <c r="W39" t="n">
        <v>2.6</v>
      </c>
      <c r="X39" t="n">
        <v>0.34</v>
      </c>
      <c r="Y39" t="n">
        <v>0.5</v>
      </c>
      <c r="Z39" t="n">
        <v>10</v>
      </c>
      <c r="AA39" t="n">
        <v>338.5055507181768</v>
      </c>
      <c r="AB39" t="n">
        <v>463.1582283035328</v>
      </c>
      <c r="AC39" t="n">
        <v>418.9550570408989</v>
      </c>
      <c r="AD39" t="n">
        <v>338505.5507181768</v>
      </c>
      <c r="AE39" t="n">
        <v>463158.2283035328</v>
      </c>
      <c r="AF39" t="n">
        <v>2.348010392973527e-06</v>
      </c>
      <c r="AG39" t="n">
        <v>0.5566666666666666</v>
      </c>
      <c r="AH39" t="n">
        <v>418955.0570408989</v>
      </c>
    </row>
    <row r="40">
      <c r="A40" t="n">
        <v>38</v>
      </c>
      <c r="B40" t="n">
        <v>95</v>
      </c>
      <c r="C40" t="inlineStr">
        <is>
          <t xml:space="preserve">CONCLUIDO	</t>
        </is>
      </c>
      <c r="D40" t="n">
        <v>2.4948</v>
      </c>
      <c r="E40" t="n">
        <v>40.08</v>
      </c>
      <c r="F40" t="n">
        <v>37.24</v>
      </c>
      <c r="G40" t="n">
        <v>223.45</v>
      </c>
      <c r="H40" t="n">
        <v>2.8</v>
      </c>
      <c r="I40" t="n">
        <v>10</v>
      </c>
      <c r="J40" t="n">
        <v>247.89</v>
      </c>
      <c r="K40" t="n">
        <v>53.44</v>
      </c>
      <c r="L40" t="n">
        <v>39</v>
      </c>
      <c r="M40" t="n">
        <v>1</v>
      </c>
      <c r="N40" t="n">
        <v>60.45</v>
      </c>
      <c r="O40" t="n">
        <v>30806.92</v>
      </c>
      <c r="P40" t="n">
        <v>434.59</v>
      </c>
      <c r="Q40" t="n">
        <v>790.1799999999999</v>
      </c>
      <c r="R40" t="n">
        <v>84.47</v>
      </c>
      <c r="S40" t="n">
        <v>58.53</v>
      </c>
      <c r="T40" t="n">
        <v>5875.78</v>
      </c>
      <c r="U40" t="n">
        <v>0.6899999999999999</v>
      </c>
      <c r="V40" t="n">
        <v>0.78</v>
      </c>
      <c r="W40" t="n">
        <v>2.6</v>
      </c>
      <c r="X40" t="n">
        <v>0.34</v>
      </c>
      <c r="Y40" t="n">
        <v>0.5</v>
      </c>
      <c r="Z40" t="n">
        <v>10</v>
      </c>
      <c r="AA40" t="n">
        <v>339.8550375829349</v>
      </c>
      <c r="AB40" t="n">
        <v>465.0046557670534</v>
      </c>
      <c r="AC40" t="n">
        <v>420.6252640587783</v>
      </c>
      <c r="AD40" t="n">
        <v>339855.0375829349</v>
      </c>
      <c r="AE40" t="n">
        <v>465004.6557670534</v>
      </c>
      <c r="AF40" t="n">
        <v>2.347916280568502e-06</v>
      </c>
      <c r="AG40" t="n">
        <v>0.5566666666666666</v>
      </c>
      <c r="AH40" t="n">
        <v>420625.2640587784</v>
      </c>
    </row>
    <row r="41">
      <c r="A41" t="n">
        <v>39</v>
      </c>
      <c r="B41" t="n">
        <v>95</v>
      </c>
      <c r="C41" t="inlineStr">
        <is>
          <t xml:space="preserve">CONCLUIDO	</t>
        </is>
      </c>
      <c r="D41" t="n">
        <v>2.4945</v>
      </c>
      <c r="E41" t="n">
        <v>40.09</v>
      </c>
      <c r="F41" t="n">
        <v>37.25</v>
      </c>
      <c r="G41" t="n">
        <v>223.49</v>
      </c>
      <c r="H41" t="n">
        <v>2.85</v>
      </c>
      <c r="I41" t="n">
        <v>10</v>
      </c>
      <c r="J41" t="n">
        <v>249.68</v>
      </c>
      <c r="K41" t="n">
        <v>53.44</v>
      </c>
      <c r="L41" t="n">
        <v>40</v>
      </c>
      <c r="M41" t="n">
        <v>0</v>
      </c>
      <c r="N41" t="n">
        <v>61.24</v>
      </c>
      <c r="O41" t="n">
        <v>31027.6</v>
      </c>
      <c r="P41" t="n">
        <v>437.28</v>
      </c>
      <c r="Q41" t="n">
        <v>790.17</v>
      </c>
      <c r="R41" t="n">
        <v>84.41</v>
      </c>
      <c r="S41" t="n">
        <v>58.53</v>
      </c>
      <c r="T41" t="n">
        <v>5844.91</v>
      </c>
      <c r="U41" t="n">
        <v>0.6899999999999999</v>
      </c>
      <c r="V41" t="n">
        <v>0.78</v>
      </c>
      <c r="W41" t="n">
        <v>2.6</v>
      </c>
      <c r="X41" t="n">
        <v>0.35</v>
      </c>
      <c r="Y41" t="n">
        <v>0.5</v>
      </c>
      <c r="Z41" t="n">
        <v>10</v>
      </c>
      <c r="AA41" t="n">
        <v>341.3897532690458</v>
      </c>
      <c r="AB41" t="n">
        <v>467.1045214756679</v>
      </c>
      <c r="AC41" t="n">
        <v>422.5247215313428</v>
      </c>
      <c r="AD41" t="n">
        <v>341389.7532690458</v>
      </c>
      <c r="AE41" t="n">
        <v>467104.5214756679</v>
      </c>
      <c r="AF41" t="n">
        <v>2.347633943353426e-06</v>
      </c>
      <c r="AG41" t="n">
        <v>0.5568055555555556</v>
      </c>
      <c r="AH41" t="n">
        <v>422524.7215313428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1.6087</v>
      </c>
      <c r="E2" t="n">
        <v>62.16</v>
      </c>
      <c r="F2" t="n">
        <v>51.24</v>
      </c>
      <c r="G2" t="n">
        <v>8.31</v>
      </c>
      <c r="H2" t="n">
        <v>0.15</v>
      </c>
      <c r="I2" t="n">
        <v>370</v>
      </c>
      <c r="J2" t="n">
        <v>116.05</v>
      </c>
      <c r="K2" t="n">
        <v>43.4</v>
      </c>
      <c r="L2" t="n">
        <v>1</v>
      </c>
      <c r="M2" t="n">
        <v>368</v>
      </c>
      <c r="N2" t="n">
        <v>16.65</v>
      </c>
      <c r="O2" t="n">
        <v>14546.17</v>
      </c>
      <c r="P2" t="n">
        <v>508.78</v>
      </c>
      <c r="Q2" t="n">
        <v>790.33</v>
      </c>
      <c r="R2" t="n">
        <v>551.33</v>
      </c>
      <c r="S2" t="n">
        <v>58.53</v>
      </c>
      <c r="T2" t="n">
        <v>237502.06</v>
      </c>
      <c r="U2" t="n">
        <v>0.11</v>
      </c>
      <c r="V2" t="n">
        <v>0.57</v>
      </c>
      <c r="W2" t="n">
        <v>3.21</v>
      </c>
      <c r="X2" t="n">
        <v>14.33</v>
      </c>
      <c r="Y2" t="n">
        <v>0.5</v>
      </c>
      <c r="Z2" t="n">
        <v>10</v>
      </c>
      <c r="AA2" t="n">
        <v>604.6673539760413</v>
      </c>
      <c r="AB2" t="n">
        <v>827.3325497509776</v>
      </c>
      <c r="AC2" t="n">
        <v>748.37309237127</v>
      </c>
      <c r="AD2" t="n">
        <v>604667.3539760413</v>
      </c>
      <c r="AE2" t="n">
        <v>827332.5497509775</v>
      </c>
      <c r="AF2" t="n">
        <v>1.637901542850732e-06</v>
      </c>
      <c r="AG2" t="n">
        <v>0.8633333333333333</v>
      </c>
      <c r="AH2" t="n">
        <v>748373.0923712699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2.0692</v>
      </c>
      <c r="E3" t="n">
        <v>48.33</v>
      </c>
      <c r="F3" t="n">
        <v>42.61</v>
      </c>
      <c r="G3" t="n">
        <v>16.82</v>
      </c>
      <c r="H3" t="n">
        <v>0.3</v>
      </c>
      <c r="I3" t="n">
        <v>152</v>
      </c>
      <c r="J3" t="n">
        <v>117.34</v>
      </c>
      <c r="K3" t="n">
        <v>43.4</v>
      </c>
      <c r="L3" t="n">
        <v>2</v>
      </c>
      <c r="M3" t="n">
        <v>150</v>
      </c>
      <c r="N3" t="n">
        <v>16.94</v>
      </c>
      <c r="O3" t="n">
        <v>14705.49</v>
      </c>
      <c r="P3" t="n">
        <v>418.04</v>
      </c>
      <c r="Q3" t="n">
        <v>790.2</v>
      </c>
      <c r="R3" t="n">
        <v>263.62</v>
      </c>
      <c r="S3" t="n">
        <v>58.53</v>
      </c>
      <c r="T3" t="n">
        <v>94737.72</v>
      </c>
      <c r="U3" t="n">
        <v>0.22</v>
      </c>
      <c r="V3" t="n">
        <v>0.68</v>
      </c>
      <c r="W3" t="n">
        <v>2.83</v>
      </c>
      <c r="X3" t="n">
        <v>5.71</v>
      </c>
      <c r="Y3" t="n">
        <v>0.5</v>
      </c>
      <c r="Z3" t="n">
        <v>10</v>
      </c>
      <c r="AA3" t="n">
        <v>388.5328718207812</v>
      </c>
      <c r="AB3" t="n">
        <v>531.6078160857573</v>
      </c>
      <c r="AC3" t="n">
        <v>480.8719122347878</v>
      </c>
      <c r="AD3" t="n">
        <v>388532.8718207811</v>
      </c>
      <c r="AE3" t="n">
        <v>531607.8160857573</v>
      </c>
      <c r="AF3" t="n">
        <v>2.106760659207269e-06</v>
      </c>
      <c r="AG3" t="n">
        <v>0.67125</v>
      </c>
      <c r="AH3" t="n">
        <v>480871.9122347878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2.2331</v>
      </c>
      <c r="E4" t="n">
        <v>44.78</v>
      </c>
      <c r="F4" t="n">
        <v>40.43</v>
      </c>
      <c r="G4" t="n">
        <v>25.53</v>
      </c>
      <c r="H4" t="n">
        <v>0.45</v>
      </c>
      <c r="I4" t="n">
        <v>95</v>
      </c>
      <c r="J4" t="n">
        <v>118.63</v>
      </c>
      <c r="K4" t="n">
        <v>43.4</v>
      </c>
      <c r="L4" t="n">
        <v>3</v>
      </c>
      <c r="M4" t="n">
        <v>93</v>
      </c>
      <c r="N4" t="n">
        <v>17.23</v>
      </c>
      <c r="O4" t="n">
        <v>14865.24</v>
      </c>
      <c r="P4" t="n">
        <v>391.68</v>
      </c>
      <c r="Q4" t="n">
        <v>790.17</v>
      </c>
      <c r="R4" t="n">
        <v>190.95</v>
      </c>
      <c r="S4" t="n">
        <v>58.53</v>
      </c>
      <c r="T4" t="n">
        <v>58686.39</v>
      </c>
      <c r="U4" t="n">
        <v>0.31</v>
      </c>
      <c r="V4" t="n">
        <v>0.72</v>
      </c>
      <c r="W4" t="n">
        <v>2.73</v>
      </c>
      <c r="X4" t="n">
        <v>3.52</v>
      </c>
      <c r="Y4" t="n">
        <v>0.5</v>
      </c>
      <c r="Z4" t="n">
        <v>10</v>
      </c>
      <c r="AA4" t="n">
        <v>338.8641512451228</v>
      </c>
      <c r="AB4" t="n">
        <v>463.6488813648389</v>
      </c>
      <c r="AC4" t="n">
        <v>419.39888286267</v>
      </c>
      <c r="AD4" t="n">
        <v>338864.1512451228</v>
      </c>
      <c r="AE4" t="n">
        <v>463648.8813648389</v>
      </c>
      <c r="AF4" t="n">
        <v>2.273635814844265e-06</v>
      </c>
      <c r="AG4" t="n">
        <v>0.6219444444444444</v>
      </c>
      <c r="AH4" t="n">
        <v>419398.8828626699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2.3176</v>
      </c>
      <c r="E5" t="n">
        <v>43.15</v>
      </c>
      <c r="F5" t="n">
        <v>39.42</v>
      </c>
      <c r="G5" t="n">
        <v>34.27</v>
      </c>
      <c r="H5" t="n">
        <v>0.59</v>
      </c>
      <c r="I5" t="n">
        <v>69</v>
      </c>
      <c r="J5" t="n">
        <v>119.93</v>
      </c>
      <c r="K5" t="n">
        <v>43.4</v>
      </c>
      <c r="L5" t="n">
        <v>4</v>
      </c>
      <c r="M5" t="n">
        <v>67</v>
      </c>
      <c r="N5" t="n">
        <v>17.53</v>
      </c>
      <c r="O5" t="n">
        <v>15025.44</v>
      </c>
      <c r="P5" t="n">
        <v>376.96</v>
      </c>
      <c r="Q5" t="n">
        <v>790.17</v>
      </c>
      <c r="R5" t="n">
        <v>157.07</v>
      </c>
      <c r="S5" t="n">
        <v>58.53</v>
      </c>
      <c r="T5" t="n">
        <v>41880.46</v>
      </c>
      <c r="U5" t="n">
        <v>0.37</v>
      </c>
      <c r="V5" t="n">
        <v>0.74</v>
      </c>
      <c r="W5" t="n">
        <v>2.69</v>
      </c>
      <c r="X5" t="n">
        <v>2.51</v>
      </c>
      <c r="Y5" t="n">
        <v>0.5</v>
      </c>
      <c r="Z5" t="n">
        <v>10</v>
      </c>
      <c r="AA5" t="n">
        <v>315.6009437102683</v>
      </c>
      <c r="AB5" t="n">
        <v>431.8191345153672</v>
      </c>
      <c r="AC5" t="n">
        <v>390.6069223791815</v>
      </c>
      <c r="AD5" t="n">
        <v>315600.9437102682</v>
      </c>
      <c r="AE5" t="n">
        <v>431819.1345153672</v>
      </c>
      <c r="AF5" t="n">
        <v>2.359669680929233e-06</v>
      </c>
      <c r="AG5" t="n">
        <v>0.5993055555555555</v>
      </c>
      <c r="AH5" t="n">
        <v>390606.9223791815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2.3677</v>
      </c>
      <c r="E6" t="n">
        <v>42.24</v>
      </c>
      <c r="F6" t="n">
        <v>38.86</v>
      </c>
      <c r="G6" t="n">
        <v>43.18</v>
      </c>
      <c r="H6" t="n">
        <v>0.73</v>
      </c>
      <c r="I6" t="n">
        <v>54</v>
      </c>
      <c r="J6" t="n">
        <v>121.23</v>
      </c>
      <c r="K6" t="n">
        <v>43.4</v>
      </c>
      <c r="L6" t="n">
        <v>5</v>
      </c>
      <c r="M6" t="n">
        <v>52</v>
      </c>
      <c r="N6" t="n">
        <v>17.83</v>
      </c>
      <c r="O6" t="n">
        <v>15186.08</v>
      </c>
      <c r="P6" t="n">
        <v>367.28</v>
      </c>
      <c r="Q6" t="n">
        <v>790.1799999999999</v>
      </c>
      <c r="R6" t="n">
        <v>138.98</v>
      </c>
      <c r="S6" t="n">
        <v>58.53</v>
      </c>
      <c r="T6" t="n">
        <v>32910.25</v>
      </c>
      <c r="U6" t="n">
        <v>0.42</v>
      </c>
      <c r="V6" t="n">
        <v>0.75</v>
      </c>
      <c r="W6" t="n">
        <v>2.65</v>
      </c>
      <c r="X6" t="n">
        <v>1.96</v>
      </c>
      <c r="Y6" t="n">
        <v>0.5</v>
      </c>
      <c r="Z6" t="n">
        <v>10</v>
      </c>
      <c r="AA6" t="n">
        <v>302.1325986893577</v>
      </c>
      <c r="AB6" t="n">
        <v>413.3911506763104</v>
      </c>
      <c r="AC6" t="n">
        <v>373.9376794538865</v>
      </c>
      <c r="AD6" t="n">
        <v>302132.5986893578</v>
      </c>
      <c r="AE6" t="n">
        <v>413391.1506763104</v>
      </c>
      <c r="AF6" t="n">
        <v>2.410679109223397e-06</v>
      </c>
      <c r="AG6" t="n">
        <v>0.5866666666666667</v>
      </c>
      <c r="AH6" t="n">
        <v>373937.6794538865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2.4025</v>
      </c>
      <c r="E7" t="n">
        <v>41.62</v>
      </c>
      <c r="F7" t="n">
        <v>38.49</v>
      </c>
      <c r="G7" t="n">
        <v>52.48</v>
      </c>
      <c r="H7" t="n">
        <v>0.86</v>
      </c>
      <c r="I7" t="n">
        <v>44</v>
      </c>
      <c r="J7" t="n">
        <v>122.54</v>
      </c>
      <c r="K7" t="n">
        <v>43.4</v>
      </c>
      <c r="L7" t="n">
        <v>6</v>
      </c>
      <c r="M7" t="n">
        <v>42</v>
      </c>
      <c r="N7" t="n">
        <v>18.14</v>
      </c>
      <c r="O7" t="n">
        <v>15347.16</v>
      </c>
      <c r="P7" t="n">
        <v>358.32</v>
      </c>
      <c r="Q7" t="n">
        <v>790.17</v>
      </c>
      <c r="R7" t="n">
        <v>126.25</v>
      </c>
      <c r="S7" t="n">
        <v>58.53</v>
      </c>
      <c r="T7" t="n">
        <v>26592.35</v>
      </c>
      <c r="U7" t="n">
        <v>0.46</v>
      </c>
      <c r="V7" t="n">
        <v>0.75</v>
      </c>
      <c r="W7" t="n">
        <v>2.64</v>
      </c>
      <c r="X7" t="n">
        <v>1.59</v>
      </c>
      <c r="Y7" t="n">
        <v>0.5</v>
      </c>
      <c r="Z7" t="n">
        <v>10</v>
      </c>
      <c r="AA7" t="n">
        <v>291.8833816921024</v>
      </c>
      <c r="AB7" t="n">
        <v>399.3677198171238</v>
      </c>
      <c r="AC7" t="n">
        <v>361.2526251538918</v>
      </c>
      <c r="AD7" t="n">
        <v>291883.3816921024</v>
      </c>
      <c r="AE7" t="n">
        <v>399367.7198171238</v>
      </c>
      <c r="AF7" t="n">
        <v>2.446110807918744e-06</v>
      </c>
      <c r="AG7" t="n">
        <v>0.5780555555555555</v>
      </c>
      <c r="AH7" t="n">
        <v>361252.6251538918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2.422</v>
      </c>
      <c r="E8" t="n">
        <v>41.29</v>
      </c>
      <c r="F8" t="n">
        <v>38.3</v>
      </c>
      <c r="G8" t="n">
        <v>60.47</v>
      </c>
      <c r="H8" t="n">
        <v>1</v>
      </c>
      <c r="I8" t="n">
        <v>38</v>
      </c>
      <c r="J8" t="n">
        <v>123.85</v>
      </c>
      <c r="K8" t="n">
        <v>43.4</v>
      </c>
      <c r="L8" t="n">
        <v>7</v>
      </c>
      <c r="M8" t="n">
        <v>36</v>
      </c>
      <c r="N8" t="n">
        <v>18.45</v>
      </c>
      <c r="O8" t="n">
        <v>15508.69</v>
      </c>
      <c r="P8" t="n">
        <v>352.62</v>
      </c>
      <c r="Q8" t="n">
        <v>790.1900000000001</v>
      </c>
      <c r="R8" t="n">
        <v>119.77</v>
      </c>
      <c r="S8" t="n">
        <v>58.53</v>
      </c>
      <c r="T8" t="n">
        <v>23384.11</v>
      </c>
      <c r="U8" t="n">
        <v>0.49</v>
      </c>
      <c r="V8" t="n">
        <v>0.76</v>
      </c>
      <c r="W8" t="n">
        <v>2.64</v>
      </c>
      <c r="X8" t="n">
        <v>1.39</v>
      </c>
      <c r="Y8" t="n">
        <v>0.5</v>
      </c>
      <c r="Z8" t="n">
        <v>10</v>
      </c>
      <c r="AA8" t="n">
        <v>285.9260748620088</v>
      </c>
      <c r="AB8" t="n">
        <v>391.2166697943611</v>
      </c>
      <c r="AC8" t="n">
        <v>353.8794999052311</v>
      </c>
      <c r="AD8" t="n">
        <v>285926.0748620088</v>
      </c>
      <c r="AE8" t="n">
        <v>391216.6697943611</v>
      </c>
      <c r="AF8" t="n">
        <v>2.465964777015275e-06</v>
      </c>
      <c r="AG8" t="n">
        <v>0.5734722222222222</v>
      </c>
      <c r="AH8" t="n">
        <v>353879.4999052311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2.4448</v>
      </c>
      <c r="E9" t="n">
        <v>40.9</v>
      </c>
      <c r="F9" t="n">
        <v>38.05</v>
      </c>
      <c r="G9" t="n">
        <v>71.34999999999999</v>
      </c>
      <c r="H9" t="n">
        <v>1.13</v>
      </c>
      <c r="I9" t="n">
        <v>32</v>
      </c>
      <c r="J9" t="n">
        <v>125.16</v>
      </c>
      <c r="K9" t="n">
        <v>43.4</v>
      </c>
      <c r="L9" t="n">
        <v>8</v>
      </c>
      <c r="M9" t="n">
        <v>30</v>
      </c>
      <c r="N9" t="n">
        <v>18.76</v>
      </c>
      <c r="O9" t="n">
        <v>15670.68</v>
      </c>
      <c r="P9" t="n">
        <v>344.51</v>
      </c>
      <c r="Q9" t="n">
        <v>790.17</v>
      </c>
      <c r="R9" t="n">
        <v>111.78</v>
      </c>
      <c r="S9" t="n">
        <v>58.53</v>
      </c>
      <c r="T9" t="n">
        <v>19417.99</v>
      </c>
      <c r="U9" t="n">
        <v>0.52</v>
      </c>
      <c r="V9" t="n">
        <v>0.76</v>
      </c>
      <c r="W9" t="n">
        <v>2.62</v>
      </c>
      <c r="X9" t="n">
        <v>1.15</v>
      </c>
      <c r="Y9" t="n">
        <v>0.5</v>
      </c>
      <c r="Z9" t="n">
        <v>10</v>
      </c>
      <c r="AA9" t="n">
        <v>278.2155106675289</v>
      </c>
      <c r="AB9" t="n">
        <v>380.6667356973892</v>
      </c>
      <c r="AC9" t="n">
        <v>344.3364367115486</v>
      </c>
      <c r="AD9" t="n">
        <v>278215.5106675288</v>
      </c>
      <c r="AE9" t="n">
        <v>380666.7356973892</v>
      </c>
      <c r="AF9" t="n">
        <v>2.489178648574295e-06</v>
      </c>
      <c r="AG9" t="n">
        <v>0.5680555555555555</v>
      </c>
      <c r="AH9" t="n">
        <v>344336.4367115486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2.4606</v>
      </c>
      <c r="E10" t="n">
        <v>40.64</v>
      </c>
      <c r="F10" t="n">
        <v>37.89</v>
      </c>
      <c r="G10" t="n">
        <v>81.19</v>
      </c>
      <c r="H10" t="n">
        <v>1.26</v>
      </c>
      <c r="I10" t="n">
        <v>28</v>
      </c>
      <c r="J10" t="n">
        <v>126.48</v>
      </c>
      <c r="K10" t="n">
        <v>43.4</v>
      </c>
      <c r="L10" t="n">
        <v>9</v>
      </c>
      <c r="M10" t="n">
        <v>26</v>
      </c>
      <c r="N10" t="n">
        <v>19.08</v>
      </c>
      <c r="O10" t="n">
        <v>15833.12</v>
      </c>
      <c r="P10" t="n">
        <v>338.17</v>
      </c>
      <c r="Q10" t="n">
        <v>790.1900000000001</v>
      </c>
      <c r="R10" t="n">
        <v>106.2</v>
      </c>
      <c r="S10" t="n">
        <v>58.53</v>
      </c>
      <c r="T10" t="n">
        <v>16647.65</v>
      </c>
      <c r="U10" t="n">
        <v>0.55</v>
      </c>
      <c r="V10" t="n">
        <v>0.77</v>
      </c>
      <c r="W10" t="n">
        <v>2.62</v>
      </c>
      <c r="X10" t="n">
        <v>0.98</v>
      </c>
      <c r="Y10" t="n">
        <v>0.5</v>
      </c>
      <c r="Z10" t="n">
        <v>10</v>
      </c>
      <c r="AA10" t="n">
        <v>272.5870021385828</v>
      </c>
      <c r="AB10" t="n">
        <v>372.9655620158138</v>
      </c>
      <c r="AC10" t="n">
        <v>337.3702522374777</v>
      </c>
      <c r="AD10" t="n">
        <v>272587.0021385828</v>
      </c>
      <c r="AE10" t="n">
        <v>372965.5620158138</v>
      </c>
      <c r="AF10" t="n">
        <v>2.505265454303792e-06</v>
      </c>
      <c r="AG10" t="n">
        <v>0.5644444444444444</v>
      </c>
      <c r="AH10" t="n">
        <v>337370.2522374777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2.4707</v>
      </c>
      <c r="E11" t="n">
        <v>40.47</v>
      </c>
      <c r="F11" t="n">
        <v>37.79</v>
      </c>
      <c r="G11" t="n">
        <v>90.7</v>
      </c>
      <c r="H11" t="n">
        <v>1.38</v>
      </c>
      <c r="I11" t="n">
        <v>25</v>
      </c>
      <c r="J11" t="n">
        <v>127.8</v>
      </c>
      <c r="K11" t="n">
        <v>43.4</v>
      </c>
      <c r="L11" t="n">
        <v>10</v>
      </c>
      <c r="M11" t="n">
        <v>23</v>
      </c>
      <c r="N11" t="n">
        <v>19.4</v>
      </c>
      <c r="O11" t="n">
        <v>15996.02</v>
      </c>
      <c r="P11" t="n">
        <v>332.11</v>
      </c>
      <c r="Q11" t="n">
        <v>790.16</v>
      </c>
      <c r="R11" t="n">
        <v>103.11</v>
      </c>
      <c r="S11" t="n">
        <v>58.53</v>
      </c>
      <c r="T11" t="n">
        <v>15119.41</v>
      </c>
      <c r="U11" t="n">
        <v>0.57</v>
      </c>
      <c r="V11" t="n">
        <v>0.77</v>
      </c>
      <c r="W11" t="n">
        <v>2.61</v>
      </c>
      <c r="X11" t="n">
        <v>0.89</v>
      </c>
      <c r="Y11" t="n">
        <v>0.5</v>
      </c>
      <c r="Z11" t="n">
        <v>10</v>
      </c>
      <c r="AA11" t="n">
        <v>267.9261605270109</v>
      </c>
      <c r="AB11" t="n">
        <v>366.5883929010413</v>
      </c>
      <c r="AC11" t="n">
        <v>331.6017111926061</v>
      </c>
      <c r="AD11" t="n">
        <v>267926.1605270109</v>
      </c>
      <c r="AE11" t="n">
        <v>366588.3929010414</v>
      </c>
      <c r="AF11" t="n">
        <v>2.515548792143534e-06</v>
      </c>
      <c r="AG11" t="n">
        <v>0.5620833333333333</v>
      </c>
      <c r="AH11" t="n">
        <v>331601.7111926061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2.4777</v>
      </c>
      <c r="E12" t="n">
        <v>40.36</v>
      </c>
      <c r="F12" t="n">
        <v>37.73</v>
      </c>
      <c r="G12" t="n">
        <v>98.42</v>
      </c>
      <c r="H12" t="n">
        <v>1.5</v>
      </c>
      <c r="I12" t="n">
        <v>23</v>
      </c>
      <c r="J12" t="n">
        <v>129.13</v>
      </c>
      <c r="K12" t="n">
        <v>43.4</v>
      </c>
      <c r="L12" t="n">
        <v>11</v>
      </c>
      <c r="M12" t="n">
        <v>21</v>
      </c>
      <c r="N12" t="n">
        <v>19.73</v>
      </c>
      <c r="O12" t="n">
        <v>16159.39</v>
      </c>
      <c r="P12" t="n">
        <v>326.34</v>
      </c>
      <c r="Q12" t="n">
        <v>790.1799999999999</v>
      </c>
      <c r="R12" t="n">
        <v>100.88</v>
      </c>
      <c r="S12" t="n">
        <v>58.53</v>
      </c>
      <c r="T12" t="n">
        <v>14013.41</v>
      </c>
      <c r="U12" t="n">
        <v>0.58</v>
      </c>
      <c r="V12" t="n">
        <v>0.77</v>
      </c>
      <c r="W12" t="n">
        <v>2.61</v>
      </c>
      <c r="X12" t="n">
        <v>0.82</v>
      </c>
      <c r="Y12" t="n">
        <v>0.5</v>
      </c>
      <c r="Z12" t="n">
        <v>10</v>
      </c>
      <c r="AA12" t="n">
        <v>263.8764501478657</v>
      </c>
      <c r="AB12" t="n">
        <v>361.0474004996821</v>
      </c>
      <c r="AC12" t="n">
        <v>326.5895433292009</v>
      </c>
      <c r="AD12" t="n">
        <v>263876.4501478657</v>
      </c>
      <c r="AE12" t="n">
        <v>361047.4004996821</v>
      </c>
      <c r="AF12" t="n">
        <v>2.522675857973058e-06</v>
      </c>
      <c r="AG12" t="n">
        <v>0.5605555555555556</v>
      </c>
      <c r="AH12" t="n">
        <v>326589.5433292009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2.4854</v>
      </c>
      <c r="E13" t="n">
        <v>40.23</v>
      </c>
      <c r="F13" t="n">
        <v>37.65</v>
      </c>
      <c r="G13" t="n">
        <v>107.57</v>
      </c>
      <c r="H13" t="n">
        <v>1.63</v>
      </c>
      <c r="I13" t="n">
        <v>21</v>
      </c>
      <c r="J13" t="n">
        <v>130.45</v>
      </c>
      <c r="K13" t="n">
        <v>43.4</v>
      </c>
      <c r="L13" t="n">
        <v>12</v>
      </c>
      <c r="M13" t="n">
        <v>19</v>
      </c>
      <c r="N13" t="n">
        <v>20.05</v>
      </c>
      <c r="O13" t="n">
        <v>16323.22</v>
      </c>
      <c r="P13" t="n">
        <v>319.45</v>
      </c>
      <c r="Q13" t="n">
        <v>790.16</v>
      </c>
      <c r="R13" t="n">
        <v>98.18000000000001</v>
      </c>
      <c r="S13" t="n">
        <v>58.53</v>
      </c>
      <c r="T13" t="n">
        <v>12673.51</v>
      </c>
      <c r="U13" t="n">
        <v>0.6</v>
      </c>
      <c r="V13" t="n">
        <v>0.77</v>
      </c>
      <c r="W13" t="n">
        <v>2.61</v>
      </c>
      <c r="X13" t="n">
        <v>0.75</v>
      </c>
      <c r="Y13" t="n">
        <v>0.5</v>
      </c>
      <c r="Z13" t="n">
        <v>10</v>
      </c>
      <c r="AA13" t="n">
        <v>259.1203859367151</v>
      </c>
      <c r="AB13" t="n">
        <v>354.5399436232415</v>
      </c>
      <c r="AC13" t="n">
        <v>320.7031490037746</v>
      </c>
      <c r="AD13" t="n">
        <v>259120.3859367151</v>
      </c>
      <c r="AE13" t="n">
        <v>354539.9436232415</v>
      </c>
      <c r="AF13" t="n">
        <v>2.530515630385534e-06</v>
      </c>
      <c r="AG13" t="n">
        <v>0.55875</v>
      </c>
      <c r="AH13" t="n">
        <v>320703.1490037746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2.4925</v>
      </c>
      <c r="E14" t="n">
        <v>40.12</v>
      </c>
      <c r="F14" t="n">
        <v>37.58</v>
      </c>
      <c r="G14" t="n">
        <v>118.68</v>
      </c>
      <c r="H14" t="n">
        <v>1.74</v>
      </c>
      <c r="I14" t="n">
        <v>19</v>
      </c>
      <c r="J14" t="n">
        <v>131.79</v>
      </c>
      <c r="K14" t="n">
        <v>43.4</v>
      </c>
      <c r="L14" t="n">
        <v>13</v>
      </c>
      <c r="M14" t="n">
        <v>16</v>
      </c>
      <c r="N14" t="n">
        <v>20.39</v>
      </c>
      <c r="O14" t="n">
        <v>16487.53</v>
      </c>
      <c r="P14" t="n">
        <v>311</v>
      </c>
      <c r="Q14" t="n">
        <v>790.16</v>
      </c>
      <c r="R14" t="n">
        <v>95.98999999999999</v>
      </c>
      <c r="S14" t="n">
        <v>58.53</v>
      </c>
      <c r="T14" t="n">
        <v>11587.25</v>
      </c>
      <c r="U14" t="n">
        <v>0.61</v>
      </c>
      <c r="V14" t="n">
        <v>0.77</v>
      </c>
      <c r="W14" t="n">
        <v>2.61</v>
      </c>
      <c r="X14" t="n">
        <v>0.68</v>
      </c>
      <c r="Y14" t="n">
        <v>0.5</v>
      </c>
      <c r="Z14" t="n">
        <v>10</v>
      </c>
      <c r="AA14" t="n">
        <v>253.624879683835</v>
      </c>
      <c r="AB14" t="n">
        <v>347.020749523262</v>
      </c>
      <c r="AC14" t="n">
        <v>313.9015762355463</v>
      </c>
      <c r="AD14" t="n">
        <v>253624.8796838351</v>
      </c>
      <c r="AE14" t="n">
        <v>347020.749523262</v>
      </c>
      <c r="AF14" t="n">
        <v>2.537744511441195e-06</v>
      </c>
      <c r="AG14" t="n">
        <v>0.5572222222222222</v>
      </c>
      <c r="AH14" t="n">
        <v>313901.5762355463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2.5006</v>
      </c>
      <c r="E15" t="n">
        <v>39.99</v>
      </c>
      <c r="F15" t="n">
        <v>37.5</v>
      </c>
      <c r="G15" t="n">
        <v>132.35</v>
      </c>
      <c r="H15" t="n">
        <v>1.86</v>
      </c>
      <c r="I15" t="n">
        <v>17</v>
      </c>
      <c r="J15" t="n">
        <v>133.12</v>
      </c>
      <c r="K15" t="n">
        <v>43.4</v>
      </c>
      <c r="L15" t="n">
        <v>14</v>
      </c>
      <c r="M15" t="n">
        <v>11</v>
      </c>
      <c r="N15" t="n">
        <v>20.72</v>
      </c>
      <c r="O15" t="n">
        <v>16652.31</v>
      </c>
      <c r="P15" t="n">
        <v>308.3</v>
      </c>
      <c r="Q15" t="n">
        <v>790.17</v>
      </c>
      <c r="R15" t="n">
        <v>93.29000000000001</v>
      </c>
      <c r="S15" t="n">
        <v>58.53</v>
      </c>
      <c r="T15" t="n">
        <v>10246.88</v>
      </c>
      <c r="U15" t="n">
        <v>0.63</v>
      </c>
      <c r="V15" t="n">
        <v>0.77</v>
      </c>
      <c r="W15" t="n">
        <v>2.6</v>
      </c>
      <c r="X15" t="n">
        <v>0.6</v>
      </c>
      <c r="Y15" t="n">
        <v>0.5</v>
      </c>
      <c r="Z15" t="n">
        <v>10</v>
      </c>
      <c r="AA15" t="n">
        <v>251.1688287898704</v>
      </c>
      <c r="AB15" t="n">
        <v>343.660272336823</v>
      </c>
      <c r="AC15" t="n">
        <v>310.8618182753207</v>
      </c>
      <c r="AD15" t="n">
        <v>251168.8287898704</v>
      </c>
      <c r="AE15" t="n">
        <v>343660.2723368231</v>
      </c>
      <c r="AF15" t="n">
        <v>2.545991544758215e-06</v>
      </c>
      <c r="AG15" t="n">
        <v>0.5554166666666667</v>
      </c>
      <c r="AH15" t="n">
        <v>310861.8182753208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2.5034</v>
      </c>
      <c r="E16" t="n">
        <v>39.95</v>
      </c>
      <c r="F16" t="n">
        <v>37.48</v>
      </c>
      <c r="G16" t="n">
        <v>140.55</v>
      </c>
      <c r="H16" t="n">
        <v>1.97</v>
      </c>
      <c r="I16" t="n">
        <v>16</v>
      </c>
      <c r="J16" t="n">
        <v>134.46</v>
      </c>
      <c r="K16" t="n">
        <v>43.4</v>
      </c>
      <c r="L16" t="n">
        <v>15</v>
      </c>
      <c r="M16" t="n">
        <v>7</v>
      </c>
      <c r="N16" t="n">
        <v>21.06</v>
      </c>
      <c r="O16" t="n">
        <v>16817.7</v>
      </c>
      <c r="P16" t="n">
        <v>302.8</v>
      </c>
      <c r="Q16" t="n">
        <v>790.16</v>
      </c>
      <c r="R16" t="n">
        <v>92.18000000000001</v>
      </c>
      <c r="S16" t="n">
        <v>58.53</v>
      </c>
      <c r="T16" t="n">
        <v>9699.9</v>
      </c>
      <c r="U16" t="n">
        <v>0.63</v>
      </c>
      <c r="V16" t="n">
        <v>0.77</v>
      </c>
      <c r="W16" t="n">
        <v>2.61</v>
      </c>
      <c r="X16" t="n">
        <v>0.58</v>
      </c>
      <c r="Y16" t="n">
        <v>0.5</v>
      </c>
      <c r="Z16" t="n">
        <v>10</v>
      </c>
      <c r="AA16" t="n">
        <v>247.8582647412485</v>
      </c>
      <c r="AB16" t="n">
        <v>339.1306125537228</v>
      </c>
      <c r="AC16" t="n">
        <v>306.7644628645007</v>
      </c>
      <c r="AD16" t="n">
        <v>247858.2647412485</v>
      </c>
      <c r="AE16" t="n">
        <v>339130.6125537227</v>
      </c>
      <c r="AF16" t="n">
        <v>2.548842371090024e-06</v>
      </c>
      <c r="AG16" t="n">
        <v>0.5548611111111111</v>
      </c>
      <c r="AH16" t="n">
        <v>306764.4628645006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2.5038</v>
      </c>
      <c r="E17" t="n">
        <v>39.94</v>
      </c>
      <c r="F17" t="n">
        <v>37.47</v>
      </c>
      <c r="G17" t="n">
        <v>140.52</v>
      </c>
      <c r="H17" t="n">
        <v>2.08</v>
      </c>
      <c r="I17" t="n">
        <v>16</v>
      </c>
      <c r="J17" t="n">
        <v>135.81</v>
      </c>
      <c r="K17" t="n">
        <v>43.4</v>
      </c>
      <c r="L17" t="n">
        <v>16</v>
      </c>
      <c r="M17" t="n">
        <v>2</v>
      </c>
      <c r="N17" t="n">
        <v>21.41</v>
      </c>
      <c r="O17" t="n">
        <v>16983.46</v>
      </c>
      <c r="P17" t="n">
        <v>304.75</v>
      </c>
      <c r="Q17" t="n">
        <v>790.16</v>
      </c>
      <c r="R17" t="n">
        <v>91.83</v>
      </c>
      <c r="S17" t="n">
        <v>58.53</v>
      </c>
      <c r="T17" t="n">
        <v>9524.360000000001</v>
      </c>
      <c r="U17" t="n">
        <v>0.64</v>
      </c>
      <c r="V17" t="n">
        <v>0.77</v>
      </c>
      <c r="W17" t="n">
        <v>2.61</v>
      </c>
      <c r="X17" t="n">
        <v>0.57</v>
      </c>
      <c r="Y17" t="n">
        <v>0.5</v>
      </c>
      <c r="Z17" t="n">
        <v>10</v>
      </c>
      <c r="AA17" t="n">
        <v>248.8570186856315</v>
      </c>
      <c r="AB17" t="n">
        <v>340.4971517623413</v>
      </c>
      <c r="AC17" t="n">
        <v>308.0005814889988</v>
      </c>
      <c r="AD17" t="n">
        <v>248857.0186856315</v>
      </c>
      <c r="AE17" t="n">
        <v>340497.1517623413</v>
      </c>
      <c r="AF17" t="n">
        <v>2.549249631994569e-06</v>
      </c>
      <c r="AG17" t="n">
        <v>0.5547222222222222</v>
      </c>
      <c r="AH17" t="n">
        <v>308000.5814889988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2.504</v>
      </c>
      <c r="E18" t="n">
        <v>39.94</v>
      </c>
      <c r="F18" t="n">
        <v>37.47</v>
      </c>
      <c r="G18" t="n">
        <v>140.51</v>
      </c>
      <c r="H18" t="n">
        <v>2.19</v>
      </c>
      <c r="I18" t="n">
        <v>16</v>
      </c>
      <c r="J18" t="n">
        <v>137.15</v>
      </c>
      <c r="K18" t="n">
        <v>43.4</v>
      </c>
      <c r="L18" t="n">
        <v>17</v>
      </c>
      <c r="M18" t="n">
        <v>0</v>
      </c>
      <c r="N18" t="n">
        <v>21.75</v>
      </c>
      <c r="O18" t="n">
        <v>17149.71</v>
      </c>
      <c r="P18" t="n">
        <v>306.35</v>
      </c>
      <c r="Q18" t="n">
        <v>790.16</v>
      </c>
      <c r="R18" t="n">
        <v>91.65000000000001</v>
      </c>
      <c r="S18" t="n">
        <v>58.53</v>
      </c>
      <c r="T18" t="n">
        <v>9432.1</v>
      </c>
      <c r="U18" t="n">
        <v>0.64</v>
      </c>
      <c r="V18" t="n">
        <v>0.77</v>
      </c>
      <c r="W18" t="n">
        <v>2.62</v>
      </c>
      <c r="X18" t="n">
        <v>0.57</v>
      </c>
      <c r="Y18" t="n">
        <v>0.5</v>
      </c>
      <c r="Z18" t="n">
        <v>10</v>
      </c>
      <c r="AA18" t="n">
        <v>249.7067329191186</v>
      </c>
      <c r="AB18" t="n">
        <v>341.6597682633441</v>
      </c>
      <c r="AC18" t="n">
        <v>309.0522395028888</v>
      </c>
      <c r="AD18" t="n">
        <v>249706.7329191186</v>
      </c>
      <c r="AE18" t="n">
        <v>341659.7682633441</v>
      </c>
      <c r="AF18" t="n">
        <v>2.549453262446841e-06</v>
      </c>
      <c r="AG18" t="n">
        <v>0.5547222222222222</v>
      </c>
      <c r="AH18" t="n">
        <v>309052.2395028888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1.8012</v>
      </c>
      <c r="E2" t="n">
        <v>55.52</v>
      </c>
      <c r="F2" t="n">
        <v>48.08</v>
      </c>
      <c r="G2" t="n">
        <v>9.91</v>
      </c>
      <c r="H2" t="n">
        <v>0.2</v>
      </c>
      <c r="I2" t="n">
        <v>291</v>
      </c>
      <c r="J2" t="n">
        <v>89.87</v>
      </c>
      <c r="K2" t="n">
        <v>37.55</v>
      </c>
      <c r="L2" t="n">
        <v>1</v>
      </c>
      <c r="M2" t="n">
        <v>289</v>
      </c>
      <c r="N2" t="n">
        <v>11.32</v>
      </c>
      <c r="O2" t="n">
        <v>11317.98</v>
      </c>
      <c r="P2" t="n">
        <v>400.48</v>
      </c>
      <c r="Q2" t="n">
        <v>790.33</v>
      </c>
      <c r="R2" t="n">
        <v>446.16</v>
      </c>
      <c r="S2" t="n">
        <v>58.53</v>
      </c>
      <c r="T2" t="n">
        <v>185314.17</v>
      </c>
      <c r="U2" t="n">
        <v>0.13</v>
      </c>
      <c r="V2" t="n">
        <v>0.6</v>
      </c>
      <c r="W2" t="n">
        <v>3.07</v>
      </c>
      <c r="X2" t="n">
        <v>11.17</v>
      </c>
      <c r="Y2" t="n">
        <v>0.5</v>
      </c>
      <c r="Z2" t="n">
        <v>10</v>
      </c>
      <c r="AA2" t="n">
        <v>431.7785521292659</v>
      </c>
      <c r="AB2" t="n">
        <v>590.7784637485909</v>
      </c>
      <c r="AC2" t="n">
        <v>534.3953963312063</v>
      </c>
      <c r="AD2" t="n">
        <v>431778.5521292659</v>
      </c>
      <c r="AE2" t="n">
        <v>590778.4637485909</v>
      </c>
      <c r="AF2" t="n">
        <v>1.910311565804779e-06</v>
      </c>
      <c r="AG2" t="n">
        <v>0.7711111111111112</v>
      </c>
      <c r="AH2" t="n">
        <v>534395.3963312063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2.1858</v>
      </c>
      <c r="E3" t="n">
        <v>45.75</v>
      </c>
      <c r="F3" t="n">
        <v>41.49</v>
      </c>
      <c r="G3" t="n">
        <v>20.24</v>
      </c>
      <c r="H3" t="n">
        <v>0.39</v>
      </c>
      <c r="I3" t="n">
        <v>123</v>
      </c>
      <c r="J3" t="n">
        <v>91.09999999999999</v>
      </c>
      <c r="K3" t="n">
        <v>37.55</v>
      </c>
      <c r="L3" t="n">
        <v>2</v>
      </c>
      <c r="M3" t="n">
        <v>121</v>
      </c>
      <c r="N3" t="n">
        <v>11.54</v>
      </c>
      <c r="O3" t="n">
        <v>11468.97</v>
      </c>
      <c r="P3" t="n">
        <v>338.62</v>
      </c>
      <c r="Q3" t="n">
        <v>790.23</v>
      </c>
      <c r="R3" t="n">
        <v>225.81</v>
      </c>
      <c r="S3" t="n">
        <v>58.53</v>
      </c>
      <c r="T3" t="n">
        <v>75979.53</v>
      </c>
      <c r="U3" t="n">
        <v>0.26</v>
      </c>
      <c r="V3" t="n">
        <v>0.7</v>
      </c>
      <c r="W3" t="n">
        <v>2.79</v>
      </c>
      <c r="X3" t="n">
        <v>4.58</v>
      </c>
      <c r="Y3" t="n">
        <v>0.5</v>
      </c>
      <c r="Z3" t="n">
        <v>10</v>
      </c>
      <c r="AA3" t="n">
        <v>303.4328239274966</v>
      </c>
      <c r="AB3" t="n">
        <v>415.170176209021</v>
      </c>
      <c r="AC3" t="n">
        <v>375.5469172866333</v>
      </c>
      <c r="AD3" t="n">
        <v>303432.8239274966</v>
      </c>
      <c r="AE3" t="n">
        <v>415170.176209021</v>
      </c>
      <c r="AF3" t="n">
        <v>2.318209538383347e-06</v>
      </c>
      <c r="AG3" t="n">
        <v>0.6354166666666666</v>
      </c>
      <c r="AH3" t="n">
        <v>375546.9172866333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2.3136</v>
      </c>
      <c r="E4" t="n">
        <v>43.22</v>
      </c>
      <c r="F4" t="n">
        <v>39.81</v>
      </c>
      <c r="G4" t="n">
        <v>30.62</v>
      </c>
      <c r="H4" t="n">
        <v>0.57</v>
      </c>
      <c r="I4" t="n">
        <v>78</v>
      </c>
      <c r="J4" t="n">
        <v>92.31999999999999</v>
      </c>
      <c r="K4" t="n">
        <v>37.55</v>
      </c>
      <c r="L4" t="n">
        <v>3</v>
      </c>
      <c r="M4" t="n">
        <v>76</v>
      </c>
      <c r="N4" t="n">
        <v>11.77</v>
      </c>
      <c r="O4" t="n">
        <v>11620.34</v>
      </c>
      <c r="P4" t="n">
        <v>318.3</v>
      </c>
      <c r="Q4" t="n">
        <v>790.1900000000001</v>
      </c>
      <c r="R4" t="n">
        <v>169.75</v>
      </c>
      <c r="S4" t="n">
        <v>58.53</v>
      </c>
      <c r="T4" t="n">
        <v>48174.88</v>
      </c>
      <c r="U4" t="n">
        <v>0.34</v>
      </c>
      <c r="V4" t="n">
        <v>0.73</v>
      </c>
      <c r="W4" t="n">
        <v>2.72</v>
      </c>
      <c r="X4" t="n">
        <v>2.91</v>
      </c>
      <c r="Y4" t="n">
        <v>0.5</v>
      </c>
      <c r="Z4" t="n">
        <v>10</v>
      </c>
      <c r="AA4" t="n">
        <v>271.4030496664281</v>
      </c>
      <c r="AB4" t="n">
        <v>371.345626011115</v>
      </c>
      <c r="AC4" t="n">
        <v>335.9049206514729</v>
      </c>
      <c r="AD4" t="n">
        <v>271403.0496664281</v>
      </c>
      <c r="AE4" t="n">
        <v>371345.626011115</v>
      </c>
      <c r="AF4" t="n">
        <v>2.453751298382154e-06</v>
      </c>
      <c r="AG4" t="n">
        <v>0.6002777777777778</v>
      </c>
      <c r="AH4" t="n">
        <v>335904.9206514729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2.3818</v>
      </c>
      <c r="E5" t="n">
        <v>41.99</v>
      </c>
      <c r="F5" t="n">
        <v>38.99</v>
      </c>
      <c r="G5" t="n">
        <v>41.77</v>
      </c>
      <c r="H5" t="n">
        <v>0.75</v>
      </c>
      <c r="I5" t="n">
        <v>56</v>
      </c>
      <c r="J5" t="n">
        <v>93.55</v>
      </c>
      <c r="K5" t="n">
        <v>37.55</v>
      </c>
      <c r="L5" t="n">
        <v>4</v>
      </c>
      <c r="M5" t="n">
        <v>54</v>
      </c>
      <c r="N5" t="n">
        <v>12</v>
      </c>
      <c r="O5" t="n">
        <v>11772.07</v>
      </c>
      <c r="P5" t="n">
        <v>305.5</v>
      </c>
      <c r="Q5" t="n">
        <v>790.17</v>
      </c>
      <c r="R5" t="n">
        <v>142.64</v>
      </c>
      <c r="S5" t="n">
        <v>58.53</v>
      </c>
      <c r="T5" t="n">
        <v>34730.33</v>
      </c>
      <c r="U5" t="n">
        <v>0.41</v>
      </c>
      <c r="V5" t="n">
        <v>0.74</v>
      </c>
      <c r="W5" t="n">
        <v>2.67</v>
      </c>
      <c r="X5" t="n">
        <v>2.08</v>
      </c>
      <c r="Y5" t="n">
        <v>0.5</v>
      </c>
      <c r="Z5" t="n">
        <v>10</v>
      </c>
      <c r="AA5" t="n">
        <v>254.7508341045346</v>
      </c>
      <c r="AB5" t="n">
        <v>348.5613300352656</v>
      </c>
      <c r="AC5" t="n">
        <v>315.2951259057032</v>
      </c>
      <c r="AD5" t="n">
        <v>254750.8341045346</v>
      </c>
      <c r="AE5" t="n">
        <v>348561.3300352656</v>
      </c>
      <c r="AF5" t="n">
        <v>2.526082660134256e-06</v>
      </c>
      <c r="AG5" t="n">
        <v>0.5831944444444445</v>
      </c>
      <c r="AH5" t="n">
        <v>315295.1259057032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2.4221</v>
      </c>
      <c r="E6" t="n">
        <v>41.29</v>
      </c>
      <c r="F6" t="n">
        <v>38.52</v>
      </c>
      <c r="G6" t="n">
        <v>52.52</v>
      </c>
      <c r="H6" t="n">
        <v>0.93</v>
      </c>
      <c r="I6" t="n">
        <v>44</v>
      </c>
      <c r="J6" t="n">
        <v>94.79000000000001</v>
      </c>
      <c r="K6" t="n">
        <v>37.55</v>
      </c>
      <c r="L6" t="n">
        <v>5</v>
      </c>
      <c r="M6" t="n">
        <v>42</v>
      </c>
      <c r="N6" t="n">
        <v>12.23</v>
      </c>
      <c r="O6" t="n">
        <v>11924.18</v>
      </c>
      <c r="P6" t="n">
        <v>294.64</v>
      </c>
      <c r="Q6" t="n">
        <v>790.1799999999999</v>
      </c>
      <c r="R6" t="n">
        <v>126.98</v>
      </c>
      <c r="S6" t="n">
        <v>58.53</v>
      </c>
      <c r="T6" t="n">
        <v>26958.17</v>
      </c>
      <c r="U6" t="n">
        <v>0.46</v>
      </c>
      <c r="V6" t="n">
        <v>0.75</v>
      </c>
      <c r="W6" t="n">
        <v>2.65</v>
      </c>
      <c r="X6" t="n">
        <v>1.61</v>
      </c>
      <c r="Y6" t="n">
        <v>0.5</v>
      </c>
      <c r="Z6" t="n">
        <v>10</v>
      </c>
      <c r="AA6" t="n">
        <v>243.5280745530797</v>
      </c>
      <c r="AB6" t="n">
        <v>333.2058553037648</v>
      </c>
      <c r="AC6" t="n">
        <v>301.4051561310278</v>
      </c>
      <c r="AD6" t="n">
        <v>243528.0745530797</v>
      </c>
      <c r="AE6" t="n">
        <v>333205.8553037648</v>
      </c>
      <c r="AF6" t="n">
        <v>2.568823919351407e-06</v>
      </c>
      <c r="AG6" t="n">
        <v>0.5734722222222222</v>
      </c>
      <c r="AH6" t="n">
        <v>301405.1561310277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2.454</v>
      </c>
      <c r="E7" t="n">
        <v>40.75</v>
      </c>
      <c r="F7" t="n">
        <v>38.15</v>
      </c>
      <c r="G7" t="n">
        <v>65.40000000000001</v>
      </c>
      <c r="H7" t="n">
        <v>1.1</v>
      </c>
      <c r="I7" t="n">
        <v>35</v>
      </c>
      <c r="J7" t="n">
        <v>96.02</v>
      </c>
      <c r="K7" t="n">
        <v>37.55</v>
      </c>
      <c r="L7" t="n">
        <v>6</v>
      </c>
      <c r="M7" t="n">
        <v>33</v>
      </c>
      <c r="N7" t="n">
        <v>12.47</v>
      </c>
      <c r="O7" t="n">
        <v>12076.67</v>
      </c>
      <c r="P7" t="n">
        <v>283.83</v>
      </c>
      <c r="Q7" t="n">
        <v>790.17</v>
      </c>
      <c r="R7" t="n">
        <v>115.1</v>
      </c>
      <c r="S7" t="n">
        <v>58.53</v>
      </c>
      <c r="T7" t="n">
        <v>21064.77</v>
      </c>
      <c r="U7" t="n">
        <v>0.51</v>
      </c>
      <c r="V7" t="n">
        <v>0.76</v>
      </c>
      <c r="W7" t="n">
        <v>2.62</v>
      </c>
      <c r="X7" t="n">
        <v>1.25</v>
      </c>
      <c r="Y7" t="n">
        <v>0.5</v>
      </c>
      <c r="Z7" t="n">
        <v>10</v>
      </c>
      <c r="AA7" t="n">
        <v>233.6824916505315</v>
      </c>
      <c r="AB7" t="n">
        <v>319.7346944200426</v>
      </c>
      <c r="AC7" t="n">
        <v>289.2196639351507</v>
      </c>
      <c r="AD7" t="n">
        <v>233682.4916505314</v>
      </c>
      <c r="AE7" t="n">
        <v>319734.6944200426</v>
      </c>
      <c r="AF7" t="n">
        <v>2.60265633049352e-06</v>
      </c>
      <c r="AG7" t="n">
        <v>0.5659722222222222</v>
      </c>
      <c r="AH7" t="n">
        <v>289219.6639351507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2.4682</v>
      </c>
      <c r="E8" t="n">
        <v>40.52</v>
      </c>
      <c r="F8" t="n">
        <v>38.01</v>
      </c>
      <c r="G8" t="n">
        <v>76.02</v>
      </c>
      <c r="H8" t="n">
        <v>1.27</v>
      </c>
      <c r="I8" t="n">
        <v>30</v>
      </c>
      <c r="J8" t="n">
        <v>97.26000000000001</v>
      </c>
      <c r="K8" t="n">
        <v>37.55</v>
      </c>
      <c r="L8" t="n">
        <v>7</v>
      </c>
      <c r="M8" t="n">
        <v>28</v>
      </c>
      <c r="N8" t="n">
        <v>12.71</v>
      </c>
      <c r="O8" t="n">
        <v>12229.54</v>
      </c>
      <c r="P8" t="n">
        <v>276.51</v>
      </c>
      <c r="Q8" t="n">
        <v>790.16</v>
      </c>
      <c r="R8" t="n">
        <v>110.29</v>
      </c>
      <c r="S8" t="n">
        <v>58.53</v>
      </c>
      <c r="T8" t="n">
        <v>18685.39</v>
      </c>
      <c r="U8" t="n">
        <v>0.53</v>
      </c>
      <c r="V8" t="n">
        <v>0.76</v>
      </c>
      <c r="W8" t="n">
        <v>2.62</v>
      </c>
      <c r="X8" t="n">
        <v>1.11</v>
      </c>
      <c r="Y8" t="n">
        <v>0.5</v>
      </c>
      <c r="Z8" t="n">
        <v>10</v>
      </c>
      <c r="AA8" t="n">
        <v>228.0464742502074</v>
      </c>
      <c r="AB8" t="n">
        <v>312.0232467693838</v>
      </c>
      <c r="AC8" t="n">
        <v>282.2441860251835</v>
      </c>
      <c r="AD8" t="n">
        <v>228046.4742502075</v>
      </c>
      <c r="AE8" t="n">
        <v>312023.2467693838</v>
      </c>
      <c r="AF8" t="n">
        <v>2.617716526048942e-06</v>
      </c>
      <c r="AG8" t="n">
        <v>0.5627777777777778</v>
      </c>
      <c r="AH8" t="n">
        <v>282244.1860251835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2.4865</v>
      </c>
      <c r="E9" t="n">
        <v>40.22</v>
      </c>
      <c r="F9" t="n">
        <v>37.81</v>
      </c>
      <c r="G9" t="n">
        <v>90.73</v>
      </c>
      <c r="H9" t="n">
        <v>1.43</v>
      </c>
      <c r="I9" t="n">
        <v>25</v>
      </c>
      <c r="J9" t="n">
        <v>98.5</v>
      </c>
      <c r="K9" t="n">
        <v>37.55</v>
      </c>
      <c r="L9" t="n">
        <v>8</v>
      </c>
      <c r="M9" t="n">
        <v>22</v>
      </c>
      <c r="N9" t="n">
        <v>12.95</v>
      </c>
      <c r="O9" t="n">
        <v>12382.79</v>
      </c>
      <c r="P9" t="n">
        <v>266.43</v>
      </c>
      <c r="Q9" t="n">
        <v>790.1799999999999</v>
      </c>
      <c r="R9" t="n">
        <v>103.3</v>
      </c>
      <c r="S9" t="n">
        <v>58.53</v>
      </c>
      <c r="T9" t="n">
        <v>15213.25</v>
      </c>
      <c r="U9" t="n">
        <v>0.57</v>
      </c>
      <c r="V9" t="n">
        <v>0.77</v>
      </c>
      <c r="W9" t="n">
        <v>2.62</v>
      </c>
      <c r="X9" t="n">
        <v>0.9</v>
      </c>
      <c r="Y9" t="n">
        <v>0.5</v>
      </c>
      <c r="Z9" t="n">
        <v>10</v>
      </c>
      <c r="AA9" t="n">
        <v>220.4870888138275</v>
      </c>
      <c r="AB9" t="n">
        <v>301.6801621187857</v>
      </c>
      <c r="AC9" t="n">
        <v>272.8882308570246</v>
      </c>
      <c r="AD9" t="n">
        <v>220487.0888138275</v>
      </c>
      <c r="AE9" t="n">
        <v>301680.1621187857</v>
      </c>
      <c r="AF9" t="n">
        <v>2.637125087926705e-06</v>
      </c>
      <c r="AG9" t="n">
        <v>0.5586111111111111</v>
      </c>
      <c r="AH9" t="n">
        <v>272888.2308570246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2.4938</v>
      </c>
      <c r="E10" t="n">
        <v>40.1</v>
      </c>
      <c r="F10" t="n">
        <v>37.72</v>
      </c>
      <c r="G10" t="n">
        <v>98.41</v>
      </c>
      <c r="H10" t="n">
        <v>1.59</v>
      </c>
      <c r="I10" t="n">
        <v>23</v>
      </c>
      <c r="J10" t="n">
        <v>99.75</v>
      </c>
      <c r="K10" t="n">
        <v>37.55</v>
      </c>
      <c r="L10" t="n">
        <v>9</v>
      </c>
      <c r="M10" t="n">
        <v>12</v>
      </c>
      <c r="N10" t="n">
        <v>13.2</v>
      </c>
      <c r="O10" t="n">
        <v>12536.43</v>
      </c>
      <c r="P10" t="n">
        <v>260.61</v>
      </c>
      <c r="Q10" t="n">
        <v>790.17</v>
      </c>
      <c r="R10" t="n">
        <v>100.4</v>
      </c>
      <c r="S10" t="n">
        <v>58.53</v>
      </c>
      <c r="T10" t="n">
        <v>13772.21</v>
      </c>
      <c r="U10" t="n">
        <v>0.58</v>
      </c>
      <c r="V10" t="n">
        <v>0.77</v>
      </c>
      <c r="W10" t="n">
        <v>2.62</v>
      </c>
      <c r="X10" t="n">
        <v>0.82</v>
      </c>
      <c r="Y10" t="n">
        <v>0.5</v>
      </c>
      <c r="Z10" t="n">
        <v>10</v>
      </c>
      <c r="AA10" t="n">
        <v>216.5017948981144</v>
      </c>
      <c r="AB10" t="n">
        <v>296.2273071645508</v>
      </c>
      <c r="AC10" t="n">
        <v>267.9557887264901</v>
      </c>
      <c r="AD10" t="n">
        <v>216501.7948981144</v>
      </c>
      <c r="AE10" t="n">
        <v>296227.3071645508</v>
      </c>
      <c r="AF10" t="n">
        <v>2.644867301134775e-06</v>
      </c>
      <c r="AG10" t="n">
        <v>0.5569444444444445</v>
      </c>
      <c r="AH10" t="n">
        <v>267955.7887264902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2.5005</v>
      </c>
      <c r="E11" t="n">
        <v>39.99</v>
      </c>
      <c r="F11" t="n">
        <v>37.65</v>
      </c>
      <c r="G11" t="n">
        <v>107.58</v>
      </c>
      <c r="H11" t="n">
        <v>1.74</v>
      </c>
      <c r="I11" t="n">
        <v>21</v>
      </c>
      <c r="J11" t="n">
        <v>101</v>
      </c>
      <c r="K11" t="n">
        <v>37.55</v>
      </c>
      <c r="L11" t="n">
        <v>10</v>
      </c>
      <c r="M11" t="n">
        <v>2</v>
      </c>
      <c r="N11" t="n">
        <v>13.45</v>
      </c>
      <c r="O11" t="n">
        <v>12690.46</v>
      </c>
      <c r="P11" t="n">
        <v>257.13</v>
      </c>
      <c r="Q11" t="n">
        <v>790.17</v>
      </c>
      <c r="R11" t="n">
        <v>97.75</v>
      </c>
      <c r="S11" t="n">
        <v>58.53</v>
      </c>
      <c r="T11" t="n">
        <v>12457.5</v>
      </c>
      <c r="U11" t="n">
        <v>0.6</v>
      </c>
      <c r="V11" t="n">
        <v>0.77</v>
      </c>
      <c r="W11" t="n">
        <v>2.63</v>
      </c>
      <c r="X11" t="n">
        <v>0.75</v>
      </c>
      <c r="Y11" t="n">
        <v>0.5</v>
      </c>
      <c r="Z11" t="n">
        <v>10</v>
      </c>
      <c r="AA11" t="n">
        <v>213.9010811929637</v>
      </c>
      <c r="AB11" t="n">
        <v>292.6688959377743</v>
      </c>
      <c r="AC11" t="n">
        <v>264.7369872729346</v>
      </c>
      <c r="AD11" t="n">
        <v>213901.0811929637</v>
      </c>
      <c r="AE11" t="n">
        <v>292668.8959377743</v>
      </c>
      <c r="AF11" t="n">
        <v>2.651973168051771e-06</v>
      </c>
      <c r="AG11" t="n">
        <v>0.5554166666666667</v>
      </c>
      <c r="AH11" t="n">
        <v>264736.9872729346</v>
      </c>
    </row>
    <row r="12">
      <c r="A12" t="n">
        <v>10</v>
      </c>
      <c r="B12" t="n">
        <v>40</v>
      </c>
      <c r="C12" t="inlineStr">
        <is>
          <t xml:space="preserve">CONCLUIDO	</t>
        </is>
      </c>
      <c r="D12" t="n">
        <v>2.4999</v>
      </c>
      <c r="E12" t="n">
        <v>40</v>
      </c>
      <c r="F12" t="n">
        <v>37.66</v>
      </c>
      <c r="G12" t="n">
        <v>107.61</v>
      </c>
      <c r="H12" t="n">
        <v>1.89</v>
      </c>
      <c r="I12" t="n">
        <v>21</v>
      </c>
      <c r="J12" t="n">
        <v>102.25</v>
      </c>
      <c r="K12" t="n">
        <v>37.55</v>
      </c>
      <c r="L12" t="n">
        <v>11</v>
      </c>
      <c r="M12" t="n">
        <v>0</v>
      </c>
      <c r="N12" t="n">
        <v>13.7</v>
      </c>
      <c r="O12" t="n">
        <v>12844.88</v>
      </c>
      <c r="P12" t="n">
        <v>260.16</v>
      </c>
      <c r="Q12" t="n">
        <v>790.17</v>
      </c>
      <c r="R12" t="n">
        <v>97.84999999999999</v>
      </c>
      <c r="S12" t="n">
        <v>58.53</v>
      </c>
      <c r="T12" t="n">
        <v>12509.88</v>
      </c>
      <c r="U12" t="n">
        <v>0.6</v>
      </c>
      <c r="V12" t="n">
        <v>0.77</v>
      </c>
      <c r="W12" t="n">
        <v>2.63</v>
      </c>
      <c r="X12" t="n">
        <v>0.76</v>
      </c>
      <c r="Y12" t="n">
        <v>0.5</v>
      </c>
      <c r="Z12" t="n">
        <v>10</v>
      </c>
      <c r="AA12" t="n">
        <v>215.619806946623</v>
      </c>
      <c r="AB12" t="n">
        <v>295.0205323387586</v>
      </c>
      <c r="AC12" t="n">
        <v>266.8641867963522</v>
      </c>
      <c r="AD12" t="n">
        <v>215619.8069466231</v>
      </c>
      <c r="AE12" t="n">
        <v>295020.5323387586</v>
      </c>
      <c r="AF12" t="n">
        <v>2.651336821760696e-06</v>
      </c>
      <c r="AG12" t="n">
        <v>0.5555555555555556</v>
      </c>
      <c r="AH12" t="n">
        <v>266864.1867963522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6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1.1166</v>
      </c>
      <c r="E2" t="n">
        <v>89.55</v>
      </c>
      <c r="F2" t="n">
        <v>62.3</v>
      </c>
      <c r="G2" t="n">
        <v>5.88</v>
      </c>
      <c r="H2" t="n">
        <v>0.09</v>
      </c>
      <c r="I2" t="n">
        <v>636</v>
      </c>
      <c r="J2" t="n">
        <v>194.77</v>
      </c>
      <c r="K2" t="n">
        <v>54.38</v>
      </c>
      <c r="L2" t="n">
        <v>1</v>
      </c>
      <c r="M2" t="n">
        <v>634</v>
      </c>
      <c r="N2" t="n">
        <v>39.4</v>
      </c>
      <c r="O2" t="n">
        <v>24256.19</v>
      </c>
      <c r="P2" t="n">
        <v>869.4299999999999</v>
      </c>
      <c r="Q2" t="n">
        <v>790.48</v>
      </c>
      <c r="R2" t="n">
        <v>923.04</v>
      </c>
      <c r="S2" t="n">
        <v>58.53</v>
      </c>
      <c r="T2" t="n">
        <v>422031.01</v>
      </c>
      <c r="U2" t="n">
        <v>0.06</v>
      </c>
      <c r="V2" t="n">
        <v>0.47</v>
      </c>
      <c r="W2" t="n">
        <v>3.66</v>
      </c>
      <c r="X2" t="n">
        <v>25.39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1.7522</v>
      </c>
      <c r="E3" t="n">
        <v>57.07</v>
      </c>
      <c r="F3" t="n">
        <v>45.61</v>
      </c>
      <c r="G3" t="n">
        <v>11.9</v>
      </c>
      <c r="H3" t="n">
        <v>0.18</v>
      </c>
      <c r="I3" t="n">
        <v>230</v>
      </c>
      <c r="J3" t="n">
        <v>196.32</v>
      </c>
      <c r="K3" t="n">
        <v>54.38</v>
      </c>
      <c r="L3" t="n">
        <v>2</v>
      </c>
      <c r="M3" t="n">
        <v>228</v>
      </c>
      <c r="N3" t="n">
        <v>39.95</v>
      </c>
      <c r="O3" t="n">
        <v>24447.22</v>
      </c>
      <c r="P3" t="n">
        <v>633.5</v>
      </c>
      <c r="Q3" t="n">
        <v>790.25</v>
      </c>
      <c r="R3" t="n">
        <v>363.71</v>
      </c>
      <c r="S3" t="n">
        <v>58.53</v>
      </c>
      <c r="T3" t="n">
        <v>144395.26</v>
      </c>
      <c r="U3" t="n">
        <v>0.16</v>
      </c>
      <c r="V3" t="n">
        <v>0.64</v>
      </c>
      <c r="W3" t="n">
        <v>2.96</v>
      </c>
      <c r="X3" t="n">
        <v>8.710000000000001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1.9925</v>
      </c>
      <c r="E4" t="n">
        <v>50.19</v>
      </c>
      <c r="F4" t="n">
        <v>42.19</v>
      </c>
      <c r="G4" t="n">
        <v>17.95</v>
      </c>
      <c r="H4" t="n">
        <v>0.27</v>
      </c>
      <c r="I4" t="n">
        <v>141</v>
      </c>
      <c r="J4" t="n">
        <v>197.88</v>
      </c>
      <c r="K4" t="n">
        <v>54.38</v>
      </c>
      <c r="L4" t="n">
        <v>3</v>
      </c>
      <c r="M4" t="n">
        <v>139</v>
      </c>
      <c r="N4" t="n">
        <v>40.5</v>
      </c>
      <c r="O4" t="n">
        <v>24639</v>
      </c>
      <c r="P4" t="n">
        <v>583.77</v>
      </c>
      <c r="Q4" t="n">
        <v>790.27</v>
      </c>
      <c r="R4" t="n">
        <v>249.12</v>
      </c>
      <c r="S4" t="n">
        <v>58.53</v>
      </c>
      <c r="T4" t="n">
        <v>87545.59</v>
      </c>
      <c r="U4" t="n">
        <v>0.23</v>
      </c>
      <c r="V4" t="n">
        <v>0.6899999999999999</v>
      </c>
      <c r="W4" t="n">
        <v>2.82</v>
      </c>
      <c r="X4" t="n">
        <v>5.28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2.1199</v>
      </c>
      <c r="E5" t="n">
        <v>47.17</v>
      </c>
      <c r="F5" t="n">
        <v>40.69</v>
      </c>
      <c r="G5" t="n">
        <v>23.93</v>
      </c>
      <c r="H5" t="n">
        <v>0.36</v>
      </c>
      <c r="I5" t="n">
        <v>102</v>
      </c>
      <c r="J5" t="n">
        <v>199.44</v>
      </c>
      <c r="K5" t="n">
        <v>54.38</v>
      </c>
      <c r="L5" t="n">
        <v>4</v>
      </c>
      <c r="M5" t="n">
        <v>100</v>
      </c>
      <c r="N5" t="n">
        <v>41.06</v>
      </c>
      <c r="O5" t="n">
        <v>24831.54</v>
      </c>
      <c r="P5" t="n">
        <v>560.64</v>
      </c>
      <c r="Q5" t="n">
        <v>790.2</v>
      </c>
      <c r="R5" t="n">
        <v>199.79</v>
      </c>
      <c r="S5" t="n">
        <v>58.53</v>
      </c>
      <c r="T5" t="n">
        <v>63073.74</v>
      </c>
      <c r="U5" t="n">
        <v>0.29</v>
      </c>
      <c r="V5" t="n">
        <v>0.71</v>
      </c>
      <c r="W5" t="n">
        <v>2.74</v>
      </c>
      <c r="X5" t="n">
        <v>3.79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2.1997</v>
      </c>
      <c r="E6" t="n">
        <v>45.46</v>
      </c>
      <c r="F6" t="n">
        <v>39.83</v>
      </c>
      <c r="G6" t="n">
        <v>29.87</v>
      </c>
      <c r="H6" t="n">
        <v>0.44</v>
      </c>
      <c r="I6" t="n">
        <v>80</v>
      </c>
      <c r="J6" t="n">
        <v>201.01</v>
      </c>
      <c r="K6" t="n">
        <v>54.38</v>
      </c>
      <c r="L6" t="n">
        <v>5</v>
      </c>
      <c r="M6" t="n">
        <v>78</v>
      </c>
      <c r="N6" t="n">
        <v>41.63</v>
      </c>
      <c r="O6" t="n">
        <v>25024.84</v>
      </c>
      <c r="P6" t="n">
        <v>546.92</v>
      </c>
      <c r="Q6" t="n">
        <v>790.22</v>
      </c>
      <c r="R6" t="n">
        <v>171.13</v>
      </c>
      <c r="S6" t="n">
        <v>58.53</v>
      </c>
      <c r="T6" t="n">
        <v>48853.5</v>
      </c>
      <c r="U6" t="n">
        <v>0.34</v>
      </c>
      <c r="V6" t="n">
        <v>0.73</v>
      </c>
      <c r="W6" t="n">
        <v>2.7</v>
      </c>
      <c r="X6" t="n">
        <v>2.93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2.2509</v>
      </c>
      <c r="E7" t="n">
        <v>44.43</v>
      </c>
      <c r="F7" t="n">
        <v>39.34</v>
      </c>
      <c r="G7" t="n">
        <v>35.77</v>
      </c>
      <c r="H7" t="n">
        <v>0.53</v>
      </c>
      <c r="I7" t="n">
        <v>66</v>
      </c>
      <c r="J7" t="n">
        <v>202.58</v>
      </c>
      <c r="K7" t="n">
        <v>54.38</v>
      </c>
      <c r="L7" t="n">
        <v>6</v>
      </c>
      <c r="M7" t="n">
        <v>64</v>
      </c>
      <c r="N7" t="n">
        <v>42.2</v>
      </c>
      <c r="O7" t="n">
        <v>25218.93</v>
      </c>
      <c r="P7" t="n">
        <v>538.01</v>
      </c>
      <c r="Q7" t="n">
        <v>790.1900000000001</v>
      </c>
      <c r="R7" t="n">
        <v>154.63</v>
      </c>
      <c r="S7" t="n">
        <v>58.53</v>
      </c>
      <c r="T7" t="n">
        <v>40675.81</v>
      </c>
      <c r="U7" t="n">
        <v>0.38</v>
      </c>
      <c r="V7" t="n">
        <v>0.74</v>
      </c>
      <c r="W7" t="n">
        <v>2.68</v>
      </c>
      <c r="X7" t="n">
        <v>2.44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2.29</v>
      </c>
      <c r="E8" t="n">
        <v>43.67</v>
      </c>
      <c r="F8" t="n">
        <v>38.97</v>
      </c>
      <c r="G8" t="n">
        <v>41.76</v>
      </c>
      <c r="H8" t="n">
        <v>0.61</v>
      </c>
      <c r="I8" t="n">
        <v>56</v>
      </c>
      <c r="J8" t="n">
        <v>204.16</v>
      </c>
      <c r="K8" t="n">
        <v>54.38</v>
      </c>
      <c r="L8" t="n">
        <v>7</v>
      </c>
      <c r="M8" t="n">
        <v>54</v>
      </c>
      <c r="N8" t="n">
        <v>42.78</v>
      </c>
      <c r="O8" t="n">
        <v>25413.94</v>
      </c>
      <c r="P8" t="n">
        <v>531.09</v>
      </c>
      <c r="Q8" t="n">
        <v>790.2</v>
      </c>
      <c r="R8" t="n">
        <v>142.36</v>
      </c>
      <c r="S8" t="n">
        <v>58.53</v>
      </c>
      <c r="T8" t="n">
        <v>34591.04</v>
      </c>
      <c r="U8" t="n">
        <v>0.41</v>
      </c>
      <c r="V8" t="n">
        <v>0.74</v>
      </c>
      <c r="W8" t="n">
        <v>2.67</v>
      </c>
      <c r="X8" t="n">
        <v>2.07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2.3239</v>
      </c>
      <c r="E9" t="n">
        <v>43.03</v>
      </c>
      <c r="F9" t="n">
        <v>38.65</v>
      </c>
      <c r="G9" t="n">
        <v>48.31</v>
      </c>
      <c r="H9" t="n">
        <v>0.6899999999999999</v>
      </c>
      <c r="I9" t="n">
        <v>48</v>
      </c>
      <c r="J9" t="n">
        <v>205.75</v>
      </c>
      <c r="K9" t="n">
        <v>54.38</v>
      </c>
      <c r="L9" t="n">
        <v>8</v>
      </c>
      <c r="M9" t="n">
        <v>46</v>
      </c>
      <c r="N9" t="n">
        <v>43.37</v>
      </c>
      <c r="O9" t="n">
        <v>25609.61</v>
      </c>
      <c r="P9" t="n">
        <v>524.6</v>
      </c>
      <c r="Q9" t="n">
        <v>790.16</v>
      </c>
      <c r="R9" t="n">
        <v>131.6</v>
      </c>
      <c r="S9" t="n">
        <v>58.53</v>
      </c>
      <c r="T9" t="n">
        <v>29246.53</v>
      </c>
      <c r="U9" t="n">
        <v>0.44</v>
      </c>
      <c r="V9" t="n">
        <v>0.75</v>
      </c>
      <c r="W9" t="n">
        <v>2.65</v>
      </c>
      <c r="X9" t="n">
        <v>1.75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2.3443</v>
      </c>
      <c r="E10" t="n">
        <v>42.66</v>
      </c>
      <c r="F10" t="n">
        <v>38.47</v>
      </c>
      <c r="G10" t="n">
        <v>53.68</v>
      </c>
      <c r="H10" t="n">
        <v>0.77</v>
      </c>
      <c r="I10" t="n">
        <v>43</v>
      </c>
      <c r="J10" t="n">
        <v>207.34</v>
      </c>
      <c r="K10" t="n">
        <v>54.38</v>
      </c>
      <c r="L10" t="n">
        <v>9</v>
      </c>
      <c r="M10" t="n">
        <v>41</v>
      </c>
      <c r="N10" t="n">
        <v>43.96</v>
      </c>
      <c r="O10" t="n">
        <v>25806.1</v>
      </c>
      <c r="P10" t="n">
        <v>519.79</v>
      </c>
      <c r="Q10" t="n">
        <v>790.1799999999999</v>
      </c>
      <c r="R10" t="n">
        <v>125.63</v>
      </c>
      <c r="S10" t="n">
        <v>58.53</v>
      </c>
      <c r="T10" t="n">
        <v>26289.87</v>
      </c>
      <c r="U10" t="n">
        <v>0.47</v>
      </c>
      <c r="V10" t="n">
        <v>0.75</v>
      </c>
      <c r="W10" t="n">
        <v>2.64</v>
      </c>
      <c r="X10" t="n">
        <v>1.56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2.3661</v>
      </c>
      <c r="E11" t="n">
        <v>42.26</v>
      </c>
      <c r="F11" t="n">
        <v>38.27</v>
      </c>
      <c r="G11" t="n">
        <v>60.42</v>
      </c>
      <c r="H11" t="n">
        <v>0.85</v>
      </c>
      <c r="I11" t="n">
        <v>38</v>
      </c>
      <c r="J11" t="n">
        <v>208.94</v>
      </c>
      <c r="K11" t="n">
        <v>54.38</v>
      </c>
      <c r="L11" t="n">
        <v>10</v>
      </c>
      <c r="M11" t="n">
        <v>36</v>
      </c>
      <c r="N11" t="n">
        <v>44.56</v>
      </c>
      <c r="O11" t="n">
        <v>26003.41</v>
      </c>
      <c r="P11" t="n">
        <v>515.46</v>
      </c>
      <c r="Q11" t="n">
        <v>790.17</v>
      </c>
      <c r="R11" t="n">
        <v>118.96</v>
      </c>
      <c r="S11" t="n">
        <v>58.53</v>
      </c>
      <c r="T11" t="n">
        <v>22979.08</v>
      </c>
      <c r="U11" t="n">
        <v>0.49</v>
      </c>
      <c r="V11" t="n">
        <v>0.76</v>
      </c>
      <c r="W11" t="n">
        <v>2.63</v>
      </c>
      <c r="X11" t="n">
        <v>1.37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2.378</v>
      </c>
      <c r="E12" t="n">
        <v>42.05</v>
      </c>
      <c r="F12" t="n">
        <v>38.17</v>
      </c>
      <c r="G12" t="n">
        <v>65.44</v>
      </c>
      <c r="H12" t="n">
        <v>0.93</v>
      </c>
      <c r="I12" t="n">
        <v>35</v>
      </c>
      <c r="J12" t="n">
        <v>210.55</v>
      </c>
      <c r="K12" t="n">
        <v>54.38</v>
      </c>
      <c r="L12" t="n">
        <v>11</v>
      </c>
      <c r="M12" t="n">
        <v>33</v>
      </c>
      <c r="N12" t="n">
        <v>45.17</v>
      </c>
      <c r="O12" t="n">
        <v>26201.54</v>
      </c>
      <c r="P12" t="n">
        <v>512.1799999999999</v>
      </c>
      <c r="Q12" t="n">
        <v>790.17</v>
      </c>
      <c r="R12" t="n">
        <v>115.51</v>
      </c>
      <c r="S12" t="n">
        <v>58.53</v>
      </c>
      <c r="T12" t="n">
        <v>21268.37</v>
      </c>
      <c r="U12" t="n">
        <v>0.51</v>
      </c>
      <c r="V12" t="n">
        <v>0.76</v>
      </c>
      <c r="W12" t="n">
        <v>2.64</v>
      </c>
      <c r="X12" t="n">
        <v>1.27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2.3918</v>
      </c>
      <c r="E13" t="n">
        <v>41.81</v>
      </c>
      <c r="F13" t="n">
        <v>38.05</v>
      </c>
      <c r="G13" t="n">
        <v>71.34</v>
      </c>
      <c r="H13" t="n">
        <v>1</v>
      </c>
      <c r="I13" t="n">
        <v>32</v>
      </c>
      <c r="J13" t="n">
        <v>212.16</v>
      </c>
      <c r="K13" t="n">
        <v>54.38</v>
      </c>
      <c r="L13" t="n">
        <v>12</v>
      </c>
      <c r="M13" t="n">
        <v>30</v>
      </c>
      <c r="N13" t="n">
        <v>45.78</v>
      </c>
      <c r="O13" t="n">
        <v>26400.51</v>
      </c>
      <c r="P13" t="n">
        <v>508.51</v>
      </c>
      <c r="Q13" t="n">
        <v>790.1799999999999</v>
      </c>
      <c r="R13" t="n">
        <v>111.75</v>
      </c>
      <c r="S13" t="n">
        <v>58.53</v>
      </c>
      <c r="T13" t="n">
        <v>19405.22</v>
      </c>
      <c r="U13" t="n">
        <v>0.52</v>
      </c>
      <c r="V13" t="n">
        <v>0.76</v>
      </c>
      <c r="W13" t="n">
        <v>2.62</v>
      </c>
      <c r="X13" t="n">
        <v>1.15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2.4033</v>
      </c>
      <c r="E14" t="n">
        <v>41.61</v>
      </c>
      <c r="F14" t="n">
        <v>37.96</v>
      </c>
      <c r="G14" t="n">
        <v>78.55</v>
      </c>
      <c r="H14" t="n">
        <v>1.08</v>
      </c>
      <c r="I14" t="n">
        <v>29</v>
      </c>
      <c r="J14" t="n">
        <v>213.78</v>
      </c>
      <c r="K14" t="n">
        <v>54.38</v>
      </c>
      <c r="L14" t="n">
        <v>13</v>
      </c>
      <c r="M14" t="n">
        <v>27</v>
      </c>
      <c r="N14" t="n">
        <v>46.4</v>
      </c>
      <c r="O14" t="n">
        <v>26600.32</v>
      </c>
      <c r="P14" t="n">
        <v>505.32</v>
      </c>
      <c r="Q14" t="n">
        <v>790.16</v>
      </c>
      <c r="R14" t="n">
        <v>108.55</v>
      </c>
      <c r="S14" t="n">
        <v>58.53</v>
      </c>
      <c r="T14" t="n">
        <v>17818.85</v>
      </c>
      <c r="U14" t="n">
        <v>0.54</v>
      </c>
      <c r="V14" t="n">
        <v>0.76</v>
      </c>
      <c r="W14" t="n">
        <v>2.63</v>
      </c>
      <c r="X14" t="n">
        <v>1.06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2.4126</v>
      </c>
      <c r="E15" t="n">
        <v>41.45</v>
      </c>
      <c r="F15" t="n">
        <v>37.88</v>
      </c>
      <c r="G15" t="n">
        <v>84.18000000000001</v>
      </c>
      <c r="H15" t="n">
        <v>1.15</v>
      </c>
      <c r="I15" t="n">
        <v>27</v>
      </c>
      <c r="J15" t="n">
        <v>215.41</v>
      </c>
      <c r="K15" t="n">
        <v>54.38</v>
      </c>
      <c r="L15" t="n">
        <v>14</v>
      </c>
      <c r="M15" t="n">
        <v>25</v>
      </c>
      <c r="N15" t="n">
        <v>47.03</v>
      </c>
      <c r="O15" t="n">
        <v>26801</v>
      </c>
      <c r="P15" t="n">
        <v>503.03</v>
      </c>
      <c r="Q15" t="n">
        <v>790.17</v>
      </c>
      <c r="R15" t="n">
        <v>105.93</v>
      </c>
      <c r="S15" t="n">
        <v>58.53</v>
      </c>
      <c r="T15" t="n">
        <v>16520.67</v>
      </c>
      <c r="U15" t="n">
        <v>0.55</v>
      </c>
      <c r="V15" t="n">
        <v>0.77</v>
      </c>
      <c r="W15" t="n">
        <v>2.62</v>
      </c>
      <c r="X15" t="n">
        <v>0.98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2.4216</v>
      </c>
      <c r="E16" t="n">
        <v>41.3</v>
      </c>
      <c r="F16" t="n">
        <v>37.81</v>
      </c>
      <c r="G16" t="n">
        <v>90.73999999999999</v>
      </c>
      <c r="H16" t="n">
        <v>1.23</v>
      </c>
      <c r="I16" t="n">
        <v>25</v>
      </c>
      <c r="J16" t="n">
        <v>217.04</v>
      </c>
      <c r="K16" t="n">
        <v>54.38</v>
      </c>
      <c r="L16" t="n">
        <v>15</v>
      </c>
      <c r="M16" t="n">
        <v>23</v>
      </c>
      <c r="N16" t="n">
        <v>47.66</v>
      </c>
      <c r="O16" t="n">
        <v>27002.55</v>
      </c>
      <c r="P16" t="n">
        <v>499.8</v>
      </c>
      <c r="Q16" t="n">
        <v>790.1799999999999</v>
      </c>
      <c r="R16" t="n">
        <v>103.29</v>
      </c>
      <c r="S16" t="n">
        <v>58.53</v>
      </c>
      <c r="T16" t="n">
        <v>15207.34</v>
      </c>
      <c r="U16" t="n">
        <v>0.57</v>
      </c>
      <c r="V16" t="n">
        <v>0.77</v>
      </c>
      <c r="W16" t="n">
        <v>2.62</v>
      </c>
      <c r="X16" t="n">
        <v>0.9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2.4264</v>
      </c>
      <c r="E17" t="n">
        <v>41.21</v>
      </c>
      <c r="F17" t="n">
        <v>37.76</v>
      </c>
      <c r="G17" t="n">
        <v>94.41</v>
      </c>
      <c r="H17" t="n">
        <v>1.3</v>
      </c>
      <c r="I17" t="n">
        <v>24</v>
      </c>
      <c r="J17" t="n">
        <v>218.68</v>
      </c>
      <c r="K17" t="n">
        <v>54.38</v>
      </c>
      <c r="L17" t="n">
        <v>16</v>
      </c>
      <c r="M17" t="n">
        <v>22</v>
      </c>
      <c r="N17" t="n">
        <v>48.31</v>
      </c>
      <c r="O17" t="n">
        <v>27204.98</v>
      </c>
      <c r="P17" t="n">
        <v>495.76</v>
      </c>
      <c r="Q17" t="n">
        <v>790.16</v>
      </c>
      <c r="R17" t="n">
        <v>102.13</v>
      </c>
      <c r="S17" t="n">
        <v>58.53</v>
      </c>
      <c r="T17" t="n">
        <v>14634.68</v>
      </c>
      <c r="U17" t="n">
        <v>0.57</v>
      </c>
      <c r="V17" t="n">
        <v>0.77</v>
      </c>
      <c r="W17" t="n">
        <v>2.61</v>
      </c>
      <c r="X17" t="n">
        <v>0.86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2.4356</v>
      </c>
      <c r="E18" t="n">
        <v>41.06</v>
      </c>
      <c r="F18" t="n">
        <v>37.69</v>
      </c>
      <c r="G18" t="n">
        <v>102.78</v>
      </c>
      <c r="H18" t="n">
        <v>1.37</v>
      </c>
      <c r="I18" t="n">
        <v>22</v>
      </c>
      <c r="J18" t="n">
        <v>220.33</v>
      </c>
      <c r="K18" t="n">
        <v>54.38</v>
      </c>
      <c r="L18" t="n">
        <v>17</v>
      </c>
      <c r="M18" t="n">
        <v>20</v>
      </c>
      <c r="N18" t="n">
        <v>48.95</v>
      </c>
      <c r="O18" t="n">
        <v>27408.3</v>
      </c>
      <c r="P18" t="n">
        <v>494.26</v>
      </c>
      <c r="Q18" t="n">
        <v>790.16</v>
      </c>
      <c r="R18" t="n">
        <v>99.43000000000001</v>
      </c>
      <c r="S18" t="n">
        <v>58.53</v>
      </c>
      <c r="T18" t="n">
        <v>13291.98</v>
      </c>
      <c r="U18" t="n">
        <v>0.59</v>
      </c>
      <c r="V18" t="n">
        <v>0.77</v>
      </c>
      <c r="W18" t="n">
        <v>2.61</v>
      </c>
      <c r="X18" t="n">
        <v>0.78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2.4396</v>
      </c>
      <c r="E19" t="n">
        <v>40.99</v>
      </c>
      <c r="F19" t="n">
        <v>37.66</v>
      </c>
      <c r="G19" t="n">
        <v>107.59</v>
      </c>
      <c r="H19" t="n">
        <v>1.44</v>
      </c>
      <c r="I19" t="n">
        <v>21</v>
      </c>
      <c r="J19" t="n">
        <v>221.99</v>
      </c>
      <c r="K19" t="n">
        <v>54.38</v>
      </c>
      <c r="L19" t="n">
        <v>18</v>
      </c>
      <c r="M19" t="n">
        <v>19</v>
      </c>
      <c r="N19" t="n">
        <v>49.61</v>
      </c>
      <c r="O19" t="n">
        <v>27612.53</v>
      </c>
      <c r="P19" t="n">
        <v>492.56</v>
      </c>
      <c r="Q19" t="n">
        <v>790.1799999999999</v>
      </c>
      <c r="R19" t="n">
        <v>98.56</v>
      </c>
      <c r="S19" t="n">
        <v>58.53</v>
      </c>
      <c r="T19" t="n">
        <v>12861.44</v>
      </c>
      <c r="U19" t="n">
        <v>0.59</v>
      </c>
      <c r="V19" t="n">
        <v>0.77</v>
      </c>
      <c r="W19" t="n">
        <v>2.61</v>
      </c>
      <c r="X19" t="n">
        <v>0.75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2.4451</v>
      </c>
      <c r="E20" t="n">
        <v>40.9</v>
      </c>
      <c r="F20" t="n">
        <v>37.6</v>
      </c>
      <c r="G20" t="n">
        <v>112.81</v>
      </c>
      <c r="H20" t="n">
        <v>1.51</v>
      </c>
      <c r="I20" t="n">
        <v>20</v>
      </c>
      <c r="J20" t="n">
        <v>223.65</v>
      </c>
      <c r="K20" t="n">
        <v>54.38</v>
      </c>
      <c r="L20" t="n">
        <v>19</v>
      </c>
      <c r="M20" t="n">
        <v>18</v>
      </c>
      <c r="N20" t="n">
        <v>50.27</v>
      </c>
      <c r="O20" t="n">
        <v>27817.81</v>
      </c>
      <c r="P20" t="n">
        <v>489.77</v>
      </c>
      <c r="Q20" t="n">
        <v>790.21</v>
      </c>
      <c r="R20" t="n">
        <v>96.67</v>
      </c>
      <c r="S20" t="n">
        <v>58.53</v>
      </c>
      <c r="T20" t="n">
        <v>11925.06</v>
      </c>
      <c r="U20" t="n">
        <v>0.61</v>
      </c>
      <c r="V20" t="n">
        <v>0.77</v>
      </c>
      <c r="W20" t="n">
        <v>2.61</v>
      </c>
      <c r="X20" t="n">
        <v>0.7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2.4494</v>
      </c>
      <c r="E21" t="n">
        <v>40.83</v>
      </c>
      <c r="F21" t="n">
        <v>37.57</v>
      </c>
      <c r="G21" t="n">
        <v>118.64</v>
      </c>
      <c r="H21" t="n">
        <v>1.58</v>
      </c>
      <c r="I21" t="n">
        <v>19</v>
      </c>
      <c r="J21" t="n">
        <v>225.32</v>
      </c>
      <c r="K21" t="n">
        <v>54.38</v>
      </c>
      <c r="L21" t="n">
        <v>20</v>
      </c>
      <c r="M21" t="n">
        <v>17</v>
      </c>
      <c r="N21" t="n">
        <v>50.95</v>
      </c>
      <c r="O21" t="n">
        <v>28023.89</v>
      </c>
      <c r="P21" t="n">
        <v>487.07</v>
      </c>
      <c r="Q21" t="n">
        <v>790.16</v>
      </c>
      <c r="R21" t="n">
        <v>95.63</v>
      </c>
      <c r="S21" t="n">
        <v>58.53</v>
      </c>
      <c r="T21" t="n">
        <v>11410.51</v>
      </c>
      <c r="U21" t="n">
        <v>0.61</v>
      </c>
      <c r="V21" t="n">
        <v>0.77</v>
      </c>
      <c r="W21" t="n">
        <v>2.6</v>
      </c>
      <c r="X21" t="n">
        <v>0.67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2.4546</v>
      </c>
      <c r="E22" t="n">
        <v>40.74</v>
      </c>
      <c r="F22" t="n">
        <v>37.52</v>
      </c>
      <c r="G22" t="n">
        <v>125.08</v>
      </c>
      <c r="H22" t="n">
        <v>1.64</v>
      </c>
      <c r="I22" t="n">
        <v>18</v>
      </c>
      <c r="J22" t="n">
        <v>227</v>
      </c>
      <c r="K22" t="n">
        <v>54.38</v>
      </c>
      <c r="L22" t="n">
        <v>21</v>
      </c>
      <c r="M22" t="n">
        <v>16</v>
      </c>
      <c r="N22" t="n">
        <v>51.62</v>
      </c>
      <c r="O22" t="n">
        <v>28230.92</v>
      </c>
      <c r="P22" t="n">
        <v>485.82</v>
      </c>
      <c r="Q22" t="n">
        <v>790.16</v>
      </c>
      <c r="R22" t="n">
        <v>94.03</v>
      </c>
      <c r="S22" t="n">
        <v>58.53</v>
      </c>
      <c r="T22" t="n">
        <v>10611.53</v>
      </c>
      <c r="U22" t="n">
        <v>0.62</v>
      </c>
      <c r="V22" t="n">
        <v>0.77</v>
      </c>
      <c r="W22" t="n">
        <v>2.6</v>
      </c>
      <c r="X22" t="n">
        <v>0.62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2.4591</v>
      </c>
      <c r="E23" t="n">
        <v>40.66</v>
      </c>
      <c r="F23" t="n">
        <v>37.49</v>
      </c>
      <c r="G23" t="n">
        <v>132.31</v>
      </c>
      <c r="H23" t="n">
        <v>1.71</v>
      </c>
      <c r="I23" t="n">
        <v>17</v>
      </c>
      <c r="J23" t="n">
        <v>228.69</v>
      </c>
      <c r="K23" t="n">
        <v>54.38</v>
      </c>
      <c r="L23" t="n">
        <v>22</v>
      </c>
      <c r="M23" t="n">
        <v>15</v>
      </c>
      <c r="N23" t="n">
        <v>52.31</v>
      </c>
      <c r="O23" t="n">
        <v>28438.91</v>
      </c>
      <c r="P23" t="n">
        <v>482.42</v>
      </c>
      <c r="Q23" t="n">
        <v>790.16</v>
      </c>
      <c r="R23" t="n">
        <v>92.95999999999999</v>
      </c>
      <c r="S23" t="n">
        <v>58.53</v>
      </c>
      <c r="T23" t="n">
        <v>10083</v>
      </c>
      <c r="U23" t="n">
        <v>0.63</v>
      </c>
      <c r="V23" t="n">
        <v>0.77</v>
      </c>
      <c r="W23" t="n">
        <v>2.6</v>
      </c>
      <c r="X23" t="n">
        <v>0.58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2.4638</v>
      </c>
      <c r="E24" t="n">
        <v>40.59</v>
      </c>
      <c r="F24" t="n">
        <v>37.45</v>
      </c>
      <c r="G24" t="n">
        <v>140.43</v>
      </c>
      <c r="H24" t="n">
        <v>1.77</v>
      </c>
      <c r="I24" t="n">
        <v>16</v>
      </c>
      <c r="J24" t="n">
        <v>230.38</v>
      </c>
      <c r="K24" t="n">
        <v>54.38</v>
      </c>
      <c r="L24" t="n">
        <v>23</v>
      </c>
      <c r="M24" t="n">
        <v>14</v>
      </c>
      <c r="N24" t="n">
        <v>53</v>
      </c>
      <c r="O24" t="n">
        <v>28647.87</v>
      </c>
      <c r="P24" t="n">
        <v>478.31</v>
      </c>
      <c r="Q24" t="n">
        <v>790.17</v>
      </c>
      <c r="R24" t="n">
        <v>91.59999999999999</v>
      </c>
      <c r="S24" t="n">
        <v>58.53</v>
      </c>
      <c r="T24" t="n">
        <v>9407.040000000001</v>
      </c>
      <c r="U24" t="n">
        <v>0.64</v>
      </c>
      <c r="V24" t="n">
        <v>0.77</v>
      </c>
      <c r="W24" t="n">
        <v>2.6</v>
      </c>
      <c r="X24" t="n">
        <v>0.55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2.4645</v>
      </c>
      <c r="E25" t="n">
        <v>40.58</v>
      </c>
      <c r="F25" t="n">
        <v>37.44</v>
      </c>
      <c r="G25" t="n">
        <v>140.39</v>
      </c>
      <c r="H25" t="n">
        <v>1.84</v>
      </c>
      <c r="I25" t="n">
        <v>16</v>
      </c>
      <c r="J25" t="n">
        <v>232.08</v>
      </c>
      <c r="K25" t="n">
        <v>54.38</v>
      </c>
      <c r="L25" t="n">
        <v>24</v>
      </c>
      <c r="M25" t="n">
        <v>14</v>
      </c>
      <c r="N25" t="n">
        <v>53.71</v>
      </c>
      <c r="O25" t="n">
        <v>28857.81</v>
      </c>
      <c r="P25" t="n">
        <v>476.32</v>
      </c>
      <c r="Q25" t="n">
        <v>790.16</v>
      </c>
      <c r="R25" t="n">
        <v>91.41</v>
      </c>
      <c r="S25" t="n">
        <v>58.53</v>
      </c>
      <c r="T25" t="n">
        <v>9315.84</v>
      </c>
      <c r="U25" t="n">
        <v>0.64</v>
      </c>
      <c r="V25" t="n">
        <v>0.77</v>
      </c>
      <c r="W25" t="n">
        <v>2.59</v>
      </c>
      <c r="X25" t="n">
        <v>0.54</v>
      </c>
      <c r="Y25" t="n">
        <v>0.5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2.4681</v>
      </c>
      <c r="E26" t="n">
        <v>40.52</v>
      </c>
      <c r="F26" t="n">
        <v>37.42</v>
      </c>
      <c r="G26" t="n">
        <v>149.67</v>
      </c>
      <c r="H26" t="n">
        <v>1.9</v>
      </c>
      <c r="I26" t="n">
        <v>15</v>
      </c>
      <c r="J26" t="n">
        <v>233.79</v>
      </c>
      <c r="K26" t="n">
        <v>54.38</v>
      </c>
      <c r="L26" t="n">
        <v>25</v>
      </c>
      <c r="M26" t="n">
        <v>13</v>
      </c>
      <c r="N26" t="n">
        <v>54.42</v>
      </c>
      <c r="O26" t="n">
        <v>29068.74</v>
      </c>
      <c r="P26" t="n">
        <v>476.03</v>
      </c>
      <c r="Q26" t="n">
        <v>790.16</v>
      </c>
      <c r="R26" t="n">
        <v>90.70999999999999</v>
      </c>
      <c r="S26" t="n">
        <v>58.53</v>
      </c>
      <c r="T26" t="n">
        <v>8967.23</v>
      </c>
      <c r="U26" t="n">
        <v>0.65</v>
      </c>
      <c r="V26" t="n">
        <v>0.78</v>
      </c>
      <c r="W26" t="n">
        <v>2.59</v>
      </c>
      <c r="X26" t="n">
        <v>0.51</v>
      </c>
      <c r="Y26" t="n">
        <v>0.5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2.4724</v>
      </c>
      <c r="E27" t="n">
        <v>40.45</v>
      </c>
      <c r="F27" t="n">
        <v>37.39</v>
      </c>
      <c r="G27" t="n">
        <v>160.22</v>
      </c>
      <c r="H27" t="n">
        <v>1.96</v>
      </c>
      <c r="I27" t="n">
        <v>14</v>
      </c>
      <c r="J27" t="n">
        <v>235.51</v>
      </c>
      <c r="K27" t="n">
        <v>54.38</v>
      </c>
      <c r="L27" t="n">
        <v>26</v>
      </c>
      <c r="M27" t="n">
        <v>12</v>
      </c>
      <c r="N27" t="n">
        <v>55.14</v>
      </c>
      <c r="O27" t="n">
        <v>29280.69</v>
      </c>
      <c r="P27" t="n">
        <v>471.19</v>
      </c>
      <c r="Q27" t="n">
        <v>790.16</v>
      </c>
      <c r="R27" t="n">
        <v>89.59</v>
      </c>
      <c r="S27" t="n">
        <v>58.53</v>
      </c>
      <c r="T27" t="n">
        <v>8412</v>
      </c>
      <c r="U27" t="n">
        <v>0.65</v>
      </c>
      <c r="V27" t="n">
        <v>0.78</v>
      </c>
      <c r="W27" t="n">
        <v>2.59</v>
      </c>
      <c r="X27" t="n">
        <v>0.48</v>
      </c>
      <c r="Y27" t="n">
        <v>0.5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2.4728</v>
      </c>
      <c r="E28" t="n">
        <v>40.44</v>
      </c>
      <c r="F28" t="n">
        <v>37.38</v>
      </c>
      <c r="G28" t="n">
        <v>160.2</v>
      </c>
      <c r="H28" t="n">
        <v>2.02</v>
      </c>
      <c r="I28" t="n">
        <v>14</v>
      </c>
      <c r="J28" t="n">
        <v>237.24</v>
      </c>
      <c r="K28" t="n">
        <v>54.38</v>
      </c>
      <c r="L28" t="n">
        <v>27</v>
      </c>
      <c r="M28" t="n">
        <v>12</v>
      </c>
      <c r="N28" t="n">
        <v>55.86</v>
      </c>
      <c r="O28" t="n">
        <v>29493.67</v>
      </c>
      <c r="P28" t="n">
        <v>471.57</v>
      </c>
      <c r="Q28" t="n">
        <v>790.17</v>
      </c>
      <c r="R28" t="n">
        <v>89.3</v>
      </c>
      <c r="S28" t="n">
        <v>58.53</v>
      </c>
      <c r="T28" t="n">
        <v>8267.950000000001</v>
      </c>
      <c r="U28" t="n">
        <v>0.66</v>
      </c>
      <c r="V28" t="n">
        <v>0.78</v>
      </c>
      <c r="W28" t="n">
        <v>2.59</v>
      </c>
      <c r="X28" t="n">
        <v>0.48</v>
      </c>
      <c r="Y28" t="n">
        <v>0.5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2.4775</v>
      </c>
      <c r="E29" t="n">
        <v>40.36</v>
      </c>
      <c r="F29" t="n">
        <v>37.34</v>
      </c>
      <c r="G29" t="n">
        <v>172.34</v>
      </c>
      <c r="H29" t="n">
        <v>2.08</v>
      </c>
      <c r="I29" t="n">
        <v>13</v>
      </c>
      <c r="J29" t="n">
        <v>238.97</v>
      </c>
      <c r="K29" t="n">
        <v>54.38</v>
      </c>
      <c r="L29" t="n">
        <v>28</v>
      </c>
      <c r="M29" t="n">
        <v>11</v>
      </c>
      <c r="N29" t="n">
        <v>56.6</v>
      </c>
      <c r="O29" t="n">
        <v>29707.68</v>
      </c>
      <c r="P29" t="n">
        <v>467.09</v>
      </c>
      <c r="Q29" t="n">
        <v>790.16</v>
      </c>
      <c r="R29" t="n">
        <v>87.97</v>
      </c>
      <c r="S29" t="n">
        <v>58.53</v>
      </c>
      <c r="T29" t="n">
        <v>7610</v>
      </c>
      <c r="U29" t="n">
        <v>0.67</v>
      </c>
      <c r="V29" t="n">
        <v>0.78</v>
      </c>
      <c r="W29" t="n">
        <v>2.59</v>
      </c>
      <c r="X29" t="n">
        <v>0.44</v>
      </c>
      <c r="Y29" t="n">
        <v>0.5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2.477</v>
      </c>
      <c r="E30" t="n">
        <v>40.37</v>
      </c>
      <c r="F30" t="n">
        <v>37.35</v>
      </c>
      <c r="G30" t="n">
        <v>172.38</v>
      </c>
      <c r="H30" t="n">
        <v>2.14</v>
      </c>
      <c r="I30" t="n">
        <v>13</v>
      </c>
      <c r="J30" t="n">
        <v>240.72</v>
      </c>
      <c r="K30" t="n">
        <v>54.38</v>
      </c>
      <c r="L30" t="n">
        <v>29</v>
      </c>
      <c r="M30" t="n">
        <v>11</v>
      </c>
      <c r="N30" t="n">
        <v>57.34</v>
      </c>
      <c r="O30" t="n">
        <v>29922.88</v>
      </c>
      <c r="P30" t="n">
        <v>469.5</v>
      </c>
      <c r="Q30" t="n">
        <v>790.17</v>
      </c>
      <c r="R30" t="n">
        <v>88.31</v>
      </c>
      <c r="S30" t="n">
        <v>58.53</v>
      </c>
      <c r="T30" t="n">
        <v>7780.86</v>
      </c>
      <c r="U30" t="n">
        <v>0.66</v>
      </c>
      <c r="V30" t="n">
        <v>0.78</v>
      </c>
      <c r="W30" t="n">
        <v>2.59</v>
      </c>
      <c r="X30" t="n">
        <v>0.45</v>
      </c>
      <c r="Y30" t="n">
        <v>0.5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2.4771</v>
      </c>
      <c r="E31" t="n">
        <v>40.37</v>
      </c>
      <c r="F31" t="n">
        <v>37.35</v>
      </c>
      <c r="G31" t="n">
        <v>172.37</v>
      </c>
      <c r="H31" t="n">
        <v>2.2</v>
      </c>
      <c r="I31" t="n">
        <v>13</v>
      </c>
      <c r="J31" t="n">
        <v>242.47</v>
      </c>
      <c r="K31" t="n">
        <v>54.38</v>
      </c>
      <c r="L31" t="n">
        <v>30</v>
      </c>
      <c r="M31" t="n">
        <v>11</v>
      </c>
      <c r="N31" t="n">
        <v>58.1</v>
      </c>
      <c r="O31" t="n">
        <v>30139.04</v>
      </c>
      <c r="P31" t="n">
        <v>463.05</v>
      </c>
      <c r="Q31" t="n">
        <v>790.16</v>
      </c>
      <c r="R31" t="n">
        <v>88.11</v>
      </c>
      <c r="S31" t="n">
        <v>58.53</v>
      </c>
      <c r="T31" t="n">
        <v>7681</v>
      </c>
      <c r="U31" t="n">
        <v>0.66</v>
      </c>
      <c r="V31" t="n">
        <v>0.78</v>
      </c>
      <c r="W31" t="n">
        <v>2.6</v>
      </c>
      <c r="X31" t="n">
        <v>0.45</v>
      </c>
      <c r="Y31" t="n">
        <v>0.5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2.4823</v>
      </c>
      <c r="E32" t="n">
        <v>40.28</v>
      </c>
      <c r="F32" t="n">
        <v>37.3</v>
      </c>
      <c r="G32" t="n">
        <v>186.51</v>
      </c>
      <c r="H32" t="n">
        <v>2.26</v>
      </c>
      <c r="I32" t="n">
        <v>12</v>
      </c>
      <c r="J32" t="n">
        <v>244.23</v>
      </c>
      <c r="K32" t="n">
        <v>54.38</v>
      </c>
      <c r="L32" t="n">
        <v>31</v>
      </c>
      <c r="M32" t="n">
        <v>10</v>
      </c>
      <c r="N32" t="n">
        <v>58.86</v>
      </c>
      <c r="O32" t="n">
        <v>30356.28</v>
      </c>
      <c r="P32" t="n">
        <v>462.98</v>
      </c>
      <c r="Q32" t="n">
        <v>790.17</v>
      </c>
      <c r="R32" t="n">
        <v>86.52</v>
      </c>
      <c r="S32" t="n">
        <v>58.53</v>
      </c>
      <c r="T32" t="n">
        <v>6889.98</v>
      </c>
      <c r="U32" t="n">
        <v>0.68</v>
      </c>
      <c r="V32" t="n">
        <v>0.78</v>
      </c>
      <c r="W32" t="n">
        <v>2.59</v>
      </c>
      <c r="X32" t="n">
        <v>0.4</v>
      </c>
      <c r="Y32" t="n">
        <v>0.5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2.482</v>
      </c>
      <c r="E33" t="n">
        <v>40.29</v>
      </c>
      <c r="F33" t="n">
        <v>37.31</v>
      </c>
      <c r="G33" t="n">
        <v>186.54</v>
      </c>
      <c r="H33" t="n">
        <v>2.31</v>
      </c>
      <c r="I33" t="n">
        <v>12</v>
      </c>
      <c r="J33" t="n">
        <v>246</v>
      </c>
      <c r="K33" t="n">
        <v>54.38</v>
      </c>
      <c r="L33" t="n">
        <v>32</v>
      </c>
      <c r="M33" t="n">
        <v>10</v>
      </c>
      <c r="N33" t="n">
        <v>59.63</v>
      </c>
      <c r="O33" t="n">
        <v>30574.64</v>
      </c>
      <c r="P33" t="n">
        <v>462.32</v>
      </c>
      <c r="Q33" t="n">
        <v>790.17</v>
      </c>
      <c r="R33" t="n">
        <v>86.76000000000001</v>
      </c>
      <c r="S33" t="n">
        <v>58.53</v>
      </c>
      <c r="T33" t="n">
        <v>7008.76</v>
      </c>
      <c r="U33" t="n">
        <v>0.67</v>
      </c>
      <c r="V33" t="n">
        <v>0.78</v>
      </c>
      <c r="W33" t="n">
        <v>2.59</v>
      </c>
      <c r="X33" t="n">
        <v>0.4</v>
      </c>
      <c r="Y33" t="n">
        <v>0.5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2.4867</v>
      </c>
      <c r="E34" t="n">
        <v>40.21</v>
      </c>
      <c r="F34" t="n">
        <v>37.27</v>
      </c>
      <c r="G34" t="n">
        <v>203.29</v>
      </c>
      <c r="H34" t="n">
        <v>2.37</v>
      </c>
      <c r="I34" t="n">
        <v>11</v>
      </c>
      <c r="J34" t="n">
        <v>247.78</v>
      </c>
      <c r="K34" t="n">
        <v>54.38</v>
      </c>
      <c r="L34" t="n">
        <v>33</v>
      </c>
      <c r="M34" t="n">
        <v>9</v>
      </c>
      <c r="N34" t="n">
        <v>60.41</v>
      </c>
      <c r="O34" t="n">
        <v>30794.11</v>
      </c>
      <c r="P34" t="n">
        <v>458.61</v>
      </c>
      <c r="Q34" t="n">
        <v>790.17</v>
      </c>
      <c r="R34" t="n">
        <v>85.42</v>
      </c>
      <c r="S34" t="n">
        <v>58.53</v>
      </c>
      <c r="T34" t="n">
        <v>6346.11</v>
      </c>
      <c r="U34" t="n">
        <v>0.6899999999999999</v>
      </c>
      <c r="V34" t="n">
        <v>0.78</v>
      </c>
      <c r="W34" t="n">
        <v>2.6</v>
      </c>
      <c r="X34" t="n">
        <v>0.37</v>
      </c>
      <c r="Y34" t="n">
        <v>0.5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2.487</v>
      </c>
      <c r="E35" t="n">
        <v>40.21</v>
      </c>
      <c r="F35" t="n">
        <v>37.26</v>
      </c>
      <c r="G35" t="n">
        <v>203.26</v>
      </c>
      <c r="H35" t="n">
        <v>2.42</v>
      </c>
      <c r="I35" t="n">
        <v>11</v>
      </c>
      <c r="J35" t="n">
        <v>249.57</v>
      </c>
      <c r="K35" t="n">
        <v>54.38</v>
      </c>
      <c r="L35" t="n">
        <v>34</v>
      </c>
      <c r="M35" t="n">
        <v>9</v>
      </c>
      <c r="N35" t="n">
        <v>61.2</v>
      </c>
      <c r="O35" t="n">
        <v>31014.73</v>
      </c>
      <c r="P35" t="n">
        <v>457.27</v>
      </c>
      <c r="Q35" t="n">
        <v>790.16</v>
      </c>
      <c r="R35" t="n">
        <v>85.43000000000001</v>
      </c>
      <c r="S35" t="n">
        <v>58.53</v>
      </c>
      <c r="T35" t="n">
        <v>6350.17</v>
      </c>
      <c r="U35" t="n">
        <v>0.6899999999999999</v>
      </c>
      <c r="V35" t="n">
        <v>0.78</v>
      </c>
      <c r="W35" t="n">
        <v>2.59</v>
      </c>
      <c r="X35" t="n">
        <v>0.36</v>
      </c>
      <c r="Y35" t="n">
        <v>0.5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2.4861</v>
      </c>
      <c r="E36" t="n">
        <v>40.22</v>
      </c>
      <c r="F36" t="n">
        <v>37.28</v>
      </c>
      <c r="G36" t="n">
        <v>203.34</v>
      </c>
      <c r="H36" t="n">
        <v>2.48</v>
      </c>
      <c r="I36" t="n">
        <v>11</v>
      </c>
      <c r="J36" t="n">
        <v>251.37</v>
      </c>
      <c r="K36" t="n">
        <v>54.38</v>
      </c>
      <c r="L36" t="n">
        <v>35</v>
      </c>
      <c r="M36" t="n">
        <v>9</v>
      </c>
      <c r="N36" t="n">
        <v>61.99</v>
      </c>
      <c r="O36" t="n">
        <v>31236.5</v>
      </c>
      <c r="P36" t="n">
        <v>454.89</v>
      </c>
      <c r="Q36" t="n">
        <v>790.16</v>
      </c>
      <c r="R36" t="n">
        <v>85.95</v>
      </c>
      <c r="S36" t="n">
        <v>58.53</v>
      </c>
      <c r="T36" t="n">
        <v>6607.88</v>
      </c>
      <c r="U36" t="n">
        <v>0.68</v>
      </c>
      <c r="V36" t="n">
        <v>0.78</v>
      </c>
      <c r="W36" t="n">
        <v>2.59</v>
      </c>
      <c r="X36" t="n">
        <v>0.38</v>
      </c>
      <c r="Y36" t="n">
        <v>0.5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2.4912</v>
      </c>
      <c r="E37" t="n">
        <v>40.14</v>
      </c>
      <c r="F37" t="n">
        <v>37.24</v>
      </c>
      <c r="G37" t="n">
        <v>223.42</v>
      </c>
      <c r="H37" t="n">
        <v>2.53</v>
      </c>
      <c r="I37" t="n">
        <v>10</v>
      </c>
      <c r="J37" t="n">
        <v>253.18</v>
      </c>
      <c r="K37" t="n">
        <v>54.38</v>
      </c>
      <c r="L37" t="n">
        <v>36</v>
      </c>
      <c r="M37" t="n">
        <v>8</v>
      </c>
      <c r="N37" t="n">
        <v>62.8</v>
      </c>
      <c r="O37" t="n">
        <v>31459.45</v>
      </c>
      <c r="P37" t="n">
        <v>452.83</v>
      </c>
      <c r="Q37" t="n">
        <v>790.17</v>
      </c>
      <c r="R37" t="n">
        <v>84.41</v>
      </c>
      <c r="S37" t="n">
        <v>58.53</v>
      </c>
      <c r="T37" t="n">
        <v>5843.7</v>
      </c>
      <c r="U37" t="n">
        <v>0.6899999999999999</v>
      </c>
      <c r="V37" t="n">
        <v>0.78</v>
      </c>
      <c r="W37" t="n">
        <v>2.59</v>
      </c>
      <c r="X37" t="n">
        <v>0.33</v>
      </c>
      <c r="Y37" t="n">
        <v>0.5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2.4911</v>
      </c>
      <c r="E38" t="n">
        <v>40.14</v>
      </c>
      <c r="F38" t="n">
        <v>37.24</v>
      </c>
      <c r="G38" t="n">
        <v>223.42</v>
      </c>
      <c r="H38" t="n">
        <v>2.58</v>
      </c>
      <c r="I38" t="n">
        <v>10</v>
      </c>
      <c r="J38" t="n">
        <v>255</v>
      </c>
      <c r="K38" t="n">
        <v>54.38</v>
      </c>
      <c r="L38" t="n">
        <v>37</v>
      </c>
      <c r="M38" t="n">
        <v>8</v>
      </c>
      <c r="N38" t="n">
        <v>63.62</v>
      </c>
      <c r="O38" t="n">
        <v>31683.59</v>
      </c>
      <c r="P38" t="n">
        <v>452.39</v>
      </c>
      <c r="Q38" t="n">
        <v>790.17</v>
      </c>
      <c r="R38" t="n">
        <v>84.45999999999999</v>
      </c>
      <c r="S38" t="n">
        <v>58.53</v>
      </c>
      <c r="T38" t="n">
        <v>5871.05</v>
      </c>
      <c r="U38" t="n">
        <v>0.6899999999999999</v>
      </c>
      <c r="V38" t="n">
        <v>0.78</v>
      </c>
      <c r="W38" t="n">
        <v>2.59</v>
      </c>
      <c r="X38" t="n">
        <v>0.33</v>
      </c>
      <c r="Y38" t="n">
        <v>0.5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2.4915</v>
      </c>
      <c r="E39" t="n">
        <v>40.14</v>
      </c>
      <c r="F39" t="n">
        <v>37.23</v>
      </c>
      <c r="G39" t="n">
        <v>223.38</v>
      </c>
      <c r="H39" t="n">
        <v>2.63</v>
      </c>
      <c r="I39" t="n">
        <v>10</v>
      </c>
      <c r="J39" t="n">
        <v>256.82</v>
      </c>
      <c r="K39" t="n">
        <v>54.38</v>
      </c>
      <c r="L39" t="n">
        <v>38</v>
      </c>
      <c r="M39" t="n">
        <v>8</v>
      </c>
      <c r="N39" t="n">
        <v>64.45</v>
      </c>
      <c r="O39" t="n">
        <v>31909.08</v>
      </c>
      <c r="P39" t="n">
        <v>448.01</v>
      </c>
      <c r="Q39" t="n">
        <v>790.17</v>
      </c>
      <c r="R39" t="n">
        <v>84.34999999999999</v>
      </c>
      <c r="S39" t="n">
        <v>58.53</v>
      </c>
      <c r="T39" t="n">
        <v>5811.36</v>
      </c>
      <c r="U39" t="n">
        <v>0.6899999999999999</v>
      </c>
      <c r="V39" t="n">
        <v>0.78</v>
      </c>
      <c r="W39" t="n">
        <v>2.59</v>
      </c>
      <c r="X39" t="n">
        <v>0.33</v>
      </c>
      <c r="Y39" t="n">
        <v>0.5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2.4907</v>
      </c>
      <c r="E40" t="n">
        <v>40.15</v>
      </c>
      <c r="F40" t="n">
        <v>37.24</v>
      </c>
      <c r="G40" t="n">
        <v>223.46</v>
      </c>
      <c r="H40" t="n">
        <v>2.68</v>
      </c>
      <c r="I40" t="n">
        <v>10</v>
      </c>
      <c r="J40" t="n">
        <v>258.66</v>
      </c>
      <c r="K40" t="n">
        <v>54.38</v>
      </c>
      <c r="L40" t="n">
        <v>39</v>
      </c>
      <c r="M40" t="n">
        <v>5</v>
      </c>
      <c r="N40" t="n">
        <v>65.28</v>
      </c>
      <c r="O40" t="n">
        <v>32135.68</v>
      </c>
      <c r="P40" t="n">
        <v>446.66</v>
      </c>
      <c r="Q40" t="n">
        <v>790.16</v>
      </c>
      <c r="R40" t="n">
        <v>84.59</v>
      </c>
      <c r="S40" t="n">
        <v>58.53</v>
      </c>
      <c r="T40" t="n">
        <v>5934.53</v>
      </c>
      <c r="U40" t="n">
        <v>0.6899999999999999</v>
      </c>
      <c r="V40" t="n">
        <v>0.78</v>
      </c>
      <c r="W40" t="n">
        <v>2.59</v>
      </c>
      <c r="X40" t="n">
        <v>0.34</v>
      </c>
      <c r="Y40" t="n">
        <v>0.5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2.4907</v>
      </c>
      <c r="E41" t="n">
        <v>40.15</v>
      </c>
      <c r="F41" t="n">
        <v>37.24</v>
      </c>
      <c r="G41" t="n">
        <v>223.47</v>
      </c>
      <c r="H41" t="n">
        <v>2.73</v>
      </c>
      <c r="I41" t="n">
        <v>10</v>
      </c>
      <c r="J41" t="n">
        <v>260.51</v>
      </c>
      <c r="K41" t="n">
        <v>54.38</v>
      </c>
      <c r="L41" t="n">
        <v>40</v>
      </c>
      <c r="M41" t="n">
        <v>4</v>
      </c>
      <c r="N41" t="n">
        <v>66.13</v>
      </c>
      <c r="O41" t="n">
        <v>32363.54</v>
      </c>
      <c r="P41" t="n">
        <v>448.1</v>
      </c>
      <c r="Q41" t="n">
        <v>790.21</v>
      </c>
      <c r="R41" t="n">
        <v>84.58</v>
      </c>
      <c r="S41" t="n">
        <v>58.53</v>
      </c>
      <c r="T41" t="n">
        <v>5926.74</v>
      </c>
      <c r="U41" t="n">
        <v>0.6899999999999999</v>
      </c>
      <c r="V41" t="n">
        <v>0.78</v>
      </c>
      <c r="W41" t="n">
        <v>2.59</v>
      </c>
      <c r="X41" t="n">
        <v>0.34</v>
      </c>
      <c r="Y41" t="n">
        <v>0.5</v>
      </c>
      <c r="Z41" t="n">
        <v>10</v>
      </c>
    </row>
    <row r="42">
      <c r="A42" t="n">
        <v>0</v>
      </c>
      <c r="B42" t="n">
        <v>40</v>
      </c>
      <c r="C42" t="inlineStr">
        <is>
          <t xml:space="preserve">CONCLUIDO	</t>
        </is>
      </c>
      <c r="D42" t="n">
        <v>1.8012</v>
      </c>
      <c r="E42" t="n">
        <v>55.52</v>
      </c>
      <c r="F42" t="n">
        <v>48.08</v>
      </c>
      <c r="G42" t="n">
        <v>9.91</v>
      </c>
      <c r="H42" t="n">
        <v>0.2</v>
      </c>
      <c r="I42" t="n">
        <v>291</v>
      </c>
      <c r="J42" t="n">
        <v>89.87</v>
      </c>
      <c r="K42" t="n">
        <v>37.55</v>
      </c>
      <c r="L42" t="n">
        <v>1</v>
      </c>
      <c r="M42" t="n">
        <v>289</v>
      </c>
      <c r="N42" t="n">
        <v>11.32</v>
      </c>
      <c r="O42" t="n">
        <v>11317.98</v>
      </c>
      <c r="P42" t="n">
        <v>400.48</v>
      </c>
      <c r="Q42" t="n">
        <v>790.33</v>
      </c>
      <c r="R42" t="n">
        <v>446.16</v>
      </c>
      <c r="S42" t="n">
        <v>58.53</v>
      </c>
      <c r="T42" t="n">
        <v>185314.17</v>
      </c>
      <c r="U42" t="n">
        <v>0.13</v>
      </c>
      <c r="V42" t="n">
        <v>0.6</v>
      </c>
      <c r="W42" t="n">
        <v>3.07</v>
      </c>
      <c r="X42" t="n">
        <v>11.17</v>
      </c>
      <c r="Y42" t="n">
        <v>0.5</v>
      </c>
      <c r="Z42" t="n">
        <v>10</v>
      </c>
    </row>
    <row r="43">
      <c r="A43" t="n">
        <v>1</v>
      </c>
      <c r="B43" t="n">
        <v>40</v>
      </c>
      <c r="C43" t="inlineStr">
        <is>
          <t xml:space="preserve">CONCLUIDO	</t>
        </is>
      </c>
      <c r="D43" t="n">
        <v>2.1858</v>
      </c>
      <c r="E43" t="n">
        <v>45.75</v>
      </c>
      <c r="F43" t="n">
        <v>41.49</v>
      </c>
      <c r="G43" t="n">
        <v>20.24</v>
      </c>
      <c r="H43" t="n">
        <v>0.39</v>
      </c>
      <c r="I43" t="n">
        <v>123</v>
      </c>
      <c r="J43" t="n">
        <v>91.09999999999999</v>
      </c>
      <c r="K43" t="n">
        <v>37.55</v>
      </c>
      <c r="L43" t="n">
        <v>2</v>
      </c>
      <c r="M43" t="n">
        <v>121</v>
      </c>
      <c r="N43" t="n">
        <v>11.54</v>
      </c>
      <c r="O43" t="n">
        <v>11468.97</v>
      </c>
      <c r="P43" t="n">
        <v>338.62</v>
      </c>
      <c r="Q43" t="n">
        <v>790.23</v>
      </c>
      <c r="R43" t="n">
        <v>225.81</v>
      </c>
      <c r="S43" t="n">
        <v>58.53</v>
      </c>
      <c r="T43" t="n">
        <v>75979.53</v>
      </c>
      <c r="U43" t="n">
        <v>0.26</v>
      </c>
      <c r="V43" t="n">
        <v>0.7</v>
      </c>
      <c r="W43" t="n">
        <v>2.79</v>
      </c>
      <c r="X43" t="n">
        <v>4.58</v>
      </c>
      <c r="Y43" t="n">
        <v>0.5</v>
      </c>
      <c r="Z43" t="n">
        <v>10</v>
      </c>
    </row>
    <row r="44">
      <c r="A44" t="n">
        <v>2</v>
      </c>
      <c r="B44" t="n">
        <v>40</v>
      </c>
      <c r="C44" t="inlineStr">
        <is>
          <t xml:space="preserve">CONCLUIDO	</t>
        </is>
      </c>
      <c r="D44" t="n">
        <v>2.3136</v>
      </c>
      <c r="E44" t="n">
        <v>43.22</v>
      </c>
      <c r="F44" t="n">
        <v>39.81</v>
      </c>
      <c r="G44" t="n">
        <v>30.62</v>
      </c>
      <c r="H44" t="n">
        <v>0.57</v>
      </c>
      <c r="I44" t="n">
        <v>78</v>
      </c>
      <c r="J44" t="n">
        <v>92.31999999999999</v>
      </c>
      <c r="K44" t="n">
        <v>37.55</v>
      </c>
      <c r="L44" t="n">
        <v>3</v>
      </c>
      <c r="M44" t="n">
        <v>76</v>
      </c>
      <c r="N44" t="n">
        <v>11.77</v>
      </c>
      <c r="O44" t="n">
        <v>11620.34</v>
      </c>
      <c r="P44" t="n">
        <v>318.3</v>
      </c>
      <c r="Q44" t="n">
        <v>790.1900000000001</v>
      </c>
      <c r="R44" t="n">
        <v>169.75</v>
      </c>
      <c r="S44" t="n">
        <v>58.53</v>
      </c>
      <c r="T44" t="n">
        <v>48174.88</v>
      </c>
      <c r="U44" t="n">
        <v>0.34</v>
      </c>
      <c r="V44" t="n">
        <v>0.73</v>
      </c>
      <c r="W44" t="n">
        <v>2.72</v>
      </c>
      <c r="X44" t="n">
        <v>2.91</v>
      </c>
      <c r="Y44" t="n">
        <v>0.5</v>
      </c>
      <c r="Z44" t="n">
        <v>10</v>
      </c>
    </row>
    <row r="45">
      <c r="A45" t="n">
        <v>3</v>
      </c>
      <c r="B45" t="n">
        <v>40</v>
      </c>
      <c r="C45" t="inlineStr">
        <is>
          <t xml:space="preserve">CONCLUIDO	</t>
        </is>
      </c>
      <c r="D45" t="n">
        <v>2.3818</v>
      </c>
      <c r="E45" t="n">
        <v>41.99</v>
      </c>
      <c r="F45" t="n">
        <v>38.99</v>
      </c>
      <c r="G45" t="n">
        <v>41.77</v>
      </c>
      <c r="H45" t="n">
        <v>0.75</v>
      </c>
      <c r="I45" t="n">
        <v>56</v>
      </c>
      <c r="J45" t="n">
        <v>93.55</v>
      </c>
      <c r="K45" t="n">
        <v>37.55</v>
      </c>
      <c r="L45" t="n">
        <v>4</v>
      </c>
      <c r="M45" t="n">
        <v>54</v>
      </c>
      <c r="N45" t="n">
        <v>12</v>
      </c>
      <c r="O45" t="n">
        <v>11772.07</v>
      </c>
      <c r="P45" t="n">
        <v>305.5</v>
      </c>
      <c r="Q45" t="n">
        <v>790.17</v>
      </c>
      <c r="R45" t="n">
        <v>142.64</v>
      </c>
      <c r="S45" t="n">
        <v>58.53</v>
      </c>
      <c r="T45" t="n">
        <v>34730.33</v>
      </c>
      <c r="U45" t="n">
        <v>0.41</v>
      </c>
      <c r="V45" t="n">
        <v>0.74</v>
      </c>
      <c r="W45" t="n">
        <v>2.67</v>
      </c>
      <c r="X45" t="n">
        <v>2.08</v>
      </c>
      <c r="Y45" t="n">
        <v>0.5</v>
      </c>
      <c r="Z45" t="n">
        <v>10</v>
      </c>
    </row>
    <row r="46">
      <c r="A46" t="n">
        <v>4</v>
      </c>
      <c r="B46" t="n">
        <v>40</v>
      </c>
      <c r="C46" t="inlineStr">
        <is>
          <t xml:space="preserve">CONCLUIDO	</t>
        </is>
      </c>
      <c r="D46" t="n">
        <v>2.4221</v>
      </c>
      <c r="E46" t="n">
        <v>41.29</v>
      </c>
      <c r="F46" t="n">
        <v>38.52</v>
      </c>
      <c r="G46" t="n">
        <v>52.52</v>
      </c>
      <c r="H46" t="n">
        <v>0.93</v>
      </c>
      <c r="I46" t="n">
        <v>44</v>
      </c>
      <c r="J46" t="n">
        <v>94.79000000000001</v>
      </c>
      <c r="K46" t="n">
        <v>37.55</v>
      </c>
      <c r="L46" t="n">
        <v>5</v>
      </c>
      <c r="M46" t="n">
        <v>42</v>
      </c>
      <c r="N46" t="n">
        <v>12.23</v>
      </c>
      <c r="O46" t="n">
        <v>11924.18</v>
      </c>
      <c r="P46" t="n">
        <v>294.64</v>
      </c>
      <c r="Q46" t="n">
        <v>790.1799999999999</v>
      </c>
      <c r="R46" t="n">
        <v>126.98</v>
      </c>
      <c r="S46" t="n">
        <v>58.53</v>
      </c>
      <c r="T46" t="n">
        <v>26958.17</v>
      </c>
      <c r="U46" t="n">
        <v>0.46</v>
      </c>
      <c r="V46" t="n">
        <v>0.75</v>
      </c>
      <c r="W46" t="n">
        <v>2.65</v>
      </c>
      <c r="X46" t="n">
        <v>1.61</v>
      </c>
      <c r="Y46" t="n">
        <v>0.5</v>
      </c>
      <c r="Z46" t="n">
        <v>10</v>
      </c>
    </row>
    <row r="47">
      <c r="A47" t="n">
        <v>5</v>
      </c>
      <c r="B47" t="n">
        <v>40</v>
      </c>
      <c r="C47" t="inlineStr">
        <is>
          <t xml:space="preserve">CONCLUIDO	</t>
        </is>
      </c>
      <c r="D47" t="n">
        <v>2.454</v>
      </c>
      <c r="E47" t="n">
        <v>40.75</v>
      </c>
      <c r="F47" t="n">
        <v>38.15</v>
      </c>
      <c r="G47" t="n">
        <v>65.40000000000001</v>
      </c>
      <c r="H47" t="n">
        <v>1.1</v>
      </c>
      <c r="I47" t="n">
        <v>35</v>
      </c>
      <c r="J47" t="n">
        <v>96.02</v>
      </c>
      <c r="K47" t="n">
        <v>37.55</v>
      </c>
      <c r="L47" t="n">
        <v>6</v>
      </c>
      <c r="M47" t="n">
        <v>33</v>
      </c>
      <c r="N47" t="n">
        <v>12.47</v>
      </c>
      <c r="O47" t="n">
        <v>12076.67</v>
      </c>
      <c r="P47" t="n">
        <v>283.83</v>
      </c>
      <c r="Q47" t="n">
        <v>790.17</v>
      </c>
      <c r="R47" t="n">
        <v>115.1</v>
      </c>
      <c r="S47" t="n">
        <v>58.53</v>
      </c>
      <c r="T47" t="n">
        <v>21064.77</v>
      </c>
      <c r="U47" t="n">
        <v>0.51</v>
      </c>
      <c r="V47" t="n">
        <v>0.76</v>
      </c>
      <c r="W47" t="n">
        <v>2.62</v>
      </c>
      <c r="X47" t="n">
        <v>1.25</v>
      </c>
      <c r="Y47" t="n">
        <v>0.5</v>
      </c>
      <c r="Z47" t="n">
        <v>10</v>
      </c>
    </row>
    <row r="48">
      <c r="A48" t="n">
        <v>6</v>
      </c>
      <c r="B48" t="n">
        <v>40</v>
      </c>
      <c r="C48" t="inlineStr">
        <is>
          <t xml:space="preserve">CONCLUIDO	</t>
        </is>
      </c>
      <c r="D48" t="n">
        <v>2.4682</v>
      </c>
      <c r="E48" t="n">
        <v>40.52</v>
      </c>
      <c r="F48" t="n">
        <v>38.01</v>
      </c>
      <c r="G48" t="n">
        <v>76.02</v>
      </c>
      <c r="H48" t="n">
        <v>1.27</v>
      </c>
      <c r="I48" t="n">
        <v>30</v>
      </c>
      <c r="J48" t="n">
        <v>97.26000000000001</v>
      </c>
      <c r="K48" t="n">
        <v>37.55</v>
      </c>
      <c r="L48" t="n">
        <v>7</v>
      </c>
      <c r="M48" t="n">
        <v>28</v>
      </c>
      <c r="N48" t="n">
        <v>12.71</v>
      </c>
      <c r="O48" t="n">
        <v>12229.54</v>
      </c>
      <c r="P48" t="n">
        <v>276.51</v>
      </c>
      <c r="Q48" t="n">
        <v>790.16</v>
      </c>
      <c r="R48" t="n">
        <v>110.29</v>
      </c>
      <c r="S48" t="n">
        <v>58.53</v>
      </c>
      <c r="T48" t="n">
        <v>18685.39</v>
      </c>
      <c r="U48" t="n">
        <v>0.53</v>
      </c>
      <c r="V48" t="n">
        <v>0.76</v>
      </c>
      <c r="W48" t="n">
        <v>2.62</v>
      </c>
      <c r="X48" t="n">
        <v>1.11</v>
      </c>
      <c r="Y48" t="n">
        <v>0.5</v>
      </c>
      <c r="Z48" t="n">
        <v>10</v>
      </c>
    </row>
    <row r="49">
      <c r="A49" t="n">
        <v>7</v>
      </c>
      <c r="B49" t="n">
        <v>40</v>
      </c>
      <c r="C49" t="inlineStr">
        <is>
          <t xml:space="preserve">CONCLUIDO	</t>
        </is>
      </c>
      <c r="D49" t="n">
        <v>2.4865</v>
      </c>
      <c r="E49" t="n">
        <v>40.22</v>
      </c>
      <c r="F49" t="n">
        <v>37.81</v>
      </c>
      <c r="G49" t="n">
        <v>90.73</v>
      </c>
      <c r="H49" t="n">
        <v>1.43</v>
      </c>
      <c r="I49" t="n">
        <v>25</v>
      </c>
      <c r="J49" t="n">
        <v>98.5</v>
      </c>
      <c r="K49" t="n">
        <v>37.55</v>
      </c>
      <c r="L49" t="n">
        <v>8</v>
      </c>
      <c r="M49" t="n">
        <v>22</v>
      </c>
      <c r="N49" t="n">
        <v>12.95</v>
      </c>
      <c r="O49" t="n">
        <v>12382.79</v>
      </c>
      <c r="P49" t="n">
        <v>266.43</v>
      </c>
      <c r="Q49" t="n">
        <v>790.1799999999999</v>
      </c>
      <c r="R49" t="n">
        <v>103.3</v>
      </c>
      <c r="S49" t="n">
        <v>58.53</v>
      </c>
      <c r="T49" t="n">
        <v>15213.25</v>
      </c>
      <c r="U49" t="n">
        <v>0.57</v>
      </c>
      <c r="V49" t="n">
        <v>0.77</v>
      </c>
      <c r="W49" t="n">
        <v>2.62</v>
      </c>
      <c r="X49" t="n">
        <v>0.9</v>
      </c>
      <c r="Y49" t="n">
        <v>0.5</v>
      </c>
      <c r="Z49" t="n">
        <v>10</v>
      </c>
    </row>
    <row r="50">
      <c r="A50" t="n">
        <v>8</v>
      </c>
      <c r="B50" t="n">
        <v>40</v>
      </c>
      <c r="C50" t="inlineStr">
        <is>
          <t xml:space="preserve">CONCLUIDO	</t>
        </is>
      </c>
      <c r="D50" t="n">
        <v>2.4938</v>
      </c>
      <c r="E50" t="n">
        <v>40.1</v>
      </c>
      <c r="F50" t="n">
        <v>37.72</v>
      </c>
      <c r="G50" t="n">
        <v>98.41</v>
      </c>
      <c r="H50" t="n">
        <v>1.59</v>
      </c>
      <c r="I50" t="n">
        <v>23</v>
      </c>
      <c r="J50" t="n">
        <v>99.75</v>
      </c>
      <c r="K50" t="n">
        <v>37.55</v>
      </c>
      <c r="L50" t="n">
        <v>9</v>
      </c>
      <c r="M50" t="n">
        <v>12</v>
      </c>
      <c r="N50" t="n">
        <v>13.2</v>
      </c>
      <c r="O50" t="n">
        <v>12536.43</v>
      </c>
      <c r="P50" t="n">
        <v>260.61</v>
      </c>
      <c r="Q50" t="n">
        <v>790.17</v>
      </c>
      <c r="R50" t="n">
        <v>100.4</v>
      </c>
      <c r="S50" t="n">
        <v>58.53</v>
      </c>
      <c r="T50" t="n">
        <v>13772.21</v>
      </c>
      <c r="U50" t="n">
        <v>0.58</v>
      </c>
      <c r="V50" t="n">
        <v>0.77</v>
      </c>
      <c r="W50" t="n">
        <v>2.62</v>
      </c>
      <c r="X50" t="n">
        <v>0.82</v>
      </c>
      <c r="Y50" t="n">
        <v>0.5</v>
      </c>
      <c r="Z50" t="n">
        <v>10</v>
      </c>
    </row>
    <row r="51">
      <c r="A51" t="n">
        <v>9</v>
      </c>
      <c r="B51" t="n">
        <v>40</v>
      </c>
      <c r="C51" t="inlineStr">
        <is>
          <t xml:space="preserve">CONCLUIDO	</t>
        </is>
      </c>
      <c r="D51" t="n">
        <v>2.5005</v>
      </c>
      <c r="E51" t="n">
        <v>39.99</v>
      </c>
      <c r="F51" t="n">
        <v>37.65</v>
      </c>
      <c r="G51" t="n">
        <v>107.58</v>
      </c>
      <c r="H51" t="n">
        <v>1.74</v>
      </c>
      <c r="I51" t="n">
        <v>21</v>
      </c>
      <c r="J51" t="n">
        <v>101</v>
      </c>
      <c r="K51" t="n">
        <v>37.55</v>
      </c>
      <c r="L51" t="n">
        <v>10</v>
      </c>
      <c r="M51" t="n">
        <v>2</v>
      </c>
      <c r="N51" t="n">
        <v>13.45</v>
      </c>
      <c r="O51" t="n">
        <v>12690.46</v>
      </c>
      <c r="P51" t="n">
        <v>257.13</v>
      </c>
      <c r="Q51" t="n">
        <v>790.17</v>
      </c>
      <c r="R51" t="n">
        <v>97.75</v>
      </c>
      <c r="S51" t="n">
        <v>58.53</v>
      </c>
      <c r="T51" t="n">
        <v>12457.5</v>
      </c>
      <c r="U51" t="n">
        <v>0.6</v>
      </c>
      <c r="V51" t="n">
        <v>0.77</v>
      </c>
      <c r="W51" t="n">
        <v>2.63</v>
      </c>
      <c r="X51" t="n">
        <v>0.75</v>
      </c>
      <c r="Y51" t="n">
        <v>0.5</v>
      </c>
      <c r="Z51" t="n">
        <v>10</v>
      </c>
    </row>
    <row r="52">
      <c r="A52" t="n">
        <v>10</v>
      </c>
      <c r="B52" t="n">
        <v>40</v>
      </c>
      <c r="C52" t="inlineStr">
        <is>
          <t xml:space="preserve">CONCLUIDO	</t>
        </is>
      </c>
      <c r="D52" t="n">
        <v>2.4999</v>
      </c>
      <c r="E52" t="n">
        <v>40</v>
      </c>
      <c r="F52" t="n">
        <v>37.66</v>
      </c>
      <c r="G52" t="n">
        <v>107.61</v>
      </c>
      <c r="H52" t="n">
        <v>1.89</v>
      </c>
      <c r="I52" t="n">
        <v>21</v>
      </c>
      <c r="J52" t="n">
        <v>102.25</v>
      </c>
      <c r="K52" t="n">
        <v>37.55</v>
      </c>
      <c r="L52" t="n">
        <v>11</v>
      </c>
      <c r="M52" t="n">
        <v>0</v>
      </c>
      <c r="N52" t="n">
        <v>13.7</v>
      </c>
      <c r="O52" t="n">
        <v>12844.88</v>
      </c>
      <c r="P52" t="n">
        <v>260.16</v>
      </c>
      <c r="Q52" t="n">
        <v>790.17</v>
      </c>
      <c r="R52" t="n">
        <v>97.84999999999999</v>
      </c>
      <c r="S52" t="n">
        <v>58.53</v>
      </c>
      <c r="T52" t="n">
        <v>12509.88</v>
      </c>
      <c r="U52" t="n">
        <v>0.6</v>
      </c>
      <c r="V52" t="n">
        <v>0.77</v>
      </c>
      <c r="W52" t="n">
        <v>2.63</v>
      </c>
      <c r="X52" t="n">
        <v>0.76</v>
      </c>
      <c r="Y52" t="n">
        <v>0.5</v>
      </c>
      <c r="Z52" t="n">
        <v>10</v>
      </c>
    </row>
    <row r="53">
      <c r="A53" t="n">
        <v>0</v>
      </c>
      <c r="B53" t="n">
        <v>30</v>
      </c>
      <c r="C53" t="inlineStr">
        <is>
          <t xml:space="preserve">CONCLUIDO	</t>
        </is>
      </c>
      <c r="D53" t="n">
        <v>1.9491</v>
      </c>
      <c r="E53" t="n">
        <v>51.3</v>
      </c>
      <c r="F53" t="n">
        <v>45.81</v>
      </c>
      <c r="G53" t="n">
        <v>11.7</v>
      </c>
      <c r="H53" t="n">
        <v>0.24</v>
      </c>
      <c r="I53" t="n">
        <v>235</v>
      </c>
      <c r="J53" t="n">
        <v>71.52</v>
      </c>
      <c r="K53" t="n">
        <v>32.27</v>
      </c>
      <c r="L53" t="n">
        <v>1</v>
      </c>
      <c r="M53" t="n">
        <v>233</v>
      </c>
      <c r="N53" t="n">
        <v>8.25</v>
      </c>
      <c r="O53" t="n">
        <v>9054.6</v>
      </c>
      <c r="P53" t="n">
        <v>323.92</v>
      </c>
      <c r="Q53" t="n">
        <v>790.27</v>
      </c>
      <c r="R53" t="n">
        <v>370.61</v>
      </c>
      <c r="S53" t="n">
        <v>58.53</v>
      </c>
      <c r="T53" t="n">
        <v>147817.28</v>
      </c>
      <c r="U53" t="n">
        <v>0.16</v>
      </c>
      <c r="V53" t="n">
        <v>0.63</v>
      </c>
      <c r="W53" t="n">
        <v>2.96</v>
      </c>
      <c r="X53" t="n">
        <v>8.9</v>
      </c>
      <c r="Y53" t="n">
        <v>0.5</v>
      </c>
      <c r="Z53" t="n">
        <v>10</v>
      </c>
    </row>
    <row r="54">
      <c r="A54" t="n">
        <v>1</v>
      </c>
      <c r="B54" t="n">
        <v>30</v>
      </c>
      <c r="C54" t="inlineStr">
        <is>
          <t xml:space="preserve">CONCLUIDO	</t>
        </is>
      </c>
      <c r="D54" t="n">
        <v>2.2665</v>
      </c>
      <c r="E54" t="n">
        <v>44.12</v>
      </c>
      <c r="F54" t="n">
        <v>40.69</v>
      </c>
      <c r="G54" t="n">
        <v>23.93</v>
      </c>
      <c r="H54" t="n">
        <v>0.48</v>
      </c>
      <c r="I54" t="n">
        <v>102</v>
      </c>
      <c r="J54" t="n">
        <v>72.7</v>
      </c>
      <c r="K54" t="n">
        <v>32.27</v>
      </c>
      <c r="L54" t="n">
        <v>2</v>
      </c>
      <c r="M54" t="n">
        <v>100</v>
      </c>
      <c r="N54" t="n">
        <v>8.43</v>
      </c>
      <c r="O54" t="n">
        <v>9200.25</v>
      </c>
      <c r="P54" t="n">
        <v>278.88</v>
      </c>
      <c r="Q54" t="n">
        <v>790.1799999999999</v>
      </c>
      <c r="R54" t="n">
        <v>199.39</v>
      </c>
      <c r="S54" t="n">
        <v>58.53</v>
      </c>
      <c r="T54" t="n">
        <v>62875.73</v>
      </c>
      <c r="U54" t="n">
        <v>0.29</v>
      </c>
      <c r="V54" t="n">
        <v>0.71</v>
      </c>
      <c r="W54" t="n">
        <v>2.75</v>
      </c>
      <c r="X54" t="n">
        <v>3.79</v>
      </c>
      <c r="Y54" t="n">
        <v>0.5</v>
      </c>
      <c r="Z54" t="n">
        <v>10</v>
      </c>
    </row>
    <row r="55">
      <c r="A55" t="n">
        <v>2</v>
      </c>
      <c r="B55" t="n">
        <v>30</v>
      </c>
      <c r="C55" t="inlineStr">
        <is>
          <t xml:space="preserve">CONCLUIDO	</t>
        </is>
      </c>
      <c r="D55" t="n">
        <v>2.3741</v>
      </c>
      <c r="E55" t="n">
        <v>42.12</v>
      </c>
      <c r="F55" t="n">
        <v>39.28</v>
      </c>
      <c r="G55" t="n">
        <v>36.83</v>
      </c>
      <c r="H55" t="n">
        <v>0.71</v>
      </c>
      <c r="I55" t="n">
        <v>64</v>
      </c>
      <c r="J55" t="n">
        <v>73.88</v>
      </c>
      <c r="K55" t="n">
        <v>32.27</v>
      </c>
      <c r="L55" t="n">
        <v>3</v>
      </c>
      <c r="M55" t="n">
        <v>62</v>
      </c>
      <c r="N55" t="n">
        <v>8.609999999999999</v>
      </c>
      <c r="O55" t="n">
        <v>9346.23</v>
      </c>
      <c r="P55" t="n">
        <v>261.29</v>
      </c>
      <c r="Q55" t="n">
        <v>790.2</v>
      </c>
      <c r="R55" t="n">
        <v>152.96</v>
      </c>
      <c r="S55" t="n">
        <v>58.53</v>
      </c>
      <c r="T55" t="n">
        <v>39846.58</v>
      </c>
      <c r="U55" t="n">
        <v>0.38</v>
      </c>
      <c r="V55" t="n">
        <v>0.74</v>
      </c>
      <c r="W55" t="n">
        <v>2.67</v>
      </c>
      <c r="X55" t="n">
        <v>2.38</v>
      </c>
      <c r="Y55" t="n">
        <v>0.5</v>
      </c>
      <c r="Z55" t="n">
        <v>10</v>
      </c>
    </row>
    <row r="56">
      <c r="A56" t="n">
        <v>3</v>
      </c>
      <c r="B56" t="n">
        <v>30</v>
      </c>
      <c r="C56" t="inlineStr">
        <is>
          <t xml:space="preserve">CONCLUIDO	</t>
        </is>
      </c>
      <c r="D56" t="n">
        <v>2.4347</v>
      </c>
      <c r="E56" t="n">
        <v>41.07</v>
      </c>
      <c r="F56" t="n">
        <v>38.53</v>
      </c>
      <c r="G56" t="n">
        <v>51.37</v>
      </c>
      <c r="H56" t="n">
        <v>0.93</v>
      </c>
      <c r="I56" t="n">
        <v>45</v>
      </c>
      <c r="J56" t="n">
        <v>75.06999999999999</v>
      </c>
      <c r="K56" t="n">
        <v>32.27</v>
      </c>
      <c r="L56" t="n">
        <v>4</v>
      </c>
      <c r="M56" t="n">
        <v>43</v>
      </c>
      <c r="N56" t="n">
        <v>8.800000000000001</v>
      </c>
      <c r="O56" t="n">
        <v>9492.549999999999</v>
      </c>
      <c r="P56" t="n">
        <v>245.6</v>
      </c>
      <c r="Q56" t="n">
        <v>790.17</v>
      </c>
      <c r="R56" t="n">
        <v>127.42</v>
      </c>
      <c r="S56" t="n">
        <v>58.53</v>
      </c>
      <c r="T56" t="n">
        <v>27171.46</v>
      </c>
      <c r="U56" t="n">
        <v>0.46</v>
      </c>
      <c r="V56" t="n">
        <v>0.75</v>
      </c>
      <c r="W56" t="n">
        <v>2.65</v>
      </c>
      <c r="X56" t="n">
        <v>1.63</v>
      </c>
      <c r="Y56" t="n">
        <v>0.5</v>
      </c>
      <c r="Z56" t="n">
        <v>10</v>
      </c>
    </row>
    <row r="57">
      <c r="A57" t="n">
        <v>4</v>
      </c>
      <c r="B57" t="n">
        <v>30</v>
      </c>
      <c r="C57" t="inlineStr">
        <is>
          <t xml:space="preserve">CONCLUIDO	</t>
        </is>
      </c>
      <c r="D57" t="n">
        <v>2.4665</v>
      </c>
      <c r="E57" t="n">
        <v>40.54</v>
      </c>
      <c r="F57" t="n">
        <v>38.16</v>
      </c>
      <c r="G57" t="n">
        <v>65.41</v>
      </c>
      <c r="H57" t="n">
        <v>1.15</v>
      </c>
      <c r="I57" t="n">
        <v>35</v>
      </c>
      <c r="J57" t="n">
        <v>76.26000000000001</v>
      </c>
      <c r="K57" t="n">
        <v>32.27</v>
      </c>
      <c r="L57" t="n">
        <v>5</v>
      </c>
      <c r="M57" t="n">
        <v>33</v>
      </c>
      <c r="N57" t="n">
        <v>8.99</v>
      </c>
      <c r="O57" t="n">
        <v>9639.200000000001</v>
      </c>
      <c r="P57" t="n">
        <v>234.24</v>
      </c>
      <c r="Q57" t="n">
        <v>790.17</v>
      </c>
      <c r="R57" t="n">
        <v>114.95</v>
      </c>
      <c r="S57" t="n">
        <v>58.53</v>
      </c>
      <c r="T57" t="n">
        <v>20991.11</v>
      </c>
      <c r="U57" t="n">
        <v>0.51</v>
      </c>
      <c r="V57" t="n">
        <v>0.76</v>
      </c>
      <c r="W57" t="n">
        <v>2.63</v>
      </c>
      <c r="X57" t="n">
        <v>1.25</v>
      </c>
      <c r="Y57" t="n">
        <v>0.5</v>
      </c>
      <c r="Z57" t="n">
        <v>10</v>
      </c>
    </row>
    <row r="58">
      <c r="A58" t="n">
        <v>5</v>
      </c>
      <c r="B58" t="n">
        <v>30</v>
      </c>
      <c r="C58" t="inlineStr">
        <is>
          <t xml:space="preserve">CONCLUIDO	</t>
        </is>
      </c>
      <c r="D58" t="n">
        <v>2.4845</v>
      </c>
      <c r="E58" t="n">
        <v>40.25</v>
      </c>
      <c r="F58" t="n">
        <v>37.95</v>
      </c>
      <c r="G58" t="n">
        <v>78.53</v>
      </c>
      <c r="H58" t="n">
        <v>1.36</v>
      </c>
      <c r="I58" t="n">
        <v>29</v>
      </c>
      <c r="J58" t="n">
        <v>77.45</v>
      </c>
      <c r="K58" t="n">
        <v>32.27</v>
      </c>
      <c r="L58" t="n">
        <v>6</v>
      </c>
      <c r="M58" t="n">
        <v>14</v>
      </c>
      <c r="N58" t="n">
        <v>9.18</v>
      </c>
      <c r="O58" t="n">
        <v>9786.190000000001</v>
      </c>
      <c r="P58" t="n">
        <v>223.11</v>
      </c>
      <c r="Q58" t="n">
        <v>790.16</v>
      </c>
      <c r="R58" t="n">
        <v>108.18</v>
      </c>
      <c r="S58" t="n">
        <v>58.53</v>
      </c>
      <c r="T58" t="n">
        <v>17633.72</v>
      </c>
      <c r="U58" t="n">
        <v>0.54</v>
      </c>
      <c r="V58" t="n">
        <v>0.76</v>
      </c>
      <c r="W58" t="n">
        <v>2.63</v>
      </c>
      <c r="X58" t="n">
        <v>1.05</v>
      </c>
      <c r="Y58" t="n">
        <v>0.5</v>
      </c>
      <c r="Z58" t="n">
        <v>10</v>
      </c>
    </row>
    <row r="59">
      <c r="A59" t="n">
        <v>6</v>
      </c>
      <c r="B59" t="n">
        <v>30</v>
      </c>
      <c r="C59" t="inlineStr">
        <is>
          <t xml:space="preserve">CONCLUIDO	</t>
        </is>
      </c>
      <c r="D59" t="n">
        <v>2.4867</v>
      </c>
      <c r="E59" t="n">
        <v>40.21</v>
      </c>
      <c r="F59" t="n">
        <v>37.93</v>
      </c>
      <c r="G59" t="n">
        <v>81.29000000000001</v>
      </c>
      <c r="H59" t="n">
        <v>1.56</v>
      </c>
      <c r="I59" t="n">
        <v>28</v>
      </c>
      <c r="J59" t="n">
        <v>78.65000000000001</v>
      </c>
      <c r="K59" t="n">
        <v>32.27</v>
      </c>
      <c r="L59" t="n">
        <v>7</v>
      </c>
      <c r="M59" t="n">
        <v>0</v>
      </c>
      <c r="N59" t="n">
        <v>9.380000000000001</v>
      </c>
      <c r="O59" t="n">
        <v>9933.52</v>
      </c>
      <c r="P59" t="n">
        <v>224.78</v>
      </c>
      <c r="Q59" t="n">
        <v>790.17</v>
      </c>
      <c r="R59" t="n">
        <v>106.9</v>
      </c>
      <c r="S59" t="n">
        <v>58.53</v>
      </c>
      <c r="T59" t="n">
        <v>17000.22</v>
      </c>
      <c r="U59" t="n">
        <v>0.55</v>
      </c>
      <c r="V59" t="n">
        <v>0.76</v>
      </c>
      <c r="W59" t="n">
        <v>2.64</v>
      </c>
      <c r="X59" t="n">
        <v>1.03</v>
      </c>
      <c r="Y59" t="n">
        <v>0.5</v>
      </c>
      <c r="Z59" t="n">
        <v>10</v>
      </c>
    </row>
    <row r="60">
      <c r="A60" t="n">
        <v>0</v>
      </c>
      <c r="B60" t="n">
        <v>15</v>
      </c>
      <c r="C60" t="inlineStr">
        <is>
          <t xml:space="preserve">CONCLUIDO	</t>
        </is>
      </c>
      <c r="D60" t="n">
        <v>2.2138</v>
      </c>
      <c r="E60" t="n">
        <v>45.17</v>
      </c>
      <c r="F60" t="n">
        <v>41.97</v>
      </c>
      <c r="G60" t="n">
        <v>18.65</v>
      </c>
      <c r="H60" t="n">
        <v>0.43</v>
      </c>
      <c r="I60" t="n">
        <v>135</v>
      </c>
      <c r="J60" t="n">
        <v>39.78</v>
      </c>
      <c r="K60" t="n">
        <v>19.54</v>
      </c>
      <c r="L60" t="n">
        <v>1</v>
      </c>
      <c r="M60" t="n">
        <v>133</v>
      </c>
      <c r="N60" t="n">
        <v>4.24</v>
      </c>
      <c r="O60" t="n">
        <v>5140</v>
      </c>
      <c r="P60" t="n">
        <v>185.67</v>
      </c>
      <c r="Q60" t="n">
        <v>790.23</v>
      </c>
      <c r="R60" t="n">
        <v>242.4</v>
      </c>
      <c r="S60" t="n">
        <v>58.53</v>
      </c>
      <c r="T60" t="n">
        <v>84214.28999999999</v>
      </c>
      <c r="U60" t="n">
        <v>0.24</v>
      </c>
      <c r="V60" t="n">
        <v>0.6899999999999999</v>
      </c>
      <c r="W60" t="n">
        <v>2.79</v>
      </c>
      <c r="X60" t="n">
        <v>5.07</v>
      </c>
      <c r="Y60" t="n">
        <v>0.5</v>
      </c>
      <c r="Z60" t="n">
        <v>10</v>
      </c>
    </row>
    <row r="61">
      <c r="A61" t="n">
        <v>1</v>
      </c>
      <c r="B61" t="n">
        <v>15</v>
      </c>
      <c r="C61" t="inlineStr">
        <is>
          <t xml:space="preserve">CONCLUIDO	</t>
        </is>
      </c>
      <c r="D61" t="n">
        <v>2.413</v>
      </c>
      <c r="E61" t="n">
        <v>41.44</v>
      </c>
      <c r="F61" t="n">
        <v>39.09</v>
      </c>
      <c r="G61" t="n">
        <v>39.75</v>
      </c>
      <c r="H61" t="n">
        <v>0.84</v>
      </c>
      <c r="I61" t="n">
        <v>59</v>
      </c>
      <c r="J61" t="n">
        <v>40.89</v>
      </c>
      <c r="K61" t="n">
        <v>19.54</v>
      </c>
      <c r="L61" t="n">
        <v>2</v>
      </c>
      <c r="M61" t="n">
        <v>35</v>
      </c>
      <c r="N61" t="n">
        <v>4.35</v>
      </c>
      <c r="O61" t="n">
        <v>5277.26</v>
      </c>
      <c r="P61" t="n">
        <v>155.88</v>
      </c>
      <c r="Q61" t="n">
        <v>790.25</v>
      </c>
      <c r="R61" t="n">
        <v>145.28</v>
      </c>
      <c r="S61" t="n">
        <v>58.53</v>
      </c>
      <c r="T61" t="n">
        <v>36036.12</v>
      </c>
      <c r="U61" t="n">
        <v>0.4</v>
      </c>
      <c r="V61" t="n">
        <v>0.74</v>
      </c>
      <c r="W61" t="n">
        <v>2.7</v>
      </c>
      <c r="X61" t="n">
        <v>2.18</v>
      </c>
      <c r="Y61" t="n">
        <v>0.5</v>
      </c>
      <c r="Z61" t="n">
        <v>10</v>
      </c>
    </row>
    <row r="62">
      <c r="A62" t="n">
        <v>2</v>
      </c>
      <c r="B62" t="n">
        <v>15</v>
      </c>
      <c r="C62" t="inlineStr">
        <is>
          <t xml:space="preserve">CONCLUIDO	</t>
        </is>
      </c>
      <c r="D62" t="n">
        <v>2.4258</v>
      </c>
      <c r="E62" t="n">
        <v>41.22</v>
      </c>
      <c r="F62" t="n">
        <v>38.92</v>
      </c>
      <c r="G62" t="n">
        <v>43.25</v>
      </c>
      <c r="H62" t="n">
        <v>1.22</v>
      </c>
      <c r="I62" t="n">
        <v>54</v>
      </c>
      <c r="J62" t="n">
        <v>42.01</v>
      </c>
      <c r="K62" t="n">
        <v>19.54</v>
      </c>
      <c r="L62" t="n">
        <v>3</v>
      </c>
      <c r="M62" t="n">
        <v>0</v>
      </c>
      <c r="N62" t="n">
        <v>4.46</v>
      </c>
      <c r="O62" t="n">
        <v>5414.79</v>
      </c>
      <c r="P62" t="n">
        <v>156.35</v>
      </c>
      <c r="Q62" t="n">
        <v>790.1900000000001</v>
      </c>
      <c r="R62" t="n">
        <v>138.91</v>
      </c>
      <c r="S62" t="n">
        <v>58.53</v>
      </c>
      <c r="T62" t="n">
        <v>32873.56</v>
      </c>
      <c r="U62" t="n">
        <v>0.42</v>
      </c>
      <c r="V62" t="n">
        <v>0.75</v>
      </c>
      <c r="W62" t="n">
        <v>2.72</v>
      </c>
      <c r="X62" t="n">
        <v>2.02</v>
      </c>
      <c r="Y62" t="n">
        <v>0.5</v>
      </c>
      <c r="Z62" t="n">
        <v>10</v>
      </c>
    </row>
    <row r="63">
      <c r="A63" t="n">
        <v>0</v>
      </c>
      <c r="B63" t="n">
        <v>70</v>
      </c>
      <c r="C63" t="inlineStr">
        <is>
          <t xml:space="preserve">CONCLUIDO	</t>
        </is>
      </c>
      <c r="D63" t="n">
        <v>1.4328</v>
      </c>
      <c r="E63" t="n">
        <v>69.79000000000001</v>
      </c>
      <c r="F63" t="n">
        <v>54.53</v>
      </c>
      <c r="G63" t="n">
        <v>7.26</v>
      </c>
      <c r="H63" t="n">
        <v>0.12</v>
      </c>
      <c r="I63" t="n">
        <v>451</v>
      </c>
      <c r="J63" t="n">
        <v>141.81</v>
      </c>
      <c r="K63" t="n">
        <v>47.83</v>
      </c>
      <c r="L63" t="n">
        <v>1</v>
      </c>
      <c r="M63" t="n">
        <v>449</v>
      </c>
      <c r="N63" t="n">
        <v>22.98</v>
      </c>
      <c r="O63" t="n">
        <v>17723.39</v>
      </c>
      <c r="P63" t="n">
        <v>619.08</v>
      </c>
      <c r="Q63" t="n">
        <v>790.25</v>
      </c>
      <c r="R63" t="n">
        <v>662.52</v>
      </c>
      <c r="S63" t="n">
        <v>58.53</v>
      </c>
      <c r="T63" t="n">
        <v>292694.08</v>
      </c>
      <c r="U63" t="n">
        <v>0.09</v>
      </c>
      <c r="V63" t="n">
        <v>0.53</v>
      </c>
      <c r="W63" t="n">
        <v>3.33</v>
      </c>
      <c r="X63" t="n">
        <v>17.62</v>
      </c>
      <c r="Y63" t="n">
        <v>0.5</v>
      </c>
      <c r="Z63" t="n">
        <v>10</v>
      </c>
    </row>
    <row r="64">
      <c r="A64" t="n">
        <v>1</v>
      </c>
      <c r="B64" t="n">
        <v>70</v>
      </c>
      <c r="C64" t="inlineStr">
        <is>
          <t xml:space="preserve">CONCLUIDO	</t>
        </is>
      </c>
      <c r="D64" t="n">
        <v>1.9623</v>
      </c>
      <c r="E64" t="n">
        <v>50.96</v>
      </c>
      <c r="F64" t="n">
        <v>43.59</v>
      </c>
      <c r="G64" t="n">
        <v>14.69</v>
      </c>
      <c r="H64" t="n">
        <v>0.25</v>
      </c>
      <c r="I64" t="n">
        <v>178</v>
      </c>
      <c r="J64" t="n">
        <v>143.17</v>
      </c>
      <c r="K64" t="n">
        <v>47.83</v>
      </c>
      <c r="L64" t="n">
        <v>2</v>
      </c>
      <c r="M64" t="n">
        <v>176</v>
      </c>
      <c r="N64" t="n">
        <v>23.34</v>
      </c>
      <c r="O64" t="n">
        <v>17891.86</v>
      </c>
      <c r="P64" t="n">
        <v>490.58</v>
      </c>
      <c r="Q64" t="n">
        <v>790.21</v>
      </c>
      <c r="R64" t="n">
        <v>297.3</v>
      </c>
      <c r="S64" t="n">
        <v>58.53</v>
      </c>
      <c r="T64" t="n">
        <v>111449.22</v>
      </c>
      <c r="U64" t="n">
        <v>0.2</v>
      </c>
      <c r="V64" t="n">
        <v>0.67</v>
      </c>
      <c r="W64" t="n">
        <v>2.84</v>
      </c>
      <c r="X64" t="n">
        <v>6.68</v>
      </c>
      <c r="Y64" t="n">
        <v>0.5</v>
      </c>
      <c r="Z64" t="n">
        <v>10</v>
      </c>
    </row>
    <row r="65">
      <c r="A65" t="n">
        <v>2</v>
      </c>
      <c r="B65" t="n">
        <v>70</v>
      </c>
      <c r="C65" t="inlineStr">
        <is>
          <t xml:space="preserve">CONCLUIDO	</t>
        </is>
      </c>
      <c r="D65" t="n">
        <v>2.153</v>
      </c>
      <c r="E65" t="n">
        <v>46.45</v>
      </c>
      <c r="F65" t="n">
        <v>41.01</v>
      </c>
      <c r="G65" t="n">
        <v>22.17</v>
      </c>
      <c r="H65" t="n">
        <v>0.37</v>
      </c>
      <c r="I65" t="n">
        <v>111</v>
      </c>
      <c r="J65" t="n">
        <v>144.54</v>
      </c>
      <c r="K65" t="n">
        <v>47.83</v>
      </c>
      <c r="L65" t="n">
        <v>3</v>
      </c>
      <c r="M65" t="n">
        <v>109</v>
      </c>
      <c r="N65" t="n">
        <v>23.71</v>
      </c>
      <c r="O65" t="n">
        <v>18060.85</v>
      </c>
      <c r="P65" t="n">
        <v>457.98</v>
      </c>
      <c r="Q65" t="n">
        <v>790.1900000000001</v>
      </c>
      <c r="R65" t="n">
        <v>210.64</v>
      </c>
      <c r="S65" t="n">
        <v>58.53</v>
      </c>
      <c r="T65" t="n">
        <v>68453.63</v>
      </c>
      <c r="U65" t="n">
        <v>0.28</v>
      </c>
      <c r="V65" t="n">
        <v>0.71</v>
      </c>
      <c r="W65" t="n">
        <v>2.75</v>
      </c>
      <c r="X65" t="n">
        <v>4.11</v>
      </c>
      <c r="Y65" t="n">
        <v>0.5</v>
      </c>
      <c r="Z65" t="n">
        <v>10</v>
      </c>
    </row>
    <row r="66">
      <c r="A66" t="n">
        <v>3</v>
      </c>
      <c r="B66" t="n">
        <v>70</v>
      </c>
      <c r="C66" t="inlineStr">
        <is>
          <t xml:space="preserve">CONCLUIDO	</t>
        </is>
      </c>
      <c r="D66" t="n">
        <v>2.2482</v>
      </c>
      <c r="E66" t="n">
        <v>44.48</v>
      </c>
      <c r="F66" t="n">
        <v>39.91</v>
      </c>
      <c r="G66" t="n">
        <v>29.56</v>
      </c>
      <c r="H66" t="n">
        <v>0.49</v>
      </c>
      <c r="I66" t="n">
        <v>81</v>
      </c>
      <c r="J66" t="n">
        <v>145.92</v>
      </c>
      <c r="K66" t="n">
        <v>47.83</v>
      </c>
      <c r="L66" t="n">
        <v>4</v>
      </c>
      <c r="M66" t="n">
        <v>79</v>
      </c>
      <c r="N66" t="n">
        <v>24.09</v>
      </c>
      <c r="O66" t="n">
        <v>18230.35</v>
      </c>
      <c r="P66" t="n">
        <v>442.19</v>
      </c>
      <c r="Q66" t="n">
        <v>790.21</v>
      </c>
      <c r="R66" t="n">
        <v>174.01</v>
      </c>
      <c r="S66" t="n">
        <v>58.53</v>
      </c>
      <c r="T66" t="n">
        <v>50286.53</v>
      </c>
      <c r="U66" t="n">
        <v>0.34</v>
      </c>
      <c r="V66" t="n">
        <v>0.73</v>
      </c>
      <c r="W66" t="n">
        <v>2.7</v>
      </c>
      <c r="X66" t="n">
        <v>3.01</v>
      </c>
      <c r="Y66" t="n">
        <v>0.5</v>
      </c>
      <c r="Z66" t="n">
        <v>10</v>
      </c>
    </row>
    <row r="67">
      <c r="A67" t="n">
        <v>4</v>
      </c>
      <c r="B67" t="n">
        <v>70</v>
      </c>
      <c r="C67" t="inlineStr">
        <is>
          <t xml:space="preserve">CONCLUIDO	</t>
        </is>
      </c>
      <c r="D67" t="n">
        <v>2.3116</v>
      </c>
      <c r="E67" t="n">
        <v>43.26</v>
      </c>
      <c r="F67" t="n">
        <v>39.21</v>
      </c>
      <c r="G67" t="n">
        <v>37.35</v>
      </c>
      <c r="H67" t="n">
        <v>0.6</v>
      </c>
      <c r="I67" t="n">
        <v>63</v>
      </c>
      <c r="J67" t="n">
        <v>147.3</v>
      </c>
      <c r="K67" t="n">
        <v>47.83</v>
      </c>
      <c r="L67" t="n">
        <v>5</v>
      </c>
      <c r="M67" t="n">
        <v>61</v>
      </c>
      <c r="N67" t="n">
        <v>24.47</v>
      </c>
      <c r="O67" t="n">
        <v>18400.38</v>
      </c>
      <c r="P67" t="n">
        <v>430.29</v>
      </c>
      <c r="Q67" t="n">
        <v>790.17</v>
      </c>
      <c r="R67" t="n">
        <v>150.38</v>
      </c>
      <c r="S67" t="n">
        <v>58.53</v>
      </c>
      <c r="T67" t="n">
        <v>38564.19</v>
      </c>
      <c r="U67" t="n">
        <v>0.39</v>
      </c>
      <c r="V67" t="n">
        <v>0.74</v>
      </c>
      <c r="W67" t="n">
        <v>2.68</v>
      </c>
      <c r="X67" t="n">
        <v>2.31</v>
      </c>
      <c r="Y67" t="n">
        <v>0.5</v>
      </c>
      <c r="Z67" t="n">
        <v>10</v>
      </c>
    </row>
    <row r="68">
      <c r="A68" t="n">
        <v>5</v>
      </c>
      <c r="B68" t="n">
        <v>70</v>
      </c>
      <c r="C68" t="inlineStr">
        <is>
          <t xml:space="preserve">CONCLUIDO	</t>
        </is>
      </c>
      <c r="D68" t="n">
        <v>2.35</v>
      </c>
      <c r="E68" t="n">
        <v>42.55</v>
      </c>
      <c r="F68" t="n">
        <v>38.82</v>
      </c>
      <c r="G68" t="n">
        <v>44.79</v>
      </c>
      <c r="H68" t="n">
        <v>0.71</v>
      </c>
      <c r="I68" t="n">
        <v>52</v>
      </c>
      <c r="J68" t="n">
        <v>148.68</v>
      </c>
      <c r="K68" t="n">
        <v>47.83</v>
      </c>
      <c r="L68" t="n">
        <v>6</v>
      </c>
      <c r="M68" t="n">
        <v>50</v>
      </c>
      <c r="N68" t="n">
        <v>24.85</v>
      </c>
      <c r="O68" t="n">
        <v>18570.94</v>
      </c>
      <c r="P68" t="n">
        <v>422.92</v>
      </c>
      <c r="Q68" t="n">
        <v>790.17</v>
      </c>
      <c r="R68" t="n">
        <v>137.33</v>
      </c>
      <c r="S68" t="n">
        <v>58.53</v>
      </c>
      <c r="T68" t="n">
        <v>32093.27</v>
      </c>
      <c r="U68" t="n">
        <v>0.43</v>
      </c>
      <c r="V68" t="n">
        <v>0.75</v>
      </c>
      <c r="W68" t="n">
        <v>2.66</v>
      </c>
      <c r="X68" t="n">
        <v>1.92</v>
      </c>
      <c r="Y68" t="n">
        <v>0.5</v>
      </c>
      <c r="Z68" t="n">
        <v>10</v>
      </c>
    </row>
    <row r="69">
      <c r="A69" t="n">
        <v>6</v>
      </c>
      <c r="B69" t="n">
        <v>70</v>
      </c>
      <c r="C69" t="inlineStr">
        <is>
          <t xml:space="preserve">CONCLUIDO	</t>
        </is>
      </c>
      <c r="D69" t="n">
        <v>2.3813</v>
      </c>
      <c r="E69" t="n">
        <v>41.99</v>
      </c>
      <c r="F69" t="n">
        <v>38.49</v>
      </c>
      <c r="G69" t="n">
        <v>52.49</v>
      </c>
      <c r="H69" t="n">
        <v>0.83</v>
      </c>
      <c r="I69" t="n">
        <v>44</v>
      </c>
      <c r="J69" t="n">
        <v>150.07</v>
      </c>
      <c r="K69" t="n">
        <v>47.83</v>
      </c>
      <c r="L69" t="n">
        <v>7</v>
      </c>
      <c r="M69" t="n">
        <v>42</v>
      </c>
      <c r="N69" t="n">
        <v>25.24</v>
      </c>
      <c r="O69" t="n">
        <v>18742.03</v>
      </c>
      <c r="P69" t="n">
        <v>415.72</v>
      </c>
      <c r="Q69" t="n">
        <v>790.16</v>
      </c>
      <c r="R69" t="n">
        <v>126.48</v>
      </c>
      <c r="S69" t="n">
        <v>58.53</v>
      </c>
      <c r="T69" t="n">
        <v>26708.33</v>
      </c>
      <c r="U69" t="n">
        <v>0.46</v>
      </c>
      <c r="V69" t="n">
        <v>0.75</v>
      </c>
      <c r="W69" t="n">
        <v>2.64</v>
      </c>
      <c r="X69" t="n">
        <v>1.59</v>
      </c>
      <c r="Y69" t="n">
        <v>0.5</v>
      </c>
      <c r="Z69" t="n">
        <v>10</v>
      </c>
    </row>
    <row r="70">
      <c r="A70" t="n">
        <v>7</v>
      </c>
      <c r="B70" t="n">
        <v>70</v>
      </c>
      <c r="C70" t="inlineStr">
        <is>
          <t xml:space="preserve">CONCLUIDO	</t>
        </is>
      </c>
      <c r="D70" t="n">
        <v>2.4045</v>
      </c>
      <c r="E70" t="n">
        <v>41.59</v>
      </c>
      <c r="F70" t="n">
        <v>38.26</v>
      </c>
      <c r="G70" t="n">
        <v>60.41</v>
      </c>
      <c r="H70" t="n">
        <v>0.9399999999999999</v>
      </c>
      <c r="I70" t="n">
        <v>38</v>
      </c>
      <c r="J70" t="n">
        <v>151.46</v>
      </c>
      <c r="K70" t="n">
        <v>47.83</v>
      </c>
      <c r="L70" t="n">
        <v>8</v>
      </c>
      <c r="M70" t="n">
        <v>36</v>
      </c>
      <c r="N70" t="n">
        <v>25.63</v>
      </c>
      <c r="O70" t="n">
        <v>18913.66</v>
      </c>
      <c r="P70" t="n">
        <v>409.64</v>
      </c>
      <c r="Q70" t="n">
        <v>790.1900000000001</v>
      </c>
      <c r="R70" t="n">
        <v>118.67</v>
      </c>
      <c r="S70" t="n">
        <v>58.53</v>
      </c>
      <c r="T70" t="n">
        <v>22835.29</v>
      </c>
      <c r="U70" t="n">
        <v>0.49</v>
      </c>
      <c r="V70" t="n">
        <v>0.76</v>
      </c>
      <c r="W70" t="n">
        <v>2.63</v>
      </c>
      <c r="X70" t="n">
        <v>1.36</v>
      </c>
      <c r="Y70" t="n">
        <v>0.5</v>
      </c>
      <c r="Z70" t="n">
        <v>10</v>
      </c>
    </row>
    <row r="71">
      <c r="A71" t="n">
        <v>8</v>
      </c>
      <c r="B71" t="n">
        <v>70</v>
      </c>
      <c r="C71" t="inlineStr">
        <is>
          <t xml:space="preserve">CONCLUIDO	</t>
        </is>
      </c>
      <c r="D71" t="n">
        <v>2.4189</v>
      </c>
      <c r="E71" t="n">
        <v>41.34</v>
      </c>
      <c r="F71" t="n">
        <v>38.13</v>
      </c>
      <c r="G71" t="n">
        <v>67.29000000000001</v>
      </c>
      <c r="H71" t="n">
        <v>1.04</v>
      </c>
      <c r="I71" t="n">
        <v>34</v>
      </c>
      <c r="J71" t="n">
        <v>152.85</v>
      </c>
      <c r="K71" t="n">
        <v>47.83</v>
      </c>
      <c r="L71" t="n">
        <v>9</v>
      </c>
      <c r="M71" t="n">
        <v>32</v>
      </c>
      <c r="N71" t="n">
        <v>26.03</v>
      </c>
      <c r="O71" t="n">
        <v>19085.83</v>
      </c>
      <c r="P71" t="n">
        <v>404.41</v>
      </c>
      <c r="Q71" t="n">
        <v>790.16</v>
      </c>
      <c r="R71" t="n">
        <v>114.4</v>
      </c>
      <c r="S71" t="n">
        <v>58.53</v>
      </c>
      <c r="T71" t="n">
        <v>20718.08</v>
      </c>
      <c r="U71" t="n">
        <v>0.51</v>
      </c>
      <c r="V71" t="n">
        <v>0.76</v>
      </c>
      <c r="W71" t="n">
        <v>2.63</v>
      </c>
      <c r="X71" t="n">
        <v>1.23</v>
      </c>
      <c r="Y71" t="n">
        <v>0.5</v>
      </c>
      <c r="Z71" t="n">
        <v>10</v>
      </c>
    </row>
    <row r="72">
      <c r="A72" t="n">
        <v>9</v>
      </c>
      <c r="B72" t="n">
        <v>70</v>
      </c>
      <c r="C72" t="inlineStr">
        <is>
          <t xml:space="preserve">CONCLUIDO	</t>
        </is>
      </c>
      <c r="D72" t="n">
        <v>2.4357</v>
      </c>
      <c r="E72" t="n">
        <v>41.06</v>
      </c>
      <c r="F72" t="n">
        <v>37.96</v>
      </c>
      <c r="G72" t="n">
        <v>75.92</v>
      </c>
      <c r="H72" t="n">
        <v>1.15</v>
      </c>
      <c r="I72" t="n">
        <v>30</v>
      </c>
      <c r="J72" t="n">
        <v>154.25</v>
      </c>
      <c r="K72" t="n">
        <v>47.83</v>
      </c>
      <c r="L72" t="n">
        <v>10</v>
      </c>
      <c r="M72" t="n">
        <v>28</v>
      </c>
      <c r="N72" t="n">
        <v>26.43</v>
      </c>
      <c r="O72" t="n">
        <v>19258.55</v>
      </c>
      <c r="P72" t="n">
        <v>398.7</v>
      </c>
      <c r="Q72" t="n">
        <v>790.1799999999999</v>
      </c>
      <c r="R72" t="n">
        <v>108.46</v>
      </c>
      <c r="S72" t="n">
        <v>58.53</v>
      </c>
      <c r="T72" t="n">
        <v>17769.5</v>
      </c>
      <c r="U72" t="n">
        <v>0.54</v>
      </c>
      <c r="V72" t="n">
        <v>0.76</v>
      </c>
      <c r="W72" t="n">
        <v>2.62</v>
      </c>
      <c r="X72" t="n">
        <v>1.06</v>
      </c>
      <c r="Y72" t="n">
        <v>0.5</v>
      </c>
      <c r="Z72" t="n">
        <v>10</v>
      </c>
    </row>
    <row r="73">
      <c r="A73" t="n">
        <v>10</v>
      </c>
      <c r="B73" t="n">
        <v>70</v>
      </c>
      <c r="C73" t="inlineStr">
        <is>
          <t xml:space="preserve">CONCLUIDO	</t>
        </is>
      </c>
      <c r="D73" t="n">
        <v>2.4463</v>
      </c>
      <c r="E73" t="n">
        <v>40.88</v>
      </c>
      <c r="F73" t="n">
        <v>37.87</v>
      </c>
      <c r="G73" t="n">
        <v>84.16</v>
      </c>
      <c r="H73" t="n">
        <v>1.25</v>
      </c>
      <c r="I73" t="n">
        <v>27</v>
      </c>
      <c r="J73" t="n">
        <v>155.66</v>
      </c>
      <c r="K73" t="n">
        <v>47.83</v>
      </c>
      <c r="L73" t="n">
        <v>11</v>
      </c>
      <c r="M73" t="n">
        <v>25</v>
      </c>
      <c r="N73" t="n">
        <v>26.83</v>
      </c>
      <c r="O73" t="n">
        <v>19431.82</v>
      </c>
      <c r="P73" t="n">
        <v>394.73</v>
      </c>
      <c r="Q73" t="n">
        <v>790.17</v>
      </c>
      <c r="R73" t="n">
        <v>105.66</v>
      </c>
      <c r="S73" t="n">
        <v>58.53</v>
      </c>
      <c r="T73" t="n">
        <v>16385.82</v>
      </c>
      <c r="U73" t="n">
        <v>0.55</v>
      </c>
      <c r="V73" t="n">
        <v>0.77</v>
      </c>
      <c r="W73" t="n">
        <v>2.62</v>
      </c>
      <c r="X73" t="n">
        <v>0.97</v>
      </c>
      <c r="Y73" t="n">
        <v>0.5</v>
      </c>
      <c r="Z73" t="n">
        <v>10</v>
      </c>
    </row>
    <row r="74">
      <c r="A74" t="n">
        <v>11</v>
      </c>
      <c r="B74" t="n">
        <v>70</v>
      </c>
      <c r="C74" t="inlineStr">
        <is>
          <t xml:space="preserve">CONCLUIDO	</t>
        </is>
      </c>
      <c r="D74" t="n">
        <v>2.4539</v>
      </c>
      <c r="E74" t="n">
        <v>40.75</v>
      </c>
      <c r="F74" t="n">
        <v>37.8</v>
      </c>
      <c r="G74" t="n">
        <v>90.72</v>
      </c>
      <c r="H74" t="n">
        <v>1.35</v>
      </c>
      <c r="I74" t="n">
        <v>25</v>
      </c>
      <c r="J74" t="n">
        <v>157.07</v>
      </c>
      <c r="K74" t="n">
        <v>47.83</v>
      </c>
      <c r="L74" t="n">
        <v>12</v>
      </c>
      <c r="M74" t="n">
        <v>23</v>
      </c>
      <c r="N74" t="n">
        <v>27.24</v>
      </c>
      <c r="O74" t="n">
        <v>19605.66</v>
      </c>
      <c r="P74" t="n">
        <v>391.04</v>
      </c>
      <c r="Q74" t="n">
        <v>790.1799999999999</v>
      </c>
      <c r="R74" t="n">
        <v>103.09</v>
      </c>
      <c r="S74" t="n">
        <v>58.53</v>
      </c>
      <c r="T74" t="n">
        <v>15106.7</v>
      </c>
      <c r="U74" t="n">
        <v>0.57</v>
      </c>
      <c r="V74" t="n">
        <v>0.77</v>
      </c>
      <c r="W74" t="n">
        <v>2.62</v>
      </c>
      <c r="X74" t="n">
        <v>0.9</v>
      </c>
      <c r="Y74" t="n">
        <v>0.5</v>
      </c>
      <c r="Z74" t="n">
        <v>10</v>
      </c>
    </row>
    <row r="75">
      <c r="A75" t="n">
        <v>12</v>
      </c>
      <c r="B75" t="n">
        <v>70</v>
      </c>
      <c r="C75" t="inlineStr">
        <is>
          <t xml:space="preserve">CONCLUIDO	</t>
        </is>
      </c>
      <c r="D75" t="n">
        <v>2.4618</v>
      </c>
      <c r="E75" t="n">
        <v>40.62</v>
      </c>
      <c r="F75" t="n">
        <v>37.73</v>
      </c>
      <c r="G75" t="n">
        <v>98.42</v>
      </c>
      <c r="H75" t="n">
        <v>1.45</v>
      </c>
      <c r="I75" t="n">
        <v>23</v>
      </c>
      <c r="J75" t="n">
        <v>158.48</v>
      </c>
      <c r="K75" t="n">
        <v>47.83</v>
      </c>
      <c r="L75" t="n">
        <v>13</v>
      </c>
      <c r="M75" t="n">
        <v>21</v>
      </c>
      <c r="N75" t="n">
        <v>27.65</v>
      </c>
      <c r="O75" t="n">
        <v>19780.06</v>
      </c>
      <c r="P75" t="n">
        <v>385.52</v>
      </c>
      <c r="Q75" t="n">
        <v>790.17</v>
      </c>
      <c r="R75" t="n">
        <v>100.93</v>
      </c>
      <c r="S75" t="n">
        <v>58.53</v>
      </c>
      <c r="T75" t="n">
        <v>14038.66</v>
      </c>
      <c r="U75" t="n">
        <v>0.58</v>
      </c>
      <c r="V75" t="n">
        <v>0.77</v>
      </c>
      <c r="W75" t="n">
        <v>2.61</v>
      </c>
      <c r="X75" t="n">
        <v>0.83</v>
      </c>
      <c r="Y75" t="n">
        <v>0.5</v>
      </c>
      <c r="Z75" t="n">
        <v>10</v>
      </c>
    </row>
    <row r="76">
      <c r="A76" t="n">
        <v>13</v>
      </c>
      <c r="B76" t="n">
        <v>70</v>
      </c>
      <c r="C76" t="inlineStr">
        <is>
          <t xml:space="preserve">CONCLUIDO	</t>
        </is>
      </c>
      <c r="D76" t="n">
        <v>2.4701</v>
      </c>
      <c r="E76" t="n">
        <v>40.48</v>
      </c>
      <c r="F76" t="n">
        <v>37.65</v>
      </c>
      <c r="G76" t="n">
        <v>107.57</v>
      </c>
      <c r="H76" t="n">
        <v>1.55</v>
      </c>
      <c r="I76" t="n">
        <v>21</v>
      </c>
      <c r="J76" t="n">
        <v>159.9</v>
      </c>
      <c r="K76" t="n">
        <v>47.83</v>
      </c>
      <c r="L76" t="n">
        <v>14</v>
      </c>
      <c r="M76" t="n">
        <v>19</v>
      </c>
      <c r="N76" t="n">
        <v>28.07</v>
      </c>
      <c r="O76" t="n">
        <v>19955.16</v>
      </c>
      <c r="P76" t="n">
        <v>380.83</v>
      </c>
      <c r="Q76" t="n">
        <v>790.16</v>
      </c>
      <c r="R76" t="n">
        <v>98.29000000000001</v>
      </c>
      <c r="S76" t="n">
        <v>58.53</v>
      </c>
      <c r="T76" t="n">
        <v>12730.95</v>
      </c>
      <c r="U76" t="n">
        <v>0.6</v>
      </c>
      <c r="V76" t="n">
        <v>0.77</v>
      </c>
      <c r="W76" t="n">
        <v>2.61</v>
      </c>
      <c r="X76" t="n">
        <v>0.75</v>
      </c>
      <c r="Y76" t="n">
        <v>0.5</v>
      </c>
      <c r="Z76" t="n">
        <v>10</v>
      </c>
    </row>
    <row r="77">
      <c r="A77" t="n">
        <v>14</v>
      </c>
      <c r="B77" t="n">
        <v>70</v>
      </c>
      <c r="C77" t="inlineStr">
        <is>
          <t xml:space="preserve">CONCLUIDO	</t>
        </is>
      </c>
      <c r="D77" t="n">
        <v>2.478</v>
      </c>
      <c r="E77" t="n">
        <v>40.35</v>
      </c>
      <c r="F77" t="n">
        <v>37.58</v>
      </c>
      <c r="G77" t="n">
        <v>118.67</v>
      </c>
      <c r="H77" t="n">
        <v>1.65</v>
      </c>
      <c r="I77" t="n">
        <v>19</v>
      </c>
      <c r="J77" t="n">
        <v>161.32</v>
      </c>
      <c r="K77" t="n">
        <v>47.83</v>
      </c>
      <c r="L77" t="n">
        <v>15</v>
      </c>
      <c r="M77" t="n">
        <v>17</v>
      </c>
      <c r="N77" t="n">
        <v>28.5</v>
      </c>
      <c r="O77" t="n">
        <v>20130.71</v>
      </c>
      <c r="P77" t="n">
        <v>376.86</v>
      </c>
      <c r="Q77" t="n">
        <v>790.16</v>
      </c>
      <c r="R77" t="n">
        <v>95.83</v>
      </c>
      <c r="S77" t="n">
        <v>58.53</v>
      </c>
      <c r="T77" t="n">
        <v>11506.84</v>
      </c>
      <c r="U77" t="n">
        <v>0.61</v>
      </c>
      <c r="V77" t="n">
        <v>0.77</v>
      </c>
      <c r="W77" t="n">
        <v>2.61</v>
      </c>
      <c r="X77" t="n">
        <v>0.68</v>
      </c>
      <c r="Y77" t="n">
        <v>0.5</v>
      </c>
      <c r="Z77" t="n">
        <v>10</v>
      </c>
    </row>
    <row r="78">
      <c r="A78" t="n">
        <v>15</v>
      </c>
      <c r="B78" t="n">
        <v>70</v>
      </c>
      <c r="C78" t="inlineStr">
        <is>
          <t xml:space="preserve">CONCLUIDO	</t>
        </is>
      </c>
      <c r="D78" t="n">
        <v>2.4823</v>
      </c>
      <c r="E78" t="n">
        <v>40.29</v>
      </c>
      <c r="F78" t="n">
        <v>37.54</v>
      </c>
      <c r="G78" t="n">
        <v>125.12</v>
      </c>
      <c r="H78" t="n">
        <v>1.74</v>
      </c>
      <c r="I78" t="n">
        <v>18</v>
      </c>
      <c r="J78" t="n">
        <v>162.75</v>
      </c>
      <c r="K78" t="n">
        <v>47.83</v>
      </c>
      <c r="L78" t="n">
        <v>16</v>
      </c>
      <c r="M78" t="n">
        <v>16</v>
      </c>
      <c r="N78" t="n">
        <v>28.92</v>
      </c>
      <c r="O78" t="n">
        <v>20306.85</v>
      </c>
      <c r="P78" t="n">
        <v>372.3</v>
      </c>
      <c r="Q78" t="n">
        <v>790.16</v>
      </c>
      <c r="R78" t="n">
        <v>94.36</v>
      </c>
      <c r="S78" t="n">
        <v>58.53</v>
      </c>
      <c r="T78" t="n">
        <v>10776.59</v>
      </c>
      <c r="U78" t="n">
        <v>0.62</v>
      </c>
      <c r="V78" t="n">
        <v>0.77</v>
      </c>
      <c r="W78" t="n">
        <v>2.61</v>
      </c>
      <c r="X78" t="n">
        <v>0.63</v>
      </c>
      <c r="Y78" t="n">
        <v>0.5</v>
      </c>
      <c r="Z78" t="n">
        <v>10</v>
      </c>
    </row>
    <row r="79">
      <c r="A79" t="n">
        <v>16</v>
      </c>
      <c r="B79" t="n">
        <v>70</v>
      </c>
      <c r="C79" t="inlineStr">
        <is>
          <t xml:space="preserve">CONCLUIDO	</t>
        </is>
      </c>
      <c r="D79" t="n">
        <v>2.4863</v>
      </c>
      <c r="E79" t="n">
        <v>40.22</v>
      </c>
      <c r="F79" t="n">
        <v>37.5</v>
      </c>
      <c r="G79" t="n">
        <v>132.36</v>
      </c>
      <c r="H79" t="n">
        <v>1.83</v>
      </c>
      <c r="I79" t="n">
        <v>17</v>
      </c>
      <c r="J79" t="n">
        <v>164.19</v>
      </c>
      <c r="K79" t="n">
        <v>47.83</v>
      </c>
      <c r="L79" t="n">
        <v>17</v>
      </c>
      <c r="M79" t="n">
        <v>15</v>
      </c>
      <c r="N79" t="n">
        <v>29.36</v>
      </c>
      <c r="O79" t="n">
        <v>20483.57</v>
      </c>
      <c r="P79" t="n">
        <v>366.45</v>
      </c>
      <c r="Q79" t="n">
        <v>790.16</v>
      </c>
      <c r="R79" t="n">
        <v>93.34</v>
      </c>
      <c r="S79" t="n">
        <v>58.53</v>
      </c>
      <c r="T79" t="n">
        <v>10273.99</v>
      </c>
      <c r="U79" t="n">
        <v>0.63</v>
      </c>
      <c r="V79" t="n">
        <v>0.77</v>
      </c>
      <c r="W79" t="n">
        <v>2.6</v>
      </c>
      <c r="X79" t="n">
        <v>0.6</v>
      </c>
      <c r="Y79" t="n">
        <v>0.5</v>
      </c>
      <c r="Z79" t="n">
        <v>10</v>
      </c>
    </row>
    <row r="80">
      <c r="A80" t="n">
        <v>17</v>
      </c>
      <c r="B80" t="n">
        <v>70</v>
      </c>
      <c r="C80" t="inlineStr">
        <is>
          <t xml:space="preserve">CONCLUIDO	</t>
        </is>
      </c>
      <c r="D80" t="n">
        <v>2.4906</v>
      </c>
      <c r="E80" t="n">
        <v>40.15</v>
      </c>
      <c r="F80" t="n">
        <v>37.46</v>
      </c>
      <c r="G80" t="n">
        <v>140.48</v>
      </c>
      <c r="H80" t="n">
        <v>1.93</v>
      </c>
      <c r="I80" t="n">
        <v>16</v>
      </c>
      <c r="J80" t="n">
        <v>165.62</v>
      </c>
      <c r="K80" t="n">
        <v>47.83</v>
      </c>
      <c r="L80" t="n">
        <v>18</v>
      </c>
      <c r="M80" t="n">
        <v>14</v>
      </c>
      <c r="N80" t="n">
        <v>29.8</v>
      </c>
      <c r="O80" t="n">
        <v>20660.89</v>
      </c>
      <c r="P80" t="n">
        <v>361.21</v>
      </c>
      <c r="Q80" t="n">
        <v>790.16</v>
      </c>
      <c r="R80" t="n">
        <v>91.97</v>
      </c>
      <c r="S80" t="n">
        <v>58.53</v>
      </c>
      <c r="T80" t="n">
        <v>9594.700000000001</v>
      </c>
      <c r="U80" t="n">
        <v>0.64</v>
      </c>
      <c r="V80" t="n">
        <v>0.77</v>
      </c>
      <c r="W80" t="n">
        <v>2.6</v>
      </c>
      <c r="X80" t="n">
        <v>0.5600000000000001</v>
      </c>
      <c r="Y80" t="n">
        <v>0.5</v>
      </c>
      <c r="Z80" t="n">
        <v>10</v>
      </c>
    </row>
    <row r="81">
      <c r="A81" t="n">
        <v>18</v>
      </c>
      <c r="B81" t="n">
        <v>70</v>
      </c>
      <c r="C81" t="inlineStr">
        <is>
          <t xml:space="preserve">CONCLUIDO	</t>
        </is>
      </c>
      <c r="D81" t="n">
        <v>2.4946</v>
      </c>
      <c r="E81" t="n">
        <v>40.09</v>
      </c>
      <c r="F81" t="n">
        <v>37.42</v>
      </c>
      <c r="G81" t="n">
        <v>149.7</v>
      </c>
      <c r="H81" t="n">
        <v>2.02</v>
      </c>
      <c r="I81" t="n">
        <v>15</v>
      </c>
      <c r="J81" t="n">
        <v>167.07</v>
      </c>
      <c r="K81" t="n">
        <v>47.83</v>
      </c>
      <c r="L81" t="n">
        <v>19</v>
      </c>
      <c r="M81" t="n">
        <v>13</v>
      </c>
      <c r="N81" t="n">
        <v>30.24</v>
      </c>
      <c r="O81" t="n">
        <v>20838.81</v>
      </c>
      <c r="P81" t="n">
        <v>359.28</v>
      </c>
      <c r="Q81" t="n">
        <v>790.17</v>
      </c>
      <c r="R81" t="n">
        <v>90.76000000000001</v>
      </c>
      <c r="S81" t="n">
        <v>58.53</v>
      </c>
      <c r="T81" t="n">
        <v>8996.02</v>
      </c>
      <c r="U81" t="n">
        <v>0.64</v>
      </c>
      <c r="V81" t="n">
        <v>0.78</v>
      </c>
      <c r="W81" t="n">
        <v>2.6</v>
      </c>
      <c r="X81" t="n">
        <v>0.52</v>
      </c>
      <c r="Y81" t="n">
        <v>0.5</v>
      </c>
      <c r="Z81" t="n">
        <v>10</v>
      </c>
    </row>
    <row r="82">
      <c r="A82" t="n">
        <v>19</v>
      </c>
      <c r="B82" t="n">
        <v>70</v>
      </c>
      <c r="C82" t="inlineStr">
        <is>
          <t xml:space="preserve">CONCLUIDO	</t>
        </is>
      </c>
      <c r="D82" t="n">
        <v>2.4991</v>
      </c>
      <c r="E82" t="n">
        <v>40.01</v>
      </c>
      <c r="F82" t="n">
        <v>37.38</v>
      </c>
      <c r="G82" t="n">
        <v>160.21</v>
      </c>
      <c r="H82" t="n">
        <v>2.1</v>
      </c>
      <c r="I82" t="n">
        <v>14</v>
      </c>
      <c r="J82" t="n">
        <v>168.51</v>
      </c>
      <c r="K82" t="n">
        <v>47.83</v>
      </c>
      <c r="L82" t="n">
        <v>20</v>
      </c>
      <c r="M82" t="n">
        <v>11</v>
      </c>
      <c r="N82" t="n">
        <v>30.69</v>
      </c>
      <c r="O82" t="n">
        <v>21017.33</v>
      </c>
      <c r="P82" t="n">
        <v>352.08</v>
      </c>
      <c r="Q82" t="n">
        <v>790.16</v>
      </c>
      <c r="R82" t="n">
        <v>89.13</v>
      </c>
      <c r="S82" t="n">
        <v>58.53</v>
      </c>
      <c r="T82" t="n">
        <v>8182.85</v>
      </c>
      <c r="U82" t="n">
        <v>0.66</v>
      </c>
      <c r="V82" t="n">
        <v>0.78</v>
      </c>
      <c r="W82" t="n">
        <v>2.6</v>
      </c>
      <c r="X82" t="n">
        <v>0.48</v>
      </c>
      <c r="Y82" t="n">
        <v>0.5</v>
      </c>
      <c r="Z82" t="n">
        <v>10</v>
      </c>
    </row>
    <row r="83">
      <c r="A83" t="n">
        <v>20</v>
      </c>
      <c r="B83" t="n">
        <v>70</v>
      </c>
      <c r="C83" t="inlineStr">
        <is>
          <t xml:space="preserve">CONCLUIDO	</t>
        </is>
      </c>
      <c r="D83" t="n">
        <v>2.4984</v>
      </c>
      <c r="E83" t="n">
        <v>40.02</v>
      </c>
      <c r="F83" t="n">
        <v>37.39</v>
      </c>
      <c r="G83" t="n">
        <v>160.25</v>
      </c>
      <c r="H83" t="n">
        <v>2.19</v>
      </c>
      <c r="I83" t="n">
        <v>14</v>
      </c>
      <c r="J83" t="n">
        <v>169.97</v>
      </c>
      <c r="K83" t="n">
        <v>47.83</v>
      </c>
      <c r="L83" t="n">
        <v>21</v>
      </c>
      <c r="M83" t="n">
        <v>7</v>
      </c>
      <c r="N83" t="n">
        <v>31.14</v>
      </c>
      <c r="O83" t="n">
        <v>21196.47</v>
      </c>
      <c r="P83" t="n">
        <v>348.46</v>
      </c>
      <c r="Q83" t="n">
        <v>790.1900000000001</v>
      </c>
      <c r="R83" t="n">
        <v>89.47</v>
      </c>
      <c r="S83" t="n">
        <v>58.53</v>
      </c>
      <c r="T83" t="n">
        <v>8351.790000000001</v>
      </c>
      <c r="U83" t="n">
        <v>0.65</v>
      </c>
      <c r="V83" t="n">
        <v>0.78</v>
      </c>
      <c r="W83" t="n">
        <v>2.6</v>
      </c>
      <c r="X83" t="n">
        <v>0.49</v>
      </c>
      <c r="Y83" t="n">
        <v>0.5</v>
      </c>
      <c r="Z83" t="n">
        <v>10</v>
      </c>
    </row>
    <row r="84">
      <c r="A84" t="n">
        <v>21</v>
      </c>
      <c r="B84" t="n">
        <v>70</v>
      </c>
      <c r="C84" t="inlineStr">
        <is>
          <t xml:space="preserve">CONCLUIDO	</t>
        </is>
      </c>
      <c r="D84" t="n">
        <v>2.5027</v>
      </c>
      <c r="E84" t="n">
        <v>39.96</v>
      </c>
      <c r="F84" t="n">
        <v>37.35</v>
      </c>
      <c r="G84" t="n">
        <v>172.39</v>
      </c>
      <c r="H84" t="n">
        <v>2.28</v>
      </c>
      <c r="I84" t="n">
        <v>13</v>
      </c>
      <c r="J84" t="n">
        <v>171.42</v>
      </c>
      <c r="K84" t="n">
        <v>47.83</v>
      </c>
      <c r="L84" t="n">
        <v>22</v>
      </c>
      <c r="M84" t="n">
        <v>4</v>
      </c>
      <c r="N84" t="n">
        <v>31.6</v>
      </c>
      <c r="O84" t="n">
        <v>21376.23</v>
      </c>
      <c r="P84" t="n">
        <v>349.76</v>
      </c>
      <c r="Q84" t="n">
        <v>790.17</v>
      </c>
      <c r="R84" t="n">
        <v>88</v>
      </c>
      <c r="S84" t="n">
        <v>58.53</v>
      </c>
      <c r="T84" t="n">
        <v>7625.96</v>
      </c>
      <c r="U84" t="n">
        <v>0.67</v>
      </c>
      <c r="V84" t="n">
        <v>0.78</v>
      </c>
      <c r="W84" t="n">
        <v>2.6</v>
      </c>
      <c r="X84" t="n">
        <v>0.45</v>
      </c>
      <c r="Y84" t="n">
        <v>0.5</v>
      </c>
      <c r="Z84" t="n">
        <v>10</v>
      </c>
    </row>
    <row r="85">
      <c r="A85" t="n">
        <v>22</v>
      </c>
      <c r="B85" t="n">
        <v>70</v>
      </c>
      <c r="C85" t="inlineStr">
        <is>
          <t xml:space="preserve">CONCLUIDO	</t>
        </is>
      </c>
      <c r="D85" t="n">
        <v>2.5018</v>
      </c>
      <c r="E85" t="n">
        <v>39.97</v>
      </c>
      <c r="F85" t="n">
        <v>37.37</v>
      </c>
      <c r="G85" t="n">
        <v>172.47</v>
      </c>
      <c r="H85" t="n">
        <v>2.36</v>
      </c>
      <c r="I85" t="n">
        <v>13</v>
      </c>
      <c r="J85" t="n">
        <v>172.89</v>
      </c>
      <c r="K85" t="n">
        <v>47.83</v>
      </c>
      <c r="L85" t="n">
        <v>23</v>
      </c>
      <c r="M85" t="n">
        <v>2</v>
      </c>
      <c r="N85" t="n">
        <v>32.06</v>
      </c>
      <c r="O85" t="n">
        <v>21556.61</v>
      </c>
      <c r="P85" t="n">
        <v>350.67</v>
      </c>
      <c r="Q85" t="n">
        <v>790.2</v>
      </c>
      <c r="R85" t="n">
        <v>88.34</v>
      </c>
      <c r="S85" t="n">
        <v>58.53</v>
      </c>
      <c r="T85" t="n">
        <v>7791.64</v>
      </c>
      <c r="U85" t="n">
        <v>0.66</v>
      </c>
      <c r="V85" t="n">
        <v>0.78</v>
      </c>
      <c r="W85" t="n">
        <v>2.61</v>
      </c>
      <c r="X85" t="n">
        <v>0.46</v>
      </c>
      <c r="Y85" t="n">
        <v>0.5</v>
      </c>
      <c r="Z85" t="n">
        <v>10</v>
      </c>
    </row>
    <row r="86">
      <c r="A86" t="n">
        <v>23</v>
      </c>
      <c r="B86" t="n">
        <v>70</v>
      </c>
      <c r="C86" t="inlineStr">
        <is>
          <t xml:space="preserve">CONCLUIDO	</t>
        </is>
      </c>
      <c r="D86" t="n">
        <v>2.5015</v>
      </c>
      <c r="E86" t="n">
        <v>39.98</v>
      </c>
      <c r="F86" t="n">
        <v>37.37</v>
      </c>
      <c r="G86" t="n">
        <v>172.48</v>
      </c>
      <c r="H86" t="n">
        <v>2.44</v>
      </c>
      <c r="I86" t="n">
        <v>13</v>
      </c>
      <c r="J86" t="n">
        <v>174.35</v>
      </c>
      <c r="K86" t="n">
        <v>47.83</v>
      </c>
      <c r="L86" t="n">
        <v>24</v>
      </c>
      <c r="M86" t="n">
        <v>1</v>
      </c>
      <c r="N86" t="n">
        <v>32.53</v>
      </c>
      <c r="O86" t="n">
        <v>21737.62</v>
      </c>
      <c r="P86" t="n">
        <v>351.22</v>
      </c>
      <c r="Q86" t="n">
        <v>790.16</v>
      </c>
      <c r="R86" t="n">
        <v>88.63</v>
      </c>
      <c r="S86" t="n">
        <v>58.53</v>
      </c>
      <c r="T86" t="n">
        <v>7941.06</v>
      </c>
      <c r="U86" t="n">
        <v>0.66</v>
      </c>
      <c r="V86" t="n">
        <v>0.78</v>
      </c>
      <c r="W86" t="n">
        <v>2.61</v>
      </c>
      <c r="X86" t="n">
        <v>0.47</v>
      </c>
      <c r="Y86" t="n">
        <v>0.5</v>
      </c>
      <c r="Z86" t="n">
        <v>10</v>
      </c>
    </row>
    <row r="87">
      <c r="A87" t="n">
        <v>24</v>
      </c>
      <c r="B87" t="n">
        <v>70</v>
      </c>
      <c r="C87" t="inlineStr">
        <is>
          <t xml:space="preserve">CONCLUIDO	</t>
        </is>
      </c>
      <c r="D87" t="n">
        <v>2.5017</v>
      </c>
      <c r="E87" t="n">
        <v>39.97</v>
      </c>
      <c r="F87" t="n">
        <v>37.37</v>
      </c>
      <c r="G87" t="n">
        <v>172.47</v>
      </c>
      <c r="H87" t="n">
        <v>2.52</v>
      </c>
      <c r="I87" t="n">
        <v>13</v>
      </c>
      <c r="J87" t="n">
        <v>175.83</v>
      </c>
      <c r="K87" t="n">
        <v>47.83</v>
      </c>
      <c r="L87" t="n">
        <v>25</v>
      </c>
      <c r="M87" t="n">
        <v>0</v>
      </c>
      <c r="N87" t="n">
        <v>33</v>
      </c>
      <c r="O87" t="n">
        <v>21919.27</v>
      </c>
      <c r="P87" t="n">
        <v>353.65</v>
      </c>
      <c r="Q87" t="n">
        <v>790.17</v>
      </c>
      <c r="R87" t="n">
        <v>88.38</v>
      </c>
      <c r="S87" t="n">
        <v>58.53</v>
      </c>
      <c r="T87" t="n">
        <v>7814.8</v>
      </c>
      <c r="U87" t="n">
        <v>0.66</v>
      </c>
      <c r="V87" t="n">
        <v>0.78</v>
      </c>
      <c r="W87" t="n">
        <v>2.61</v>
      </c>
      <c r="X87" t="n">
        <v>0.47</v>
      </c>
      <c r="Y87" t="n">
        <v>0.5</v>
      </c>
      <c r="Z87" t="n">
        <v>10</v>
      </c>
    </row>
    <row r="88">
      <c r="A88" t="n">
        <v>0</v>
      </c>
      <c r="B88" t="n">
        <v>90</v>
      </c>
      <c r="C88" t="inlineStr">
        <is>
          <t xml:space="preserve">CONCLUIDO	</t>
        </is>
      </c>
      <c r="D88" t="n">
        <v>1.2185</v>
      </c>
      <c r="E88" t="n">
        <v>82.06999999999999</v>
      </c>
      <c r="F88" t="n">
        <v>59.41</v>
      </c>
      <c r="G88" t="n">
        <v>6.27</v>
      </c>
      <c r="H88" t="n">
        <v>0.1</v>
      </c>
      <c r="I88" t="n">
        <v>569</v>
      </c>
      <c r="J88" t="n">
        <v>176.73</v>
      </c>
      <c r="K88" t="n">
        <v>52.44</v>
      </c>
      <c r="L88" t="n">
        <v>1</v>
      </c>
      <c r="M88" t="n">
        <v>567</v>
      </c>
      <c r="N88" t="n">
        <v>33.29</v>
      </c>
      <c r="O88" t="n">
        <v>22031.19</v>
      </c>
      <c r="P88" t="n">
        <v>778.8200000000001</v>
      </c>
      <c r="Q88" t="n">
        <v>790.3099999999999</v>
      </c>
      <c r="R88" t="n">
        <v>826.83</v>
      </c>
      <c r="S88" t="n">
        <v>58.53</v>
      </c>
      <c r="T88" t="n">
        <v>374259.54</v>
      </c>
      <c r="U88" t="n">
        <v>0.07000000000000001</v>
      </c>
      <c r="V88" t="n">
        <v>0.49</v>
      </c>
      <c r="W88" t="n">
        <v>3.52</v>
      </c>
      <c r="X88" t="n">
        <v>22.5</v>
      </c>
      <c r="Y88" t="n">
        <v>0.5</v>
      </c>
      <c r="Z88" t="n">
        <v>10</v>
      </c>
    </row>
    <row r="89">
      <c r="A89" t="n">
        <v>1</v>
      </c>
      <c r="B89" t="n">
        <v>90</v>
      </c>
      <c r="C89" t="inlineStr">
        <is>
          <t xml:space="preserve">CONCLUIDO	</t>
        </is>
      </c>
      <c r="D89" t="n">
        <v>1.8196</v>
      </c>
      <c r="E89" t="n">
        <v>54.96</v>
      </c>
      <c r="F89" t="n">
        <v>44.96</v>
      </c>
      <c r="G89" t="n">
        <v>12.67</v>
      </c>
      <c r="H89" t="n">
        <v>0.2</v>
      </c>
      <c r="I89" t="n">
        <v>213</v>
      </c>
      <c r="J89" t="n">
        <v>178.21</v>
      </c>
      <c r="K89" t="n">
        <v>52.44</v>
      </c>
      <c r="L89" t="n">
        <v>2</v>
      </c>
      <c r="M89" t="n">
        <v>211</v>
      </c>
      <c r="N89" t="n">
        <v>33.77</v>
      </c>
      <c r="O89" t="n">
        <v>22213.89</v>
      </c>
      <c r="P89" t="n">
        <v>586.08</v>
      </c>
      <c r="Q89" t="n">
        <v>790.2</v>
      </c>
      <c r="R89" t="n">
        <v>342.34</v>
      </c>
      <c r="S89" t="n">
        <v>58.53</v>
      </c>
      <c r="T89" t="n">
        <v>133794.25</v>
      </c>
      <c r="U89" t="n">
        <v>0.17</v>
      </c>
      <c r="V89" t="n">
        <v>0.65</v>
      </c>
      <c r="W89" t="n">
        <v>2.93</v>
      </c>
      <c r="X89" t="n">
        <v>8.06</v>
      </c>
      <c r="Y89" t="n">
        <v>0.5</v>
      </c>
      <c r="Z89" t="n">
        <v>10</v>
      </c>
    </row>
    <row r="90">
      <c r="A90" t="n">
        <v>2</v>
      </c>
      <c r="B90" t="n">
        <v>90</v>
      </c>
      <c r="C90" t="inlineStr">
        <is>
          <t xml:space="preserve">CONCLUIDO	</t>
        </is>
      </c>
      <c r="D90" t="n">
        <v>2.0462</v>
      </c>
      <c r="E90" t="n">
        <v>48.87</v>
      </c>
      <c r="F90" t="n">
        <v>41.79</v>
      </c>
      <c r="G90" t="n">
        <v>19.14</v>
      </c>
      <c r="H90" t="n">
        <v>0.3</v>
      </c>
      <c r="I90" t="n">
        <v>131</v>
      </c>
      <c r="J90" t="n">
        <v>179.7</v>
      </c>
      <c r="K90" t="n">
        <v>52.44</v>
      </c>
      <c r="L90" t="n">
        <v>3</v>
      </c>
      <c r="M90" t="n">
        <v>129</v>
      </c>
      <c r="N90" t="n">
        <v>34.26</v>
      </c>
      <c r="O90" t="n">
        <v>22397.24</v>
      </c>
      <c r="P90" t="n">
        <v>542.03</v>
      </c>
      <c r="Q90" t="n">
        <v>790.22</v>
      </c>
      <c r="R90" t="n">
        <v>236.62</v>
      </c>
      <c r="S90" t="n">
        <v>58.53</v>
      </c>
      <c r="T90" t="n">
        <v>81342.56</v>
      </c>
      <c r="U90" t="n">
        <v>0.25</v>
      </c>
      <c r="V90" t="n">
        <v>0.6899999999999999</v>
      </c>
      <c r="W90" t="n">
        <v>2.78</v>
      </c>
      <c r="X90" t="n">
        <v>4.89</v>
      </c>
      <c r="Y90" t="n">
        <v>0.5</v>
      </c>
      <c r="Z90" t="n">
        <v>10</v>
      </c>
    </row>
    <row r="91">
      <c r="A91" t="n">
        <v>3</v>
      </c>
      <c r="B91" t="n">
        <v>90</v>
      </c>
      <c r="C91" t="inlineStr">
        <is>
          <t xml:space="preserve">CONCLUIDO	</t>
        </is>
      </c>
      <c r="D91" t="n">
        <v>2.1635</v>
      </c>
      <c r="E91" t="n">
        <v>46.22</v>
      </c>
      <c r="F91" t="n">
        <v>40.42</v>
      </c>
      <c r="G91" t="n">
        <v>25.53</v>
      </c>
      <c r="H91" t="n">
        <v>0.39</v>
      </c>
      <c r="I91" t="n">
        <v>95</v>
      </c>
      <c r="J91" t="n">
        <v>181.19</v>
      </c>
      <c r="K91" t="n">
        <v>52.44</v>
      </c>
      <c r="L91" t="n">
        <v>4</v>
      </c>
      <c r="M91" t="n">
        <v>93</v>
      </c>
      <c r="N91" t="n">
        <v>34.75</v>
      </c>
      <c r="O91" t="n">
        <v>22581.25</v>
      </c>
      <c r="P91" t="n">
        <v>521.71</v>
      </c>
      <c r="Q91" t="n">
        <v>790.1900000000001</v>
      </c>
      <c r="R91" t="n">
        <v>190.88</v>
      </c>
      <c r="S91" t="n">
        <v>58.53</v>
      </c>
      <c r="T91" t="n">
        <v>58652.31</v>
      </c>
      <c r="U91" t="n">
        <v>0.31</v>
      </c>
      <c r="V91" t="n">
        <v>0.72</v>
      </c>
      <c r="W91" t="n">
        <v>2.73</v>
      </c>
      <c r="X91" t="n">
        <v>3.52</v>
      </c>
      <c r="Y91" t="n">
        <v>0.5</v>
      </c>
      <c r="Z91" t="n">
        <v>10</v>
      </c>
    </row>
    <row r="92">
      <c r="A92" t="n">
        <v>4</v>
      </c>
      <c r="B92" t="n">
        <v>90</v>
      </c>
      <c r="C92" t="inlineStr">
        <is>
          <t xml:space="preserve">CONCLUIDO	</t>
        </is>
      </c>
      <c r="D92" t="n">
        <v>2.2388</v>
      </c>
      <c r="E92" t="n">
        <v>44.67</v>
      </c>
      <c r="F92" t="n">
        <v>39.62</v>
      </c>
      <c r="G92" t="n">
        <v>32.12</v>
      </c>
      <c r="H92" t="n">
        <v>0.49</v>
      </c>
      <c r="I92" t="n">
        <v>74</v>
      </c>
      <c r="J92" t="n">
        <v>182.69</v>
      </c>
      <c r="K92" t="n">
        <v>52.44</v>
      </c>
      <c r="L92" t="n">
        <v>5</v>
      </c>
      <c r="M92" t="n">
        <v>72</v>
      </c>
      <c r="N92" t="n">
        <v>35.25</v>
      </c>
      <c r="O92" t="n">
        <v>22766.06</v>
      </c>
      <c r="P92" t="n">
        <v>508.65</v>
      </c>
      <c r="Q92" t="n">
        <v>790.23</v>
      </c>
      <c r="R92" t="n">
        <v>163.39</v>
      </c>
      <c r="S92" t="n">
        <v>58.53</v>
      </c>
      <c r="T92" t="n">
        <v>45012.76</v>
      </c>
      <c r="U92" t="n">
        <v>0.36</v>
      </c>
      <c r="V92" t="n">
        <v>0.73</v>
      </c>
      <c r="W92" t="n">
        <v>2.7</v>
      </c>
      <c r="X92" t="n">
        <v>2.71</v>
      </c>
      <c r="Y92" t="n">
        <v>0.5</v>
      </c>
      <c r="Z92" t="n">
        <v>10</v>
      </c>
    </row>
    <row r="93">
      <c r="A93" t="n">
        <v>5</v>
      </c>
      <c r="B93" t="n">
        <v>90</v>
      </c>
      <c r="C93" t="inlineStr">
        <is>
          <t xml:space="preserve">CONCLUIDO	</t>
        </is>
      </c>
      <c r="D93" t="n">
        <v>2.2864</v>
      </c>
      <c r="E93" t="n">
        <v>43.74</v>
      </c>
      <c r="F93" t="n">
        <v>39.15</v>
      </c>
      <c r="G93" t="n">
        <v>38.51</v>
      </c>
      <c r="H93" t="n">
        <v>0.58</v>
      </c>
      <c r="I93" t="n">
        <v>61</v>
      </c>
      <c r="J93" t="n">
        <v>184.19</v>
      </c>
      <c r="K93" t="n">
        <v>52.44</v>
      </c>
      <c r="L93" t="n">
        <v>6</v>
      </c>
      <c r="M93" t="n">
        <v>59</v>
      </c>
      <c r="N93" t="n">
        <v>35.75</v>
      </c>
      <c r="O93" t="n">
        <v>22951.43</v>
      </c>
      <c r="P93" t="n">
        <v>500.41</v>
      </c>
      <c r="Q93" t="n">
        <v>790.21</v>
      </c>
      <c r="R93" t="n">
        <v>147.86</v>
      </c>
      <c r="S93" t="n">
        <v>58.53</v>
      </c>
      <c r="T93" t="n">
        <v>37315.23</v>
      </c>
      <c r="U93" t="n">
        <v>0.4</v>
      </c>
      <c r="V93" t="n">
        <v>0.74</v>
      </c>
      <c r="W93" t="n">
        <v>2.68</v>
      </c>
      <c r="X93" t="n">
        <v>2.24</v>
      </c>
      <c r="Y93" t="n">
        <v>0.5</v>
      </c>
      <c r="Z93" t="n">
        <v>10</v>
      </c>
    </row>
    <row r="94">
      <c r="A94" t="n">
        <v>6</v>
      </c>
      <c r="B94" t="n">
        <v>90</v>
      </c>
      <c r="C94" t="inlineStr">
        <is>
          <t xml:space="preserve">CONCLUIDO	</t>
        </is>
      </c>
      <c r="D94" t="n">
        <v>2.3208</v>
      </c>
      <c r="E94" t="n">
        <v>43.09</v>
      </c>
      <c r="F94" t="n">
        <v>38.82</v>
      </c>
      <c r="G94" t="n">
        <v>44.79</v>
      </c>
      <c r="H94" t="n">
        <v>0.67</v>
      </c>
      <c r="I94" t="n">
        <v>52</v>
      </c>
      <c r="J94" t="n">
        <v>185.7</v>
      </c>
      <c r="K94" t="n">
        <v>52.44</v>
      </c>
      <c r="L94" t="n">
        <v>7</v>
      </c>
      <c r="M94" t="n">
        <v>50</v>
      </c>
      <c r="N94" t="n">
        <v>36.26</v>
      </c>
      <c r="O94" t="n">
        <v>23137.49</v>
      </c>
      <c r="P94" t="n">
        <v>493.43</v>
      </c>
      <c r="Q94" t="n">
        <v>790.17</v>
      </c>
      <c r="R94" t="n">
        <v>137.34</v>
      </c>
      <c r="S94" t="n">
        <v>58.53</v>
      </c>
      <c r="T94" t="n">
        <v>32097.84</v>
      </c>
      <c r="U94" t="n">
        <v>0.43</v>
      </c>
      <c r="V94" t="n">
        <v>0.75</v>
      </c>
      <c r="W94" t="n">
        <v>2.66</v>
      </c>
      <c r="X94" t="n">
        <v>1.92</v>
      </c>
      <c r="Y94" t="n">
        <v>0.5</v>
      </c>
      <c r="Z94" t="n">
        <v>10</v>
      </c>
    </row>
    <row r="95">
      <c r="A95" t="n">
        <v>7</v>
      </c>
      <c r="B95" t="n">
        <v>90</v>
      </c>
      <c r="C95" t="inlineStr">
        <is>
          <t xml:space="preserve">CONCLUIDO	</t>
        </is>
      </c>
      <c r="D95" t="n">
        <v>2.3495</v>
      </c>
      <c r="E95" t="n">
        <v>42.56</v>
      </c>
      <c r="F95" t="n">
        <v>38.54</v>
      </c>
      <c r="G95" t="n">
        <v>51.39</v>
      </c>
      <c r="H95" t="n">
        <v>0.76</v>
      </c>
      <c r="I95" t="n">
        <v>45</v>
      </c>
      <c r="J95" t="n">
        <v>187.22</v>
      </c>
      <c r="K95" t="n">
        <v>52.44</v>
      </c>
      <c r="L95" t="n">
        <v>8</v>
      </c>
      <c r="M95" t="n">
        <v>43</v>
      </c>
      <c r="N95" t="n">
        <v>36.78</v>
      </c>
      <c r="O95" t="n">
        <v>23324.24</v>
      </c>
      <c r="P95" t="n">
        <v>487.01</v>
      </c>
      <c r="Q95" t="n">
        <v>790.17</v>
      </c>
      <c r="R95" t="n">
        <v>127.67</v>
      </c>
      <c r="S95" t="n">
        <v>58.53</v>
      </c>
      <c r="T95" t="n">
        <v>27299.72</v>
      </c>
      <c r="U95" t="n">
        <v>0.46</v>
      </c>
      <c r="V95" t="n">
        <v>0.75</v>
      </c>
      <c r="W95" t="n">
        <v>2.65</v>
      </c>
      <c r="X95" t="n">
        <v>1.64</v>
      </c>
      <c r="Y95" t="n">
        <v>0.5</v>
      </c>
      <c r="Z95" t="n">
        <v>10</v>
      </c>
    </row>
    <row r="96">
      <c r="A96" t="n">
        <v>8</v>
      </c>
      <c r="B96" t="n">
        <v>90</v>
      </c>
      <c r="C96" t="inlineStr">
        <is>
          <t xml:space="preserve">CONCLUIDO	</t>
        </is>
      </c>
      <c r="D96" t="n">
        <v>2.3691</v>
      </c>
      <c r="E96" t="n">
        <v>42.21</v>
      </c>
      <c r="F96" t="n">
        <v>38.37</v>
      </c>
      <c r="G96" t="n">
        <v>57.55</v>
      </c>
      <c r="H96" t="n">
        <v>0.85</v>
      </c>
      <c r="I96" t="n">
        <v>40</v>
      </c>
      <c r="J96" t="n">
        <v>188.74</v>
      </c>
      <c r="K96" t="n">
        <v>52.44</v>
      </c>
      <c r="L96" t="n">
        <v>9</v>
      </c>
      <c r="M96" t="n">
        <v>38</v>
      </c>
      <c r="N96" t="n">
        <v>37.3</v>
      </c>
      <c r="O96" t="n">
        <v>23511.69</v>
      </c>
      <c r="P96" t="n">
        <v>482.68</v>
      </c>
      <c r="Q96" t="n">
        <v>790.17</v>
      </c>
      <c r="R96" t="n">
        <v>122.15</v>
      </c>
      <c r="S96" t="n">
        <v>58.53</v>
      </c>
      <c r="T96" t="n">
        <v>24562.14</v>
      </c>
      <c r="U96" t="n">
        <v>0.48</v>
      </c>
      <c r="V96" t="n">
        <v>0.76</v>
      </c>
      <c r="W96" t="n">
        <v>2.64</v>
      </c>
      <c r="X96" t="n">
        <v>1.46</v>
      </c>
      <c r="Y96" t="n">
        <v>0.5</v>
      </c>
      <c r="Z96" t="n">
        <v>10</v>
      </c>
    </row>
    <row r="97">
      <c r="A97" t="n">
        <v>9</v>
      </c>
      <c r="B97" t="n">
        <v>90</v>
      </c>
      <c r="C97" t="inlineStr">
        <is>
          <t xml:space="preserve">CONCLUIDO	</t>
        </is>
      </c>
      <c r="D97" t="n">
        <v>2.3852</v>
      </c>
      <c r="E97" t="n">
        <v>41.92</v>
      </c>
      <c r="F97" t="n">
        <v>38.22</v>
      </c>
      <c r="G97" t="n">
        <v>63.71</v>
      </c>
      <c r="H97" t="n">
        <v>0.93</v>
      </c>
      <c r="I97" t="n">
        <v>36</v>
      </c>
      <c r="J97" t="n">
        <v>190.26</v>
      </c>
      <c r="K97" t="n">
        <v>52.44</v>
      </c>
      <c r="L97" t="n">
        <v>10</v>
      </c>
      <c r="M97" t="n">
        <v>34</v>
      </c>
      <c r="N97" t="n">
        <v>37.82</v>
      </c>
      <c r="O97" t="n">
        <v>23699.85</v>
      </c>
      <c r="P97" t="n">
        <v>478.55</v>
      </c>
      <c r="Q97" t="n">
        <v>790.17</v>
      </c>
      <c r="R97" t="n">
        <v>117.22</v>
      </c>
      <c r="S97" t="n">
        <v>58.53</v>
      </c>
      <c r="T97" t="n">
        <v>22119.44</v>
      </c>
      <c r="U97" t="n">
        <v>0.5</v>
      </c>
      <c r="V97" t="n">
        <v>0.76</v>
      </c>
      <c r="W97" t="n">
        <v>2.64</v>
      </c>
      <c r="X97" t="n">
        <v>1.32</v>
      </c>
      <c r="Y97" t="n">
        <v>0.5</v>
      </c>
      <c r="Z97" t="n">
        <v>10</v>
      </c>
    </row>
    <row r="98">
      <c r="A98" t="n">
        <v>10</v>
      </c>
      <c r="B98" t="n">
        <v>90</v>
      </c>
      <c r="C98" t="inlineStr">
        <is>
          <t xml:space="preserve">CONCLUIDO	</t>
        </is>
      </c>
      <c r="D98" t="n">
        <v>2.4029</v>
      </c>
      <c r="E98" t="n">
        <v>41.62</v>
      </c>
      <c r="F98" t="n">
        <v>38.06</v>
      </c>
      <c r="G98" t="n">
        <v>71.36</v>
      </c>
      <c r="H98" t="n">
        <v>1.02</v>
      </c>
      <c r="I98" t="n">
        <v>32</v>
      </c>
      <c r="J98" t="n">
        <v>191.79</v>
      </c>
      <c r="K98" t="n">
        <v>52.44</v>
      </c>
      <c r="L98" t="n">
        <v>11</v>
      </c>
      <c r="M98" t="n">
        <v>30</v>
      </c>
      <c r="N98" t="n">
        <v>38.35</v>
      </c>
      <c r="O98" t="n">
        <v>23888.73</v>
      </c>
      <c r="P98" t="n">
        <v>474.05</v>
      </c>
      <c r="Q98" t="n">
        <v>790.1799999999999</v>
      </c>
      <c r="R98" t="n">
        <v>111.82</v>
      </c>
      <c r="S98" t="n">
        <v>58.53</v>
      </c>
      <c r="T98" t="n">
        <v>19440.58</v>
      </c>
      <c r="U98" t="n">
        <v>0.52</v>
      </c>
      <c r="V98" t="n">
        <v>0.76</v>
      </c>
      <c r="W98" t="n">
        <v>2.63</v>
      </c>
      <c r="X98" t="n">
        <v>1.15</v>
      </c>
      <c r="Y98" t="n">
        <v>0.5</v>
      </c>
      <c r="Z98" t="n">
        <v>10</v>
      </c>
    </row>
    <row r="99">
      <c r="A99" t="n">
        <v>11</v>
      </c>
      <c r="B99" t="n">
        <v>90</v>
      </c>
      <c r="C99" t="inlineStr">
        <is>
          <t xml:space="preserve">CONCLUIDO	</t>
        </is>
      </c>
      <c r="D99" t="n">
        <v>2.4104</v>
      </c>
      <c r="E99" t="n">
        <v>41.49</v>
      </c>
      <c r="F99" t="n">
        <v>38</v>
      </c>
      <c r="G99" t="n">
        <v>76</v>
      </c>
      <c r="H99" t="n">
        <v>1.1</v>
      </c>
      <c r="I99" t="n">
        <v>30</v>
      </c>
      <c r="J99" t="n">
        <v>193.33</v>
      </c>
      <c r="K99" t="n">
        <v>52.44</v>
      </c>
      <c r="L99" t="n">
        <v>12</v>
      </c>
      <c r="M99" t="n">
        <v>28</v>
      </c>
      <c r="N99" t="n">
        <v>38.89</v>
      </c>
      <c r="O99" t="n">
        <v>24078.33</v>
      </c>
      <c r="P99" t="n">
        <v>471.34</v>
      </c>
      <c r="Q99" t="n">
        <v>790.1799999999999</v>
      </c>
      <c r="R99" t="n">
        <v>109.96</v>
      </c>
      <c r="S99" t="n">
        <v>58.53</v>
      </c>
      <c r="T99" t="n">
        <v>18521.1</v>
      </c>
      <c r="U99" t="n">
        <v>0.53</v>
      </c>
      <c r="V99" t="n">
        <v>0.76</v>
      </c>
      <c r="W99" t="n">
        <v>2.62</v>
      </c>
      <c r="X99" t="n">
        <v>1.1</v>
      </c>
      <c r="Y99" t="n">
        <v>0.5</v>
      </c>
      <c r="Z99" t="n">
        <v>10</v>
      </c>
    </row>
    <row r="100">
      <c r="A100" t="n">
        <v>12</v>
      </c>
      <c r="B100" t="n">
        <v>90</v>
      </c>
      <c r="C100" t="inlineStr">
        <is>
          <t xml:space="preserve">CONCLUIDO	</t>
        </is>
      </c>
      <c r="D100" t="n">
        <v>2.4233</v>
      </c>
      <c r="E100" t="n">
        <v>41.27</v>
      </c>
      <c r="F100" t="n">
        <v>37.89</v>
      </c>
      <c r="G100" t="n">
        <v>84.19</v>
      </c>
      <c r="H100" t="n">
        <v>1.18</v>
      </c>
      <c r="I100" t="n">
        <v>27</v>
      </c>
      <c r="J100" t="n">
        <v>194.88</v>
      </c>
      <c r="K100" t="n">
        <v>52.44</v>
      </c>
      <c r="L100" t="n">
        <v>13</v>
      </c>
      <c r="M100" t="n">
        <v>25</v>
      </c>
      <c r="N100" t="n">
        <v>39.43</v>
      </c>
      <c r="O100" t="n">
        <v>24268.67</v>
      </c>
      <c r="P100" t="n">
        <v>467.95</v>
      </c>
      <c r="Q100" t="n">
        <v>790.16</v>
      </c>
      <c r="R100" t="n">
        <v>105.8</v>
      </c>
      <c r="S100" t="n">
        <v>58.53</v>
      </c>
      <c r="T100" t="n">
        <v>16451.58</v>
      </c>
      <c r="U100" t="n">
        <v>0.55</v>
      </c>
      <c r="V100" t="n">
        <v>0.77</v>
      </c>
      <c r="W100" t="n">
        <v>2.63</v>
      </c>
      <c r="X100" t="n">
        <v>0.98</v>
      </c>
      <c r="Y100" t="n">
        <v>0.5</v>
      </c>
      <c r="Z100" t="n">
        <v>10</v>
      </c>
    </row>
    <row r="101">
      <c r="A101" t="n">
        <v>13</v>
      </c>
      <c r="B101" t="n">
        <v>90</v>
      </c>
      <c r="C101" t="inlineStr">
        <is>
          <t xml:space="preserve">CONCLUIDO	</t>
        </is>
      </c>
      <c r="D101" t="n">
        <v>2.4329</v>
      </c>
      <c r="E101" t="n">
        <v>41.1</v>
      </c>
      <c r="F101" t="n">
        <v>37.79</v>
      </c>
      <c r="G101" t="n">
        <v>90.7</v>
      </c>
      <c r="H101" t="n">
        <v>1.27</v>
      </c>
      <c r="I101" t="n">
        <v>25</v>
      </c>
      <c r="J101" t="n">
        <v>196.42</v>
      </c>
      <c r="K101" t="n">
        <v>52.44</v>
      </c>
      <c r="L101" t="n">
        <v>14</v>
      </c>
      <c r="M101" t="n">
        <v>23</v>
      </c>
      <c r="N101" t="n">
        <v>39.98</v>
      </c>
      <c r="O101" t="n">
        <v>24459.75</v>
      </c>
      <c r="P101" t="n">
        <v>463.83</v>
      </c>
      <c r="Q101" t="n">
        <v>790.17</v>
      </c>
      <c r="R101" t="n">
        <v>103.28</v>
      </c>
      <c r="S101" t="n">
        <v>58.53</v>
      </c>
      <c r="T101" t="n">
        <v>15201.96</v>
      </c>
      <c r="U101" t="n">
        <v>0.57</v>
      </c>
      <c r="V101" t="n">
        <v>0.77</v>
      </c>
      <c r="W101" t="n">
        <v>2.61</v>
      </c>
      <c r="X101" t="n">
        <v>0.89</v>
      </c>
      <c r="Y101" t="n">
        <v>0.5</v>
      </c>
      <c r="Z101" t="n">
        <v>10</v>
      </c>
    </row>
    <row r="102">
      <c r="A102" t="n">
        <v>14</v>
      </c>
      <c r="B102" t="n">
        <v>90</v>
      </c>
      <c r="C102" t="inlineStr">
        <is>
          <t xml:space="preserve">CONCLUIDO	</t>
        </is>
      </c>
      <c r="D102" t="n">
        <v>2.4421</v>
      </c>
      <c r="E102" t="n">
        <v>40.95</v>
      </c>
      <c r="F102" t="n">
        <v>37.71</v>
      </c>
      <c r="G102" t="n">
        <v>98.37</v>
      </c>
      <c r="H102" t="n">
        <v>1.35</v>
      </c>
      <c r="I102" t="n">
        <v>23</v>
      </c>
      <c r="J102" t="n">
        <v>197.98</v>
      </c>
      <c r="K102" t="n">
        <v>52.44</v>
      </c>
      <c r="L102" t="n">
        <v>15</v>
      </c>
      <c r="M102" t="n">
        <v>21</v>
      </c>
      <c r="N102" t="n">
        <v>40.54</v>
      </c>
      <c r="O102" t="n">
        <v>24651.58</v>
      </c>
      <c r="P102" t="n">
        <v>459.33</v>
      </c>
      <c r="Q102" t="n">
        <v>790.1900000000001</v>
      </c>
      <c r="R102" t="n">
        <v>100.42</v>
      </c>
      <c r="S102" t="n">
        <v>58.53</v>
      </c>
      <c r="T102" t="n">
        <v>13782.21</v>
      </c>
      <c r="U102" t="n">
        <v>0.58</v>
      </c>
      <c r="V102" t="n">
        <v>0.77</v>
      </c>
      <c r="W102" t="n">
        <v>2.61</v>
      </c>
      <c r="X102" t="n">
        <v>0.8100000000000001</v>
      </c>
      <c r="Y102" t="n">
        <v>0.5</v>
      </c>
      <c r="Z102" t="n">
        <v>10</v>
      </c>
    </row>
    <row r="103">
      <c r="A103" t="n">
        <v>15</v>
      </c>
      <c r="B103" t="n">
        <v>90</v>
      </c>
      <c r="C103" t="inlineStr">
        <is>
          <t xml:space="preserve">CONCLUIDO	</t>
        </is>
      </c>
      <c r="D103" t="n">
        <v>2.4462</v>
      </c>
      <c r="E103" t="n">
        <v>40.88</v>
      </c>
      <c r="F103" t="n">
        <v>37.68</v>
      </c>
      <c r="G103" t="n">
        <v>102.76</v>
      </c>
      <c r="H103" t="n">
        <v>1.42</v>
      </c>
      <c r="I103" t="n">
        <v>22</v>
      </c>
      <c r="J103" t="n">
        <v>199.54</v>
      </c>
      <c r="K103" t="n">
        <v>52.44</v>
      </c>
      <c r="L103" t="n">
        <v>16</v>
      </c>
      <c r="M103" t="n">
        <v>20</v>
      </c>
      <c r="N103" t="n">
        <v>41.1</v>
      </c>
      <c r="O103" t="n">
        <v>24844.17</v>
      </c>
      <c r="P103" t="n">
        <v>457.4</v>
      </c>
      <c r="Q103" t="n">
        <v>790.16</v>
      </c>
      <c r="R103" t="n">
        <v>99.15000000000001</v>
      </c>
      <c r="S103" t="n">
        <v>58.53</v>
      </c>
      <c r="T103" t="n">
        <v>13152.08</v>
      </c>
      <c r="U103" t="n">
        <v>0.59</v>
      </c>
      <c r="V103" t="n">
        <v>0.77</v>
      </c>
      <c r="W103" t="n">
        <v>2.61</v>
      </c>
      <c r="X103" t="n">
        <v>0.78</v>
      </c>
      <c r="Y103" t="n">
        <v>0.5</v>
      </c>
      <c r="Z103" t="n">
        <v>10</v>
      </c>
    </row>
    <row r="104">
      <c r="A104" t="n">
        <v>16</v>
      </c>
      <c r="B104" t="n">
        <v>90</v>
      </c>
      <c r="C104" t="inlineStr">
        <is>
          <t xml:space="preserve">CONCLUIDO	</t>
        </is>
      </c>
      <c r="D104" t="n">
        <v>2.4505</v>
      </c>
      <c r="E104" t="n">
        <v>40.81</v>
      </c>
      <c r="F104" t="n">
        <v>37.64</v>
      </c>
      <c r="G104" t="n">
        <v>107.54</v>
      </c>
      <c r="H104" t="n">
        <v>1.5</v>
      </c>
      <c r="I104" t="n">
        <v>21</v>
      </c>
      <c r="J104" t="n">
        <v>201.11</v>
      </c>
      <c r="K104" t="n">
        <v>52.44</v>
      </c>
      <c r="L104" t="n">
        <v>17</v>
      </c>
      <c r="M104" t="n">
        <v>19</v>
      </c>
      <c r="N104" t="n">
        <v>41.67</v>
      </c>
      <c r="O104" t="n">
        <v>25037.53</v>
      </c>
      <c r="P104" t="n">
        <v>454.22</v>
      </c>
      <c r="Q104" t="n">
        <v>790.17</v>
      </c>
      <c r="R104" t="n">
        <v>98.27</v>
      </c>
      <c r="S104" t="n">
        <v>58.53</v>
      </c>
      <c r="T104" t="n">
        <v>12719.77</v>
      </c>
      <c r="U104" t="n">
        <v>0.6</v>
      </c>
      <c r="V104" t="n">
        <v>0.77</v>
      </c>
      <c r="W104" t="n">
        <v>2.6</v>
      </c>
      <c r="X104" t="n">
        <v>0.74</v>
      </c>
      <c r="Y104" t="n">
        <v>0.5</v>
      </c>
      <c r="Z104" t="n">
        <v>10</v>
      </c>
    </row>
    <row r="105">
      <c r="A105" t="n">
        <v>17</v>
      </c>
      <c r="B105" t="n">
        <v>90</v>
      </c>
      <c r="C105" t="inlineStr">
        <is>
          <t xml:space="preserve">CONCLUIDO	</t>
        </is>
      </c>
      <c r="D105" t="n">
        <v>2.4588</v>
      </c>
      <c r="E105" t="n">
        <v>40.67</v>
      </c>
      <c r="F105" t="n">
        <v>37.57</v>
      </c>
      <c r="G105" t="n">
        <v>118.66</v>
      </c>
      <c r="H105" t="n">
        <v>1.58</v>
      </c>
      <c r="I105" t="n">
        <v>19</v>
      </c>
      <c r="J105" t="n">
        <v>202.68</v>
      </c>
      <c r="K105" t="n">
        <v>52.44</v>
      </c>
      <c r="L105" t="n">
        <v>18</v>
      </c>
      <c r="M105" t="n">
        <v>17</v>
      </c>
      <c r="N105" t="n">
        <v>42.24</v>
      </c>
      <c r="O105" t="n">
        <v>25231.66</v>
      </c>
      <c r="P105" t="n">
        <v>452.16</v>
      </c>
      <c r="Q105" t="n">
        <v>790.16</v>
      </c>
      <c r="R105" t="n">
        <v>95.72</v>
      </c>
      <c r="S105" t="n">
        <v>58.53</v>
      </c>
      <c r="T105" t="n">
        <v>11452.34</v>
      </c>
      <c r="U105" t="n">
        <v>0.61</v>
      </c>
      <c r="V105" t="n">
        <v>0.77</v>
      </c>
      <c r="W105" t="n">
        <v>2.6</v>
      </c>
      <c r="X105" t="n">
        <v>0.67</v>
      </c>
      <c r="Y105" t="n">
        <v>0.5</v>
      </c>
      <c r="Z105" t="n">
        <v>10</v>
      </c>
    </row>
    <row r="106">
      <c r="A106" t="n">
        <v>18</v>
      </c>
      <c r="B106" t="n">
        <v>90</v>
      </c>
      <c r="C106" t="inlineStr">
        <is>
          <t xml:space="preserve">CONCLUIDO	</t>
        </is>
      </c>
      <c r="D106" t="n">
        <v>2.4638</v>
      </c>
      <c r="E106" t="n">
        <v>40.59</v>
      </c>
      <c r="F106" t="n">
        <v>37.53</v>
      </c>
      <c r="G106" t="n">
        <v>125.09</v>
      </c>
      <c r="H106" t="n">
        <v>1.65</v>
      </c>
      <c r="I106" t="n">
        <v>18</v>
      </c>
      <c r="J106" t="n">
        <v>204.26</v>
      </c>
      <c r="K106" t="n">
        <v>52.44</v>
      </c>
      <c r="L106" t="n">
        <v>19</v>
      </c>
      <c r="M106" t="n">
        <v>16</v>
      </c>
      <c r="N106" t="n">
        <v>42.82</v>
      </c>
      <c r="O106" t="n">
        <v>25426.72</v>
      </c>
      <c r="P106" t="n">
        <v>447.09</v>
      </c>
      <c r="Q106" t="n">
        <v>790.16</v>
      </c>
      <c r="R106" t="n">
        <v>94.08</v>
      </c>
      <c r="S106" t="n">
        <v>58.53</v>
      </c>
      <c r="T106" t="n">
        <v>10640.98</v>
      </c>
      <c r="U106" t="n">
        <v>0.62</v>
      </c>
      <c r="V106" t="n">
        <v>0.77</v>
      </c>
      <c r="W106" t="n">
        <v>2.6</v>
      </c>
      <c r="X106" t="n">
        <v>0.62</v>
      </c>
      <c r="Y106" t="n">
        <v>0.5</v>
      </c>
      <c r="Z106" t="n">
        <v>10</v>
      </c>
    </row>
    <row r="107">
      <c r="A107" t="n">
        <v>19</v>
      </c>
      <c r="B107" t="n">
        <v>90</v>
      </c>
      <c r="C107" t="inlineStr">
        <is>
          <t xml:space="preserve">CONCLUIDO	</t>
        </is>
      </c>
      <c r="D107" t="n">
        <v>2.4675</v>
      </c>
      <c r="E107" t="n">
        <v>40.53</v>
      </c>
      <c r="F107" t="n">
        <v>37.5</v>
      </c>
      <c r="G107" t="n">
        <v>132.36</v>
      </c>
      <c r="H107" t="n">
        <v>1.73</v>
      </c>
      <c r="I107" t="n">
        <v>17</v>
      </c>
      <c r="J107" t="n">
        <v>205.85</v>
      </c>
      <c r="K107" t="n">
        <v>52.44</v>
      </c>
      <c r="L107" t="n">
        <v>20</v>
      </c>
      <c r="M107" t="n">
        <v>15</v>
      </c>
      <c r="N107" t="n">
        <v>43.41</v>
      </c>
      <c r="O107" t="n">
        <v>25622.45</v>
      </c>
      <c r="P107" t="n">
        <v>445.62</v>
      </c>
      <c r="Q107" t="n">
        <v>790.1799999999999</v>
      </c>
      <c r="R107" t="n">
        <v>93.37</v>
      </c>
      <c r="S107" t="n">
        <v>58.53</v>
      </c>
      <c r="T107" t="n">
        <v>10289.33</v>
      </c>
      <c r="U107" t="n">
        <v>0.63</v>
      </c>
      <c r="V107" t="n">
        <v>0.77</v>
      </c>
      <c r="W107" t="n">
        <v>2.6</v>
      </c>
      <c r="X107" t="n">
        <v>0.6</v>
      </c>
      <c r="Y107" t="n">
        <v>0.5</v>
      </c>
      <c r="Z107" t="n">
        <v>10</v>
      </c>
    </row>
    <row r="108">
      <c r="A108" t="n">
        <v>20</v>
      </c>
      <c r="B108" t="n">
        <v>90</v>
      </c>
      <c r="C108" t="inlineStr">
        <is>
          <t xml:space="preserve">CONCLUIDO	</t>
        </is>
      </c>
      <c r="D108" t="n">
        <v>2.4739</v>
      </c>
      <c r="E108" t="n">
        <v>40.42</v>
      </c>
      <c r="F108" t="n">
        <v>37.43</v>
      </c>
      <c r="G108" t="n">
        <v>140.37</v>
      </c>
      <c r="H108" t="n">
        <v>1.8</v>
      </c>
      <c r="I108" t="n">
        <v>16</v>
      </c>
      <c r="J108" t="n">
        <v>207.45</v>
      </c>
      <c r="K108" t="n">
        <v>52.44</v>
      </c>
      <c r="L108" t="n">
        <v>21</v>
      </c>
      <c r="M108" t="n">
        <v>14</v>
      </c>
      <c r="N108" t="n">
        <v>44</v>
      </c>
      <c r="O108" t="n">
        <v>25818.99</v>
      </c>
      <c r="P108" t="n">
        <v>440.09</v>
      </c>
      <c r="Q108" t="n">
        <v>790.16</v>
      </c>
      <c r="R108" t="n">
        <v>91.17</v>
      </c>
      <c r="S108" t="n">
        <v>58.53</v>
      </c>
      <c r="T108" t="n">
        <v>9194.370000000001</v>
      </c>
      <c r="U108" t="n">
        <v>0.64</v>
      </c>
      <c r="V108" t="n">
        <v>0.77</v>
      </c>
      <c r="W108" t="n">
        <v>2.59</v>
      </c>
      <c r="X108" t="n">
        <v>0.53</v>
      </c>
      <c r="Y108" t="n">
        <v>0.5</v>
      </c>
      <c r="Z108" t="n">
        <v>10</v>
      </c>
    </row>
    <row r="109">
      <c r="A109" t="n">
        <v>21</v>
      </c>
      <c r="B109" t="n">
        <v>90</v>
      </c>
      <c r="C109" t="inlineStr">
        <is>
          <t xml:space="preserve">CONCLUIDO	</t>
        </is>
      </c>
      <c r="D109" t="n">
        <v>2.4719</v>
      </c>
      <c r="E109" t="n">
        <v>40.45</v>
      </c>
      <c r="F109" t="n">
        <v>37.47</v>
      </c>
      <c r="G109" t="n">
        <v>140.49</v>
      </c>
      <c r="H109" t="n">
        <v>1.87</v>
      </c>
      <c r="I109" t="n">
        <v>16</v>
      </c>
      <c r="J109" t="n">
        <v>209.05</v>
      </c>
      <c r="K109" t="n">
        <v>52.44</v>
      </c>
      <c r="L109" t="n">
        <v>22</v>
      </c>
      <c r="M109" t="n">
        <v>14</v>
      </c>
      <c r="N109" t="n">
        <v>44.6</v>
      </c>
      <c r="O109" t="n">
        <v>26016.35</v>
      </c>
      <c r="P109" t="n">
        <v>439.12</v>
      </c>
      <c r="Q109" t="n">
        <v>790.16</v>
      </c>
      <c r="R109" t="n">
        <v>92.11</v>
      </c>
      <c r="S109" t="n">
        <v>58.53</v>
      </c>
      <c r="T109" t="n">
        <v>9663.02</v>
      </c>
      <c r="U109" t="n">
        <v>0.64</v>
      </c>
      <c r="V109" t="n">
        <v>0.77</v>
      </c>
      <c r="W109" t="n">
        <v>2.6</v>
      </c>
      <c r="X109" t="n">
        <v>0.5600000000000001</v>
      </c>
      <c r="Y109" t="n">
        <v>0.5</v>
      </c>
      <c r="Z109" t="n">
        <v>10</v>
      </c>
    </row>
    <row r="110">
      <c r="A110" t="n">
        <v>22</v>
      </c>
      <c r="B110" t="n">
        <v>90</v>
      </c>
      <c r="C110" t="inlineStr">
        <is>
          <t xml:space="preserve">CONCLUIDO	</t>
        </is>
      </c>
      <c r="D110" t="n">
        <v>2.4767</v>
      </c>
      <c r="E110" t="n">
        <v>40.38</v>
      </c>
      <c r="F110" t="n">
        <v>37.42</v>
      </c>
      <c r="G110" t="n">
        <v>149.69</v>
      </c>
      <c r="H110" t="n">
        <v>1.94</v>
      </c>
      <c r="I110" t="n">
        <v>15</v>
      </c>
      <c r="J110" t="n">
        <v>210.65</v>
      </c>
      <c r="K110" t="n">
        <v>52.44</v>
      </c>
      <c r="L110" t="n">
        <v>23</v>
      </c>
      <c r="M110" t="n">
        <v>13</v>
      </c>
      <c r="N110" t="n">
        <v>45.21</v>
      </c>
      <c r="O110" t="n">
        <v>26214.54</v>
      </c>
      <c r="P110" t="n">
        <v>437.61</v>
      </c>
      <c r="Q110" t="n">
        <v>790.16</v>
      </c>
      <c r="R110" t="n">
        <v>90.78</v>
      </c>
      <c r="S110" t="n">
        <v>58.53</v>
      </c>
      <c r="T110" t="n">
        <v>9003.75</v>
      </c>
      <c r="U110" t="n">
        <v>0.64</v>
      </c>
      <c r="V110" t="n">
        <v>0.78</v>
      </c>
      <c r="W110" t="n">
        <v>2.59</v>
      </c>
      <c r="X110" t="n">
        <v>0.52</v>
      </c>
      <c r="Y110" t="n">
        <v>0.5</v>
      </c>
      <c r="Z110" t="n">
        <v>10</v>
      </c>
    </row>
    <row r="111">
      <c r="A111" t="n">
        <v>23</v>
      </c>
      <c r="B111" t="n">
        <v>90</v>
      </c>
      <c r="C111" t="inlineStr">
        <is>
          <t xml:space="preserve">CONCLUIDO	</t>
        </is>
      </c>
      <c r="D111" t="n">
        <v>2.4816</v>
      </c>
      <c r="E111" t="n">
        <v>40.3</v>
      </c>
      <c r="F111" t="n">
        <v>37.38</v>
      </c>
      <c r="G111" t="n">
        <v>160.19</v>
      </c>
      <c r="H111" t="n">
        <v>2.01</v>
      </c>
      <c r="I111" t="n">
        <v>14</v>
      </c>
      <c r="J111" t="n">
        <v>212.27</v>
      </c>
      <c r="K111" t="n">
        <v>52.44</v>
      </c>
      <c r="L111" t="n">
        <v>24</v>
      </c>
      <c r="M111" t="n">
        <v>12</v>
      </c>
      <c r="N111" t="n">
        <v>45.82</v>
      </c>
      <c r="O111" t="n">
        <v>26413.56</v>
      </c>
      <c r="P111" t="n">
        <v>432.48</v>
      </c>
      <c r="Q111" t="n">
        <v>790.16</v>
      </c>
      <c r="R111" t="n">
        <v>89.06999999999999</v>
      </c>
      <c r="S111" t="n">
        <v>58.53</v>
      </c>
      <c r="T111" t="n">
        <v>8155.28</v>
      </c>
      <c r="U111" t="n">
        <v>0.66</v>
      </c>
      <c r="V111" t="n">
        <v>0.78</v>
      </c>
      <c r="W111" t="n">
        <v>2.6</v>
      </c>
      <c r="X111" t="n">
        <v>0.48</v>
      </c>
      <c r="Y111" t="n">
        <v>0.5</v>
      </c>
      <c r="Z111" t="n">
        <v>10</v>
      </c>
    </row>
    <row r="112">
      <c r="A112" t="n">
        <v>24</v>
      </c>
      <c r="B112" t="n">
        <v>90</v>
      </c>
      <c r="C112" t="inlineStr">
        <is>
          <t xml:space="preserve">CONCLUIDO	</t>
        </is>
      </c>
      <c r="D112" t="n">
        <v>2.4823</v>
      </c>
      <c r="E112" t="n">
        <v>40.28</v>
      </c>
      <c r="F112" t="n">
        <v>37.37</v>
      </c>
      <c r="G112" t="n">
        <v>160.14</v>
      </c>
      <c r="H112" t="n">
        <v>2.08</v>
      </c>
      <c r="I112" t="n">
        <v>14</v>
      </c>
      <c r="J112" t="n">
        <v>213.89</v>
      </c>
      <c r="K112" t="n">
        <v>52.44</v>
      </c>
      <c r="L112" t="n">
        <v>25</v>
      </c>
      <c r="M112" t="n">
        <v>12</v>
      </c>
      <c r="N112" t="n">
        <v>46.44</v>
      </c>
      <c r="O112" t="n">
        <v>26613.43</v>
      </c>
      <c r="P112" t="n">
        <v>429.94</v>
      </c>
      <c r="Q112" t="n">
        <v>790.16</v>
      </c>
      <c r="R112" t="n">
        <v>88.77</v>
      </c>
      <c r="S112" t="n">
        <v>58.53</v>
      </c>
      <c r="T112" t="n">
        <v>8004.87</v>
      </c>
      <c r="U112" t="n">
        <v>0.66</v>
      </c>
      <c r="V112" t="n">
        <v>0.78</v>
      </c>
      <c r="W112" t="n">
        <v>2.6</v>
      </c>
      <c r="X112" t="n">
        <v>0.46</v>
      </c>
      <c r="Y112" t="n">
        <v>0.5</v>
      </c>
      <c r="Z112" t="n">
        <v>10</v>
      </c>
    </row>
    <row r="113">
      <c r="A113" t="n">
        <v>25</v>
      </c>
      <c r="B113" t="n">
        <v>90</v>
      </c>
      <c r="C113" t="inlineStr">
        <is>
          <t xml:space="preserve">CONCLUIDO	</t>
        </is>
      </c>
      <c r="D113" t="n">
        <v>2.4868</v>
      </c>
      <c r="E113" t="n">
        <v>40.21</v>
      </c>
      <c r="F113" t="n">
        <v>37.33</v>
      </c>
      <c r="G113" t="n">
        <v>172.29</v>
      </c>
      <c r="H113" t="n">
        <v>2.14</v>
      </c>
      <c r="I113" t="n">
        <v>13</v>
      </c>
      <c r="J113" t="n">
        <v>215.51</v>
      </c>
      <c r="K113" t="n">
        <v>52.44</v>
      </c>
      <c r="L113" t="n">
        <v>26</v>
      </c>
      <c r="M113" t="n">
        <v>11</v>
      </c>
      <c r="N113" t="n">
        <v>47.07</v>
      </c>
      <c r="O113" t="n">
        <v>26814.17</v>
      </c>
      <c r="P113" t="n">
        <v>427.18</v>
      </c>
      <c r="Q113" t="n">
        <v>790.16</v>
      </c>
      <c r="R113" t="n">
        <v>87.66</v>
      </c>
      <c r="S113" t="n">
        <v>58.53</v>
      </c>
      <c r="T113" t="n">
        <v>7454.01</v>
      </c>
      <c r="U113" t="n">
        <v>0.67</v>
      </c>
      <c r="V113" t="n">
        <v>0.78</v>
      </c>
      <c r="W113" t="n">
        <v>2.59</v>
      </c>
      <c r="X113" t="n">
        <v>0.43</v>
      </c>
      <c r="Y113" t="n">
        <v>0.5</v>
      </c>
      <c r="Z113" t="n">
        <v>10</v>
      </c>
    </row>
    <row r="114">
      <c r="A114" t="n">
        <v>26</v>
      </c>
      <c r="B114" t="n">
        <v>90</v>
      </c>
      <c r="C114" t="inlineStr">
        <is>
          <t xml:space="preserve">CONCLUIDO	</t>
        </is>
      </c>
      <c r="D114" t="n">
        <v>2.4845</v>
      </c>
      <c r="E114" t="n">
        <v>40.25</v>
      </c>
      <c r="F114" t="n">
        <v>37.37</v>
      </c>
      <c r="G114" t="n">
        <v>172.46</v>
      </c>
      <c r="H114" t="n">
        <v>2.21</v>
      </c>
      <c r="I114" t="n">
        <v>13</v>
      </c>
      <c r="J114" t="n">
        <v>217.15</v>
      </c>
      <c r="K114" t="n">
        <v>52.44</v>
      </c>
      <c r="L114" t="n">
        <v>27</v>
      </c>
      <c r="M114" t="n">
        <v>11</v>
      </c>
      <c r="N114" t="n">
        <v>47.71</v>
      </c>
      <c r="O114" t="n">
        <v>27015.77</v>
      </c>
      <c r="P114" t="n">
        <v>426</v>
      </c>
      <c r="Q114" t="n">
        <v>790.16</v>
      </c>
      <c r="R114" t="n">
        <v>88.91</v>
      </c>
      <c r="S114" t="n">
        <v>58.53</v>
      </c>
      <c r="T114" t="n">
        <v>8076.89</v>
      </c>
      <c r="U114" t="n">
        <v>0.66</v>
      </c>
      <c r="V114" t="n">
        <v>0.78</v>
      </c>
      <c r="W114" t="n">
        <v>2.59</v>
      </c>
      <c r="X114" t="n">
        <v>0.46</v>
      </c>
      <c r="Y114" t="n">
        <v>0.5</v>
      </c>
      <c r="Z114" t="n">
        <v>10</v>
      </c>
    </row>
    <row r="115">
      <c r="A115" t="n">
        <v>27</v>
      </c>
      <c r="B115" t="n">
        <v>90</v>
      </c>
      <c r="C115" t="inlineStr">
        <is>
          <t xml:space="preserve">CONCLUIDO	</t>
        </is>
      </c>
      <c r="D115" t="n">
        <v>2.4911</v>
      </c>
      <c r="E115" t="n">
        <v>40.14</v>
      </c>
      <c r="F115" t="n">
        <v>37.3</v>
      </c>
      <c r="G115" t="n">
        <v>186.48</v>
      </c>
      <c r="H115" t="n">
        <v>2.27</v>
      </c>
      <c r="I115" t="n">
        <v>12</v>
      </c>
      <c r="J115" t="n">
        <v>218.79</v>
      </c>
      <c r="K115" t="n">
        <v>52.44</v>
      </c>
      <c r="L115" t="n">
        <v>28</v>
      </c>
      <c r="M115" t="n">
        <v>10</v>
      </c>
      <c r="N115" t="n">
        <v>48.35</v>
      </c>
      <c r="O115" t="n">
        <v>27218.26</v>
      </c>
      <c r="P115" t="n">
        <v>423.01</v>
      </c>
      <c r="Q115" t="n">
        <v>790.16</v>
      </c>
      <c r="R115" t="n">
        <v>86.69</v>
      </c>
      <c r="S115" t="n">
        <v>58.53</v>
      </c>
      <c r="T115" t="n">
        <v>6975.87</v>
      </c>
      <c r="U115" t="n">
        <v>0.68</v>
      </c>
      <c r="V115" t="n">
        <v>0.78</v>
      </c>
      <c r="W115" t="n">
        <v>2.59</v>
      </c>
      <c r="X115" t="n">
        <v>0.39</v>
      </c>
      <c r="Y115" t="n">
        <v>0.5</v>
      </c>
      <c r="Z115" t="n">
        <v>10</v>
      </c>
    </row>
    <row r="116">
      <c r="A116" t="n">
        <v>28</v>
      </c>
      <c r="B116" t="n">
        <v>90</v>
      </c>
      <c r="C116" t="inlineStr">
        <is>
          <t xml:space="preserve">CONCLUIDO	</t>
        </is>
      </c>
      <c r="D116" t="n">
        <v>2.4908</v>
      </c>
      <c r="E116" t="n">
        <v>40.15</v>
      </c>
      <c r="F116" t="n">
        <v>37.3</v>
      </c>
      <c r="G116" t="n">
        <v>186.51</v>
      </c>
      <c r="H116" t="n">
        <v>2.34</v>
      </c>
      <c r="I116" t="n">
        <v>12</v>
      </c>
      <c r="J116" t="n">
        <v>220.44</v>
      </c>
      <c r="K116" t="n">
        <v>52.44</v>
      </c>
      <c r="L116" t="n">
        <v>29</v>
      </c>
      <c r="M116" t="n">
        <v>10</v>
      </c>
      <c r="N116" t="n">
        <v>49</v>
      </c>
      <c r="O116" t="n">
        <v>27421.64</v>
      </c>
      <c r="P116" t="n">
        <v>421.23</v>
      </c>
      <c r="Q116" t="n">
        <v>790.17</v>
      </c>
      <c r="R116" t="n">
        <v>86.69</v>
      </c>
      <c r="S116" t="n">
        <v>58.53</v>
      </c>
      <c r="T116" t="n">
        <v>6974.85</v>
      </c>
      <c r="U116" t="n">
        <v>0.68</v>
      </c>
      <c r="V116" t="n">
        <v>0.78</v>
      </c>
      <c r="W116" t="n">
        <v>2.59</v>
      </c>
      <c r="X116" t="n">
        <v>0.4</v>
      </c>
      <c r="Y116" t="n">
        <v>0.5</v>
      </c>
      <c r="Z116" t="n">
        <v>10</v>
      </c>
    </row>
    <row r="117">
      <c r="A117" t="n">
        <v>29</v>
      </c>
      <c r="B117" t="n">
        <v>90</v>
      </c>
      <c r="C117" t="inlineStr">
        <is>
          <t xml:space="preserve">CONCLUIDO	</t>
        </is>
      </c>
      <c r="D117" t="n">
        <v>2.4948</v>
      </c>
      <c r="E117" t="n">
        <v>40.08</v>
      </c>
      <c r="F117" t="n">
        <v>37.27</v>
      </c>
      <c r="G117" t="n">
        <v>203.3</v>
      </c>
      <c r="H117" t="n">
        <v>2.4</v>
      </c>
      <c r="I117" t="n">
        <v>11</v>
      </c>
      <c r="J117" t="n">
        <v>222.1</v>
      </c>
      <c r="K117" t="n">
        <v>52.44</v>
      </c>
      <c r="L117" t="n">
        <v>30</v>
      </c>
      <c r="M117" t="n">
        <v>9</v>
      </c>
      <c r="N117" t="n">
        <v>49.65</v>
      </c>
      <c r="O117" t="n">
        <v>27625.93</v>
      </c>
      <c r="P117" t="n">
        <v>416.64</v>
      </c>
      <c r="Q117" t="n">
        <v>790.17</v>
      </c>
      <c r="R117" t="n">
        <v>85.54000000000001</v>
      </c>
      <c r="S117" t="n">
        <v>58.53</v>
      </c>
      <c r="T117" t="n">
        <v>6404.84</v>
      </c>
      <c r="U117" t="n">
        <v>0.68</v>
      </c>
      <c r="V117" t="n">
        <v>0.78</v>
      </c>
      <c r="W117" t="n">
        <v>2.59</v>
      </c>
      <c r="X117" t="n">
        <v>0.37</v>
      </c>
      <c r="Y117" t="n">
        <v>0.5</v>
      </c>
      <c r="Z117" t="n">
        <v>10</v>
      </c>
    </row>
    <row r="118">
      <c r="A118" t="n">
        <v>30</v>
      </c>
      <c r="B118" t="n">
        <v>90</v>
      </c>
      <c r="C118" t="inlineStr">
        <is>
          <t xml:space="preserve">CONCLUIDO	</t>
        </is>
      </c>
      <c r="D118" t="n">
        <v>2.4949</v>
      </c>
      <c r="E118" t="n">
        <v>40.08</v>
      </c>
      <c r="F118" t="n">
        <v>37.27</v>
      </c>
      <c r="G118" t="n">
        <v>203.29</v>
      </c>
      <c r="H118" t="n">
        <v>2.46</v>
      </c>
      <c r="I118" t="n">
        <v>11</v>
      </c>
      <c r="J118" t="n">
        <v>223.76</v>
      </c>
      <c r="K118" t="n">
        <v>52.44</v>
      </c>
      <c r="L118" t="n">
        <v>31</v>
      </c>
      <c r="M118" t="n">
        <v>8</v>
      </c>
      <c r="N118" t="n">
        <v>50.32</v>
      </c>
      <c r="O118" t="n">
        <v>27831.27</v>
      </c>
      <c r="P118" t="n">
        <v>413.1</v>
      </c>
      <c r="Q118" t="n">
        <v>790.16</v>
      </c>
      <c r="R118" t="n">
        <v>85.65000000000001</v>
      </c>
      <c r="S118" t="n">
        <v>58.53</v>
      </c>
      <c r="T118" t="n">
        <v>6458.86</v>
      </c>
      <c r="U118" t="n">
        <v>0.68</v>
      </c>
      <c r="V118" t="n">
        <v>0.78</v>
      </c>
      <c r="W118" t="n">
        <v>2.59</v>
      </c>
      <c r="X118" t="n">
        <v>0.37</v>
      </c>
      <c r="Y118" t="n">
        <v>0.5</v>
      </c>
      <c r="Z118" t="n">
        <v>10</v>
      </c>
    </row>
    <row r="119">
      <c r="A119" t="n">
        <v>31</v>
      </c>
      <c r="B119" t="n">
        <v>90</v>
      </c>
      <c r="C119" t="inlineStr">
        <is>
          <t xml:space="preserve">CONCLUIDO	</t>
        </is>
      </c>
      <c r="D119" t="n">
        <v>2.4939</v>
      </c>
      <c r="E119" t="n">
        <v>40.1</v>
      </c>
      <c r="F119" t="n">
        <v>37.29</v>
      </c>
      <c r="G119" t="n">
        <v>203.38</v>
      </c>
      <c r="H119" t="n">
        <v>2.52</v>
      </c>
      <c r="I119" t="n">
        <v>11</v>
      </c>
      <c r="J119" t="n">
        <v>225.43</v>
      </c>
      <c r="K119" t="n">
        <v>52.44</v>
      </c>
      <c r="L119" t="n">
        <v>32</v>
      </c>
      <c r="M119" t="n">
        <v>6</v>
      </c>
      <c r="N119" t="n">
        <v>50.99</v>
      </c>
      <c r="O119" t="n">
        <v>28037.42</v>
      </c>
      <c r="P119" t="n">
        <v>414.96</v>
      </c>
      <c r="Q119" t="n">
        <v>790.16</v>
      </c>
      <c r="R119" t="n">
        <v>86.04000000000001</v>
      </c>
      <c r="S119" t="n">
        <v>58.53</v>
      </c>
      <c r="T119" t="n">
        <v>6652.48</v>
      </c>
      <c r="U119" t="n">
        <v>0.68</v>
      </c>
      <c r="V119" t="n">
        <v>0.78</v>
      </c>
      <c r="W119" t="n">
        <v>2.59</v>
      </c>
      <c r="X119" t="n">
        <v>0.38</v>
      </c>
      <c r="Y119" t="n">
        <v>0.5</v>
      </c>
      <c r="Z119" t="n">
        <v>10</v>
      </c>
    </row>
    <row r="120">
      <c r="A120" t="n">
        <v>32</v>
      </c>
      <c r="B120" t="n">
        <v>90</v>
      </c>
      <c r="C120" t="inlineStr">
        <is>
          <t xml:space="preserve">CONCLUIDO	</t>
        </is>
      </c>
      <c r="D120" t="n">
        <v>2.494</v>
      </c>
      <c r="E120" t="n">
        <v>40.1</v>
      </c>
      <c r="F120" t="n">
        <v>37.28</v>
      </c>
      <c r="G120" t="n">
        <v>203.37</v>
      </c>
      <c r="H120" t="n">
        <v>2.58</v>
      </c>
      <c r="I120" t="n">
        <v>11</v>
      </c>
      <c r="J120" t="n">
        <v>227.11</v>
      </c>
      <c r="K120" t="n">
        <v>52.44</v>
      </c>
      <c r="L120" t="n">
        <v>33</v>
      </c>
      <c r="M120" t="n">
        <v>4</v>
      </c>
      <c r="N120" t="n">
        <v>51.67</v>
      </c>
      <c r="O120" t="n">
        <v>28244.51</v>
      </c>
      <c r="P120" t="n">
        <v>415.34</v>
      </c>
      <c r="Q120" t="n">
        <v>790.1799999999999</v>
      </c>
      <c r="R120" t="n">
        <v>86</v>
      </c>
      <c r="S120" t="n">
        <v>58.53</v>
      </c>
      <c r="T120" t="n">
        <v>6634.75</v>
      </c>
      <c r="U120" t="n">
        <v>0.68</v>
      </c>
      <c r="V120" t="n">
        <v>0.78</v>
      </c>
      <c r="W120" t="n">
        <v>2.59</v>
      </c>
      <c r="X120" t="n">
        <v>0.38</v>
      </c>
      <c r="Y120" t="n">
        <v>0.5</v>
      </c>
      <c r="Z120" t="n">
        <v>10</v>
      </c>
    </row>
    <row r="121">
      <c r="A121" t="n">
        <v>33</v>
      </c>
      <c r="B121" t="n">
        <v>90</v>
      </c>
      <c r="C121" t="inlineStr">
        <is>
          <t xml:space="preserve">CONCLUIDO	</t>
        </is>
      </c>
      <c r="D121" t="n">
        <v>2.4991</v>
      </c>
      <c r="E121" t="n">
        <v>40.01</v>
      </c>
      <c r="F121" t="n">
        <v>37.24</v>
      </c>
      <c r="G121" t="n">
        <v>223.43</v>
      </c>
      <c r="H121" t="n">
        <v>2.64</v>
      </c>
      <c r="I121" t="n">
        <v>10</v>
      </c>
      <c r="J121" t="n">
        <v>228.8</v>
      </c>
      <c r="K121" t="n">
        <v>52.44</v>
      </c>
      <c r="L121" t="n">
        <v>34</v>
      </c>
      <c r="M121" t="n">
        <v>2</v>
      </c>
      <c r="N121" t="n">
        <v>52.36</v>
      </c>
      <c r="O121" t="n">
        <v>28452.56</v>
      </c>
      <c r="P121" t="n">
        <v>413.86</v>
      </c>
      <c r="Q121" t="n">
        <v>790.16</v>
      </c>
      <c r="R121" t="n">
        <v>84.22</v>
      </c>
      <c r="S121" t="n">
        <v>58.53</v>
      </c>
      <c r="T121" t="n">
        <v>5748.49</v>
      </c>
      <c r="U121" t="n">
        <v>0.7</v>
      </c>
      <c r="V121" t="n">
        <v>0.78</v>
      </c>
      <c r="W121" t="n">
        <v>2.6</v>
      </c>
      <c r="X121" t="n">
        <v>0.34</v>
      </c>
      <c r="Y121" t="n">
        <v>0.5</v>
      </c>
      <c r="Z121" t="n">
        <v>10</v>
      </c>
    </row>
    <row r="122">
      <c r="A122" t="n">
        <v>34</v>
      </c>
      <c r="B122" t="n">
        <v>90</v>
      </c>
      <c r="C122" t="inlineStr">
        <is>
          <t xml:space="preserve">CONCLUIDO	</t>
        </is>
      </c>
      <c r="D122" t="n">
        <v>2.4986</v>
      </c>
      <c r="E122" t="n">
        <v>40.02</v>
      </c>
      <c r="F122" t="n">
        <v>37.25</v>
      </c>
      <c r="G122" t="n">
        <v>223.48</v>
      </c>
      <c r="H122" t="n">
        <v>2.7</v>
      </c>
      <c r="I122" t="n">
        <v>10</v>
      </c>
      <c r="J122" t="n">
        <v>230.49</v>
      </c>
      <c r="K122" t="n">
        <v>52.44</v>
      </c>
      <c r="L122" t="n">
        <v>35</v>
      </c>
      <c r="M122" t="n">
        <v>1</v>
      </c>
      <c r="N122" t="n">
        <v>53.05</v>
      </c>
      <c r="O122" t="n">
        <v>28661.58</v>
      </c>
      <c r="P122" t="n">
        <v>415.41</v>
      </c>
      <c r="Q122" t="n">
        <v>790.1900000000001</v>
      </c>
      <c r="R122" t="n">
        <v>84.45999999999999</v>
      </c>
      <c r="S122" t="n">
        <v>58.53</v>
      </c>
      <c r="T122" t="n">
        <v>5870.61</v>
      </c>
      <c r="U122" t="n">
        <v>0.6899999999999999</v>
      </c>
      <c r="V122" t="n">
        <v>0.78</v>
      </c>
      <c r="W122" t="n">
        <v>2.6</v>
      </c>
      <c r="X122" t="n">
        <v>0.34</v>
      </c>
      <c r="Y122" t="n">
        <v>0.5</v>
      </c>
      <c r="Z122" t="n">
        <v>10</v>
      </c>
    </row>
    <row r="123">
      <c r="A123" t="n">
        <v>35</v>
      </c>
      <c r="B123" t="n">
        <v>90</v>
      </c>
      <c r="C123" t="inlineStr">
        <is>
          <t xml:space="preserve">CONCLUIDO	</t>
        </is>
      </c>
      <c r="D123" t="n">
        <v>2.499</v>
      </c>
      <c r="E123" t="n">
        <v>40.02</v>
      </c>
      <c r="F123" t="n">
        <v>37.24</v>
      </c>
      <c r="G123" t="n">
        <v>223.44</v>
      </c>
      <c r="H123" t="n">
        <v>2.76</v>
      </c>
      <c r="I123" t="n">
        <v>10</v>
      </c>
      <c r="J123" t="n">
        <v>232.2</v>
      </c>
      <c r="K123" t="n">
        <v>52.44</v>
      </c>
      <c r="L123" t="n">
        <v>36</v>
      </c>
      <c r="M123" t="n">
        <v>0</v>
      </c>
      <c r="N123" t="n">
        <v>53.75</v>
      </c>
      <c r="O123" t="n">
        <v>28871.58</v>
      </c>
      <c r="P123" t="n">
        <v>418</v>
      </c>
      <c r="Q123" t="n">
        <v>790.16</v>
      </c>
      <c r="R123" t="n">
        <v>84.3</v>
      </c>
      <c r="S123" t="n">
        <v>58.53</v>
      </c>
      <c r="T123" t="n">
        <v>5789.56</v>
      </c>
      <c r="U123" t="n">
        <v>0.6899999999999999</v>
      </c>
      <c r="V123" t="n">
        <v>0.78</v>
      </c>
      <c r="W123" t="n">
        <v>2.6</v>
      </c>
      <c r="X123" t="n">
        <v>0.34</v>
      </c>
      <c r="Y123" t="n">
        <v>0.5</v>
      </c>
      <c r="Z123" t="n">
        <v>10</v>
      </c>
    </row>
    <row r="124">
      <c r="A124" t="n">
        <v>0</v>
      </c>
      <c r="B124" t="n">
        <v>10</v>
      </c>
      <c r="C124" t="inlineStr">
        <is>
          <t xml:space="preserve">CONCLUIDO	</t>
        </is>
      </c>
      <c r="D124" t="n">
        <v>2.3277</v>
      </c>
      <c r="E124" t="n">
        <v>42.96</v>
      </c>
      <c r="F124" t="n">
        <v>40.31</v>
      </c>
      <c r="G124" t="n">
        <v>26.88</v>
      </c>
      <c r="H124" t="n">
        <v>0.64</v>
      </c>
      <c r="I124" t="n">
        <v>90</v>
      </c>
      <c r="J124" t="n">
        <v>26.11</v>
      </c>
      <c r="K124" t="n">
        <v>12.1</v>
      </c>
      <c r="L124" t="n">
        <v>1</v>
      </c>
      <c r="M124" t="n">
        <v>54</v>
      </c>
      <c r="N124" t="n">
        <v>3.01</v>
      </c>
      <c r="O124" t="n">
        <v>3454.41</v>
      </c>
      <c r="P124" t="n">
        <v>118.06</v>
      </c>
      <c r="Q124" t="n">
        <v>790.1900000000001</v>
      </c>
      <c r="R124" t="n">
        <v>185.21</v>
      </c>
      <c r="S124" t="n">
        <v>58.53</v>
      </c>
      <c r="T124" t="n">
        <v>55845.05</v>
      </c>
      <c r="U124" t="n">
        <v>0.32</v>
      </c>
      <c r="V124" t="n">
        <v>0.72</v>
      </c>
      <c r="W124" t="n">
        <v>2.78</v>
      </c>
      <c r="X124" t="n">
        <v>3.41</v>
      </c>
      <c r="Y124" t="n">
        <v>0.5</v>
      </c>
      <c r="Z124" t="n">
        <v>10</v>
      </c>
    </row>
    <row r="125">
      <c r="A125" t="n">
        <v>1</v>
      </c>
      <c r="B125" t="n">
        <v>10</v>
      </c>
      <c r="C125" t="inlineStr">
        <is>
          <t xml:space="preserve">CONCLUIDO	</t>
        </is>
      </c>
      <c r="D125" t="n">
        <v>2.3561</v>
      </c>
      <c r="E125" t="n">
        <v>42.44</v>
      </c>
      <c r="F125" t="n">
        <v>39.91</v>
      </c>
      <c r="G125" t="n">
        <v>29.93</v>
      </c>
      <c r="H125" t="n">
        <v>1.23</v>
      </c>
      <c r="I125" t="n">
        <v>80</v>
      </c>
      <c r="J125" t="n">
        <v>27.2</v>
      </c>
      <c r="K125" t="n">
        <v>12.1</v>
      </c>
      <c r="L125" t="n">
        <v>2</v>
      </c>
      <c r="M125" t="n">
        <v>0</v>
      </c>
      <c r="N125" t="n">
        <v>3.1</v>
      </c>
      <c r="O125" t="n">
        <v>3588.35</v>
      </c>
      <c r="P125" t="n">
        <v>117.67</v>
      </c>
      <c r="Q125" t="n">
        <v>790.23</v>
      </c>
      <c r="R125" t="n">
        <v>170.24</v>
      </c>
      <c r="S125" t="n">
        <v>58.53</v>
      </c>
      <c r="T125" t="n">
        <v>48407.41</v>
      </c>
      <c r="U125" t="n">
        <v>0.34</v>
      </c>
      <c r="V125" t="n">
        <v>0.73</v>
      </c>
      <c r="W125" t="n">
        <v>2.8</v>
      </c>
      <c r="X125" t="n">
        <v>3</v>
      </c>
      <c r="Y125" t="n">
        <v>0.5</v>
      </c>
      <c r="Z125" t="n">
        <v>10</v>
      </c>
    </row>
    <row r="126">
      <c r="A126" t="n">
        <v>0</v>
      </c>
      <c r="B126" t="n">
        <v>45</v>
      </c>
      <c r="C126" t="inlineStr">
        <is>
          <t xml:space="preserve">CONCLUIDO	</t>
        </is>
      </c>
      <c r="D126" t="n">
        <v>1.737</v>
      </c>
      <c r="E126" t="n">
        <v>57.57</v>
      </c>
      <c r="F126" t="n">
        <v>49.06</v>
      </c>
      <c r="G126" t="n">
        <v>9.289999999999999</v>
      </c>
      <c r="H126" t="n">
        <v>0.18</v>
      </c>
      <c r="I126" t="n">
        <v>317</v>
      </c>
      <c r="J126" t="n">
        <v>98.70999999999999</v>
      </c>
      <c r="K126" t="n">
        <v>39.72</v>
      </c>
      <c r="L126" t="n">
        <v>1</v>
      </c>
      <c r="M126" t="n">
        <v>315</v>
      </c>
      <c r="N126" t="n">
        <v>12.99</v>
      </c>
      <c r="O126" t="n">
        <v>12407.75</v>
      </c>
      <c r="P126" t="n">
        <v>436.26</v>
      </c>
      <c r="Q126" t="n">
        <v>790.21</v>
      </c>
      <c r="R126" t="n">
        <v>479.2</v>
      </c>
      <c r="S126" t="n">
        <v>58.53</v>
      </c>
      <c r="T126" t="n">
        <v>201705.66</v>
      </c>
      <c r="U126" t="n">
        <v>0.12</v>
      </c>
      <c r="V126" t="n">
        <v>0.59</v>
      </c>
      <c r="W126" t="n">
        <v>3.11</v>
      </c>
      <c r="X126" t="n">
        <v>12.16</v>
      </c>
      <c r="Y126" t="n">
        <v>0.5</v>
      </c>
      <c r="Z126" t="n">
        <v>10</v>
      </c>
    </row>
    <row r="127">
      <c r="A127" t="n">
        <v>1</v>
      </c>
      <c r="B127" t="n">
        <v>45</v>
      </c>
      <c r="C127" t="inlineStr">
        <is>
          <t xml:space="preserve">CONCLUIDO	</t>
        </is>
      </c>
      <c r="D127" t="n">
        <v>2.1475</v>
      </c>
      <c r="E127" t="n">
        <v>46.57</v>
      </c>
      <c r="F127" t="n">
        <v>41.84</v>
      </c>
      <c r="G127" t="n">
        <v>18.88</v>
      </c>
      <c r="H127" t="n">
        <v>0.35</v>
      </c>
      <c r="I127" t="n">
        <v>133</v>
      </c>
      <c r="J127" t="n">
        <v>99.95</v>
      </c>
      <c r="K127" t="n">
        <v>39.72</v>
      </c>
      <c r="L127" t="n">
        <v>2</v>
      </c>
      <c r="M127" t="n">
        <v>131</v>
      </c>
      <c r="N127" t="n">
        <v>13.24</v>
      </c>
      <c r="O127" t="n">
        <v>12561.45</v>
      </c>
      <c r="P127" t="n">
        <v>365.94</v>
      </c>
      <c r="Q127" t="n">
        <v>790.25</v>
      </c>
      <c r="R127" t="n">
        <v>238.58</v>
      </c>
      <c r="S127" t="n">
        <v>58.53</v>
      </c>
      <c r="T127" t="n">
        <v>82311.33</v>
      </c>
      <c r="U127" t="n">
        <v>0.25</v>
      </c>
      <c r="V127" t="n">
        <v>0.6899999999999999</v>
      </c>
      <c r="W127" t="n">
        <v>2.78</v>
      </c>
      <c r="X127" t="n">
        <v>4.94</v>
      </c>
      <c r="Y127" t="n">
        <v>0.5</v>
      </c>
      <c r="Z127" t="n">
        <v>10</v>
      </c>
    </row>
    <row r="128">
      <c r="A128" t="n">
        <v>2</v>
      </c>
      <c r="B128" t="n">
        <v>45</v>
      </c>
      <c r="C128" t="inlineStr">
        <is>
          <t xml:space="preserve">CONCLUIDO	</t>
        </is>
      </c>
      <c r="D128" t="n">
        <v>2.2872</v>
      </c>
      <c r="E128" t="n">
        <v>43.72</v>
      </c>
      <c r="F128" t="n">
        <v>40.01</v>
      </c>
      <c r="G128" t="n">
        <v>28.58</v>
      </c>
      <c r="H128" t="n">
        <v>0.52</v>
      </c>
      <c r="I128" t="n">
        <v>84</v>
      </c>
      <c r="J128" t="n">
        <v>101.2</v>
      </c>
      <c r="K128" t="n">
        <v>39.72</v>
      </c>
      <c r="L128" t="n">
        <v>3</v>
      </c>
      <c r="M128" t="n">
        <v>82</v>
      </c>
      <c r="N128" t="n">
        <v>13.49</v>
      </c>
      <c r="O128" t="n">
        <v>12715.54</v>
      </c>
      <c r="P128" t="n">
        <v>344.02</v>
      </c>
      <c r="Q128" t="n">
        <v>790.17</v>
      </c>
      <c r="R128" t="n">
        <v>176.72</v>
      </c>
      <c r="S128" t="n">
        <v>58.53</v>
      </c>
      <c r="T128" t="n">
        <v>51630.86</v>
      </c>
      <c r="U128" t="n">
        <v>0.33</v>
      </c>
      <c r="V128" t="n">
        <v>0.73</v>
      </c>
      <c r="W128" t="n">
        <v>2.71</v>
      </c>
      <c r="X128" t="n">
        <v>3.1</v>
      </c>
      <c r="Y128" t="n">
        <v>0.5</v>
      </c>
      <c r="Z128" t="n">
        <v>10</v>
      </c>
    </row>
    <row r="129">
      <c r="A129" t="n">
        <v>3</v>
      </c>
      <c r="B129" t="n">
        <v>45</v>
      </c>
      <c r="C129" t="inlineStr">
        <is>
          <t xml:space="preserve">CONCLUIDO	</t>
        </is>
      </c>
      <c r="D129" t="n">
        <v>2.3579</v>
      </c>
      <c r="E129" t="n">
        <v>42.41</v>
      </c>
      <c r="F129" t="n">
        <v>39.17</v>
      </c>
      <c r="G129" t="n">
        <v>38.53</v>
      </c>
      <c r="H129" t="n">
        <v>0.6899999999999999</v>
      </c>
      <c r="I129" t="n">
        <v>61</v>
      </c>
      <c r="J129" t="n">
        <v>102.45</v>
      </c>
      <c r="K129" t="n">
        <v>39.72</v>
      </c>
      <c r="L129" t="n">
        <v>4</v>
      </c>
      <c r="M129" t="n">
        <v>59</v>
      </c>
      <c r="N129" t="n">
        <v>13.74</v>
      </c>
      <c r="O129" t="n">
        <v>12870.03</v>
      </c>
      <c r="P129" t="n">
        <v>330.9</v>
      </c>
      <c r="Q129" t="n">
        <v>790.17</v>
      </c>
      <c r="R129" t="n">
        <v>148.62</v>
      </c>
      <c r="S129" t="n">
        <v>58.53</v>
      </c>
      <c r="T129" t="n">
        <v>37693.9</v>
      </c>
      <c r="U129" t="n">
        <v>0.39</v>
      </c>
      <c r="V129" t="n">
        <v>0.74</v>
      </c>
      <c r="W129" t="n">
        <v>2.68</v>
      </c>
      <c r="X129" t="n">
        <v>2.27</v>
      </c>
      <c r="Y129" t="n">
        <v>0.5</v>
      </c>
      <c r="Z129" t="n">
        <v>10</v>
      </c>
    </row>
    <row r="130">
      <c r="A130" t="n">
        <v>4</v>
      </c>
      <c r="B130" t="n">
        <v>45</v>
      </c>
      <c r="C130" t="inlineStr">
        <is>
          <t xml:space="preserve">CONCLUIDO	</t>
        </is>
      </c>
      <c r="D130" t="n">
        <v>2.4052</v>
      </c>
      <c r="E130" t="n">
        <v>41.58</v>
      </c>
      <c r="F130" t="n">
        <v>38.62</v>
      </c>
      <c r="G130" t="n">
        <v>49.3</v>
      </c>
      <c r="H130" t="n">
        <v>0.85</v>
      </c>
      <c r="I130" t="n">
        <v>47</v>
      </c>
      <c r="J130" t="n">
        <v>103.71</v>
      </c>
      <c r="K130" t="n">
        <v>39.72</v>
      </c>
      <c r="L130" t="n">
        <v>5</v>
      </c>
      <c r="M130" t="n">
        <v>45</v>
      </c>
      <c r="N130" t="n">
        <v>14</v>
      </c>
      <c r="O130" t="n">
        <v>13024.91</v>
      </c>
      <c r="P130" t="n">
        <v>320.43</v>
      </c>
      <c r="Q130" t="n">
        <v>790.17</v>
      </c>
      <c r="R130" t="n">
        <v>130.64</v>
      </c>
      <c r="S130" t="n">
        <v>58.53</v>
      </c>
      <c r="T130" t="n">
        <v>28775.48</v>
      </c>
      <c r="U130" t="n">
        <v>0.45</v>
      </c>
      <c r="V130" t="n">
        <v>0.75</v>
      </c>
      <c r="W130" t="n">
        <v>2.65</v>
      </c>
      <c r="X130" t="n">
        <v>1.72</v>
      </c>
      <c r="Y130" t="n">
        <v>0.5</v>
      </c>
      <c r="Z130" t="n">
        <v>10</v>
      </c>
    </row>
    <row r="131">
      <c r="A131" t="n">
        <v>5</v>
      </c>
      <c r="B131" t="n">
        <v>45</v>
      </c>
      <c r="C131" t="inlineStr">
        <is>
          <t xml:space="preserve">CONCLUIDO	</t>
        </is>
      </c>
      <c r="D131" t="n">
        <v>2.4326</v>
      </c>
      <c r="E131" t="n">
        <v>41.11</v>
      </c>
      <c r="F131" t="n">
        <v>38.32</v>
      </c>
      <c r="G131" t="n">
        <v>58.95</v>
      </c>
      <c r="H131" t="n">
        <v>1.01</v>
      </c>
      <c r="I131" t="n">
        <v>39</v>
      </c>
      <c r="J131" t="n">
        <v>104.97</v>
      </c>
      <c r="K131" t="n">
        <v>39.72</v>
      </c>
      <c r="L131" t="n">
        <v>6</v>
      </c>
      <c r="M131" t="n">
        <v>37</v>
      </c>
      <c r="N131" t="n">
        <v>14.25</v>
      </c>
      <c r="O131" t="n">
        <v>13180.19</v>
      </c>
      <c r="P131" t="n">
        <v>310.63</v>
      </c>
      <c r="Q131" t="n">
        <v>790.2</v>
      </c>
      <c r="R131" t="n">
        <v>120.52</v>
      </c>
      <c r="S131" t="n">
        <v>58.53</v>
      </c>
      <c r="T131" t="n">
        <v>23753.19</v>
      </c>
      <c r="U131" t="n">
        <v>0.49</v>
      </c>
      <c r="V131" t="n">
        <v>0.76</v>
      </c>
      <c r="W131" t="n">
        <v>2.64</v>
      </c>
      <c r="X131" t="n">
        <v>1.41</v>
      </c>
      <c r="Y131" t="n">
        <v>0.5</v>
      </c>
      <c r="Z131" t="n">
        <v>10</v>
      </c>
    </row>
    <row r="132">
      <c r="A132" t="n">
        <v>6</v>
      </c>
      <c r="B132" t="n">
        <v>45</v>
      </c>
      <c r="C132" t="inlineStr">
        <is>
          <t xml:space="preserve">CONCLUIDO	</t>
        </is>
      </c>
      <c r="D132" t="n">
        <v>2.4568</v>
      </c>
      <c r="E132" t="n">
        <v>40.7</v>
      </c>
      <c r="F132" t="n">
        <v>38.06</v>
      </c>
      <c r="G132" t="n">
        <v>71.36</v>
      </c>
      <c r="H132" t="n">
        <v>1.16</v>
      </c>
      <c r="I132" t="n">
        <v>32</v>
      </c>
      <c r="J132" t="n">
        <v>106.23</v>
      </c>
      <c r="K132" t="n">
        <v>39.72</v>
      </c>
      <c r="L132" t="n">
        <v>7</v>
      </c>
      <c r="M132" t="n">
        <v>30</v>
      </c>
      <c r="N132" t="n">
        <v>14.52</v>
      </c>
      <c r="O132" t="n">
        <v>13335.87</v>
      </c>
      <c r="P132" t="n">
        <v>302.73</v>
      </c>
      <c r="Q132" t="n">
        <v>790.16</v>
      </c>
      <c r="R132" t="n">
        <v>111.99</v>
      </c>
      <c r="S132" t="n">
        <v>58.53</v>
      </c>
      <c r="T132" t="n">
        <v>19521.14</v>
      </c>
      <c r="U132" t="n">
        <v>0.52</v>
      </c>
      <c r="V132" t="n">
        <v>0.76</v>
      </c>
      <c r="W132" t="n">
        <v>2.62</v>
      </c>
      <c r="X132" t="n">
        <v>1.16</v>
      </c>
      <c r="Y132" t="n">
        <v>0.5</v>
      </c>
      <c r="Z132" t="n">
        <v>10</v>
      </c>
    </row>
    <row r="133">
      <c r="A133" t="n">
        <v>7</v>
      </c>
      <c r="B133" t="n">
        <v>45</v>
      </c>
      <c r="C133" t="inlineStr">
        <is>
          <t xml:space="preserve">CONCLUIDO	</t>
        </is>
      </c>
      <c r="D133" t="n">
        <v>2.4711</v>
      </c>
      <c r="E133" t="n">
        <v>40.47</v>
      </c>
      <c r="F133" t="n">
        <v>37.9</v>
      </c>
      <c r="G133" t="n">
        <v>81.22</v>
      </c>
      <c r="H133" t="n">
        <v>1.31</v>
      </c>
      <c r="I133" t="n">
        <v>28</v>
      </c>
      <c r="J133" t="n">
        <v>107.5</v>
      </c>
      <c r="K133" t="n">
        <v>39.72</v>
      </c>
      <c r="L133" t="n">
        <v>8</v>
      </c>
      <c r="M133" t="n">
        <v>26</v>
      </c>
      <c r="N133" t="n">
        <v>14.78</v>
      </c>
      <c r="O133" t="n">
        <v>13491.96</v>
      </c>
      <c r="P133" t="n">
        <v>295.26</v>
      </c>
      <c r="Q133" t="n">
        <v>790.1799999999999</v>
      </c>
      <c r="R133" t="n">
        <v>106.55</v>
      </c>
      <c r="S133" t="n">
        <v>58.53</v>
      </c>
      <c r="T133" t="n">
        <v>16824.2</v>
      </c>
      <c r="U133" t="n">
        <v>0.55</v>
      </c>
      <c r="V133" t="n">
        <v>0.77</v>
      </c>
      <c r="W133" t="n">
        <v>2.62</v>
      </c>
      <c r="X133" t="n">
        <v>1</v>
      </c>
      <c r="Y133" t="n">
        <v>0.5</v>
      </c>
      <c r="Z133" t="n">
        <v>10</v>
      </c>
    </row>
    <row r="134">
      <c r="A134" t="n">
        <v>8</v>
      </c>
      <c r="B134" t="n">
        <v>45</v>
      </c>
      <c r="C134" t="inlineStr">
        <is>
          <t xml:space="preserve">CONCLUIDO	</t>
        </is>
      </c>
      <c r="D134" t="n">
        <v>2.4851</v>
      </c>
      <c r="E134" t="n">
        <v>40.24</v>
      </c>
      <c r="F134" t="n">
        <v>37.76</v>
      </c>
      <c r="G134" t="n">
        <v>94.40000000000001</v>
      </c>
      <c r="H134" t="n">
        <v>1.46</v>
      </c>
      <c r="I134" t="n">
        <v>24</v>
      </c>
      <c r="J134" t="n">
        <v>108.77</v>
      </c>
      <c r="K134" t="n">
        <v>39.72</v>
      </c>
      <c r="L134" t="n">
        <v>9</v>
      </c>
      <c r="M134" t="n">
        <v>22</v>
      </c>
      <c r="N134" t="n">
        <v>15.05</v>
      </c>
      <c r="O134" t="n">
        <v>13648.58</v>
      </c>
      <c r="P134" t="n">
        <v>287.13</v>
      </c>
      <c r="Q134" t="n">
        <v>790.16</v>
      </c>
      <c r="R134" t="n">
        <v>101.87</v>
      </c>
      <c r="S134" t="n">
        <v>58.53</v>
      </c>
      <c r="T134" t="n">
        <v>14503.08</v>
      </c>
      <c r="U134" t="n">
        <v>0.57</v>
      </c>
      <c r="V134" t="n">
        <v>0.77</v>
      </c>
      <c r="W134" t="n">
        <v>2.61</v>
      </c>
      <c r="X134" t="n">
        <v>0.86</v>
      </c>
      <c r="Y134" t="n">
        <v>0.5</v>
      </c>
      <c r="Z134" t="n">
        <v>10</v>
      </c>
    </row>
    <row r="135">
      <c r="A135" t="n">
        <v>9</v>
      </c>
      <c r="B135" t="n">
        <v>45</v>
      </c>
      <c r="C135" t="inlineStr">
        <is>
          <t xml:space="preserve">CONCLUIDO	</t>
        </is>
      </c>
      <c r="D135" t="n">
        <v>2.4963</v>
      </c>
      <c r="E135" t="n">
        <v>40.06</v>
      </c>
      <c r="F135" t="n">
        <v>37.64</v>
      </c>
      <c r="G135" t="n">
        <v>107.54</v>
      </c>
      <c r="H135" t="n">
        <v>1.6</v>
      </c>
      <c r="I135" t="n">
        <v>21</v>
      </c>
      <c r="J135" t="n">
        <v>110.04</v>
      </c>
      <c r="K135" t="n">
        <v>39.72</v>
      </c>
      <c r="L135" t="n">
        <v>10</v>
      </c>
      <c r="M135" t="n">
        <v>17</v>
      </c>
      <c r="N135" t="n">
        <v>15.32</v>
      </c>
      <c r="O135" t="n">
        <v>13805.5</v>
      </c>
      <c r="P135" t="n">
        <v>277.64</v>
      </c>
      <c r="Q135" t="n">
        <v>790.16</v>
      </c>
      <c r="R135" t="n">
        <v>97.87</v>
      </c>
      <c r="S135" t="n">
        <v>58.53</v>
      </c>
      <c r="T135" t="n">
        <v>12518.65</v>
      </c>
      <c r="U135" t="n">
        <v>0.6</v>
      </c>
      <c r="V135" t="n">
        <v>0.77</v>
      </c>
      <c r="W135" t="n">
        <v>2.61</v>
      </c>
      <c r="X135" t="n">
        <v>0.74</v>
      </c>
      <c r="Y135" t="n">
        <v>0.5</v>
      </c>
      <c r="Z135" t="n">
        <v>10</v>
      </c>
    </row>
    <row r="136">
      <c r="A136" t="n">
        <v>10</v>
      </c>
      <c r="B136" t="n">
        <v>45</v>
      </c>
      <c r="C136" t="inlineStr">
        <is>
          <t xml:space="preserve">CONCLUIDO	</t>
        </is>
      </c>
      <c r="D136" t="n">
        <v>2.4985</v>
      </c>
      <c r="E136" t="n">
        <v>40.02</v>
      </c>
      <c r="F136" t="n">
        <v>37.62</v>
      </c>
      <c r="G136" t="n">
        <v>112.88</v>
      </c>
      <c r="H136" t="n">
        <v>1.74</v>
      </c>
      <c r="I136" t="n">
        <v>20</v>
      </c>
      <c r="J136" t="n">
        <v>111.32</v>
      </c>
      <c r="K136" t="n">
        <v>39.72</v>
      </c>
      <c r="L136" t="n">
        <v>11</v>
      </c>
      <c r="M136" t="n">
        <v>8</v>
      </c>
      <c r="N136" t="n">
        <v>15.6</v>
      </c>
      <c r="O136" t="n">
        <v>13962.83</v>
      </c>
      <c r="P136" t="n">
        <v>275.6</v>
      </c>
      <c r="Q136" t="n">
        <v>790.17</v>
      </c>
      <c r="R136" t="n">
        <v>97.06</v>
      </c>
      <c r="S136" t="n">
        <v>58.53</v>
      </c>
      <c r="T136" t="n">
        <v>12118.12</v>
      </c>
      <c r="U136" t="n">
        <v>0.6</v>
      </c>
      <c r="V136" t="n">
        <v>0.77</v>
      </c>
      <c r="W136" t="n">
        <v>2.62</v>
      </c>
      <c r="X136" t="n">
        <v>0.72</v>
      </c>
      <c r="Y136" t="n">
        <v>0.5</v>
      </c>
      <c r="Z136" t="n">
        <v>10</v>
      </c>
    </row>
    <row r="137">
      <c r="A137" t="n">
        <v>11</v>
      </c>
      <c r="B137" t="n">
        <v>45</v>
      </c>
      <c r="C137" t="inlineStr">
        <is>
          <t xml:space="preserve">CONCLUIDO	</t>
        </is>
      </c>
      <c r="D137" t="n">
        <v>2.5021</v>
      </c>
      <c r="E137" t="n">
        <v>39.97</v>
      </c>
      <c r="F137" t="n">
        <v>37.59</v>
      </c>
      <c r="G137" t="n">
        <v>118.7</v>
      </c>
      <c r="H137" t="n">
        <v>1.88</v>
      </c>
      <c r="I137" t="n">
        <v>19</v>
      </c>
      <c r="J137" t="n">
        <v>112.59</v>
      </c>
      <c r="K137" t="n">
        <v>39.72</v>
      </c>
      <c r="L137" t="n">
        <v>12</v>
      </c>
      <c r="M137" t="n">
        <v>3</v>
      </c>
      <c r="N137" t="n">
        <v>15.88</v>
      </c>
      <c r="O137" t="n">
        <v>14120.58</v>
      </c>
      <c r="P137" t="n">
        <v>274.72</v>
      </c>
      <c r="Q137" t="n">
        <v>790.17</v>
      </c>
      <c r="R137" t="n">
        <v>95.77</v>
      </c>
      <c r="S137" t="n">
        <v>58.53</v>
      </c>
      <c r="T137" t="n">
        <v>11479.48</v>
      </c>
      <c r="U137" t="n">
        <v>0.61</v>
      </c>
      <c r="V137" t="n">
        <v>0.77</v>
      </c>
      <c r="W137" t="n">
        <v>2.62</v>
      </c>
      <c r="X137" t="n">
        <v>0.6899999999999999</v>
      </c>
      <c r="Y137" t="n">
        <v>0.5</v>
      </c>
      <c r="Z137" t="n">
        <v>10</v>
      </c>
    </row>
    <row r="138">
      <c r="A138" t="n">
        <v>12</v>
      </c>
      <c r="B138" t="n">
        <v>45</v>
      </c>
      <c r="C138" t="inlineStr">
        <is>
          <t xml:space="preserve">CONCLUIDO	</t>
        </is>
      </c>
      <c r="D138" t="n">
        <v>2.5018</v>
      </c>
      <c r="E138" t="n">
        <v>39.97</v>
      </c>
      <c r="F138" t="n">
        <v>37.59</v>
      </c>
      <c r="G138" t="n">
        <v>118.71</v>
      </c>
      <c r="H138" t="n">
        <v>2.01</v>
      </c>
      <c r="I138" t="n">
        <v>19</v>
      </c>
      <c r="J138" t="n">
        <v>113.88</v>
      </c>
      <c r="K138" t="n">
        <v>39.72</v>
      </c>
      <c r="L138" t="n">
        <v>13</v>
      </c>
      <c r="M138" t="n">
        <v>0</v>
      </c>
      <c r="N138" t="n">
        <v>16.16</v>
      </c>
      <c r="O138" t="n">
        <v>14278.75</v>
      </c>
      <c r="P138" t="n">
        <v>277.32</v>
      </c>
      <c r="Q138" t="n">
        <v>790.2</v>
      </c>
      <c r="R138" t="n">
        <v>95.73999999999999</v>
      </c>
      <c r="S138" t="n">
        <v>58.53</v>
      </c>
      <c r="T138" t="n">
        <v>11464.56</v>
      </c>
      <c r="U138" t="n">
        <v>0.61</v>
      </c>
      <c r="V138" t="n">
        <v>0.77</v>
      </c>
      <c r="W138" t="n">
        <v>2.62</v>
      </c>
      <c r="X138" t="n">
        <v>0.6899999999999999</v>
      </c>
      <c r="Y138" t="n">
        <v>0.5</v>
      </c>
      <c r="Z138" t="n">
        <v>10</v>
      </c>
    </row>
    <row r="139">
      <c r="A139" t="n">
        <v>0</v>
      </c>
      <c r="B139" t="n">
        <v>60</v>
      </c>
      <c r="C139" t="inlineStr">
        <is>
          <t xml:space="preserve">CONCLUIDO	</t>
        </is>
      </c>
      <c r="D139" t="n">
        <v>1.5502</v>
      </c>
      <c r="E139" t="n">
        <v>64.51000000000001</v>
      </c>
      <c r="F139" t="n">
        <v>52.26</v>
      </c>
      <c r="G139" t="n">
        <v>7.92</v>
      </c>
      <c r="H139" t="n">
        <v>0.14</v>
      </c>
      <c r="I139" t="n">
        <v>396</v>
      </c>
      <c r="J139" t="n">
        <v>124.63</v>
      </c>
      <c r="K139" t="n">
        <v>45</v>
      </c>
      <c r="L139" t="n">
        <v>1</v>
      </c>
      <c r="M139" t="n">
        <v>394</v>
      </c>
      <c r="N139" t="n">
        <v>18.64</v>
      </c>
      <c r="O139" t="n">
        <v>15605.44</v>
      </c>
      <c r="P139" t="n">
        <v>544.38</v>
      </c>
      <c r="Q139" t="n">
        <v>790.3</v>
      </c>
      <c r="R139" t="n">
        <v>586.47</v>
      </c>
      <c r="S139" t="n">
        <v>58.53</v>
      </c>
      <c r="T139" t="n">
        <v>254943.6</v>
      </c>
      <c r="U139" t="n">
        <v>0.1</v>
      </c>
      <c r="V139" t="n">
        <v>0.5600000000000001</v>
      </c>
      <c r="W139" t="n">
        <v>3.23</v>
      </c>
      <c r="X139" t="n">
        <v>15.35</v>
      </c>
      <c r="Y139" t="n">
        <v>0.5</v>
      </c>
      <c r="Z139" t="n">
        <v>10</v>
      </c>
    </row>
    <row r="140">
      <c r="A140" t="n">
        <v>1</v>
      </c>
      <c r="B140" t="n">
        <v>60</v>
      </c>
      <c r="C140" t="inlineStr">
        <is>
          <t xml:space="preserve">CONCLUIDO	</t>
        </is>
      </c>
      <c r="D140" t="n">
        <v>2.0333</v>
      </c>
      <c r="E140" t="n">
        <v>49.18</v>
      </c>
      <c r="F140" t="n">
        <v>42.94</v>
      </c>
      <c r="G140" t="n">
        <v>16</v>
      </c>
      <c r="H140" t="n">
        <v>0.28</v>
      </c>
      <c r="I140" t="n">
        <v>161</v>
      </c>
      <c r="J140" t="n">
        <v>125.95</v>
      </c>
      <c r="K140" t="n">
        <v>45</v>
      </c>
      <c r="L140" t="n">
        <v>2</v>
      </c>
      <c r="M140" t="n">
        <v>159</v>
      </c>
      <c r="N140" t="n">
        <v>18.95</v>
      </c>
      <c r="O140" t="n">
        <v>15767.7</v>
      </c>
      <c r="P140" t="n">
        <v>442.45</v>
      </c>
      <c r="Q140" t="n">
        <v>790.1900000000001</v>
      </c>
      <c r="R140" t="n">
        <v>275.01</v>
      </c>
      <c r="S140" t="n">
        <v>58.53</v>
      </c>
      <c r="T140" t="n">
        <v>100390.37</v>
      </c>
      <c r="U140" t="n">
        <v>0.21</v>
      </c>
      <c r="V140" t="n">
        <v>0.68</v>
      </c>
      <c r="W140" t="n">
        <v>2.83</v>
      </c>
      <c r="X140" t="n">
        <v>6.03</v>
      </c>
      <c r="Y140" t="n">
        <v>0.5</v>
      </c>
      <c r="Z140" t="n">
        <v>10</v>
      </c>
    </row>
    <row r="141">
      <c r="A141" t="n">
        <v>2</v>
      </c>
      <c r="B141" t="n">
        <v>60</v>
      </c>
      <c r="C141" t="inlineStr">
        <is>
          <t xml:space="preserve">CONCLUIDO	</t>
        </is>
      </c>
      <c r="D141" t="n">
        <v>2.2037</v>
      </c>
      <c r="E141" t="n">
        <v>45.38</v>
      </c>
      <c r="F141" t="n">
        <v>40.66</v>
      </c>
      <c r="G141" t="n">
        <v>24.16</v>
      </c>
      <c r="H141" t="n">
        <v>0.42</v>
      </c>
      <c r="I141" t="n">
        <v>101</v>
      </c>
      <c r="J141" t="n">
        <v>127.27</v>
      </c>
      <c r="K141" t="n">
        <v>45</v>
      </c>
      <c r="L141" t="n">
        <v>3</v>
      </c>
      <c r="M141" t="n">
        <v>99</v>
      </c>
      <c r="N141" t="n">
        <v>19.27</v>
      </c>
      <c r="O141" t="n">
        <v>15930.42</v>
      </c>
      <c r="P141" t="n">
        <v>414.92</v>
      </c>
      <c r="Q141" t="n">
        <v>790.1900000000001</v>
      </c>
      <c r="R141" t="n">
        <v>198.77</v>
      </c>
      <c r="S141" t="n">
        <v>58.53</v>
      </c>
      <c r="T141" t="n">
        <v>62569.58</v>
      </c>
      <c r="U141" t="n">
        <v>0.29</v>
      </c>
      <c r="V141" t="n">
        <v>0.71</v>
      </c>
      <c r="W141" t="n">
        <v>2.74</v>
      </c>
      <c r="X141" t="n">
        <v>3.76</v>
      </c>
      <c r="Y141" t="n">
        <v>0.5</v>
      </c>
      <c r="Z141" t="n">
        <v>10</v>
      </c>
    </row>
    <row r="142">
      <c r="A142" t="n">
        <v>3</v>
      </c>
      <c r="B142" t="n">
        <v>60</v>
      </c>
      <c r="C142" t="inlineStr">
        <is>
          <t xml:space="preserve">CONCLUIDO	</t>
        </is>
      </c>
      <c r="D142" t="n">
        <v>2.2941</v>
      </c>
      <c r="E142" t="n">
        <v>43.59</v>
      </c>
      <c r="F142" t="n">
        <v>39.59</v>
      </c>
      <c r="G142" t="n">
        <v>32.54</v>
      </c>
      <c r="H142" t="n">
        <v>0.55</v>
      </c>
      <c r="I142" t="n">
        <v>73</v>
      </c>
      <c r="J142" t="n">
        <v>128.59</v>
      </c>
      <c r="K142" t="n">
        <v>45</v>
      </c>
      <c r="L142" t="n">
        <v>4</v>
      </c>
      <c r="M142" t="n">
        <v>71</v>
      </c>
      <c r="N142" t="n">
        <v>19.59</v>
      </c>
      <c r="O142" t="n">
        <v>16093.6</v>
      </c>
      <c r="P142" t="n">
        <v>399.79</v>
      </c>
      <c r="Q142" t="n">
        <v>790.17</v>
      </c>
      <c r="R142" t="n">
        <v>163.31</v>
      </c>
      <c r="S142" t="n">
        <v>58.53</v>
      </c>
      <c r="T142" t="n">
        <v>44976.74</v>
      </c>
      <c r="U142" t="n">
        <v>0.36</v>
      </c>
      <c r="V142" t="n">
        <v>0.73</v>
      </c>
      <c r="W142" t="n">
        <v>2.68</v>
      </c>
      <c r="X142" t="n">
        <v>2.69</v>
      </c>
      <c r="Y142" t="n">
        <v>0.5</v>
      </c>
      <c r="Z142" t="n">
        <v>10</v>
      </c>
    </row>
    <row r="143">
      <c r="A143" t="n">
        <v>4</v>
      </c>
      <c r="B143" t="n">
        <v>60</v>
      </c>
      <c r="C143" t="inlineStr">
        <is>
          <t xml:space="preserve">CONCLUIDO	</t>
        </is>
      </c>
      <c r="D143" t="n">
        <v>2.3487</v>
      </c>
      <c r="E143" t="n">
        <v>42.58</v>
      </c>
      <c r="F143" t="n">
        <v>38.99</v>
      </c>
      <c r="G143" t="n">
        <v>41.04</v>
      </c>
      <c r="H143" t="n">
        <v>0.68</v>
      </c>
      <c r="I143" t="n">
        <v>57</v>
      </c>
      <c r="J143" t="n">
        <v>129.92</v>
      </c>
      <c r="K143" t="n">
        <v>45</v>
      </c>
      <c r="L143" t="n">
        <v>5</v>
      </c>
      <c r="M143" t="n">
        <v>55</v>
      </c>
      <c r="N143" t="n">
        <v>19.92</v>
      </c>
      <c r="O143" t="n">
        <v>16257.24</v>
      </c>
      <c r="P143" t="n">
        <v>388.57</v>
      </c>
      <c r="Q143" t="n">
        <v>790.1799999999999</v>
      </c>
      <c r="R143" t="n">
        <v>143</v>
      </c>
      <c r="S143" t="n">
        <v>58.53</v>
      </c>
      <c r="T143" t="n">
        <v>34904.32</v>
      </c>
      <c r="U143" t="n">
        <v>0.41</v>
      </c>
      <c r="V143" t="n">
        <v>0.74</v>
      </c>
      <c r="W143" t="n">
        <v>2.66</v>
      </c>
      <c r="X143" t="n">
        <v>2.08</v>
      </c>
      <c r="Y143" t="n">
        <v>0.5</v>
      </c>
      <c r="Z143" t="n">
        <v>10</v>
      </c>
    </row>
    <row r="144">
      <c r="A144" t="n">
        <v>5</v>
      </c>
      <c r="B144" t="n">
        <v>60</v>
      </c>
      <c r="C144" t="inlineStr">
        <is>
          <t xml:space="preserve">CONCLUIDO	</t>
        </is>
      </c>
      <c r="D144" t="n">
        <v>2.3855</v>
      </c>
      <c r="E144" t="n">
        <v>41.92</v>
      </c>
      <c r="F144" t="n">
        <v>38.59</v>
      </c>
      <c r="G144" t="n">
        <v>49.26</v>
      </c>
      <c r="H144" t="n">
        <v>0.8100000000000001</v>
      </c>
      <c r="I144" t="n">
        <v>47</v>
      </c>
      <c r="J144" t="n">
        <v>131.25</v>
      </c>
      <c r="K144" t="n">
        <v>45</v>
      </c>
      <c r="L144" t="n">
        <v>6</v>
      </c>
      <c r="M144" t="n">
        <v>45</v>
      </c>
      <c r="N144" t="n">
        <v>20.25</v>
      </c>
      <c r="O144" t="n">
        <v>16421.36</v>
      </c>
      <c r="P144" t="n">
        <v>381.67</v>
      </c>
      <c r="Q144" t="n">
        <v>790.16</v>
      </c>
      <c r="R144" t="n">
        <v>129.49</v>
      </c>
      <c r="S144" t="n">
        <v>58.53</v>
      </c>
      <c r="T144" t="n">
        <v>28197.94</v>
      </c>
      <c r="U144" t="n">
        <v>0.45</v>
      </c>
      <c r="V144" t="n">
        <v>0.75</v>
      </c>
      <c r="W144" t="n">
        <v>2.65</v>
      </c>
      <c r="X144" t="n">
        <v>1.68</v>
      </c>
      <c r="Y144" t="n">
        <v>0.5</v>
      </c>
      <c r="Z144" t="n">
        <v>10</v>
      </c>
    </row>
    <row r="145">
      <c r="A145" t="n">
        <v>6</v>
      </c>
      <c r="B145" t="n">
        <v>60</v>
      </c>
      <c r="C145" t="inlineStr">
        <is>
          <t xml:space="preserve">CONCLUIDO	</t>
        </is>
      </c>
      <c r="D145" t="n">
        <v>2.408</v>
      </c>
      <c r="E145" t="n">
        <v>41.53</v>
      </c>
      <c r="F145" t="n">
        <v>38.37</v>
      </c>
      <c r="G145" t="n">
        <v>57.56</v>
      </c>
      <c r="H145" t="n">
        <v>0.93</v>
      </c>
      <c r="I145" t="n">
        <v>40</v>
      </c>
      <c r="J145" t="n">
        <v>132.58</v>
      </c>
      <c r="K145" t="n">
        <v>45</v>
      </c>
      <c r="L145" t="n">
        <v>7</v>
      </c>
      <c r="M145" t="n">
        <v>38</v>
      </c>
      <c r="N145" t="n">
        <v>20.59</v>
      </c>
      <c r="O145" t="n">
        <v>16585.95</v>
      </c>
      <c r="P145" t="n">
        <v>374.38</v>
      </c>
      <c r="Q145" t="n">
        <v>790.16</v>
      </c>
      <c r="R145" t="n">
        <v>122.55</v>
      </c>
      <c r="S145" t="n">
        <v>58.53</v>
      </c>
      <c r="T145" t="n">
        <v>24765.45</v>
      </c>
      <c r="U145" t="n">
        <v>0.48</v>
      </c>
      <c r="V145" t="n">
        <v>0.76</v>
      </c>
      <c r="W145" t="n">
        <v>2.63</v>
      </c>
      <c r="X145" t="n">
        <v>1.47</v>
      </c>
      <c r="Y145" t="n">
        <v>0.5</v>
      </c>
      <c r="Z145" t="n">
        <v>10</v>
      </c>
    </row>
    <row r="146">
      <c r="A146" t="n">
        <v>7</v>
      </c>
      <c r="B146" t="n">
        <v>60</v>
      </c>
      <c r="C146" t="inlineStr">
        <is>
          <t xml:space="preserve">CONCLUIDO	</t>
        </is>
      </c>
      <c r="D146" t="n">
        <v>2.4314</v>
      </c>
      <c r="E146" t="n">
        <v>41.13</v>
      </c>
      <c r="F146" t="n">
        <v>38.13</v>
      </c>
      <c r="G146" t="n">
        <v>67.28</v>
      </c>
      <c r="H146" t="n">
        <v>1.06</v>
      </c>
      <c r="I146" t="n">
        <v>34</v>
      </c>
      <c r="J146" t="n">
        <v>133.92</v>
      </c>
      <c r="K146" t="n">
        <v>45</v>
      </c>
      <c r="L146" t="n">
        <v>8</v>
      </c>
      <c r="M146" t="n">
        <v>32</v>
      </c>
      <c r="N146" t="n">
        <v>20.93</v>
      </c>
      <c r="O146" t="n">
        <v>16751.02</v>
      </c>
      <c r="P146" t="n">
        <v>367.6</v>
      </c>
      <c r="Q146" t="n">
        <v>790.17</v>
      </c>
      <c r="R146" t="n">
        <v>114.3</v>
      </c>
      <c r="S146" t="n">
        <v>58.53</v>
      </c>
      <c r="T146" t="n">
        <v>20668.99</v>
      </c>
      <c r="U146" t="n">
        <v>0.51</v>
      </c>
      <c r="V146" t="n">
        <v>0.76</v>
      </c>
      <c r="W146" t="n">
        <v>2.63</v>
      </c>
      <c r="X146" t="n">
        <v>1.22</v>
      </c>
      <c r="Y146" t="n">
        <v>0.5</v>
      </c>
      <c r="Z146" t="n">
        <v>10</v>
      </c>
    </row>
    <row r="147">
      <c r="A147" t="n">
        <v>8</v>
      </c>
      <c r="B147" t="n">
        <v>60</v>
      </c>
      <c r="C147" t="inlineStr">
        <is>
          <t xml:space="preserve">CONCLUIDO	</t>
        </is>
      </c>
      <c r="D147" t="n">
        <v>2.4469</v>
      </c>
      <c r="E147" t="n">
        <v>40.87</v>
      </c>
      <c r="F147" t="n">
        <v>37.97</v>
      </c>
      <c r="G147" t="n">
        <v>75.94</v>
      </c>
      <c r="H147" t="n">
        <v>1.18</v>
      </c>
      <c r="I147" t="n">
        <v>30</v>
      </c>
      <c r="J147" t="n">
        <v>135.27</v>
      </c>
      <c r="K147" t="n">
        <v>45</v>
      </c>
      <c r="L147" t="n">
        <v>9</v>
      </c>
      <c r="M147" t="n">
        <v>28</v>
      </c>
      <c r="N147" t="n">
        <v>21.27</v>
      </c>
      <c r="O147" t="n">
        <v>16916.71</v>
      </c>
      <c r="P147" t="n">
        <v>360.71</v>
      </c>
      <c r="Q147" t="n">
        <v>790.16</v>
      </c>
      <c r="R147" t="n">
        <v>109.01</v>
      </c>
      <c r="S147" t="n">
        <v>58.53</v>
      </c>
      <c r="T147" t="n">
        <v>18045.16</v>
      </c>
      <c r="U147" t="n">
        <v>0.54</v>
      </c>
      <c r="V147" t="n">
        <v>0.76</v>
      </c>
      <c r="W147" t="n">
        <v>2.62</v>
      </c>
      <c r="X147" t="n">
        <v>1.07</v>
      </c>
      <c r="Y147" t="n">
        <v>0.5</v>
      </c>
      <c r="Z147" t="n">
        <v>10</v>
      </c>
    </row>
    <row r="148">
      <c r="A148" t="n">
        <v>9</v>
      </c>
      <c r="B148" t="n">
        <v>60</v>
      </c>
      <c r="C148" t="inlineStr">
        <is>
          <t xml:space="preserve">CONCLUIDO	</t>
        </is>
      </c>
      <c r="D148" t="n">
        <v>2.4566</v>
      </c>
      <c r="E148" t="n">
        <v>40.71</v>
      </c>
      <c r="F148" t="n">
        <v>37.88</v>
      </c>
      <c r="G148" t="n">
        <v>84.19</v>
      </c>
      <c r="H148" t="n">
        <v>1.29</v>
      </c>
      <c r="I148" t="n">
        <v>27</v>
      </c>
      <c r="J148" t="n">
        <v>136.61</v>
      </c>
      <c r="K148" t="n">
        <v>45</v>
      </c>
      <c r="L148" t="n">
        <v>10</v>
      </c>
      <c r="M148" t="n">
        <v>25</v>
      </c>
      <c r="N148" t="n">
        <v>21.61</v>
      </c>
      <c r="O148" t="n">
        <v>17082.76</v>
      </c>
      <c r="P148" t="n">
        <v>355.18</v>
      </c>
      <c r="Q148" t="n">
        <v>790.17</v>
      </c>
      <c r="R148" t="n">
        <v>105.97</v>
      </c>
      <c r="S148" t="n">
        <v>58.53</v>
      </c>
      <c r="T148" t="n">
        <v>16540.17</v>
      </c>
      <c r="U148" t="n">
        <v>0.55</v>
      </c>
      <c r="V148" t="n">
        <v>0.77</v>
      </c>
      <c r="W148" t="n">
        <v>2.62</v>
      </c>
      <c r="X148" t="n">
        <v>0.98</v>
      </c>
      <c r="Y148" t="n">
        <v>0.5</v>
      </c>
      <c r="Z148" t="n">
        <v>10</v>
      </c>
    </row>
    <row r="149">
      <c r="A149" t="n">
        <v>10</v>
      </c>
      <c r="B149" t="n">
        <v>60</v>
      </c>
      <c r="C149" t="inlineStr">
        <is>
          <t xml:space="preserve">CONCLUIDO	</t>
        </is>
      </c>
      <c r="D149" t="n">
        <v>2.4694</v>
      </c>
      <c r="E149" t="n">
        <v>40.5</v>
      </c>
      <c r="F149" t="n">
        <v>37.75</v>
      </c>
      <c r="G149" t="n">
        <v>94.38</v>
      </c>
      <c r="H149" t="n">
        <v>1.41</v>
      </c>
      <c r="I149" t="n">
        <v>24</v>
      </c>
      <c r="J149" t="n">
        <v>137.96</v>
      </c>
      <c r="K149" t="n">
        <v>45</v>
      </c>
      <c r="L149" t="n">
        <v>11</v>
      </c>
      <c r="M149" t="n">
        <v>22</v>
      </c>
      <c r="N149" t="n">
        <v>21.96</v>
      </c>
      <c r="O149" t="n">
        <v>17249.3</v>
      </c>
      <c r="P149" t="n">
        <v>350.16</v>
      </c>
      <c r="Q149" t="n">
        <v>790.16</v>
      </c>
      <c r="R149" t="n">
        <v>101.53</v>
      </c>
      <c r="S149" t="n">
        <v>58.53</v>
      </c>
      <c r="T149" t="n">
        <v>14333.44</v>
      </c>
      <c r="U149" t="n">
        <v>0.58</v>
      </c>
      <c r="V149" t="n">
        <v>0.77</v>
      </c>
      <c r="W149" t="n">
        <v>2.61</v>
      </c>
      <c r="X149" t="n">
        <v>0.85</v>
      </c>
      <c r="Y149" t="n">
        <v>0.5</v>
      </c>
      <c r="Z149" t="n">
        <v>10</v>
      </c>
    </row>
    <row r="150">
      <c r="A150" t="n">
        <v>11</v>
      </c>
      <c r="B150" t="n">
        <v>60</v>
      </c>
      <c r="C150" t="inlineStr">
        <is>
          <t xml:space="preserve">CONCLUIDO	</t>
        </is>
      </c>
      <c r="D150" t="n">
        <v>2.4768</v>
      </c>
      <c r="E150" t="n">
        <v>40.37</v>
      </c>
      <c r="F150" t="n">
        <v>37.68</v>
      </c>
      <c r="G150" t="n">
        <v>102.76</v>
      </c>
      <c r="H150" t="n">
        <v>1.52</v>
      </c>
      <c r="I150" t="n">
        <v>22</v>
      </c>
      <c r="J150" t="n">
        <v>139.32</v>
      </c>
      <c r="K150" t="n">
        <v>45</v>
      </c>
      <c r="L150" t="n">
        <v>12</v>
      </c>
      <c r="M150" t="n">
        <v>20</v>
      </c>
      <c r="N150" t="n">
        <v>22.32</v>
      </c>
      <c r="O150" t="n">
        <v>17416.34</v>
      </c>
      <c r="P150" t="n">
        <v>344.31</v>
      </c>
      <c r="Q150" t="n">
        <v>790.1799999999999</v>
      </c>
      <c r="R150" t="n">
        <v>99.12</v>
      </c>
      <c r="S150" t="n">
        <v>58.53</v>
      </c>
      <c r="T150" t="n">
        <v>13138.62</v>
      </c>
      <c r="U150" t="n">
        <v>0.59</v>
      </c>
      <c r="V150" t="n">
        <v>0.77</v>
      </c>
      <c r="W150" t="n">
        <v>2.61</v>
      </c>
      <c r="X150" t="n">
        <v>0.78</v>
      </c>
      <c r="Y150" t="n">
        <v>0.5</v>
      </c>
      <c r="Z150" t="n">
        <v>10</v>
      </c>
    </row>
    <row r="151">
      <c r="A151" t="n">
        <v>12</v>
      </c>
      <c r="B151" t="n">
        <v>60</v>
      </c>
      <c r="C151" t="inlineStr">
        <is>
          <t xml:space="preserve">CONCLUIDO	</t>
        </is>
      </c>
      <c r="D151" t="n">
        <v>2.484</v>
      </c>
      <c r="E151" t="n">
        <v>40.26</v>
      </c>
      <c r="F151" t="n">
        <v>37.61</v>
      </c>
      <c r="G151" t="n">
        <v>112.84</v>
      </c>
      <c r="H151" t="n">
        <v>1.63</v>
      </c>
      <c r="I151" t="n">
        <v>20</v>
      </c>
      <c r="J151" t="n">
        <v>140.67</v>
      </c>
      <c r="K151" t="n">
        <v>45</v>
      </c>
      <c r="L151" t="n">
        <v>13</v>
      </c>
      <c r="M151" t="n">
        <v>18</v>
      </c>
      <c r="N151" t="n">
        <v>22.68</v>
      </c>
      <c r="O151" t="n">
        <v>17583.88</v>
      </c>
      <c r="P151" t="n">
        <v>339.25</v>
      </c>
      <c r="Q151" t="n">
        <v>790.16</v>
      </c>
      <c r="R151" t="n">
        <v>97.03</v>
      </c>
      <c r="S151" t="n">
        <v>58.53</v>
      </c>
      <c r="T151" t="n">
        <v>12102.66</v>
      </c>
      <c r="U151" t="n">
        <v>0.6</v>
      </c>
      <c r="V151" t="n">
        <v>0.77</v>
      </c>
      <c r="W151" t="n">
        <v>2.61</v>
      </c>
      <c r="X151" t="n">
        <v>0.71</v>
      </c>
      <c r="Y151" t="n">
        <v>0.5</v>
      </c>
      <c r="Z151" t="n">
        <v>10</v>
      </c>
    </row>
    <row r="152">
      <c r="A152" t="n">
        <v>13</v>
      </c>
      <c r="B152" t="n">
        <v>60</v>
      </c>
      <c r="C152" t="inlineStr">
        <is>
          <t xml:space="preserve">CONCLUIDO	</t>
        </is>
      </c>
      <c r="D152" t="n">
        <v>2.4925</v>
      </c>
      <c r="E152" t="n">
        <v>40.12</v>
      </c>
      <c r="F152" t="n">
        <v>37.53</v>
      </c>
      <c r="G152" t="n">
        <v>125.09</v>
      </c>
      <c r="H152" t="n">
        <v>1.74</v>
      </c>
      <c r="I152" t="n">
        <v>18</v>
      </c>
      <c r="J152" t="n">
        <v>142.04</v>
      </c>
      <c r="K152" t="n">
        <v>45</v>
      </c>
      <c r="L152" t="n">
        <v>14</v>
      </c>
      <c r="M152" t="n">
        <v>16</v>
      </c>
      <c r="N152" t="n">
        <v>23.04</v>
      </c>
      <c r="O152" t="n">
        <v>17751.93</v>
      </c>
      <c r="P152" t="n">
        <v>330.13</v>
      </c>
      <c r="Q152" t="n">
        <v>790.16</v>
      </c>
      <c r="R152" t="n">
        <v>94.26000000000001</v>
      </c>
      <c r="S152" t="n">
        <v>58.53</v>
      </c>
      <c r="T152" t="n">
        <v>10728.34</v>
      </c>
      <c r="U152" t="n">
        <v>0.62</v>
      </c>
      <c r="V152" t="n">
        <v>0.77</v>
      </c>
      <c r="W152" t="n">
        <v>2.6</v>
      </c>
      <c r="X152" t="n">
        <v>0.63</v>
      </c>
      <c r="Y152" t="n">
        <v>0.5</v>
      </c>
      <c r="Z152" t="n">
        <v>10</v>
      </c>
    </row>
    <row r="153">
      <c r="A153" t="n">
        <v>14</v>
      </c>
      <c r="B153" t="n">
        <v>60</v>
      </c>
      <c r="C153" t="inlineStr">
        <is>
          <t xml:space="preserve">CONCLUIDO	</t>
        </is>
      </c>
      <c r="D153" t="n">
        <v>2.4965</v>
      </c>
      <c r="E153" t="n">
        <v>40.06</v>
      </c>
      <c r="F153" t="n">
        <v>37.49</v>
      </c>
      <c r="G153" t="n">
        <v>132.32</v>
      </c>
      <c r="H153" t="n">
        <v>1.85</v>
      </c>
      <c r="I153" t="n">
        <v>17</v>
      </c>
      <c r="J153" t="n">
        <v>143.4</v>
      </c>
      <c r="K153" t="n">
        <v>45</v>
      </c>
      <c r="L153" t="n">
        <v>15</v>
      </c>
      <c r="M153" t="n">
        <v>15</v>
      </c>
      <c r="N153" t="n">
        <v>23.41</v>
      </c>
      <c r="O153" t="n">
        <v>17920.49</v>
      </c>
      <c r="P153" t="n">
        <v>326.16</v>
      </c>
      <c r="Q153" t="n">
        <v>790.17</v>
      </c>
      <c r="R153" t="n">
        <v>93.06999999999999</v>
      </c>
      <c r="S153" t="n">
        <v>58.53</v>
      </c>
      <c r="T153" t="n">
        <v>10136.84</v>
      </c>
      <c r="U153" t="n">
        <v>0.63</v>
      </c>
      <c r="V153" t="n">
        <v>0.77</v>
      </c>
      <c r="W153" t="n">
        <v>2.6</v>
      </c>
      <c r="X153" t="n">
        <v>0.59</v>
      </c>
      <c r="Y153" t="n">
        <v>0.5</v>
      </c>
      <c r="Z153" t="n">
        <v>10</v>
      </c>
    </row>
    <row r="154">
      <c r="A154" t="n">
        <v>15</v>
      </c>
      <c r="B154" t="n">
        <v>60</v>
      </c>
      <c r="C154" t="inlineStr">
        <is>
          <t xml:space="preserve">CONCLUIDO	</t>
        </is>
      </c>
      <c r="D154" t="n">
        <v>2.4999</v>
      </c>
      <c r="E154" t="n">
        <v>40</v>
      </c>
      <c r="F154" t="n">
        <v>37.46</v>
      </c>
      <c r="G154" t="n">
        <v>140.48</v>
      </c>
      <c r="H154" t="n">
        <v>1.96</v>
      </c>
      <c r="I154" t="n">
        <v>16</v>
      </c>
      <c r="J154" t="n">
        <v>144.77</v>
      </c>
      <c r="K154" t="n">
        <v>45</v>
      </c>
      <c r="L154" t="n">
        <v>16</v>
      </c>
      <c r="M154" t="n">
        <v>11</v>
      </c>
      <c r="N154" t="n">
        <v>23.78</v>
      </c>
      <c r="O154" t="n">
        <v>18089.56</v>
      </c>
      <c r="P154" t="n">
        <v>321.18</v>
      </c>
      <c r="Q154" t="n">
        <v>790.17</v>
      </c>
      <c r="R154" t="n">
        <v>92.06999999999999</v>
      </c>
      <c r="S154" t="n">
        <v>58.53</v>
      </c>
      <c r="T154" t="n">
        <v>9644.18</v>
      </c>
      <c r="U154" t="n">
        <v>0.64</v>
      </c>
      <c r="V154" t="n">
        <v>0.77</v>
      </c>
      <c r="W154" t="n">
        <v>2.6</v>
      </c>
      <c r="X154" t="n">
        <v>0.5600000000000001</v>
      </c>
      <c r="Y154" t="n">
        <v>0.5</v>
      </c>
      <c r="Z154" t="n">
        <v>10</v>
      </c>
    </row>
    <row r="155">
      <c r="A155" t="n">
        <v>16</v>
      </c>
      <c r="B155" t="n">
        <v>60</v>
      </c>
      <c r="C155" t="inlineStr">
        <is>
          <t xml:space="preserve">CONCLUIDO	</t>
        </is>
      </c>
      <c r="D155" t="n">
        <v>2.5031</v>
      </c>
      <c r="E155" t="n">
        <v>39.95</v>
      </c>
      <c r="F155" t="n">
        <v>37.43</v>
      </c>
      <c r="G155" t="n">
        <v>149.74</v>
      </c>
      <c r="H155" t="n">
        <v>2.06</v>
      </c>
      <c r="I155" t="n">
        <v>15</v>
      </c>
      <c r="J155" t="n">
        <v>146.15</v>
      </c>
      <c r="K155" t="n">
        <v>45</v>
      </c>
      <c r="L155" t="n">
        <v>17</v>
      </c>
      <c r="M155" t="n">
        <v>6</v>
      </c>
      <c r="N155" t="n">
        <v>24.15</v>
      </c>
      <c r="O155" t="n">
        <v>18259.16</v>
      </c>
      <c r="P155" t="n">
        <v>320.42</v>
      </c>
      <c r="Q155" t="n">
        <v>790.16</v>
      </c>
      <c r="R155" t="n">
        <v>90.89</v>
      </c>
      <c r="S155" t="n">
        <v>58.53</v>
      </c>
      <c r="T155" t="n">
        <v>9057.379999999999</v>
      </c>
      <c r="U155" t="n">
        <v>0.64</v>
      </c>
      <c r="V155" t="n">
        <v>0.77</v>
      </c>
      <c r="W155" t="n">
        <v>2.6</v>
      </c>
      <c r="X155" t="n">
        <v>0.53</v>
      </c>
      <c r="Y155" t="n">
        <v>0.5</v>
      </c>
      <c r="Z155" t="n">
        <v>10</v>
      </c>
    </row>
    <row r="156">
      <c r="A156" t="n">
        <v>17</v>
      </c>
      <c r="B156" t="n">
        <v>60</v>
      </c>
      <c r="C156" t="inlineStr">
        <is>
          <t xml:space="preserve">CONCLUIDO	</t>
        </is>
      </c>
      <c r="D156" t="n">
        <v>2.5029</v>
      </c>
      <c r="E156" t="n">
        <v>39.95</v>
      </c>
      <c r="F156" t="n">
        <v>37.44</v>
      </c>
      <c r="G156" t="n">
        <v>149.75</v>
      </c>
      <c r="H156" t="n">
        <v>2.16</v>
      </c>
      <c r="I156" t="n">
        <v>15</v>
      </c>
      <c r="J156" t="n">
        <v>147.53</v>
      </c>
      <c r="K156" t="n">
        <v>45</v>
      </c>
      <c r="L156" t="n">
        <v>18</v>
      </c>
      <c r="M156" t="n">
        <v>4</v>
      </c>
      <c r="N156" t="n">
        <v>24.53</v>
      </c>
      <c r="O156" t="n">
        <v>18429.27</v>
      </c>
      <c r="P156" t="n">
        <v>321.4</v>
      </c>
      <c r="Q156" t="n">
        <v>790.16</v>
      </c>
      <c r="R156" t="n">
        <v>90.86</v>
      </c>
      <c r="S156" t="n">
        <v>58.53</v>
      </c>
      <c r="T156" t="n">
        <v>9045.280000000001</v>
      </c>
      <c r="U156" t="n">
        <v>0.64</v>
      </c>
      <c r="V156" t="n">
        <v>0.77</v>
      </c>
      <c r="W156" t="n">
        <v>2.61</v>
      </c>
      <c r="X156" t="n">
        <v>0.54</v>
      </c>
      <c r="Y156" t="n">
        <v>0.5</v>
      </c>
      <c r="Z156" t="n">
        <v>10</v>
      </c>
    </row>
    <row r="157">
      <c r="A157" t="n">
        <v>18</v>
      </c>
      <c r="B157" t="n">
        <v>60</v>
      </c>
      <c r="C157" t="inlineStr">
        <is>
          <t xml:space="preserve">CONCLUIDO	</t>
        </is>
      </c>
      <c r="D157" t="n">
        <v>2.503</v>
      </c>
      <c r="E157" t="n">
        <v>39.95</v>
      </c>
      <c r="F157" t="n">
        <v>37.44</v>
      </c>
      <c r="G157" t="n">
        <v>149.75</v>
      </c>
      <c r="H157" t="n">
        <v>2.26</v>
      </c>
      <c r="I157" t="n">
        <v>15</v>
      </c>
      <c r="J157" t="n">
        <v>148.91</v>
      </c>
      <c r="K157" t="n">
        <v>45</v>
      </c>
      <c r="L157" t="n">
        <v>19</v>
      </c>
      <c r="M157" t="n">
        <v>0</v>
      </c>
      <c r="N157" t="n">
        <v>24.92</v>
      </c>
      <c r="O157" t="n">
        <v>18599.92</v>
      </c>
      <c r="P157" t="n">
        <v>320.5</v>
      </c>
      <c r="Q157" t="n">
        <v>790.17</v>
      </c>
      <c r="R157" t="n">
        <v>90.7</v>
      </c>
      <c r="S157" t="n">
        <v>58.53</v>
      </c>
      <c r="T157" t="n">
        <v>8964.809999999999</v>
      </c>
      <c r="U157" t="n">
        <v>0.65</v>
      </c>
      <c r="V157" t="n">
        <v>0.77</v>
      </c>
      <c r="W157" t="n">
        <v>2.61</v>
      </c>
      <c r="X157" t="n">
        <v>0.53</v>
      </c>
      <c r="Y157" t="n">
        <v>0.5</v>
      </c>
      <c r="Z157" t="n">
        <v>10</v>
      </c>
    </row>
    <row r="158">
      <c r="A158" t="n">
        <v>0</v>
      </c>
      <c r="B158" t="n">
        <v>80</v>
      </c>
      <c r="C158" t="inlineStr">
        <is>
          <t xml:space="preserve">CONCLUIDO	</t>
        </is>
      </c>
      <c r="D158" t="n">
        <v>1.3236</v>
      </c>
      <c r="E158" t="n">
        <v>75.55</v>
      </c>
      <c r="F158" t="n">
        <v>56.86</v>
      </c>
      <c r="G158" t="n">
        <v>6.72</v>
      </c>
      <c r="H158" t="n">
        <v>0.11</v>
      </c>
      <c r="I158" t="n">
        <v>508</v>
      </c>
      <c r="J158" t="n">
        <v>159.12</v>
      </c>
      <c r="K158" t="n">
        <v>50.28</v>
      </c>
      <c r="L158" t="n">
        <v>1</v>
      </c>
      <c r="M158" t="n">
        <v>506</v>
      </c>
      <c r="N158" t="n">
        <v>27.84</v>
      </c>
      <c r="O158" t="n">
        <v>19859.16</v>
      </c>
      <c r="P158" t="n">
        <v>696.15</v>
      </c>
      <c r="Q158" t="n">
        <v>790.28</v>
      </c>
      <c r="R158" t="n">
        <v>741.04</v>
      </c>
      <c r="S158" t="n">
        <v>58.53</v>
      </c>
      <c r="T158" t="n">
        <v>331667.62</v>
      </c>
      <c r="U158" t="n">
        <v>0.08</v>
      </c>
      <c r="V158" t="n">
        <v>0.51</v>
      </c>
      <c r="W158" t="n">
        <v>3.41</v>
      </c>
      <c r="X158" t="n">
        <v>19.95</v>
      </c>
      <c r="Y158" t="n">
        <v>0.5</v>
      </c>
      <c r="Z158" t="n">
        <v>10</v>
      </c>
    </row>
    <row r="159">
      <c r="A159" t="n">
        <v>1</v>
      </c>
      <c r="B159" t="n">
        <v>80</v>
      </c>
      <c r="C159" t="inlineStr">
        <is>
          <t xml:space="preserve">CONCLUIDO	</t>
        </is>
      </c>
      <c r="D159" t="n">
        <v>1.8881</v>
      </c>
      <c r="E159" t="n">
        <v>52.96</v>
      </c>
      <c r="F159" t="n">
        <v>44.32</v>
      </c>
      <c r="G159" t="n">
        <v>13.57</v>
      </c>
      <c r="H159" t="n">
        <v>0.22</v>
      </c>
      <c r="I159" t="n">
        <v>196</v>
      </c>
      <c r="J159" t="n">
        <v>160.54</v>
      </c>
      <c r="K159" t="n">
        <v>50.28</v>
      </c>
      <c r="L159" t="n">
        <v>2</v>
      </c>
      <c r="M159" t="n">
        <v>194</v>
      </c>
      <c r="N159" t="n">
        <v>28.26</v>
      </c>
      <c r="O159" t="n">
        <v>20034.4</v>
      </c>
      <c r="P159" t="n">
        <v>538.9400000000001</v>
      </c>
      <c r="Q159" t="n">
        <v>790.21</v>
      </c>
      <c r="R159" t="n">
        <v>321.03</v>
      </c>
      <c r="S159" t="n">
        <v>58.53</v>
      </c>
      <c r="T159" t="n">
        <v>123225.31</v>
      </c>
      <c r="U159" t="n">
        <v>0.18</v>
      </c>
      <c r="V159" t="n">
        <v>0.65</v>
      </c>
      <c r="W159" t="n">
        <v>2.9</v>
      </c>
      <c r="X159" t="n">
        <v>7.42</v>
      </c>
      <c r="Y159" t="n">
        <v>0.5</v>
      </c>
      <c r="Z159" t="n">
        <v>10</v>
      </c>
    </row>
    <row r="160">
      <c r="A160" t="n">
        <v>2</v>
      </c>
      <c r="B160" t="n">
        <v>80</v>
      </c>
      <c r="C160" t="inlineStr">
        <is>
          <t xml:space="preserve">CONCLUIDO	</t>
        </is>
      </c>
      <c r="D160" t="n">
        <v>2.0988</v>
      </c>
      <c r="E160" t="n">
        <v>47.65</v>
      </c>
      <c r="F160" t="n">
        <v>41.42</v>
      </c>
      <c r="G160" t="n">
        <v>20.54</v>
      </c>
      <c r="H160" t="n">
        <v>0.33</v>
      </c>
      <c r="I160" t="n">
        <v>121</v>
      </c>
      <c r="J160" t="n">
        <v>161.97</v>
      </c>
      <c r="K160" t="n">
        <v>50.28</v>
      </c>
      <c r="L160" t="n">
        <v>3</v>
      </c>
      <c r="M160" t="n">
        <v>119</v>
      </c>
      <c r="N160" t="n">
        <v>28.69</v>
      </c>
      <c r="O160" t="n">
        <v>20210.21</v>
      </c>
      <c r="P160" t="n">
        <v>500.46</v>
      </c>
      <c r="Q160" t="n">
        <v>790.1900000000001</v>
      </c>
      <c r="R160" t="n">
        <v>223.93</v>
      </c>
      <c r="S160" t="n">
        <v>58.53</v>
      </c>
      <c r="T160" t="n">
        <v>75048.25</v>
      </c>
      <c r="U160" t="n">
        <v>0.26</v>
      </c>
      <c r="V160" t="n">
        <v>0.7</v>
      </c>
      <c r="W160" t="n">
        <v>2.78</v>
      </c>
      <c r="X160" t="n">
        <v>4.52</v>
      </c>
      <c r="Y160" t="n">
        <v>0.5</v>
      </c>
      <c r="Z160" t="n">
        <v>10</v>
      </c>
    </row>
    <row r="161">
      <c r="A161" t="n">
        <v>3</v>
      </c>
      <c r="B161" t="n">
        <v>80</v>
      </c>
      <c r="C161" t="inlineStr">
        <is>
          <t xml:space="preserve">CONCLUIDO	</t>
        </is>
      </c>
      <c r="D161" t="n">
        <v>2.205</v>
      </c>
      <c r="E161" t="n">
        <v>45.35</v>
      </c>
      <c r="F161" t="n">
        <v>40.19</v>
      </c>
      <c r="G161" t="n">
        <v>27.4</v>
      </c>
      <c r="H161" t="n">
        <v>0.43</v>
      </c>
      <c r="I161" t="n">
        <v>88</v>
      </c>
      <c r="J161" t="n">
        <v>163.4</v>
      </c>
      <c r="K161" t="n">
        <v>50.28</v>
      </c>
      <c r="L161" t="n">
        <v>4</v>
      </c>
      <c r="M161" t="n">
        <v>86</v>
      </c>
      <c r="N161" t="n">
        <v>29.12</v>
      </c>
      <c r="O161" t="n">
        <v>20386.62</v>
      </c>
      <c r="P161" t="n">
        <v>482.65</v>
      </c>
      <c r="Q161" t="n">
        <v>790.17</v>
      </c>
      <c r="R161" t="n">
        <v>183.02</v>
      </c>
      <c r="S161" t="n">
        <v>58.53</v>
      </c>
      <c r="T161" t="n">
        <v>54758.94</v>
      </c>
      <c r="U161" t="n">
        <v>0.32</v>
      </c>
      <c r="V161" t="n">
        <v>0.72</v>
      </c>
      <c r="W161" t="n">
        <v>2.72</v>
      </c>
      <c r="X161" t="n">
        <v>3.29</v>
      </c>
      <c r="Y161" t="n">
        <v>0.5</v>
      </c>
      <c r="Z161" t="n">
        <v>10</v>
      </c>
    </row>
    <row r="162">
      <c r="A162" t="n">
        <v>4</v>
      </c>
      <c r="B162" t="n">
        <v>80</v>
      </c>
      <c r="C162" t="inlineStr">
        <is>
          <t xml:space="preserve">CONCLUIDO	</t>
        </is>
      </c>
      <c r="D162" t="n">
        <v>2.274</v>
      </c>
      <c r="E162" t="n">
        <v>43.98</v>
      </c>
      <c r="F162" t="n">
        <v>39.43</v>
      </c>
      <c r="G162" t="n">
        <v>34.28</v>
      </c>
      <c r="H162" t="n">
        <v>0.54</v>
      </c>
      <c r="I162" t="n">
        <v>69</v>
      </c>
      <c r="J162" t="n">
        <v>164.83</v>
      </c>
      <c r="K162" t="n">
        <v>50.28</v>
      </c>
      <c r="L162" t="n">
        <v>5</v>
      </c>
      <c r="M162" t="n">
        <v>67</v>
      </c>
      <c r="N162" t="n">
        <v>29.55</v>
      </c>
      <c r="O162" t="n">
        <v>20563.61</v>
      </c>
      <c r="P162" t="n">
        <v>470.5</v>
      </c>
      <c r="Q162" t="n">
        <v>790.1900000000001</v>
      </c>
      <c r="R162" t="n">
        <v>157.44</v>
      </c>
      <c r="S162" t="n">
        <v>58.53</v>
      </c>
      <c r="T162" t="n">
        <v>42061.9</v>
      </c>
      <c r="U162" t="n">
        <v>0.37</v>
      </c>
      <c r="V162" t="n">
        <v>0.74</v>
      </c>
      <c r="W162" t="n">
        <v>2.69</v>
      </c>
      <c r="X162" t="n">
        <v>2.52</v>
      </c>
      <c r="Y162" t="n">
        <v>0.5</v>
      </c>
      <c r="Z162" t="n">
        <v>10</v>
      </c>
    </row>
    <row r="163">
      <c r="A163" t="n">
        <v>5</v>
      </c>
      <c r="B163" t="n">
        <v>80</v>
      </c>
      <c r="C163" t="inlineStr">
        <is>
          <t xml:space="preserve">CONCLUIDO	</t>
        </is>
      </c>
      <c r="D163" t="n">
        <v>2.3183</v>
      </c>
      <c r="E163" t="n">
        <v>43.13</v>
      </c>
      <c r="F163" t="n">
        <v>38.97</v>
      </c>
      <c r="G163" t="n">
        <v>41.02</v>
      </c>
      <c r="H163" t="n">
        <v>0.64</v>
      </c>
      <c r="I163" t="n">
        <v>57</v>
      </c>
      <c r="J163" t="n">
        <v>166.27</v>
      </c>
      <c r="K163" t="n">
        <v>50.28</v>
      </c>
      <c r="L163" t="n">
        <v>6</v>
      </c>
      <c r="M163" t="n">
        <v>55</v>
      </c>
      <c r="N163" t="n">
        <v>29.99</v>
      </c>
      <c r="O163" t="n">
        <v>20741.2</v>
      </c>
      <c r="P163" t="n">
        <v>462.04</v>
      </c>
      <c r="Q163" t="n">
        <v>790.17</v>
      </c>
      <c r="R163" t="n">
        <v>142.42</v>
      </c>
      <c r="S163" t="n">
        <v>58.53</v>
      </c>
      <c r="T163" t="n">
        <v>34612.37</v>
      </c>
      <c r="U163" t="n">
        <v>0.41</v>
      </c>
      <c r="V163" t="n">
        <v>0.74</v>
      </c>
      <c r="W163" t="n">
        <v>2.66</v>
      </c>
      <c r="X163" t="n">
        <v>2.07</v>
      </c>
      <c r="Y163" t="n">
        <v>0.5</v>
      </c>
      <c r="Z163" t="n">
        <v>10</v>
      </c>
    </row>
    <row r="164">
      <c r="A164" t="n">
        <v>6</v>
      </c>
      <c r="B164" t="n">
        <v>80</v>
      </c>
      <c r="C164" t="inlineStr">
        <is>
          <t xml:space="preserve">CONCLUIDO	</t>
        </is>
      </c>
      <c r="D164" t="n">
        <v>2.3516</v>
      </c>
      <c r="E164" t="n">
        <v>42.52</v>
      </c>
      <c r="F164" t="n">
        <v>38.65</v>
      </c>
      <c r="G164" t="n">
        <v>48.32</v>
      </c>
      <c r="H164" t="n">
        <v>0.74</v>
      </c>
      <c r="I164" t="n">
        <v>48</v>
      </c>
      <c r="J164" t="n">
        <v>167.72</v>
      </c>
      <c r="K164" t="n">
        <v>50.28</v>
      </c>
      <c r="L164" t="n">
        <v>7</v>
      </c>
      <c r="M164" t="n">
        <v>46</v>
      </c>
      <c r="N164" t="n">
        <v>30.44</v>
      </c>
      <c r="O164" t="n">
        <v>20919.39</v>
      </c>
      <c r="P164" t="n">
        <v>455.49</v>
      </c>
      <c r="Q164" t="n">
        <v>790.17</v>
      </c>
      <c r="R164" t="n">
        <v>131.66</v>
      </c>
      <c r="S164" t="n">
        <v>58.53</v>
      </c>
      <c r="T164" t="n">
        <v>29276.89</v>
      </c>
      <c r="U164" t="n">
        <v>0.44</v>
      </c>
      <c r="V164" t="n">
        <v>0.75</v>
      </c>
      <c r="W164" t="n">
        <v>2.65</v>
      </c>
      <c r="X164" t="n">
        <v>1.75</v>
      </c>
      <c r="Y164" t="n">
        <v>0.5</v>
      </c>
      <c r="Z164" t="n">
        <v>10</v>
      </c>
    </row>
    <row r="165">
      <c r="A165" t="n">
        <v>7</v>
      </c>
      <c r="B165" t="n">
        <v>80</v>
      </c>
      <c r="C165" t="inlineStr">
        <is>
          <t xml:space="preserve">CONCLUIDO	</t>
        </is>
      </c>
      <c r="D165" t="n">
        <v>2.3728</v>
      </c>
      <c r="E165" t="n">
        <v>42.14</v>
      </c>
      <c r="F165" t="n">
        <v>38.47</v>
      </c>
      <c r="G165" t="n">
        <v>54.95</v>
      </c>
      <c r="H165" t="n">
        <v>0.84</v>
      </c>
      <c r="I165" t="n">
        <v>42</v>
      </c>
      <c r="J165" t="n">
        <v>169.17</v>
      </c>
      <c r="K165" t="n">
        <v>50.28</v>
      </c>
      <c r="L165" t="n">
        <v>8</v>
      </c>
      <c r="M165" t="n">
        <v>40</v>
      </c>
      <c r="N165" t="n">
        <v>30.89</v>
      </c>
      <c r="O165" t="n">
        <v>21098.19</v>
      </c>
      <c r="P165" t="n">
        <v>450.94</v>
      </c>
      <c r="Q165" t="n">
        <v>790.21</v>
      </c>
      <c r="R165" t="n">
        <v>124.92</v>
      </c>
      <c r="S165" t="n">
        <v>58.53</v>
      </c>
      <c r="T165" t="n">
        <v>25939.03</v>
      </c>
      <c r="U165" t="n">
        <v>0.47</v>
      </c>
      <c r="V165" t="n">
        <v>0.75</v>
      </c>
      <c r="W165" t="n">
        <v>2.66</v>
      </c>
      <c r="X165" t="n">
        <v>1.56</v>
      </c>
      <c r="Y165" t="n">
        <v>0.5</v>
      </c>
      <c r="Z165" t="n">
        <v>10</v>
      </c>
    </row>
    <row r="166">
      <c r="A166" t="n">
        <v>8</v>
      </c>
      <c r="B166" t="n">
        <v>80</v>
      </c>
      <c r="C166" t="inlineStr">
        <is>
          <t xml:space="preserve">CONCLUIDO	</t>
        </is>
      </c>
      <c r="D166" t="n">
        <v>2.3944</v>
      </c>
      <c r="E166" t="n">
        <v>41.76</v>
      </c>
      <c r="F166" t="n">
        <v>38.25</v>
      </c>
      <c r="G166" t="n">
        <v>62.02</v>
      </c>
      <c r="H166" t="n">
        <v>0.9399999999999999</v>
      </c>
      <c r="I166" t="n">
        <v>37</v>
      </c>
      <c r="J166" t="n">
        <v>170.62</v>
      </c>
      <c r="K166" t="n">
        <v>50.28</v>
      </c>
      <c r="L166" t="n">
        <v>9</v>
      </c>
      <c r="M166" t="n">
        <v>35</v>
      </c>
      <c r="N166" t="n">
        <v>31.34</v>
      </c>
      <c r="O166" t="n">
        <v>21277.6</v>
      </c>
      <c r="P166" t="n">
        <v>444.47</v>
      </c>
      <c r="Q166" t="n">
        <v>790.17</v>
      </c>
      <c r="R166" t="n">
        <v>118.31</v>
      </c>
      <c r="S166" t="n">
        <v>58.53</v>
      </c>
      <c r="T166" t="n">
        <v>22657.48</v>
      </c>
      <c r="U166" t="n">
        <v>0.49</v>
      </c>
      <c r="V166" t="n">
        <v>0.76</v>
      </c>
      <c r="W166" t="n">
        <v>2.63</v>
      </c>
      <c r="X166" t="n">
        <v>1.34</v>
      </c>
      <c r="Y166" t="n">
        <v>0.5</v>
      </c>
      <c r="Z166" t="n">
        <v>10</v>
      </c>
    </row>
    <row r="167">
      <c r="A167" t="n">
        <v>9</v>
      </c>
      <c r="B167" t="n">
        <v>80</v>
      </c>
      <c r="C167" t="inlineStr">
        <is>
          <t xml:space="preserve">CONCLUIDO	</t>
        </is>
      </c>
      <c r="D167" t="n">
        <v>2.4112</v>
      </c>
      <c r="E167" t="n">
        <v>41.47</v>
      </c>
      <c r="F167" t="n">
        <v>38.09</v>
      </c>
      <c r="G167" t="n">
        <v>69.25</v>
      </c>
      <c r="H167" t="n">
        <v>1.03</v>
      </c>
      <c r="I167" t="n">
        <v>33</v>
      </c>
      <c r="J167" t="n">
        <v>172.08</v>
      </c>
      <c r="K167" t="n">
        <v>50.28</v>
      </c>
      <c r="L167" t="n">
        <v>10</v>
      </c>
      <c r="M167" t="n">
        <v>31</v>
      </c>
      <c r="N167" t="n">
        <v>31.8</v>
      </c>
      <c r="O167" t="n">
        <v>21457.64</v>
      </c>
      <c r="P167" t="n">
        <v>439.29</v>
      </c>
      <c r="Q167" t="n">
        <v>790.1900000000001</v>
      </c>
      <c r="R167" t="n">
        <v>112.84</v>
      </c>
      <c r="S167" t="n">
        <v>58.53</v>
      </c>
      <c r="T167" t="n">
        <v>19944.47</v>
      </c>
      <c r="U167" t="n">
        <v>0.52</v>
      </c>
      <c r="V167" t="n">
        <v>0.76</v>
      </c>
      <c r="W167" t="n">
        <v>2.62</v>
      </c>
      <c r="X167" t="n">
        <v>1.18</v>
      </c>
      <c r="Y167" t="n">
        <v>0.5</v>
      </c>
      <c r="Z167" t="n">
        <v>10</v>
      </c>
    </row>
    <row r="168">
      <c r="A168" t="n">
        <v>10</v>
      </c>
      <c r="B168" t="n">
        <v>80</v>
      </c>
      <c r="C168" t="inlineStr">
        <is>
          <t xml:space="preserve">CONCLUIDO	</t>
        </is>
      </c>
      <c r="D168" t="n">
        <v>2.422</v>
      </c>
      <c r="E168" t="n">
        <v>41.29</v>
      </c>
      <c r="F168" t="n">
        <v>38</v>
      </c>
      <c r="G168" t="n">
        <v>75.98999999999999</v>
      </c>
      <c r="H168" t="n">
        <v>1.12</v>
      </c>
      <c r="I168" t="n">
        <v>30</v>
      </c>
      <c r="J168" t="n">
        <v>173.55</v>
      </c>
      <c r="K168" t="n">
        <v>50.28</v>
      </c>
      <c r="L168" t="n">
        <v>11</v>
      </c>
      <c r="M168" t="n">
        <v>28</v>
      </c>
      <c r="N168" t="n">
        <v>32.27</v>
      </c>
      <c r="O168" t="n">
        <v>21638.31</v>
      </c>
      <c r="P168" t="n">
        <v>435.25</v>
      </c>
      <c r="Q168" t="n">
        <v>790.1799999999999</v>
      </c>
      <c r="R168" t="n">
        <v>109.92</v>
      </c>
      <c r="S168" t="n">
        <v>58.53</v>
      </c>
      <c r="T168" t="n">
        <v>18498.22</v>
      </c>
      <c r="U168" t="n">
        <v>0.53</v>
      </c>
      <c r="V168" t="n">
        <v>0.76</v>
      </c>
      <c r="W168" t="n">
        <v>2.62</v>
      </c>
      <c r="X168" t="n">
        <v>1.09</v>
      </c>
      <c r="Y168" t="n">
        <v>0.5</v>
      </c>
      <c r="Z168" t="n">
        <v>10</v>
      </c>
    </row>
    <row r="169">
      <c r="A169" t="n">
        <v>11</v>
      </c>
      <c r="B169" t="n">
        <v>80</v>
      </c>
      <c r="C169" t="inlineStr">
        <is>
          <t xml:space="preserve">CONCLUIDO	</t>
        </is>
      </c>
      <c r="D169" t="n">
        <v>2.435</v>
      </c>
      <c r="E169" t="n">
        <v>41.07</v>
      </c>
      <c r="F169" t="n">
        <v>37.87</v>
      </c>
      <c r="G169" t="n">
        <v>84.16</v>
      </c>
      <c r="H169" t="n">
        <v>1.22</v>
      </c>
      <c r="I169" t="n">
        <v>27</v>
      </c>
      <c r="J169" t="n">
        <v>175.02</v>
      </c>
      <c r="K169" t="n">
        <v>50.28</v>
      </c>
      <c r="L169" t="n">
        <v>12</v>
      </c>
      <c r="M169" t="n">
        <v>25</v>
      </c>
      <c r="N169" t="n">
        <v>32.74</v>
      </c>
      <c r="O169" t="n">
        <v>21819.6</v>
      </c>
      <c r="P169" t="n">
        <v>431.79</v>
      </c>
      <c r="Q169" t="n">
        <v>790.17</v>
      </c>
      <c r="R169" t="n">
        <v>105.69</v>
      </c>
      <c r="S169" t="n">
        <v>58.53</v>
      </c>
      <c r="T169" t="n">
        <v>16400.78</v>
      </c>
      <c r="U169" t="n">
        <v>0.55</v>
      </c>
      <c r="V169" t="n">
        <v>0.77</v>
      </c>
      <c r="W169" t="n">
        <v>2.62</v>
      </c>
      <c r="X169" t="n">
        <v>0.97</v>
      </c>
      <c r="Y169" t="n">
        <v>0.5</v>
      </c>
      <c r="Z169" t="n">
        <v>10</v>
      </c>
    </row>
    <row r="170">
      <c r="A170" t="n">
        <v>12</v>
      </c>
      <c r="B170" t="n">
        <v>80</v>
      </c>
      <c r="C170" t="inlineStr">
        <is>
          <t xml:space="preserve">CONCLUIDO	</t>
        </is>
      </c>
      <c r="D170" t="n">
        <v>2.444</v>
      </c>
      <c r="E170" t="n">
        <v>40.92</v>
      </c>
      <c r="F170" t="n">
        <v>37.79</v>
      </c>
      <c r="G170" t="n">
        <v>90.69</v>
      </c>
      <c r="H170" t="n">
        <v>1.31</v>
      </c>
      <c r="I170" t="n">
        <v>25</v>
      </c>
      <c r="J170" t="n">
        <v>176.49</v>
      </c>
      <c r="K170" t="n">
        <v>50.28</v>
      </c>
      <c r="L170" t="n">
        <v>13</v>
      </c>
      <c r="M170" t="n">
        <v>23</v>
      </c>
      <c r="N170" t="n">
        <v>33.21</v>
      </c>
      <c r="O170" t="n">
        <v>22001.54</v>
      </c>
      <c r="P170" t="n">
        <v>427.7</v>
      </c>
      <c r="Q170" t="n">
        <v>790.16</v>
      </c>
      <c r="R170" t="n">
        <v>102.71</v>
      </c>
      <c r="S170" t="n">
        <v>58.53</v>
      </c>
      <c r="T170" t="n">
        <v>14916.85</v>
      </c>
      <c r="U170" t="n">
        <v>0.57</v>
      </c>
      <c r="V170" t="n">
        <v>0.77</v>
      </c>
      <c r="W170" t="n">
        <v>2.62</v>
      </c>
      <c r="X170" t="n">
        <v>0.88</v>
      </c>
      <c r="Y170" t="n">
        <v>0.5</v>
      </c>
      <c r="Z170" t="n">
        <v>10</v>
      </c>
    </row>
    <row r="171">
      <c r="A171" t="n">
        <v>13</v>
      </c>
      <c r="B171" t="n">
        <v>80</v>
      </c>
      <c r="C171" t="inlineStr">
        <is>
          <t xml:space="preserve">CONCLUIDO	</t>
        </is>
      </c>
      <c r="D171" t="n">
        <v>2.4529</v>
      </c>
      <c r="E171" t="n">
        <v>40.77</v>
      </c>
      <c r="F171" t="n">
        <v>37.7</v>
      </c>
      <c r="G171" t="n">
        <v>98.36</v>
      </c>
      <c r="H171" t="n">
        <v>1.4</v>
      </c>
      <c r="I171" t="n">
        <v>23</v>
      </c>
      <c r="J171" t="n">
        <v>177.97</v>
      </c>
      <c r="K171" t="n">
        <v>50.28</v>
      </c>
      <c r="L171" t="n">
        <v>14</v>
      </c>
      <c r="M171" t="n">
        <v>21</v>
      </c>
      <c r="N171" t="n">
        <v>33.69</v>
      </c>
      <c r="O171" t="n">
        <v>22184.13</v>
      </c>
      <c r="P171" t="n">
        <v>423.69</v>
      </c>
      <c r="Q171" t="n">
        <v>790.17</v>
      </c>
      <c r="R171" t="n">
        <v>100.12</v>
      </c>
      <c r="S171" t="n">
        <v>58.53</v>
      </c>
      <c r="T171" t="n">
        <v>13632.92</v>
      </c>
      <c r="U171" t="n">
        <v>0.58</v>
      </c>
      <c r="V171" t="n">
        <v>0.77</v>
      </c>
      <c r="W171" t="n">
        <v>2.61</v>
      </c>
      <c r="X171" t="n">
        <v>0.8</v>
      </c>
      <c r="Y171" t="n">
        <v>0.5</v>
      </c>
      <c r="Z171" t="n">
        <v>10</v>
      </c>
    </row>
    <row r="172">
      <c r="A172" t="n">
        <v>14</v>
      </c>
      <c r="B172" t="n">
        <v>80</v>
      </c>
      <c r="C172" t="inlineStr">
        <is>
          <t xml:space="preserve">CONCLUIDO	</t>
        </is>
      </c>
      <c r="D172" t="n">
        <v>2.4603</v>
      </c>
      <c r="E172" t="n">
        <v>40.65</v>
      </c>
      <c r="F172" t="n">
        <v>37.64</v>
      </c>
      <c r="G172" t="n">
        <v>107.55</v>
      </c>
      <c r="H172" t="n">
        <v>1.48</v>
      </c>
      <c r="I172" t="n">
        <v>21</v>
      </c>
      <c r="J172" t="n">
        <v>179.46</v>
      </c>
      <c r="K172" t="n">
        <v>50.28</v>
      </c>
      <c r="L172" t="n">
        <v>15</v>
      </c>
      <c r="M172" t="n">
        <v>19</v>
      </c>
      <c r="N172" t="n">
        <v>34.18</v>
      </c>
      <c r="O172" t="n">
        <v>22367.38</v>
      </c>
      <c r="P172" t="n">
        <v>418.64</v>
      </c>
      <c r="Q172" t="n">
        <v>790.17</v>
      </c>
      <c r="R172" t="n">
        <v>97.83</v>
      </c>
      <c r="S172" t="n">
        <v>58.53</v>
      </c>
      <c r="T172" t="n">
        <v>12497.27</v>
      </c>
      <c r="U172" t="n">
        <v>0.6</v>
      </c>
      <c r="V172" t="n">
        <v>0.77</v>
      </c>
      <c r="W172" t="n">
        <v>2.61</v>
      </c>
      <c r="X172" t="n">
        <v>0.74</v>
      </c>
      <c r="Y172" t="n">
        <v>0.5</v>
      </c>
      <c r="Z172" t="n">
        <v>10</v>
      </c>
    </row>
    <row r="173">
      <c r="A173" t="n">
        <v>15</v>
      </c>
      <c r="B173" t="n">
        <v>80</v>
      </c>
      <c r="C173" t="inlineStr">
        <is>
          <t xml:space="preserve">CONCLUIDO	</t>
        </is>
      </c>
      <c r="D173" t="n">
        <v>2.4643</v>
      </c>
      <c r="E173" t="n">
        <v>40.58</v>
      </c>
      <c r="F173" t="n">
        <v>37.61</v>
      </c>
      <c r="G173" t="n">
        <v>112.83</v>
      </c>
      <c r="H173" t="n">
        <v>1.57</v>
      </c>
      <c r="I173" t="n">
        <v>20</v>
      </c>
      <c r="J173" t="n">
        <v>180.95</v>
      </c>
      <c r="K173" t="n">
        <v>50.28</v>
      </c>
      <c r="L173" t="n">
        <v>16</v>
      </c>
      <c r="M173" t="n">
        <v>18</v>
      </c>
      <c r="N173" t="n">
        <v>34.67</v>
      </c>
      <c r="O173" t="n">
        <v>22551.28</v>
      </c>
      <c r="P173" t="n">
        <v>416.54</v>
      </c>
      <c r="Q173" t="n">
        <v>790.1799999999999</v>
      </c>
      <c r="R173" t="n">
        <v>97.04000000000001</v>
      </c>
      <c r="S173" t="n">
        <v>58.53</v>
      </c>
      <c r="T173" t="n">
        <v>12106.62</v>
      </c>
      <c r="U173" t="n">
        <v>0.6</v>
      </c>
      <c r="V173" t="n">
        <v>0.77</v>
      </c>
      <c r="W173" t="n">
        <v>2.6</v>
      </c>
      <c r="X173" t="n">
        <v>0.71</v>
      </c>
      <c r="Y173" t="n">
        <v>0.5</v>
      </c>
      <c r="Z173" t="n">
        <v>10</v>
      </c>
    </row>
    <row r="174">
      <c r="A174" t="n">
        <v>16</v>
      </c>
      <c r="B174" t="n">
        <v>80</v>
      </c>
      <c r="C174" t="inlineStr">
        <is>
          <t xml:space="preserve">CONCLUIDO	</t>
        </is>
      </c>
      <c r="D174" t="n">
        <v>2.4689</v>
      </c>
      <c r="E174" t="n">
        <v>40.5</v>
      </c>
      <c r="F174" t="n">
        <v>37.57</v>
      </c>
      <c r="G174" t="n">
        <v>118.63</v>
      </c>
      <c r="H174" t="n">
        <v>1.65</v>
      </c>
      <c r="I174" t="n">
        <v>19</v>
      </c>
      <c r="J174" t="n">
        <v>182.45</v>
      </c>
      <c r="K174" t="n">
        <v>50.28</v>
      </c>
      <c r="L174" t="n">
        <v>17</v>
      </c>
      <c r="M174" t="n">
        <v>17</v>
      </c>
      <c r="N174" t="n">
        <v>35.17</v>
      </c>
      <c r="O174" t="n">
        <v>22735.98</v>
      </c>
      <c r="P174" t="n">
        <v>412.36</v>
      </c>
      <c r="Q174" t="n">
        <v>790.16</v>
      </c>
      <c r="R174" t="n">
        <v>95.42</v>
      </c>
      <c r="S174" t="n">
        <v>58.53</v>
      </c>
      <c r="T174" t="n">
        <v>11305.99</v>
      </c>
      <c r="U174" t="n">
        <v>0.61</v>
      </c>
      <c r="V174" t="n">
        <v>0.77</v>
      </c>
      <c r="W174" t="n">
        <v>2.61</v>
      </c>
      <c r="X174" t="n">
        <v>0.66</v>
      </c>
      <c r="Y174" t="n">
        <v>0.5</v>
      </c>
      <c r="Z174" t="n">
        <v>10</v>
      </c>
    </row>
    <row r="175">
      <c r="A175" t="n">
        <v>17</v>
      </c>
      <c r="B175" t="n">
        <v>80</v>
      </c>
      <c r="C175" t="inlineStr">
        <is>
          <t xml:space="preserve">CONCLUIDO	</t>
        </is>
      </c>
      <c r="D175" t="n">
        <v>2.4731</v>
      </c>
      <c r="E175" t="n">
        <v>40.44</v>
      </c>
      <c r="F175" t="n">
        <v>37.53</v>
      </c>
      <c r="G175" t="n">
        <v>125.1</v>
      </c>
      <c r="H175" t="n">
        <v>1.74</v>
      </c>
      <c r="I175" t="n">
        <v>18</v>
      </c>
      <c r="J175" t="n">
        <v>183.95</v>
      </c>
      <c r="K175" t="n">
        <v>50.28</v>
      </c>
      <c r="L175" t="n">
        <v>18</v>
      </c>
      <c r="M175" t="n">
        <v>16</v>
      </c>
      <c r="N175" t="n">
        <v>35.67</v>
      </c>
      <c r="O175" t="n">
        <v>22921.24</v>
      </c>
      <c r="P175" t="n">
        <v>410.21</v>
      </c>
      <c r="Q175" t="n">
        <v>790.16</v>
      </c>
      <c r="R175" t="n">
        <v>94.43000000000001</v>
      </c>
      <c r="S175" t="n">
        <v>58.53</v>
      </c>
      <c r="T175" t="n">
        <v>10814.64</v>
      </c>
      <c r="U175" t="n">
        <v>0.62</v>
      </c>
      <c r="V175" t="n">
        <v>0.77</v>
      </c>
      <c r="W175" t="n">
        <v>2.6</v>
      </c>
      <c r="X175" t="n">
        <v>0.63</v>
      </c>
      <c r="Y175" t="n">
        <v>0.5</v>
      </c>
      <c r="Z175" t="n">
        <v>10</v>
      </c>
    </row>
    <row r="176">
      <c r="A176" t="n">
        <v>18</v>
      </c>
      <c r="B176" t="n">
        <v>80</v>
      </c>
      <c r="C176" t="inlineStr">
        <is>
          <t xml:space="preserve">CONCLUIDO	</t>
        </is>
      </c>
      <c r="D176" t="n">
        <v>2.4764</v>
      </c>
      <c r="E176" t="n">
        <v>40.38</v>
      </c>
      <c r="F176" t="n">
        <v>37.51</v>
      </c>
      <c r="G176" t="n">
        <v>132.38</v>
      </c>
      <c r="H176" t="n">
        <v>1.82</v>
      </c>
      <c r="I176" t="n">
        <v>17</v>
      </c>
      <c r="J176" t="n">
        <v>185.46</v>
      </c>
      <c r="K176" t="n">
        <v>50.28</v>
      </c>
      <c r="L176" t="n">
        <v>19</v>
      </c>
      <c r="M176" t="n">
        <v>15</v>
      </c>
      <c r="N176" t="n">
        <v>36.18</v>
      </c>
      <c r="O176" t="n">
        <v>23107.19</v>
      </c>
      <c r="P176" t="n">
        <v>405.58</v>
      </c>
      <c r="Q176" t="n">
        <v>790.16</v>
      </c>
      <c r="R176" t="n">
        <v>93.56999999999999</v>
      </c>
      <c r="S176" t="n">
        <v>58.53</v>
      </c>
      <c r="T176" t="n">
        <v>10387.11</v>
      </c>
      <c r="U176" t="n">
        <v>0.63</v>
      </c>
      <c r="V176" t="n">
        <v>0.77</v>
      </c>
      <c r="W176" t="n">
        <v>2.6</v>
      </c>
      <c r="X176" t="n">
        <v>0.61</v>
      </c>
      <c r="Y176" t="n">
        <v>0.5</v>
      </c>
      <c r="Z176" t="n">
        <v>10</v>
      </c>
    </row>
    <row r="177">
      <c r="A177" t="n">
        <v>19</v>
      </c>
      <c r="B177" t="n">
        <v>80</v>
      </c>
      <c r="C177" t="inlineStr">
        <is>
          <t xml:space="preserve">CONCLUIDO	</t>
        </is>
      </c>
      <c r="D177" t="n">
        <v>2.4814</v>
      </c>
      <c r="E177" t="n">
        <v>40.3</v>
      </c>
      <c r="F177" t="n">
        <v>37.46</v>
      </c>
      <c r="G177" t="n">
        <v>140.47</v>
      </c>
      <c r="H177" t="n">
        <v>1.9</v>
      </c>
      <c r="I177" t="n">
        <v>16</v>
      </c>
      <c r="J177" t="n">
        <v>186.97</v>
      </c>
      <c r="K177" t="n">
        <v>50.28</v>
      </c>
      <c r="L177" t="n">
        <v>20</v>
      </c>
      <c r="M177" t="n">
        <v>14</v>
      </c>
      <c r="N177" t="n">
        <v>36.69</v>
      </c>
      <c r="O177" t="n">
        <v>23293.82</v>
      </c>
      <c r="P177" t="n">
        <v>400.67</v>
      </c>
      <c r="Q177" t="n">
        <v>790.16</v>
      </c>
      <c r="R177" t="n">
        <v>92.04000000000001</v>
      </c>
      <c r="S177" t="n">
        <v>58.53</v>
      </c>
      <c r="T177" t="n">
        <v>9626.17</v>
      </c>
      <c r="U177" t="n">
        <v>0.64</v>
      </c>
      <c r="V177" t="n">
        <v>0.77</v>
      </c>
      <c r="W177" t="n">
        <v>2.6</v>
      </c>
      <c r="X177" t="n">
        <v>0.5600000000000001</v>
      </c>
      <c r="Y177" t="n">
        <v>0.5</v>
      </c>
      <c r="Z177" t="n">
        <v>10</v>
      </c>
    </row>
    <row r="178">
      <c r="A178" t="n">
        <v>20</v>
      </c>
      <c r="B178" t="n">
        <v>80</v>
      </c>
      <c r="C178" t="inlineStr">
        <is>
          <t xml:space="preserve">CONCLUIDO	</t>
        </is>
      </c>
      <c r="D178" t="n">
        <v>2.4855</v>
      </c>
      <c r="E178" t="n">
        <v>40.23</v>
      </c>
      <c r="F178" t="n">
        <v>37.43</v>
      </c>
      <c r="G178" t="n">
        <v>149.7</v>
      </c>
      <c r="H178" t="n">
        <v>1.98</v>
      </c>
      <c r="I178" t="n">
        <v>15</v>
      </c>
      <c r="J178" t="n">
        <v>188.49</v>
      </c>
      <c r="K178" t="n">
        <v>50.28</v>
      </c>
      <c r="L178" t="n">
        <v>21</v>
      </c>
      <c r="M178" t="n">
        <v>13</v>
      </c>
      <c r="N178" t="n">
        <v>37.21</v>
      </c>
      <c r="O178" t="n">
        <v>23481.16</v>
      </c>
      <c r="P178" t="n">
        <v>399.21</v>
      </c>
      <c r="Q178" t="n">
        <v>790.1900000000001</v>
      </c>
      <c r="R178" t="n">
        <v>90.70999999999999</v>
      </c>
      <c r="S178" t="n">
        <v>58.53</v>
      </c>
      <c r="T178" t="n">
        <v>8967.799999999999</v>
      </c>
      <c r="U178" t="n">
        <v>0.65</v>
      </c>
      <c r="V178" t="n">
        <v>0.78</v>
      </c>
      <c r="W178" t="n">
        <v>2.6</v>
      </c>
      <c r="X178" t="n">
        <v>0.52</v>
      </c>
      <c r="Y178" t="n">
        <v>0.5</v>
      </c>
      <c r="Z178" t="n">
        <v>10</v>
      </c>
    </row>
    <row r="179">
      <c r="A179" t="n">
        <v>21</v>
      </c>
      <c r="B179" t="n">
        <v>80</v>
      </c>
      <c r="C179" t="inlineStr">
        <is>
          <t xml:space="preserve">CONCLUIDO	</t>
        </is>
      </c>
      <c r="D179" t="n">
        <v>2.4908</v>
      </c>
      <c r="E179" t="n">
        <v>40.15</v>
      </c>
      <c r="F179" t="n">
        <v>37.37</v>
      </c>
      <c r="G179" t="n">
        <v>160.17</v>
      </c>
      <c r="H179" t="n">
        <v>2.05</v>
      </c>
      <c r="I179" t="n">
        <v>14</v>
      </c>
      <c r="J179" t="n">
        <v>190.01</v>
      </c>
      <c r="K179" t="n">
        <v>50.28</v>
      </c>
      <c r="L179" t="n">
        <v>22</v>
      </c>
      <c r="M179" t="n">
        <v>12</v>
      </c>
      <c r="N179" t="n">
        <v>37.74</v>
      </c>
      <c r="O179" t="n">
        <v>23669.2</v>
      </c>
      <c r="P179" t="n">
        <v>392.81</v>
      </c>
      <c r="Q179" t="n">
        <v>790.16</v>
      </c>
      <c r="R179" t="n">
        <v>89.20999999999999</v>
      </c>
      <c r="S179" t="n">
        <v>58.53</v>
      </c>
      <c r="T179" t="n">
        <v>8222.77</v>
      </c>
      <c r="U179" t="n">
        <v>0.66</v>
      </c>
      <c r="V179" t="n">
        <v>0.78</v>
      </c>
      <c r="W179" t="n">
        <v>2.59</v>
      </c>
      <c r="X179" t="n">
        <v>0.47</v>
      </c>
      <c r="Y179" t="n">
        <v>0.5</v>
      </c>
      <c r="Z179" t="n">
        <v>10</v>
      </c>
    </row>
    <row r="180">
      <c r="A180" t="n">
        <v>22</v>
      </c>
      <c r="B180" t="n">
        <v>80</v>
      </c>
      <c r="C180" t="inlineStr">
        <is>
          <t xml:space="preserve">CONCLUIDO	</t>
        </is>
      </c>
      <c r="D180" t="n">
        <v>2.4912</v>
      </c>
      <c r="E180" t="n">
        <v>40.14</v>
      </c>
      <c r="F180" t="n">
        <v>37.37</v>
      </c>
      <c r="G180" t="n">
        <v>160.14</v>
      </c>
      <c r="H180" t="n">
        <v>2.13</v>
      </c>
      <c r="I180" t="n">
        <v>14</v>
      </c>
      <c r="J180" t="n">
        <v>191.55</v>
      </c>
      <c r="K180" t="n">
        <v>50.28</v>
      </c>
      <c r="L180" t="n">
        <v>23</v>
      </c>
      <c r="M180" t="n">
        <v>12</v>
      </c>
      <c r="N180" t="n">
        <v>38.27</v>
      </c>
      <c r="O180" t="n">
        <v>23857.96</v>
      </c>
      <c r="P180" t="n">
        <v>386.95</v>
      </c>
      <c r="Q180" t="n">
        <v>790.17</v>
      </c>
      <c r="R180" t="n">
        <v>88.72</v>
      </c>
      <c r="S180" t="n">
        <v>58.53</v>
      </c>
      <c r="T180" t="n">
        <v>7979.32</v>
      </c>
      <c r="U180" t="n">
        <v>0.66</v>
      </c>
      <c r="V180" t="n">
        <v>0.78</v>
      </c>
      <c r="W180" t="n">
        <v>2.6</v>
      </c>
      <c r="X180" t="n">
        <v>0.46</v>
      </c>
      <c r="Y180" t="n">
        <v>0.5</v>
      </c>
      <c r="Z180" t="n">
        <v>10</v>
      </c>
    </row>
    <row r="181">
      <c r="A181" t="n">
        <v>23</v>
      </c>
      <c r="B181" t="n">
        <v>80</v>
      </c>
      <c r="C181" t="inlineStr">
        <is>
          <t xml:space="preserve">CONCLUIDO	</t>
        </is>
      </c>
      <c r="D181" t="n">
        <v>2.494</v>
      </c>
      <c r="E181" t="n">
        <v>40.1</v>
      </c>
      <c r="F181" t="n">
        <v>37.35</v>
      </c>
      <c r="G181" t="n">
        <v>172.4</v>
      </c>
      <c r="H181" t="n">
        <v>2.21</v>
      </c>
      <c r="I181" t="n">
        <v>13</v>
      </c>
      <c r="J181" t="n">
        <v>193.08</v>
      </c>
      <c r="K181" t="n">
        <v>50.28</v>
      </c>
      <c r="L181" t="n">
        <v>24</v>
      </c>
      <c r="M181" t="n">
        <v>11</v>
      </c>
      <c r="N181" t="n">
        <v>38.8</v>
      </c>
      <c r="O181" t="n">
        <v>24047.45</v>
      </c>
      <c r="P181" t="n">
        <v>389.01</v>
      </c>
      <c r="Q181" t="n">
        <v>790.16</v>
      </c>
      <c r="R181" t="n">
        <v>88.27</v>
      </c>
      <c r="S181" t="n">
        <v>58.53</v>
      </c>
      <c r="T181" t="n">
        <v>7756.41</v>
      </c>
      <c r="U181" t="n">
        <v>0.66</v>
      </c>
      <c r="V181" t="n">
        <v>0.78</v>
      </c>
      <c r="W181" t="n">
        <v>2.6</v>
      </c>
      <c r="X181" t="n">
        <v>0.45</v>
      </c>
      <c r="Y181" t="n">
        <v>0.5</v>
      </c>
      <c r="Z181" t="n">
        <v>10</v>
      </c>
    </row>
    <row r="182">
      <c r="A182" t="n">
        <v>24</v>
      </c>
      <c r="B182" t="n">
        <v>80</v>
      </c>
      <c r="C182" t="inlineStr">
        <is>
          <t xml:space="preserve">CONCLUIDO	</t>
        </is>
      </c>
      <c r="D182" t="n">
        <v>2.4993</v>
      </c>
      <c r="E182" t="n">
        <v>40.01</v>
      </c>
      <c r="F182" t="n">
        <v>37.3</v>
      </c>
      <c r="G182" t="n">
        <v>186.5</v>
      </c>
      <c r="H182" t="n">
        <v>2.28</v>
      </c>
      <c r="I182" t="n">
        <v>12</v>
      </c>
      <c r="J182" t="n">
        <v>194.62</v>
      </c>
      <c r="K182" t="n">
        <v>50.28</v>
      </c>
      <c r="L182" t="n">
        <v>25</v>
      </c>
      <c r="M182" t="n">
        <v>10</v>
      </c>
      <c r="N182" t="n">
        <v>39.34</v>
      </c>
      <c r="O182" t="n">
        <v>24237.67</v>
      </c>
      <c r="P182" t="n">
        <v>381.58</v>
      </c>
      <c r="Q182" t="n">
        <v>790.16</v>
      </c>
      <c r="R182" t="n">
        <v>86.70999999999999</v>
      </c>
      <c r="S182" t="n">
        <v>58.53</v>
      </c>
      <c r="T182" t="n">
        <v>6982.3</v>
      </c>
      <c r="U182" t="n">
        <v>0.68</v>
      </c>
      <c r="V182" t="n">
        <v>0.78</v>
      </c>
      <c r="W182" t="n">
        <v>2.59</v>
      </c>
      <c r="X182" t="n">
        <v>0.4</v>
      </c>
      <c r="Y182" t="n">
        <v>0.5</v>
      </c>
      <c r="Z182" t="n">
        <v>10</v>
      </c>
    </row>
    <row r="183">
      <c r="A183" t="n">
        <v>25</v>
      </c>
      <c r="B183" t="n">
        <v>80</v>
      </c>
      <c r="C183" t="inlineStr">
        <is>
          <t xml:space="preserve">CONCLUIDO	</t>
        </is>
      </c>
      <c r="D183" t="n">
        <v>2.4986</v>
      </c>
      <c r="E183" t="n">
        <v>40.02</v>
      </c>
      <c r="F183" t="n">
        <v>37.31</v>
      </c>
      <c r="G183" t="n">
        <v>186.56</v>
      </c>
      <c r="H183" t="n">
        <v>2.35</v>
      </c>
      <c r="I183" t="n">
        <v>12</v>
      </c>
      <c r="J183" t="n">
        <v>196.17</v>
      </c>
      <c r="K183" t="n">
        <v>50.28</v>
      </c>
      <c r="L183" t="n">
        <v>26</v>
      </c>
      <c r="M183" t="n">
        <v>7</v>
      </c>
      <c r="N183" t="n">
        <v>39.89</v>
      </c>
      <c r="O183" t="n">
        <v>24428.62</v>
      </c>
      <c r="P183" t="n">
        <v>381.95</v>
      </c>
      <c r="Q183" t="n">
        <v>790.17</v>
      </c>
      <c r="R183" t="n">
        <v>86.79000000000001</v>
      </c>
      <c r="S183" t="n">
        <v>58.53</v>
      </c>
      <c r="T183" t="n">
        <v>7025.86</v>
      </c>
      <c r="U183" t="n">
        <v>0.67</v>
      </c>
      <c r="V183" t="n">
        <v>0.78</v>
      </c>
      <c r="W183" t="n">
        <v>2.6</v>
      </c>
      <c r="X183" t="n">
        <v>0.41</v>
      </c>
      <c r="Y183" t="n">
        <v>0.5</v>
      </c>
      <c r="Z183" t="n">
        <v>10</v>
      </c>
    </row>
    <row r="184">
      <c r="A184" t="n">
        <v>26</v>
      </c>
      <c r="B184" t="n">
        <v>80</v>
      </c>
      <c r="C184" t="inlineStr">
        <is>
          <t xml:space="preserve">CONCLUIDO	</t>
        </is>
      </c>
      <c r="D184" t="n">
        <v>2.497</v>
      </c>
      <c r="E184" t="n">
        <v>40.05</v>
      </c>
      <c r="F184" t="n">
        <v>37.34</v>
      </c>
      <c r="G184" t="n">
        <v>186.69</v>
      </c>
      <c r="H184" t="n">
        <v>2.42</v>
      </c>
      <c r="I184" t="n">
        <v>12</v>
      </c>
      <c r="J184" t="n">
        <v>197.73</v>
      </c>
      <c r="K184" t="n">
        <v>50.28</v>
      </c>
      <c r="L184" t="n">
        <v>27</v>
      </c>
      <c r="M184" t="n">
        <v>5</v>
      </c>
      <c r="N184" t="n">
        <v>40.45</v>
      </c>
      <c r="O184" t="n">
        <v>24620.33</v>
      </c>
      <c r="P184" t="n">
        <v>380.07</v>
      </c>
      <c r="Q184" t="n">
        <v>790.17</v>
      </c>
      <c r="R184" t="n">
        <v>87.65000000000001</v>
      </c>
      <c r="S184" t="n">
        <v>58.53</v>
      </c>
      <c r="T184" t="n">
        <v>7451.15</v>
      </c>
      <c r="U184" t="n">
        <v>0.67</v>
      </c>
      <c r="V184" t="n">
        <v>0.78</v>
      </c>
      <c r="W184" t="n">
        <v>2.6</v>
      </c>
      <c r="X184" t="n">
        <v>0.43</v>
      </c>
      <c r="Y184" t="n">
        <v>0.5</v>
      </c>
      <c r="Z184" t="n">
        <v>10</v>
      </c>
    </row>
    <row r="185">
      <c r="A185" t="n">
        <v>27</v>
      </c>
      <c r="B185" t="n">
        <v>80</v>
      </c>
      <c r="C185" t="inlineStr">
        <is>
          <t xml:space="preserve">CONCLUIDO	</t>
        </is>
      </c>
      <c r="D185" t="n">
        <v>2.5026</v>
      </c>
      <c r="E185" t="n">
        <v>39.96</v>
      </c>
      <c r="F185" t="n">
        <v>37.28</v>
      </c>
      <c r="G185" t="n">
        <v>203.34</v>
      </c>
      <c r="H185" t="n">
        <v>2.49</v>
      </c>
      <c r="I185" t="n">
        <v>11</v>
      </c>
      <c r="J185" t="n">
        <v>199.29</v>
      </c>
      <c r="K185" t="n">
        <v>50.28</v>
      </c>
      <c r="L185" t="n">
        <v>28</v>
      </c>
      <c r="M185" t="n">
        <v>3</v>
      </c>
      <c r="N185" t="n">
        <v>41.01</v>
      </c>
      <c r="O185" t="n">
        <v>24812.8</v>
      </c>
      <c r="P185" t="n">
        <v>377.44</v>
      </c>
      <c r="Q185" t="n">
        <v>790.17</v>
      </c>
      <c r="R185" t="n">
        <v>85.67</v>
      </c>
      <c r="S185" t="n">
        <v>58.53</v>
      </c>
      <c r="T185" t="n">
        <v>6466.22</v>
      </c>
      <c r="U185" t="n">
        <v>0.68</v>
      </c>
      <c r="V185" t="n">
        <v>0.78</v>
      </c>
      <c r="W185" t="n">
        <v>2.6</v>
      </c>
      <c r="X185" t="n">
        <v>0.38</v>
      </c>
      <c r="Y185" t="n">
        <v>0.5</v>
      </c>
      <c r="Z185" t="n">
        <v>10</v>
      </c>
    </row>
    <row r="186">
      <c r="A186" t="n">
        <v>28</v>
      </c>
      <c r="B186" t="n">
        <v>80</v>
      </c>
      <c r="C186" t="inlineStr">
        <is>
          <t xml:space="preserve">CONCLUIDO	</t>
        </is>
      </c>
      <c r="D186" t="n">
        <v>2.5027</v>
      </c>
      <c r="E186" t="n">
        <v>39.96</v>
      </c>
      <c r="F186" t="n">
        <v>37.28</v>
      </c>
      <c r="G186" t="n">
        <v>203.33</v>
      </c>
      <c r="H186" t="n">
        <v>2.56</v>
      </c>
      <c r="I186" t="n">
        <v>11</v>
      </c>
      <c r="J186" t="n">
        <v>200.85</v>
      </c>
      <c r="K186" t="n">
        <v>50.28</v>
      </c>
      <c r="L186" t="n">
        <v>29</v>
      </c>
      <c r="M186" t="n">
        <v>0</v>
      </c>
      <c r="N186" t="n">
        <v>41.57</v>
      </c>
      <c r="O186" t="n">
        <v>25006.03</v>
      </c>
      <c r="P186" t="n">
        <v>379.73</v>
      </c>
      <c r="Q186" t="n">
        <v>790.17</v>
      </c>
      <c r="R186" t="n">
        <v>85.45999999999999</v>
      </c>
      <c r="S186" t="n">
        <v>58.53</v>
      </c>
      <c r="T186" t="n">
        <v>6363.02</v>
      </c>
      <c r="U186" t="n">
        <v>0.68</v>
      </c>
      <c r="V186" t="n">
        <v>0.78</v>
      </c>
      <c r="W186" t="n">
        <v>2.6</v>
      </c>
      <c r="X186" t="n">
        <v>0.37</v>
      </c>
      <c r="Y186" t="n">
        <v>0.5</v>
      </c>
      <c r="Z186" t="n">
        <v>10</v>
      </c>
    </row>
    <row r="187">
      <c r="A187" t="n">
        <v>0</v>
      </c>
      <c r="B187" t="n">
        <v>35</v>
      </c>
      <c r="C187" t="inlineStr">
        <is>
          <t xml:space="preserve">CONCLUIDO	</t>
        </is>
      </c>
      <c r="D187" t="n">
        <v>1.8752</v>
      </c>
      <c r="E187" t="n">
        <v>53.33</v>
      </c>
      <c r="F187" t="n">
        <v>46.91</v>
      </c>
      <c r="G187" t="n">
        <v>10.7</v>
      </c>
      <c r="H187" t="n">
        <v>0.22</v>
      </c>
      <c r="I187" t="n">
        <v>263</v>
      </c>
      <c r="J187" t="n">
        <v>80.84</v>
      </c>
      <c r="K187" t="n">
        <v>35.1</v>
      </c>
      <c r="L187" t="n">
        <v>1</v>
      </c>
      <c r="M187" t="n">
        <v>261</v>
      </c>
      <c r="N187" t="n">
        <v>9.74</v>
      </c>
      <c r="O187" t="n">
        <v>10204.21</v>
      </c>
      <c r="P187" t="n">
        <v>362.31</v>
      </c>
      <c r="Q187" t="n">
        <v>790.23</v>
      </c>
      <c r="R187" t="n">
        <v>407.21</v>
      </c>
      <c r="S187" t="n">
        <v>58.53</v>
      </c>
      <c r="T187" t="n">
        <v>165978.19</v>
      </c>
      <c r="U187" t="n">
        <v>0.14</v>
      </c>
      <c r="V187" t="n">
        <v>0.62</v>
      </c>
      <c r="W187" t="n">
        <v>3.01</v>
      </c>
      <c r="X187" t="n">
        <v>10</v>
      </c>
      <c r="Y187" t="n">
        <v>0.5</v>
      </c>
      <c r="Z187" t="n">
        <v>10</v>
      </c>
    </row>
    <row r="188">
      <c r="A188" t="n">
        <v>1</v>
      </c>
      <c r="B188" t="n">
        <v>35</v>
      </c>
      <c r="C188" t="inlineStr">
        <is>
          <t xml:space="preserve">CONCLUIDO	</t>
        </is>
      </c>
      <c r="D188" t="n">
        <v>2.2241</v>
      </c>
      <c r="E188" t="n">
        <v>44.96</v>
      </c>
      <c r="F188" t="n">
        <v>41.12</v>
      </c>
      <c r="G188" t="n">
        <v>21.84</v>
      </c>
      <c r="H188" t="n">
        <v>0.43</v>
      </c>
      <c r="I188" t="n">
        <v>113</v>
      </c>
      <c r="J188" t="n">
        <v>82.04000000000001</v>
      </c>
      <c r="K188" t="n">
        <v>35.1</v>
      </c>
      <c r="L188" t="n">
        <v>2</v>
      </c>
      <c r="M188" t="n">
        <v>111</v>
      </c>
      <c r="N188" t="n">
        <v>9.94</v>
      </c>
      <c r="O188" t="n">
        <v>10352.53</v>
      </c>
      <c r="P188" t="n">
        <v>310.2</v>
      </c>
      <c r="Q188" t="n">
        <v>790.27</v>
      </c>
      <c r="R188" t="n">
        <v>213.95</v>
      </c>
      <c r="S188" t="n">
        <v>58.53</v>
      </c>
      <c r="T188" t="n">
        <v>70099.50999999999</v>
      </c>
      <c r="U188" t="n">
        <v>0.27</v>
      </c>
      <c r="V188" t="n">
        <v>0.71</v>
      </c>
      <c r="W188" t="n">
        <v>2.76</v>
      </c>
      <c r="X188" t="n">
        <v>4.22</v>
      </c>
      <c r="Y188" t="n">
        <v>0.5</v>
      </c>
      <c r="Z188" t="n">
        <v>10</v>
      </c>
    </row>
    <row r="189">
      <c r="A189" t="n">
        <v>2</v>
      </c>
      <c r="B189" t="n">
        <v>35</v>
      </c>
      <c r="C189" t="inlineStr">
        <is>
          <t xml:space="preserve">CONCLUIDO	</t>
        </is>
      </c>
      <c r="D189" t="n">
        <v>2.3464</v>
      </c>
      <c r="E189" t="n">
        <v>42.62</v>
      </c>
      <c r="F189" t="n">
        <v>39.5</v>
      </c>
      <c r="G189" t="n">
        <v>33.38</v>
      </c>
      <c r="H189" t="n">
        <v>0.63</v>
      </c>
      <c r="I189" t="n">
        <v>71</v>
      </c>
      <c r="J189" t="n">
        <v>83.25</v>
      </c>
      <c r="K189" t="n">
        <v>35.1</v>
      </c>
      <c r="L189" t="n">
        <v>3</v>
      </c>
      <c r="M189" t="n">
        <v>69</v>
      </c>
      <c r="N189" t="n">
        <v>10.15</v>
      </c>
      <c r="O189" t="n">
        <v>10501.19</v>
      </c>
      <c r="P189" t="n">
        <v>289.79</v>
      </c>
      <c r="Q189" t="n">
        <v>790.22</v>
      </c>
      <c r="R189" t="n">
        <v>159.77</v>
      </c>
      <c r="S189" t="n">
        <v>58.53</v>
      </c>
      <c r="T189" t="n">
        <v>43218.87</v>
      </c>
      <c r="U189" t="n">
        <v>0.37</v>
      </c>
      <c r="V189" t="n">
        <v>0.73</v>
      </c>
      <c r="W189" t="n">
        <v>2.7</v>
      </c>
      <c r="X189" t="n">
        <v>2.6</v>
      </c>
      <c r="Y189" t="n">
        <v>0.5</v>
      </c>
      <c r="Z189" t="n">
        <v>10</v>
      </c>
    </row>
    <row r="190">
      <c r="A190" t="n">
        <v>3</v>
      </c>
      <c r="B190" t="n">
        <v>35</v>
      </c>
      <c r="C190" t="inlineStr">
        <is>
          <t xml:space="preserve">CONCLUIDO	</t>
        </is>
      </c>
      <c r="D190" t="n">
        <v>2.4084</v>
      </c>
      <c r="E190" t="n">
        <v>41.52</v>
      </c>
      <c r="F190" t="n">
        <v>38.75</v>
      </c>
      <c r="G190" t="n">
        <v>45.59</v>
      </c>
      <c r="H190" t="n">
        <v>0.83</v>
      </c>
      <c r="I190" t="n">
        <v>51</v>
      </c>
      <c r="J190" t="n">
        <v>84.45999999999999</v>
      </c>
      <c r="K190" t="n">
        <v>35.1</v>
      </c>
      <c r="L190" t="n">
        <v>4</v>
      </c>
      <c r="M190" t="n">
        <v>49</v>
      </c>
      <c r="N190" t="n">
        <v>10.36</v>
      </c>
      <c r="O190" t="n">
        <v>10650.22</v>
      </c>
      <c r="P190" t="n">
        <v>276.82</v>
      </c>
      <c r="Q190" t="n">
        <v>790.16</v>
      </c>
      <c r="R190" t="n">
        <v>135.19</v>
      </c>
      <c r="S190" t="n">
        <v>58.53</v>
      </c>
      <c r="T190" t="n">
        <v>31029.29</v>
      </c>
      <c r="U190" t="n">
        <v>0.43</v>
      </c>
      <c r="V190" t="n">
        <v>0.75</v>
      </c>
      <c r="W190" t="n">
        <v>2.65</v>
      </c>
      <c r="X190" t="n">
        <v>1.85</v>
      </c>
      <c r="Y190" t="n">
        <v>0.5</v>
      </c>
      <c r="Z190" t="n">
        <v>10</v>
      </c>
    </row>
    <row r="191">
      <c r="A191" t="n">
        <v>4</v>
      </c>
      <c r="B191" t="n">
        <v>35</v>
      </c>
      <c r="C191" t="inlineStr">
        <is>
          <t xml:space="preserve">CONCLUIDO	</t>
        </is>
      </c>
      <c r="D191" t="n">
        <v>2.4426</v>
      </c>
      <c r="E191" t="n">
        <v>40.94</v>
      </c>
      <c r="F191" t="n">
        <v>38.36</v>
      </c>
      <c r="G191" t="n">
        <v>57.54</v>
      </c>
      <c r="H191" t="n">
        <v>1.02</v>
      </c>
      <c r="I191" t="n">
        <v>40</v>
      </c>
      <c r="J191" t="n">
        <v>85.67</v>
      </c>
      <c r="K191" t="n">
        <v>35.1</v>
      </c>
      <c r="L191" t="n">
        <v>5</v>
      </c>
      <c r="M191" t="n">
        <v>38</v>
      </c>
      <c r="N191" t="n">
        <v>10.57</v>
      </c>
      <c r="O191" t="n">
        <v>10799.59</v>
      </c>
      <c r="P191" t="n">
        <v>266.25</v>
      </c>
      <c r="Q191" t="n">
        <v>790.1799999999999</v>
      </c>
      <c r="R191" t="n">
        <v>121.76</v>
      </c>
      <c r="S191" t="n">
        <v>58.53</v>
      </c>
      <c r="T191" t="n">
        <v>24367.2</v>
      </c>
      <c r="U191" t="n">
        <v>0.48</v>
      </c>
      <c r="V191" t="n">
        <v>0.76</v>
      </c>
      <c r="W191" t="n">
        <v>2.64</v>
      </c>
      <c r="X191" t="n">
        <v>1.46</v>
      </c>
      <c r="Y191" t="n">
        <v>0.5</v>
      </c>
      <c r="Z191" t="n">
        <v>10</v>
      </c>
    </row>
    <row r="192">
      <c r="A192" t="n">
        <v>5</v>
      </c>
      <c r="B192" t="n">
        <v>35</v>
      </c>
      <c r="C192" t="inlineStr">
        <is>
          <t xml:space="preserve">CONCLUIDO	</t>
        </is>
      </c>
      <c r="D192" t="n">
        <v>2.4701</v>
      </c>
      <c r="E192" t="n">
        <v>40.48</v>
      </c>
      <c r="F192" t="n">
        <v>38.04</v>
      </c>
      <c r="G192" t="n">
        <v>71.33</v>
      </c>
      <c r="H192" t="n">
        <v>1.21</v>
      </c>
      <c r="I192" t="n">
        <v>32</v>
      </c>
      <c r="J192" t="n">
        <v>86.88</v>
      </c>
      <c r="K192" t="n">
        <v>35.1</v>
      </c>
      <c r="L192" t="n">
        <v>6</v>
      </c>
      <c r="M192" t="n">
        <v>30</v>
      </c>
      <c r="N192" t="n">
        <v>10.78</v>
      </c>
      <c r="O192" t="n">
        <v>10949.33</v>
      </c>
      <c r="P192" t="n">
        <v>254.67</v>
      </c>
      <c r="Q192" t="n">
        <v>790.17</v>
      </c>
      <c r="R192" t="n">
        <v>111.4</v>
      </c>
      <c r="S192" t="n">
        <v>58.53</v>
      </c>
      <c r="T192" t="n">
        <v>19229.47</v>
      </c>
      <c r="U192" t="n">
        <v>0.53</v>
      </c>
      <c r="V192" t="n">
        <v>0.76</v>
      </c>
      <c r="W192" t="n">
        <v>2.62</v>
      </c>
      <c r="X192" t="n">
        <v>1.14</v>
      </c>
      <c r="Y192" t="n">
        <v>0.5</v>
      </c>
      <c r="Z192" t="n">
        <v>10</v>
      </c>
    </row>
    <row r="193">
      <c r="A193" t="n">
        <v>6</v>
      </c>
      <c r="B193" t="n">
        <v>35</v>
      </c>
      <c r="C193" t="inlineStr">
        <is>
          <t xml:space="preserve">CONCLUIDO	</t>
        </is>
      </c>
      <c r="D193" t="n">
        <v>2.486</v>
      </c>
      <c r="E193" t="n">
        <v>40.22</v>
      </c>
      <c r="F193" t="n">
        <v>37.87</v>
      </c>
      <c r="G193" t="n">
        <v>84.15000000000001</v>
      </c>
      <c r="H193" t="n">
        <v>1.39</v>
      </c>
      <c r="I193" t="n">
        <v>27</v>
      </c>
      <c r="J193" t="n">
        <v>88.09999999999999</v>
      </c>
      <c r="K193" t="n">
        <v>35.1</v>
      </c>
      <c r="L193" t="n">
        <v>7</v>
      </c>
      <c r="M193" t="n">
        <v>22</v>
      </c>
      <c r="N193" t="n">
        <v>11</v>
      </c>
      <c r="O193" t="n">
        <v>11099.43</v>
      </c>
      <c r="P193" t="n">
        <v>243.08</v>
      </c>
      <c r="Q193" t="n">
        <v>790.21</v>
      </c>
      <c r="R193" t="n">
        <v>105.61</v>
      </c>
      <c r="S193" t="n">
        <v>58.53</v>
      </c>
      <c r="T193" t="n">
        <v>16356.73</v>
      </c>
      <c r="U193" t="n">
        <v>0.55</v>
      </c>
      <c r="V193" t="n">
        <v>0.77</v>
      </c>
      <c r="W193" t="n">
        <v>2.62</v>
      </c>
      <c r="X193" t="n">
        <v>0.96</v>
      </c>
      <c r="Y193" t="n">
        <v>0.5</v>
      </c>
      <c r="Z193" t="n">
        <v>10</v>
      </c>
    </row>
    <row r="194">
      <c r="A194" t="n">
        <v>7</v>
      </c>
      <c r="B194" t="n">
        <v>35</v>
      </c>
      <c r="C194" t="inlineStr">
        <is>
          <t xml:space="preserve">CONCLUIDO	</t>
        </is>
      </c>
      <c r="D194" t="n">
        <v>2.496</v>
      </c>
      <c r="E194" t="n">
        <v>40.06</v>
      </c>
      <c r="F194" t="n">
        <v>37.76</v>
      </c>
      <c r="G194" t="n">
        <v>94.40000000000001</v>
      </c>
      <c r="H194" t="n">
        <v>1.57</v>
      </c>
      <c r="I194" t="n">
        <v>24</v>
      </c>
      <c r="J194" t="n">
        <v>89.31999999999999</v>
      </c>
      <c r="K194" t="n">
        <v>35.1</v>
      </c>
      <c r="L194" t="n">
        <v>8</v>
      </c>
      <c r="M194" t="n">
        <v>5</v>
      </c>
      <c r="N194" t="n">
        <v>11.22</v>
      </c>
      <c r="O194" t="n">
        <v>11249.89</v>
      </c>
      <c r="P194" t="n">
        <v>241.84</v>
      </c>
      <c r="Q194" t="n">
        <v>790.16</v>
      </c>
      <c r="R194" t="n">
        <v>101.45</v>
      </c>
      <c r="S194" t="n">
        <v>58.53</v>
      </c>
      <c r="T194" t="n">
        <v>14294.91</v>
      </c>
      <c r="U194" t="n">
        <v>0.58</v>
      </c>
      <c r="V194" t="n">
        <v>0.77</v>
      </c>
      <c r="W194" t="n">
        <v>2.62</v>
      </c>
      <c r="X194" t="n">
        <v>0.86</v>
      </c>
      <c r="Y194" t="n">
        <v>0.5</v>
      </c>
      <c r="Z194" t="n">
        <v>10</v>
      </c>
    </row>
    <row r="195">
      <c r="A195" t="n">
        <v>8</v>
      </c>
      <c r="B195" t="n">
        <v>35</v>
      </c>
      <c r="C195" t="inlineStr">
        <is>
          <t xml:space="preserve">CONCLUIDO	</t>
        </is>
      </c>
      <c r="D195" t="n">
        <v>2.4944</v>
      </c>
      <c r="E195" t="n">
        <v>40.09</v>
      </c>
      <c r="F195" t="n">
        <v>37.78</v>
      </c>
      <c r="G195" t="n">
        <v>94.45999999999999</v>
      </c>
      <c r="H195" t="n">
        <v>1.75</v>
      </c>
      <c r="I195" t="n">
        <v>24</v>
      </c>
      <c r="J195" t="n">
        <v>90.54000000000001</v>
      </c>
      <c r="K195" t="n">
        <v>35.1</v>
      </c>
      <c r="L195" t="n">
        <v>9</v>
      </c>
      <c r="M195" t="n">
        <v>0</v>
      </c>
      <c r="N195" t="n">
        <v>11.44</v>
      </c>
      <c r="O195" t="n">
        <v>11400.71</v>
      </c>
      <c r="P195" t="n">
        <v>243.12</v>
      </c>
      <c r="Q195" t="n">
        <v>790.21</v>
      </c>
      <c r="R195" t="n">
        <v>101.87</v>
      </c>
      <c r="S195" t="n">
        <v>58.53</v>
      </c>
      <c r="T195" t="n">
        <v>14504.46</v>
      </c>
      <c r="U195" t="n">
        <v>0.57</v>
      </c>
      <c r="V195" t="n">
        <v>0.77</v>
      </c>
      <c r="W195" t="n">
        <v>2.64</v>
      </c>
      <c r="X195" t="n">
        <v>0.88</v>
      </c>
      <c r="Y195" t="n">
        <v>0.5</v>
      </c>
      <c r="Z195" t="n">
        <v>10</v>
      </c>
    </row>
    <row r="196">
      <c r="A196" t="n">
        <v>0</v>
      </c>
      <c r="B196" t="n">
        <v>50</v>
      </c>
      <c r="C196" t="inlineStr">
        <is>
          <t xml:space="preserve">CONCLUIDO	</t>
        </is>
      </c>
      <c r="D196" t="n">
        <v>1.6733</v>
      </c>
      <c r="E196" t="n">
        <v>59.76</v>
      </c>
      <c r="F196" t="n">
        <v>50.11</v>
      </c>
      <c r="G196" t="n">
        <v>8.76</v>
      </c>
      <c r="H196" t="n">
        <v>0.16</v>
      </c>
      <c r="I196" t="n">
        <v>343</v>
      </c>
      <c r="J196" t="n">
        <v>107.41</v>
      </c>
      <c r="K196" t="n">
        <v>41.65</v>
      </c>
      <c r="L196" t="n">
        <v>1</v>
      </c>
      <c r="M196" t="n">
        <v>341</v>
      </c>
      <c r="N196" t="n">
        <v>14.77</v>
      </c>
      <c r="O196" t="n">
        <v>13481.73</v>
      </c>
      <c r="P196" t="n">
        <v>472.08</v>
      </c>
      <c r="Q196" t="n">
        <v>790.25</v>
      </c>
      <c r="R196" t="n">
        <v>514.1</v>
      </c>
      <c r="S196" t="n">
        <v>58.53</v>
      </c>
      <c r="T196" t="n">
        <v>219021.53</v>
      </c>
      <c r="U196" t="n">
        <v>0.11</v>
      </c>
      <c r="V196" t="n">
        <v>0.58</v>
      </c>
      <c r="W196" t="n">
        <v>3.15</v>
      </c>
      <c r="X196" t="n">
        <v>13.2</v>
      </c>
      <c r="Y196" t="n">
        <v>0.5</v>
      </c>
      <c r="Z196" t="n">
        <v>10</v>
      </c>
    </row>
    <row r="197">
      <c r="A197" t="n">
        <v>1</v>
      </c>
      <c r="B197" t="n">
        <v>50</v>
      </c>
      <c r="C197" t="inlineStr">
        <is>
          <t xml:space="preserve">CONCLUIDO	</t>
        </is>
      </c>
      <c r="D197" t="n">
        <v>2.1062</v>
      </c>
      <c r="E197" t="n">
        <v>47.48</v>
      </c>
      <c r="F197" t="n">
        <v>42.26</v>
      </c>
      <c r="G197" t="n">
        <v>17.73</v>
      </c>
      <c r="H197" t="n">
        <v>0.32</v>
      </c>
      <c r="I197" t="n">
        <v>143</v>
      </c>
      <c r="J197" t="n">
        <v>108.68</v>
      </c>
      <c r="K197" t="n">
        <v>41.65</v>
      </c>
      <c r="L197" t="n">
        <v>2</v>
      </c>
      <c r="M197" t="n">
        <v>141</v>
      </c>
      <c r="N197" t="n">
        <v>15.03</v>
      </c>
      <c r="O197" t="n">
        <v>13638.32</v>
      </c>
      <c r="P197" t="n">
        <v>392.69</v>
      </c>
      <c r="Q197" t="n">
        <v>790.21</v>
      </c>
      <c r="R197" t="n">
        <v>251.91</v>
      </c>
      <c r="S197" t="n">
        <v>58.53</v>
      </c>
      <c r="T197" t="n">
        <v>88927.24000000001</v>
      </c>
      <c r="U197" t="n">
        <v>0.23</v>
      </c>
      <c r="V197" t="n">
        <v>0.6899999999999999</v>
      </c>
      <c r="W197" t="n">
        <v>2.81</v>
      </c>
      <c r="X197" t="n">
        <v>5.36</v>
      </c>
      <c r="Y197" t="n">
        <v>0.5</v>
      </c>
      <c r="Z197" t="n">
        <v>10</v>
      </c>
    </row>
    <row r="198">
      <c r="A198" t="n">
        <v>2</v>
      </c>
      <c r="B198" t="n">
        <v>50</v>
      </c>
      <c r="C198" t="inlineStr">
        <is>
          <t xml:space="preserve">CONCLUIDO	</t>
        </is>
      </c>
      <c r="D198" t="n">
        <v>2.262</v>
      </c>
      <c r="E198" t="n">
        <v>44.21</v>
      </c>
      <c r="F198" t="n">
        <v>40.2</v>
      </c>
      <c r="G198" t="n">
        <v>27.1</v>
      </c>
      <c r="H198" t="n">
        <v>0.48</v>
      </c>
      <c r="I198" t="n">
        <v>89</v>
      </c>
      <c r="J198" t="n">
        <v>109.96</v>
      </c>
      <c r="K198" t="n">
        <v>41.65</v>
      </c>
      <c r="L198" t="n">
        <v>3</v>
      </c>
      <c r="M198" t="n">
        <v>87</v>
      </c>
      <c r="N198" t="n">
        <v>15.31</v>
      </c>
      <c r="O198" t="n">
        <v>13795.21</v>
      </c>
      <c r="P198" t="n">
        <v>367.7</v>
      </c>
      <c r="Q198" t="n">
        <v>790.1900000000001</v>
      </c>
      <c r="R198" t="n">
        <v>182.43</v>
      </c>
      <c r="S198" t="n">
        <v>58.53</v>
      </c>
      <c r="T198" t="n">
        <v>54458.33</v>
      </c>
      <c r="U198" t="n">
        <v>0.32</v>
      </c>
      <c r="V198" t="n">
        <v>0.72</v>
      </c>
      <c r="W198" t="n">
        <v>2.74</v>
      </c>
      <c r="X198" t="n">
        <v>3.29</v>
      </c>
      <c r="Y198" t="n">
        <v>0.5</v>
      </c>
      <c r="Z198" t="n">
        <v>10</v>
      </c>
    </row>
    <row r="199">
      <c r="A199" t="n">
        <v>3</v>
      </c>
      <c r="B199" t="n">
        <v>50</v>
      </c>
      <c r="C199" t="inlineStr">
        <is>
          <t xml:space="preserve">CONCLUIDO	</t>
        </is>
      </c>
      <c r="D199" t="n">
        <v>2.3369</v>
      </c>
      <c r="E199" t="n">
        <v>42.79</v>
      </c>
      <c r="F199" t="n">
        <v>39.31</v>
      </c>
      <c r="G199" t="n">
        <v>36.29</v>
      </c>
      <c r="H199" t="n">
        <v>0.63</v>
      </c>
      <c r="I199" t="n">
        <v>65</v>
      </c>
      <c r="J199" t="n">
        <v>111.23</v>
      </c>
      <c r="K199" t="n">
        <v>41.65</v>
      </c>
      <c r="L199" t="n">
        <v>4</v>
      </c>
      <c r="M199" t="n">
        <v>63</v>
      </c>
      <c r="N199" t="n">
        <v>15.58</v>
      </c>
      <c r="O199" t="n">
        <v>13952.52</v>
      </c>
      <c r="P199" t="n">
        <v>354.74</v>
      </c>
      <c r="Q199" t="n">
        <v>790.1799999999999</v>
      </c>
      <c r="R199" t="n">
        <v>153.46</v>
      </c>
      <c r="S199" t="n">
        <v>58.53</v>
      </c>
      <c r="T199" t="n">
        <v>40095.52</v>
      </c>
      <c r="U199" t="n">
        <v>0.38</v>
      </c>
      <c r="V199" t="n">
        <v>0.74</v>
      </c>
      <c r="W199" t="n">
        <v>2.69</v>
      </c>
      <c r="X199" t="n">
        <v>2.41</v>
      </c>
      <c r="Y199" t="n">
        <v>0.5</v>
      </c>
      <c r="Z199" t="n">
        <v>10</v>
      </c>
    </row>
    <row r="200">
      <c r="A200" t="n">
        <v>4</v>
      </c>
      <c r="B200" t="n">
        <v>50</v>
      </c>
      <c r="C200" t="inlineStr">
        <is>
          <t xml:space="preserve">CONCLUIDO	</t>
        </is>
      </c>
      <c r="D200" t="n">
        <v>2.3844</v>
      </c>
      <c r="E200" t="n">
        <v>41.94</v>
      </c>
      <c r="F200" t="n">
        <v>38.77</v>
      </c>
      <c r="G200" t="n">
        <v>45.61</v>
      </c>
      <c r="H200" t="n">
        <v>0.78</v>
      </c>
      <c r="I200" t="n">
        <v>51</v>
      </c>
      <c r="J200" t="n">
        <v>112.51</v>
      </c>
      <c r="K200" t="n">
        <v>41.65</v>
      </c>
      <c r="L200" t="n">
        <v>5</v>
      </c>
      <c r="M200" t="n">
        <v>49</v>
      </c>
      <c r="N200" t="n">
        <v>15.86</v>
      </c>
      <c r="O200" t="n">
        <v>14110.24</v>
      </c>
      <c r="P200" t="n">
        <v>344.21</v>
      </c>
      <c r="Q200" t="n">
        <v>790.1900000000001</v>
      </c>
      <c r="R200" t="n">
        <v>135.98</v>
      </c>
      <c r="S200" t="n">
        <v>58.53</v>
      </c>
      <c r="T200" t="n">
        <v>31421.34</v>
      </c>
      <c r="U200" t="n">
        <v>0.43</v>
      </c>
      <c r="V200" t="n">
        <v>0.75</v>
      </c>
      <c r="W200" t="n">
        <v>2.65</v>
      </c>
      <c r="X200" t="n">
        <v>1.87</v>
      </c>
      <c r="Y200" t="n">
        <v>0.5</v>
      </c>
      <c r="Z200" t="n">
        <v>10</v>
      </c>
    </row>
    <row r="201">
      <c r="A201" t="n">
        <v>5</v>
      </c>
      <c r="B201" t="n">
        <v>50</v>
      </c>
      <c r="C201" t="inlineStr">
        <is>
          <t xml:space="preserve">CONCLUIDO	</t>
        </is>
      </c>
      <c r="D201" t="n">
        <v>2.4157</v>
      </c>
      <c r="E201" t="n">
        <v>41.4</v>
      </c>
      <c r="F201" t="n">
        <v>38.43</v>
      </c>
      <c r="G201" t="n">
        <v>54.89</v>
      </c>
      <c r="H201" t="n">
        <v>0.93</v>
      </c>
      <c r="I201" t="n">
        <v>42</v>
      </c>
      <c r="J201" t="n">
        <v>113.79</v>
      </c>
      <c r="K201" t="n">
        <v>41.65</v>
      </c>
      <c r="L201" t="n">
        <v>6</v>
      </c>
      <c r="M201" t="n">
        <v>40</v>
      </c>
      <c r="N201" t="n">
        <v>16.14</v>
      </c>
      <c r="O201" t="n">
        <v>14268.39</v>
      </c>
      <c r="P201" t="n">
        <v>335.66</v>
      </c>
      <c r="Q201" t="n">
        <v>790.17</v>
      </c>
      <c r="R201" t="n">
        <v>124.07</v>
      </c>
      <c r="S201" t="n">
        <v>58.53</v>
      </c>
      <c r="T201" t="n">
        <v>25514.09</v>
      </c>
      <c r="U201" t="n">
        <v>0.47</v>
      </c>
      <c r="V201" t="n">
        <v>0.75</v>
      </c>
      <c r="W201" t="n">
        <v>2.64</v>
      </c>
      <c r="X201" t="n">
        <v>1.52</v>
      </c>
      <c r="Y201" t="n">
        <v>0.5</v>
      </c>
      <c r="Z201" t="n">
        <v>10</v>
      </c>
    </row>
    <row r="202">
      <c r="A202" t="n">
        <v>6</v>
      </c>
      <c r="B202" t="n">
        <v>50</v>
      </c>
      <c r="C202" t="inlineStr">
        <is>
          <t xml:space="preserve">CONCLUIDO	</t>
        </is>
      </c>
      <c r="D202" t="n">
        <v>2.4416</v>
      </c>
      <c r="E202" t="n">
        <v>40.96</v>
      </c>
      <c r="F202" t="n">
        <v>38.14</v>
      </c>
      <c r="G202" t="n">
        <v>65.39</v>
      </c>
      <c r="H202" t="n">
        <v>1.07</v>
      </c>
      <c r="I202" t="n">
        <v>35</v>
      </c>
      <c r="J202" t="n">
        <v>115.08</v>
      </c>
      <c r="K202" t="n">
        <v>41.65</v>
      </c>
      <c r="L202" t="n">
        <v>7</v>
      </c>
      <c r="M202" t="n">
        <v>33</v>
      </c>
      <c r="N202" t="n">
        <v>16.43</v>
      </c>
      <c r="O202" t="n">
        <v>14426.96</v>
      </c>
      <c r="P202" t="n">
        <v>328.02</v>
      </c>
      <c r="Q202" t="n">
        <v>790.16</v>
      </c>
      <c r="R202" t="n">
        <v>114.78</v>
      </c>
      <c r="S202" t="n">
        <v>58.53</v>
      </c>
      <c r="T202" t="n">
        <v>20901.25</v>
      </c>
      <c r="U202" t="n">
        <v>0.51</v>
      </c>
      <c r="V202" t="n">
        <v>0.76</v>
      </c>
      <c r="W202" t="n">
        <v>2.63</v>
      </c>
      <c r="X202" t="n">
        <v>1.24</v>
      </c>
      <c r="Y202" t="n">
        <v>0.5</v>
      </c>
      <c r="Z202" t="n">
        <v>10</v>
      </c>
    </row>
    <row r="203">
      <c r="A203" t="n">
        <v>7</v>
      </c>
      <c r="B203" t="n">
        <v>50</v>
      </c>
      <c r="C203" t="inlineStr">
        <is>
          <t xml:space="preserve">CONCLUIDO	</t>
        </is>
      </c>
      <c r="D203" t="n">
        <v>2.4585</v>
      </c>
      <c r="E203" t="n">
        <v>40.68</v>
      </c>
      <c r="F203" t="n">
        <v>37.97</v>
      </c>
      <c r="G203" t="n">
        <v>75.94</v>
      </c>
      <c r="H203" t="n">
        <v>1.21</v>
      </c>
      <c r="I203" t="n">
        <v>30</v>
      </c>
      <c r="J203" t="n">
        <v>116.37</v>
      </c>
      <c r="K203" t="n">
        <v>41.65</v>
      </c>
      <c r="L203" t="n">
        <v>8</v>
      </c>
      <c r="M203" t="n">
        <v>28</v>
      </c>
      <c r="N203" t="n">
        <v>16.72</v>
      </c>
      <c r="O203" t="n">
        <v>14585.96</v>
      </c>
      <c r="P203" t="n">
        <v>320.5</v>
      </c>
      <c r="Q203" t="n">
        <v>790.17</v>
      </c>
      <c r="R203" t="n">
        <v>108.87</v>
      </c>
      <c r="S203" t="n">
        <v>58.53</v>
      </c>
      <c r="T203" t="n">
        <v>17973.09</v>
      </c>
      <c r="U203" t="n">
        <v>0.54</v>
      </c>
      <c r="V203" t="n">
        <v>0.76</v>
      </c>
      <c r="W203" t="n">
        <v>2.62</v>
      </c>
      <c r="X203" t="n">
        <v>1.07</v>
      </c>
      <c r="Y203" t="n">
        <v>0.5</v>
      </c>
      <c r="Z203" t="n">
        <v>10</v>
      </c>
    </row>
    <row r="204">
      <c r="A204" t="n">
        <v>8</v>
      </c>
      <c r="B204" t="n">
        <v>50</v>
      </c>
      <c r="C204" t="inlineStr">
        <is>
          <t xml:space="preserve">CONCLUIDO	</t>
        </is>
      </c>
      <c r="D204" t="n">
        <v>2.4737</v>
      </c>
      <c r="E204" t="n">
        <v>40.42</v>
      </c>
      <c r="F204" t="n">
        <v>37.81</v>
      </c>
      <c r="G204" t="n">
        <v>87.26000000000001</v>
      </c>
      <c r="H204" t="n">
        <v>1.35</v>
      </c>
      <c r="I204" t="n">
        <v>26</v>
      </c>
      <c r="J204" t="n">
        <v>117.66</v>
      </c>
      <c r="K204" t="n">
        <v>41.65</v>
      </c>
      <c r="L204" t="n">
        <v>9</v>
      </c>
      <c r="M204" t="n">
        <v>24</v>
      </c>
      <c r="N204" t="n">
        <v>17.01</v>
      </c>
      <c r="O204" t="n">
        <v>14745.39</v>
      </c>
      <c r="P204" t="n">
        <v>312.26</v>
      </c>
      <c r="Q204" t="n">
        <v>790.1799999999999</v>
      </c>
      <c r="R204" t="n">
        <v>103.87</v>
      </c>
      <c r="S204" t="n">
        <v>58.53</v>
      </c>
      <c r="T204" t="n">
        <v>15491.45</v>
      </c>
      <c r="U204" t="n">
        <v>0.5600000000000001</v>
      </c>
      <c r="V204" t="n">
        <v>0.77</v>
      </c>
      <c r="W204" t="n">
        <v>2.61</v>
      </c>
      <c r="X204" t="n">
        <v>0.91</v>
      </c>
      <c r="Y204" t="n">
        <v>0.5</v>
      </c>
      <c r="Z204" t="n">
        <v>10</v>
      </c>
    </row>
    <row r="205">
      <c r="A205" t="n">
        <v>9</v>
      </c>
      <c r="B205" t="n">
        <v>50</v>
      </c>
      <c r="C205" t="inlineStr">
        <is>
          <t xml:space="preserve">CONCLUIDO	</t>
        </is>
      </c>
      <c r="D205" t="n">
        <v>2.4839</v>
      </c>
      <c r="E205" t="n">
        <v>40.26</v>
      </c>
      <c r="F205" t="n">
        <v>37.71</v>
      </c>
      <c r="G205" t="n">
        <v>98.38</v>
      </c>
      <c r="H205" t="n">
        <v>1.48</v>
      </c>
      <c r="I205" t="n">
        <v>23</v>
      </c>
      <c r="J205" t="n">
        <v>118.96</v>
      </c>
      <c r="K205" t="n">
        <v>41.65</v>
      </c>
      <c r="L205" t="n">
        <v>10</v>
      </c>
      <c r="M205" t="n">
        <v>21</v>
      </c>
      <c r="N205" t="n">
        <v>17.31</v>
      </c>
      <c r="O205" t="n">
        <v>14905.25</v>
      </c>
      <c r="P205" t="n">
        <v>306.34</v>
      </c>
      <c r="Q205" t="n">
        <v>790.1799999999999</v>
      </c>
      <c r="R205" t="n">
        <v>100.62</v>
      </c>
      <c r="S205" t="n">
        <v>58.53</v>
      </c>
      <c r="T205" t="n">
        <v>13885.87</v>
      </c>
      <c r="U205" t="n">
        <v>0.58</v>
      </c>
      <c r="V205" t="n">
        <v>0.77</v>
      </c>
      <c r="W205" t="n">
        <v>2.6</v>
      </c>
      <c r="X205" t="n">
        <v>0.8100000000000001</v>
      </c>
      <c r="Y205" t="n">
        <v>0.5</v>
      </c>
      <c r="Z205" t="n">
        <v>10</v>
      </c>
    </row>
    <row r="206">
      <c r="A206" t="n">
        <v>10</v>
      </c>
      <c r="B206" t="n">
        <v>50</v>
      </c>
      <c r="C206" t="inlineStr">
        <is>
          <t xml:space="preserve">CONCLUIDO	</t>
        </is>
      </c>
      <c r="D206" t="n">
        <v>2.4907</v>
      </c>
      <c r="E206" t="n">
        <v>40.15</v>
      </c>
      <c r="F206" t="n">
        <v>37.65</v>
      </c>
      <c r="G206" t="n">
        <v>107.56</v>
      </c>
      <c r="H206" t="n">
        <v>1.61</v>
      </c>
      <c r="I206" t="n">
        <v>21</v>
      </c>
      <c r="J206" t="n">
        <v>120.26</v>
      </c>
      <c r="K206" t="n">
        <v>41.65</v>
      </c>
      <c r="L206" t="n">
        <v>11</v>
      </c>
      <c r="M206" t="n">
        <v>19</v>
      </c>
      <c r="N206" t="n">
        <v>17.61</v>
      </c>
      <c r="O206" t="n">
        <v>15065.56</v>
      </c>
      <c r="P206" t="n">
        <v>299.11</v>
      </c>
      <c r="Q206" t="n">
        <v>790.16</v>
      </c>
      <c r="R206" t="n">
        <v>98.2</v>
      </c>
      <c r="S206" t="n">
        <v>58.53</v>
      </c>
      <c r="T206" t="n">
        <v>12684.88</v>
      </c>
      <c r="U206" t="n">
        <v>0.6</v>
      </c>
      <c r="V206" t="n">
        <v>0.77</v>
      </c>
      <c r="W206" t="n">
        <v>2.61</v>
      </c>
      <c r="X206" t="n">
        <v>0.74</v>
      </c>
      <c r="Y206" t="n">
        <v>0.5</v>
      </c>
      <c r="Z206" t="n">
        <v>10</v>
      </c>
    </row>
    <row r="207">
      <c r="A207" t="n">
        <v>11</v>
      </c>
      <c r="B207" t="n">
        <v>50</v>
      </c>
      <c r="C207" t="inlineStr">
        <is>
          <t xml:space="preserve">CONCLUIDO	</t>
        </is>
      </c>
      <c r="D207" t="n">
        <v>2.4978</v>
      </c>
      <c r="E207" t="n">
        <v>40.03</v>
      </c>
      <c r="F207" t="n">
        <v>37.58</v>
      </c>
      <c r="G207" t="n">
        <v>118.66</v>
      </c>
      <c r="H207" t="n">
        <v>1.74</v>
      </c>
      <c r="I207" t="n">
        <v>19</v>
      </c>
      <c r="J207" t="n">
        <v>121.56</v>
      </c>
      <c r="K207" t="n">
        <v>41.65</v>
      </c>
      <c r="L207" t="n">
        <v>12</v>
      </c>
      <c r="M207" t="n">
        <v>13</v>
      </c>
      <c r="N207" t="n">
        <v>17.91</v>
      </c>
      <c r="O207" t="n">
        <v>15226.31</v>
      </c>
      <c r="P207" t="n">
        <v>292.54</v>
      </c>
      <c r="Q207" t="n">
        <v>790.1799999999999</v>
      </c>
      <c r="R207" t="n">
        <v>95.62</v>
      </c>
      <c r="S207" t="n">
        <v>58.53</v>
      </c>
      <c r="T207" t="n">
        <v>11405.6</v>
      </c>
      <c r="U207" t="n">
        <v>0.61</v>
      </c>
      <c r="V207" t="n">
        <v>0.77</v>
      </c>
      <c r="W207" t="n">
        <v>2.61</v>
      </c>
      <c r="X207" t="n">
        <v>0.67</v>
      </c>
      <c r="Y207" t="n">
        <v>0.5</v>
      </c>
      <c r="Z207" t="n">
        <v>10</v>
      </c>
    </row>
    <row r="208">
      <c r="A208" t="n">
        <v>12</v>
      </c>
      <c r="B208" t="n">
        <v>50</v>
      </c>
      <c r="C208" t="inlineStr">
        <is>
          <t xml:space="preserve">CONCLUIDO	</t>
        </is>
      </c>
      <c r="D208" t="n">
        <v>2.5011</v>
      </c>
      <c r="E208" t="n">
        <v>39.98</v>
      </c>
      <c r="F208" t="n">
        <v>37.55</v>
      </c>
      <c r="G208" t="n">
        <v>125.15</v>
      </c>
      <c r="H208" t="n">
        <v>1.87</v>
      </c>
      <c r="I208" t="n">
        <v>18</v>
      </c>
      <c r="J208" t="n">
        <v>122.87</v>
      </c>
      <c r="K208" t="n">
        <v>41.65</v>
      </c>
      <c r="L208" t="n">
        <v>13</v>
      </c>
      <c r="M208" t="n">
        <v>6</v>
      </c>
      <c r="N208" t="n">
        <v>18.22</v>
      </c>
      <c r="O208" t="n">
        <v>15387.5</v>
      </c>
      <c r="P208" t="n">
        <v>291.4</v>
      </c>
      <c r="Q208" t="n">
        <v>790.16</v>
      </c>
      <c r="R208" t="n">
        <v>94.42</v>
      </c>
      <c r="S208" t="n">
        <v>58.53</v>
      </c>
      <c r="T208" t="n">
        <v>10807.17</v>
      </c>
      <c r="U208" t="n">
        <v>0.62</v>
      </c>
      <c r="V208" t="n">
        <v>0.77</v>
      </c>
      <c r="W208" t="n">
        <v>2.61</v>
      </c>
      <c r="X208" t="n">
        <v>0.64</v>
      </c>
      <c r="Y208" t="n">
        <v>0.5</v>
      </c>
      <c r="Z208" t="n">
        <v>10</v>
      </c>
    </row>
    <row r="209">
      <c r="A209" t="n">
        <v>13</v>
      </c>
      <c r="B209" t="n">
        <v>50</v>
      </c>
      <c r="C209" t="inlineStr">
        <is>
          <t xml:space="preserve">CONCLUIDO	</t>
        </is>
      </c>
      <c r="D209" t="n">
        <v>2.5037</v>
      </c>
      <c r="E209" t="n">
        <v>39.94</v>
      </c>
      <c r="F209" t="n">
        <v>37.53</v>
      </c>
      <c r="G209" t="n">
        <v>132.45</v>
      </c>
      <c r="H209" t="n">
        <v>1.99</v>
      </c>
      <c r="I209" t="n">
        <v>17</v>
      </c>
      <c r="J209" t="n">
        <v>124.18</v>
      </c>
      <c r="K209" t="n">
        <v>41.65</v>
      </c>
      <c r="L209" t="n">
        <v>14</v>
      </c>
      <c r="M209" t="n">
        <v>2</v>
      </c>
      <c r="N209" t="n">
        <v>18.53</v>
      </c>
      <c r="O209" t="n">
        <v>15549.15</v>
      </c>
      <c r="P209" t="n">
        <v>289.8</v>
      </c>
      <c r="Q209" t="n">
        <v>790.16</v>
      </c>
      <c r="R209" t="n">
        <v>93.55</v>
      </c>
      <c r="S209" t="n">
        <v>58.53</v>
      </c>
      <c r="T209" t="n">
        <v>10380.63</v>
      </c>
      <c r="U209" t="n">
        <v>0.63</v>
      </c>
      <c r="V209" t="n">
        <v>0.77</v>
      </c>
      <c r="W209" t="n">
        <v>2.62</v>
      </c>
      <c r="X209" t="n">
        <v>0.63</v>
      </c>
      <c r="Y209" t="n">
        <v>0.5</v>
      </c>
      <c r="Z209" t="n">
        <v>10</v>
      </c>
    </row>
    <row r="210">
      <c r="A210" t="n">
        <v>14</v>
      </c>
      <c r="B210" t="n">
        <v>50</v>
      </c>
      <c r="C210" t="inlineStr">
        <is>
          <t xml:space="preserve">CONCLUIDO	</t>
        </is>
      </c>
      <c r="D210" t="n">
        <v>2.504</v>
      </c>
      <c r="E210" t="n">
        <v>39.94</v>
      </c>
      <c r="F210" t="n">
        <v>37.52</v>
      </c>
      <c r="G210" t="n">
        <v>132.43</v>
      </c>
      <c r="H210" t="n">
        <v>2.11</v>
      </c>
      <c r="I210" t="n">
        <v>17</v>
      </c>
      <c r="J210" t="n">
        <v>125.49</v>
      </c>
      <c r="K210" t="n">
        <v>41.65</v>
      </c>
      <c r="L210" t="n">
        <v>15</v>
      </c>
      <c r="M210" t="n">
        <v>0</v>
      </c>
      <c r="N210" t="n">
        <v>18.84</v>
      </c>
      <c r="O210" t="n">
        <v>15711.24</v>
      </c>
      <c r="P210" t="n">
        <v>292.47</v>
      </c>
      <c r="Q210" t="n">
        <v>790.16</v>
      </c>
      <c r="R210" t="n">
        <v>93.27</v>
      </c>
      <c r="S210" t="n">
        <v>58.53</v>
      </c>
      <c r="T210" t="n">
        <v>10239.87</v>
      </c>
      <c r="U210" t="n">
        <v>0.63</v>
      </c>
      <c r="V210" t="n">
        <v>0.77</v>
      </c>
      <c r="W210" t="n">
        <v>2.62</v>
      </c>
      <c r="X210" t="n">
        <v>0.62</v>
      </c>
      <c r="Y210" t="n">
        <v>0.5</v>
      </c>
      <c r="Z210" t="n">
        <v>10</v>
      </c>
    </row>
    <row r="211">
      <c r="A211" t="n">
        <v>0</v>
      </c>
      <c r="B211" t="n">
        <v>25</v>
      </c>
      <c r="C211" t="inlineStr">
        <is>
          <t xml:space="preserve">CONCLUIDO	</t>
        </is>
      </c>
      <c r="D211" t="n">
        <v>2.026</v>
      </c>
      <c r="E211" t="n">
        <v>49.36</v>
      </c>
      <c r="F211" t="n">
        <v>44.7</v>
      </c>
      <c r="G211" t="n">
        <v>13.02</v>
      </c>
      <c r="H211" t="n">
        <v>0.28</v>
      </c>
      <c r="I211" t="n">
        <v>206</v>
      </c>
      <c r="J211" t="n">
        <v>61.76</v>
      </c>
      <c r="K211" t="n">
        <v>28.92</v>
      </c>
      <c r="L211" t="n">
        <v>1</v>
      </c>
      <c r="M211" t="n">
        <v>204</v>
      </c>
      <c r="N211" t="n">
        <v>6.84</v>
      </c>
      <c r="O211" t="n">
        <v>7851.41</v>
      </c>
      <c r="P211" t="n">
        <v>283.3</v>
      </c>
      <c r="Q211" t="n">
        <v>790.22</v>
      </c>
      <c r="R211" t="n">
        <v>333.91</v>
      </c>
      <c r="S211" t="n">
        <v>58.53</v>
      </c>
      <c r="T211" t="n">
        <v>129613.29</v>
      </c>
      <c r="U211" t="n">
        <v>0.18</v>
      </c>
      <c r="V211" t="n">
        <v>0.65</v>
      </c>
      <c r="W211" t="n">
        <v>2.91</v>
      </c>
      <c r="X211" t="n">
        <v>7.8</v>
      </c>
      <c r="Y211" t="n">
        <v>0.5</v>
      </c>
      <c r="Z211" t="n">
        <v>10</v>
      </c>
    </row>
    <row r="212">
      <c r="A212" t="n">
        <v>1</v>
      </c>
      <c r="B212" t="n">
        <v>25</v>
      </c>
      <c r="C212" t="inlineStr">
        <is>
          <t xml:space="preserve">CONCLUIDO	</t>
        </is>
      </c>
      <c r="D212" t="n">
        <v>2.3122</v>
      </c>
      <c r="E212" t="n">
        <v>43.25</v>
      </c>
      <c r="F212" t="n">
        <v>40.22</v>
      </c>
      <c r="G212" t="n">
        <v>27.11</v>
      </c>
      <c r="H212" t="n">
        <v>0.55</v>
      </c>
      <c r="I212" t="n">
        <v>89</v>
      </c>
      <c r="J212" t="n">
        <v>62.92</v>
      </c>
      <c r="K212" t="n">
        <v>28.92</v>
      </c>
      <c r="L212" t="n">
        <v>2</v>
      </c>
      <c r="M212" t="n">
        <v>87</v>
      </c>
      <c r="N212" t="n">
        <v>7</v>
      </c>
      <c r="O212" t="n">
        <v>7994.37</v>
      </c>
      <c r="P212" t="n">
        <v>244.41</v>
      </c>
      <c r="Q212" t="n">
        <v>790.21</v>
      </c>
      <c r="R212" t="n">
        <v>183.98</v>
      </c>
      <c r="S212" t="n">
        <v>58.53</v>
      </c>
      <c r="T212" t="n">
        <v>55234.57</v>
      </c>
      <c r="U212" t="n">
        <v>0.32</v>
      </c>
      <c r="V212" t="n">
        <v>0.72</v>
      </c>
      <c r="W212" t="n">
        <v>2.72</v>
      </c>
      <c r="X212" t="n">
        <v>3.31</v>
      </c>
      <c r="Y212" t="n">
        <v>0.5</v>
      </c>
      <c r="Z212" t="n">
        <v>10</v>
      </c>
    </row>
    <row r="213">
      <c r="A213" t="n">
        <v>2</v>
      </c>
      <c r="B213" t="n">
        <v>25</v>
      </c>
      <c r="C213" t="inlineStr">
        <is>
          <t xml:space="preserve">CONCLUIDO	</t>
        </is>
      </c>
      <c r="D213" t="n">
        <v>2.4076</v>
      </c>
      <c r="E213" t="n">
        <v>41.54</v>
      </c>
      <c r="F213" t="n">
        <v>38.96</v>
      </c>
      <c r="G213" t="n">
        <v>41.74</v>
      </c>
      <c r="H213" t="n">
        <v>0.8100000000000001</v>
      </c>
      <c r="I213" t="n">
        <v>56</v>
      </c>
      <c r="J213" t="n">
        <v>64.08</v>
      </c>
      <c r="K213" t="n">
        <v>28.92</v>
      </c>
      <c r="L213" t="n">
        <v>3</v>
      </c>
      <c r="M213" t="n">
        <v>54</v>
      </c>
      <c r="N213" t="n">
        <v>7.16</v>
      </c>
      <c r="O213" t="n">
        <v>8137.65</v>
      </c>
      <c r="P213" t="n">
        <v>226.52</v>
      </c>
      <c r="Q213" t="n">
        <v>790.17</v>
      </c>
      <c r="R213" t="n">
        <v>141.78</v>
      </c>
      <c r="S213" t="n">
        <v>58.53</v>
      </c>
      <c r="T213" t="n">
        <v>34299.28</v>
      </c>
      <c r="U213" t="n">
        <v>0.41</v>
      </c>
      <c r="V213" t="n">
        <v>0.74</v>
      </c>
      <c r="W213" t="n">
        <v>2.67</v>
      </c>
      <c r="X213" t="n">
        <v>2.06</v>
      </c>
      <c r="Y213" t="n">
        <v>0.5</v>
      </c>
      <c r="Z213" t="n">
        <v>10</v>
      </c>
    </row>
    <row r="214">
      <c r="A214" t="n">
        <v>3</v>
      </c>
      <c r="B214" t="n">
        <v>25</v>
      </c>
      <c r="C214" t="inlineStr">
        <is>
          <t xml:space="preserve">CONCLUIDO	</t>
        </is>
      </c>
      <c r="D214" t="n">
        <v>2.4563</v>
      </c>
      <c r="E214" t="n">
        <v>40.71</v>
      </c>
      <c r="F214" t="n">
        <v>38.36</v>
      </c>
      <c r="G214" t="n">
        <v>57.54</v>
      </c>
      <c r="H214" t="n">
        <v>1.07</v>
      </c>
      <c r="I214" t="n">
        <v>40</v>
      </c>
      <c r="J214" t="n">
        <v>65.25</v>
      </c>
      <c r="K214" t="n">
        <v>28.92</v>
      </c>
      <c r="L214" t="n">
        <v>4</v>
      </c>
      <c r="M214" t="n">
        <v>34</v>
      </c>
      <c r="N214" t="n">
        <v>7.33</v>
      </c>
      <c r="O214" t="n">
        <v>8281.25</v>
      </c>
      <c r="P214" t="n">
        <v>211.43</v>
      </c>
      <c r="Q214" t="n">
        <v>790.16</v>
      </c>
      <c r="R214" t="n">
        <v>121.89</v>
      </c>
      <c r="S214" t="n">
        <v>58.53</v>
      </c>
      <c r="T214" t="n">
        <v>24434.04</v>
      </c>
      <c r="U214" t="n">
        <v>0.48</v>
      </c>
      <c r="V214" t="n">
        <v>0.76</v>
      </c>
      <c r="W214" t="n">
        <v>2.64</v>
      </c>
      <c r="X214" t="n">
        <v>1.46</v>
      </c>
      <c r="Y214" t="n">
        <v>0.5</v>
      </c>
      <c r="Z214" t="n">
        <v>10</v>
      </c>
    </row>
    <row r="215">
      <c r="A215" t="n">
        <v>4</v>
      </c>
      <c r="B215" t="n">
        <v>25</v>
      </c>
      <c r="C215" t="inlineStr">
        <is>
          <t xml:space="preserve">CONCLUIDO	</t>
        </is>
      </c>
      <c r="D215" t="n">
        <v>2.4726</v>
      </c>
      <c r="E215" t="n">
        <v>40.44</v>
      </c>
      <c r="F215" t="n">
        <v>38.17</v>
      </c>
      <c r="G215" t="n">
        <v>67.37</v>
      </c>
      <c r="H215" t="n">
        <v>1.31</v>
      </c>
      <c r="I215" t="n">
        <v>34</v>
      </c>
      <c r="J215" t="n">
        <v>66.42</v>
      </c>
      <c r="K215" t="n">
        <v>28.92</v>
      </c>
      <c r="L215" t="n">
        <v>5</v>
      </c>
      <c r="M215" t="n">
        <v>7</v>
      </c>
      <c r="N215" t="n">
        <v>7.49</v>
      </c>
      <c r="O215" t="n">
        <v>8425.16</v>
      </c>
      <c r="P215" t="n">
        <v>204.61</v>
      </c>
      <c r="Q215" t="n">
        <v>790.1900000000001</v>
      </c>
      <c r="R215" t="n">
        <v>114.68</v>
      </c>
      <c r="S215" t="n">
        <v>58.53</v>
      </c>
      <c r="T215" t="n">
        <v>20858.8</v>
      </c>
      <c r="U215" t="n">
        <v>0.51</v>
      </c>
      <c r="V215" t="n">
        <v>0.76</v>
      </c>
      <c r="W215" t="n">
        <v>2.66</v>
      </c>
      <c r="X215" t="n">
        <v>1.27</v>
      </c>
      <c r="Y215" t="n">
        <v>0.5</v>
      </c>
      <c r="Z215" t="n">
        <v>10</v>
      </c>
    </row>
    <row r="216">
      <c r="A216" t="n">
        <v>5</v>
      </c>
      <c r="B216" t="n">
        <v>25</v>
      </c>
      <c r="C216" t="inlineStr">
        <is>
          <t xml:space="preserve">CONCLUIDO	</t>
        </is>
      </c>
      <c r="D216" t="n">
        <v>2.4759</v>
      </c>
      <c r="E216" t="n">
        <v>40.39</v>
      </c>
      <c r="F216" t="n">
        <v>38.14</v>
      </c>
      <c r="G216" t="n">
        <v>69.34</v>
      </c>
      <c r="H216" t="n">
        <v>1.55</v>
      </c>
      <c r="I216" t="n">
        <v>33</v>
      </c>
      <c r="J216" t="n">
        <v>67.59</v>
      </c>
      <c r="K216" t="n">
        <v>28.92</v>
      </c>
      <c r="L216" t="n">
        <v>6</v>
      </c>
      <c r="M216" t="n">
        <v>0</v>
      </c>
      <c r="N216" t="n">
        <v>7.66</v>
      </c>
      <c r="O216" t="n">
        <v>8569.4</v>
      </c>
      <c r="P216" t="n">
        <v>207.83</v>
      </c>
      <c r="Q216" t="n">
        <v>790.1799999999999</v>
      </c>
      <c r="R216" t="n">
        <v>112.98</v>
      </c>
      <c r="S216" t="n">
        <v>58.53</v>
      </c>
      <c r="T216" t="n">
        <v>20014.62</v>
      </c>
      <c r="U216" t="n">
        <v>0.52</v>
      </c>
      <c r="V216" t="n">
        <v>0.76</v>
      </c>
      <c r="W216" t="n">
        <v>2.67</v>
      </c>
      <c r="X216" t="n">
        <v>1.23</v>
      </c>
      <c r="Y216" t="n">
        <v>0.5</v>
      </c>
      <c r="Z216" t="n">
        <v>10</v>
      </c>
    </row>
    <row r="217">
      <c r="A217" t="n">
        <v>0</v>
      </c>
      <c r="B217" t="n">
        <v>85</v>
      </c>
      <c r="C217" t="inlineStr">
        <is>
          <t xml:space="preserve">CONCLUIDO	</t>
        </is>
      </c>
      <c r="D217" t="n">
        <v>1.2701</v>
      </c>
      <c r="E217" t="n">
        <v>78.73</v>
      </c>
      <c r="F217" t="n">
        <v>58.13</v>
      </c>
      <c r="G217" t="n">
        <v>6.48</v>
      </c>
      <c r="H217" t="n">
        <v>0.11</v>
      </c>
      <c r="I217" t="n">
        <v>538</v>
      </c>
      <c r="J217" t="n">
        <v>167.88</v>
      </c>
      <c r="K217" t="n">
        <v>51.39</v>
      </c>
      <c r="L217" t="n">
        <v>1</v>
      </c>
      <c r="M217" t="n">
        <v>536</v>
      </c>
      <c r="N217" t="n">
        <v>30.49</v>
      </c>
      <c r="O217" t="n">
        <v>20939.59</v>
      </c>
      <c r="P217" t="n">
        <v>736.92</v>
      </c>
      <c r="Q217" t="n">
        <v>790.37</v>
      </c>
      <c r="R217" t="n">
        <v>783.39</v>
      </c>
      <c r="S217" t="n">
        <v>58.53</v>
      </c>
      <c r="T217" t="n">
        <v>352695.93</v>
      </c>
      <c r="U217" t="n">
        <v>0.07000000000000001</v>
      </c>
      <c r="V217" t="n">
        <v>0.5</v>
      </c>
      <c r="W217" t="n">
        <v>3.47</v>
      </c>
      <c r="X217" t="n">
        <v>21.21</v>
      </c>
      <c r="Y217" t="n">
        <v>0.5</v>
      </c>
      <c r="Z217" t="n">
        <v>10</v>
      </c>
    </row>
    <row r="218">
      <c r="A218" t="n">
        <v>1</v>
      </c>
      <c r="B218" t="n">
        <v>85</v>
      </c>
      <c r="C218" t="inlineStr">
        <is>
          <t xml:space="preserve">CONCLUIDO	</t>
        </is>
      </c>
      <c r="D218" t="n">
        <v>1.8562</v>
      </c>
      <c r="E218" t="n">
        <v>53.87</v>
      </c>
      <c r="F218" t="n">
        <v>44.59</v>
      </c>
      <c r="G218" t="n">
        <v>13.11</v>
      </c>
      <c r="H218" t="n">
        <v>0.21</v>
      </c>
      <c r="I218" t="n">
        <v>204</v>
      </c>
      <c r="J218" t="n">
        <v>169.33</v>
      </c>
      <c r="K218" t="n">
        <v>51.39</v>
      </c>
      <c r="L218" t="n">
        <v>2</v>
      </c>
      <c r="M218" t="n">
        <v>202</v>
      </c>
      <c r="N218" t="n">
        <v>30.94</v>
      </c>
      <c r="O218" t="n">
        <v>21118.46</v>
      </c>
      <c r="P218" t="n">
        <v>561.84</v>
      </c>
      <c r="Q218" t="n">
        <v>790.22</v>
      </c>
      <c r="R218" t="n">
        <v>330.16</v>
      </c>
      <c r="S218" t="n">
        <v>58.53</v>
      </c>
      <c r="T218" t="n">
        <v>127751.08</v>
      </c>
      <c r="U218" t="n">
        <v>0.18</v>
      </c>
      <c r="V218" t="n">
        <v>0.65</v>
      </c>
      <c r="W218" t="n">
        <v>2.9</v>
      </c>
      <c r="X218" t="n">
        <v>7.68</v>
      </c>
      <c r="Y218" t="n">
        <v>0.5</v>
      </c>
      <c r="Z218" t="n">
        <v>10</v>
      </c>
    </row>
    <row r="219">
      <c r="A219" t="n">
        <v>2</v>
      </c>
      <c r="B219" t="n">
        <v>85</v>
      </c>
      <c r="C219" t="inlineStr">
        <is>
          <t xml:space="preserve">CONCLUIDO	</t>
        </is>
      </c>
      <c r="D219" t="n">
        <v>2.0731</v>
      </c>
      <c r="E219" t="n">
        <v>48.24</v>
      </c>
      <c r="F219" t="n">
        <v>41.6</v>
      </c>
      <c r="G219" t="n">
        <v>19.81</v>
      </c>
      <c r="H219" t="n">
        <v>0.31</v>
      </c>
      <c r="I219" t="n">
        <v>126</v>
      </c>
      <c r="J219" t="n">
        <v>170.79</v>
      </c>
      <c r="K219" t="n">
        <v>51.39</v>
      </c>
      <c r="L219" t="n">
        <v>3</v>
      </c>
      <c r="M219" t="n">
        <v>124</v>
      </c>
      <c r="N219" t="n">
        <v>31.4</v>
      </c>
      <c r="O219" t="n">
        <v>21297.94</v>
      </c>
      <c r="P219" t="n">
        <v>521.1900000000001</v>
      </c>
      <c r="Q219" t="n">
        <v>790.1799999999999</v>
      </c>
      <c r="R219" t="n">
        <v>229.83</v>
      </c>
      <c r="S219" t="n">
        <v>58.53</v>
      </c>
      <c r="T219" t="n">
        <v>77973.12</v>
      </c>
      <c r="U219" t="n">
        <v>0.25</v>
      </c>
      <c r="V219" t="n">
        <v>0.7</v>
      </c>
      <c r="W219" t="n">
        <v>2.79</v>
      </c>
      <c r="X219" t="n">
        <v>4.69</v>
      </c>
      <c r="Y219" t="n">
        <v>0.5</v>
      </c>
      <c r="Z219" t="n">
        <v>10</v>
      </c>
    </row>
    <row r="220">
      <c r="A220" t="n">
        <v>3</v>
      </c>
      <c r="B220" t="n">
        <v>85</v>
      </c>
      <c r="C220" t="inlineStr">
        <is>
          <t xml:space="preserve">CONCLUIDO	</t>
        </is>
      </c>
      <c r="D220" t="n">
        <v>2.1835</v>
      </c>
      <c r="E220" t="n">
        <v>45.8</v>
      </c>
      <c r="F220" t="n">
        <v>40.31</v>
      </c>
      <c r="G220" t="n">
        <v>26.29</v>
      </c>
      <c r="H220" t="n">
        <v>0.41</v>
      </c>
      <c r="I220" t="n">
        <v>92</v>
      </c>
      <c r="J220" t="n">
        <v>172.25</v>
      </c>
      <c r="K220" t="n">
        <v>51.39</v>
      </c>
      <c r="L220" t="n">
        <v>4</v>
      </c>
      <c r="M220" t="n">
        <v>90</v>
      </c>
      <c r="N220" t="n">
        <v>31.86</v>
      </c>
      <c r="O220" t="n">
        <v>21478.05</v>
      </c>
      <c r="P220" t="n">
        <v>502.25</v>
      </c>
      <c r="Q220" t="n">
        <v>790.17</v>
      </c>
      <c r="R220" t="n">
        <v>187</v>
      </c>
      <c r="S220" t="n">
        <v>58.53</v>
      </c>
      <c r="T220" t="n">
        <v>56728.88</v>
      </c>
      <c r="U220" t="n">
        <v>0.31</v>
      </c>
      <c r="V220" t="n">
        <v>0.72</v>
      </c>
      <c r="W220" t="n">
        <v>2.72</v>
      </c>
      <c r="X220" t="n">
        <v>3.4</v>
      </c>
      <c r="Y220" t="n">
        <v>0.5</v>
      </c>
      <c r="Z220" t="n">
        <v>10</v>
      </c>
    </row>
    <row r="221">
      <c r="A221" t="n">
        <v>4</v>
      </c>
      <c r="B221" t="n">
        <v>85</v>
      </c>
      <c r="C221" t="inlineStr">
        <is>
          <t xml:space="preserve">CONCLUIDO	</t>
        </is>
      </c>
      <c r="D221" t="n">
        <v>2.2548</v>
      </c>
      <c r="E221" t="n">
        <v>44.35</v>
      </c>
      <c r="F221" t="n">
        <v>39.54</v>
      </c>
      <c r="G221" t="n">
        <v>32.95</v>
      </c>
      <c r="H221" t="n">
        <v>0.51</v>
      </c>
      <c r="I221" t="n">
        <v>72</v>
      </c>
      <c r="J221" t="n">
        <v>173.71</v>
      </c>
      <c r="K221" t="n">
        <v>51.39</v>
      </c>
      <c r="L221" t="n">
        <v>5</v>
      </c>
      <c r="M221" t="n">
        <v>70</v>
      </c>
      <c r="N221" t="n">
        <v>32.32</v>
      </c>
      <c r="O221" t="n">
        <v>21658.78</v>
      </c>
      <c r="P221" t="n">
        <v>490.19</v>
      </c>
      <c r="Q221" t="n">
        <v>790.17</v>
      </c>
      <c r="R221" t="n">
        <v>160.94</v>
      </c>
      <c r="S221" t="n">
        <v>58.53</v>
      </c>
      <c r="T221" t="n">
        <v>43800.93</v>
      </c>
      <c r="U221" t="n">
        <v>0.36</v>
      </c>
      <c r="V221" t="n">
        <v>0.73</v>
      </c>
      <c r="W221" t="n">
        <v>2.69</v>
      </c>
      <c r="X221" t="n">
        <v>2.63</v>
      </c>
      <c r="Y221" t="n">
        <v>0.5</v>
      </c>
      <c r="Z221" t="n">
        <v>10</v>
      </c>
    </row>
    <row r="222">
      <c r="A222" t="n">
        <v>5</v>
      </c>
      <c r="B222" t="n">
        <v>85</v>
      </c>
      <c r="C222" t="inlineStr">
        <is>
          <t xml:space="preserve">CONCLUIDO	</t>
        </is>
      </c>
      <c r="D222" t="n">
        <v>2.3037</v>
      </c>
      <c r="E222" t="n">
        <v>43.41</v>
      </c>
      <c r="F222" t="n">
        <v>39.04</v>
      </c>
      <c r="G222" t="n">
        <v>39.7</v>
      </c>
      <c r="H222" t="n">
        <v>0.61</v>
      </c>
      <c r="I222" t="n">
        <v>59</v>
      </c>
      <c r="J222" t="n">
        <v>175.18</v>
      </c>
      <c r="K222" t="n">
        <v>51.39</v>
      </c>
      <c r="L222" t="n">
        <v>6</v>
      </c>
      <c r="M222" t="n">
        <v>57</v>
      </c>
      <c r="N222" t="n">
        <v>32.79</v>
      </c>
      <c r="O222" t="n">
        <v>21840.16</v>
      </c>
      <c r="P222" t="n">
        <v>480.98</v>
      </c>
      <c r="Q222" t="n">
        <v>790.17</v>
      </c>
      <c r="R222" t="n">
        <v>144.47</v>
      </c>
      <c r="S222" t="n">
        <v>58.53</v>
      </c>
      <c r="T222" t="n">
        <v>35628.24</v>
      </c>
      <c r="U222" t="n">
        <v>0.41</v>
      </c>
      <c r="V222" t="n">
        <v>0.74</v>
      </c>
      <c r="W222" t="n">
        <v>2.67</v>
      </c>
      <c r="X222" t="n">
        <v>2.13</v>
      </c>
      <c r="Y222" t="n">
        <v>0.5</v>
      </c>
      <c r="Z222" t="n">
        <v>10</v>
      </c>
    </row>
    <row r="223">
      <c r="A223" t="n">
        <v>6</v>
      </c>
      <c r="B223" t="n">
        <v>85</v>
      </c>
      <c r="C223" t="inlineStr">
        <is>
          <t xml:space="preserve">CONCLUIDO	</t>
        </is>
      </c>
      <c r="D223" t="n">
        <v>2.3364</v>
      </c>
      <c r="E223" t="n">
        <v>42.8</v>
      </c>
      <c r="F223" t="n">
        <v>38.73</v>
      </c>
      <c r="G223" t="n">
        <v>46.48</v>
      </c>
      <c r="H223" t="n">
        <v>0.7</v>
      </c>
      <c r="I223" t="n">
        <v>50</v>
      </c>
      <c r="J223" t="n">
        <v>176.66</v>
      </c>
      <c r="K223" t="n">
        <v>51.39</v>
      </c>
      <c r="L223" t="n">
        <v>7</v>
      </c>
      <c r="M223" t="n">
        <v>48</v>
      </c>
      <c r="N223" t="n">
        <v>33.27</v>
      </c>
      <c r="O223" t="n">
        <v>22022.17</v>
      </c>
      <c r="P223" t="n">
        <v>474.84</v>
      </c>
      <c r="Q223" t="n">
        <v>790.17</v>
      </c>
      <c r="R223" t="n">
        <v>134.45</v>
      </c>
      <c r="S223" t="n">
        <v>58.53</v>
      </c>
      <c r="T223" t="n">
        <v>30661.6</v>
      </c>
      <c r="U223" t="n">
        <v>0.44</v>
      </c>
      <c r="V223" t="n">
        <v>0.75</v>
      </c>
      <c r="W223" t="n">
        <v>2.66</v>
      </c>
      <c r="X223" t="n">
        <v>1.83</v>
      </c>
      <c r="Y223" t="n">
        <v>0.5</v>
      </c>
      <c r="Z223" t="n">
        <v>10</v>
      </c>
    </row>
    <row r="224">
      <c r="A224" t="n">
        <v>7</v>
      </c>
      <c r="B224" t="n">
        <v>85</v>
      </c>
      <c r="C224" t="inlineStr">
        <is>
          <t xml:space="preserve">CONCLUIDO	</t>
        </is>
      </c>
      <c r="D224" t="n">
        <v>2.3649</v>
      </c>
      <c r="E224" t="n">
        <v>42.28</v>
      </c>
      <c r="F224" t="n">
        <v>38.45</v>
      </c>
      <c r="G224" t="n">
        <v>53.66</v>
      </c>
      <c r="H224" t="n">
        <v>0.8</v>
      </c>
      <c r="I224" t="n">
        <v>43</v>
      </c>
      <c r="J224" t="n">
        <v>178.14</v>
      </c>
      <c r="K224" t="n">
        <v>51.39</v>
      </c>
      <c r="L224" t="n">
        <v>8</v>
      </c>
      <c r="M224" t="n">
        <v>41</v>
      </c>
      <c r="N224" t="n">
        <v>33.75</v>
      </c>
      <c r="O224" t="n">
        <v>22204.83</v>
      </c>
      <c r="P224" t="n">
        <v>468.79</v>
      </c>
      <c r="Q224" t="n">
        <v>790.1799999999999</v>
      </c>
      <c r="R224" t="n">
        <v>125.15</v>
      </c>
      <c r="S224" t="n">
        <v>58.53</v>
      </c>
      <c r="T224" t="n">
        <v>26050.67</v>
      </c>
      <c r="U224" t="n">
        <v>0.47</v>
      </c>
      <c r="V224" t="n">
        <v>0.75</v>
      </c>
      <c r="W224" t="n">
        <v>2.64</v>
      </c>
      <c r="X224" t="n">
        <v>1.55</v>
      </c>
      <c r="Y224" t="n">
        <v>0.5</v>
      </c>
      <c r="Z224" t="n">
        <v>10</v>
      </c>
    </row>
    <row r="225">
      <c r="A225" t="n">
        <v>8</v>
      </c>
      <c r="B225" t="n">
        <v>85</v>
      </c>
      <c r="C225" t="inlineStr">
        <is>
          <t xml:space="preserve">CONCLUIDO	</t>
        </is>
      </c>
      <c r="D225" t="n">
        <v>2.3852</v>
      </c>
      <c r="E225" t="n">
        <v>41.93</v>
      </c>
      <c r="F225" t="n">
        <v>38.27</v>
      </c>
      <c r="G225" t="n">
        <v>60.42</v>
      </c>
      <c r="H225" t="n">
        <v>0.89</v>
      </c>
      <c r="I225" t="n">
        <v>38</v>
      </c>
      <c r="J225" t="n">
        <v>179.63</v>
      </c>
      <c r="K225" t="n">
        <v>51.39</v>
      </c>
      <c r="L225" t="n">
        <v>9</v>
      </c>
      <c r="M225" t="n">
        <v>36</v>
      </c>
      <c r="N225" t="n">
        <v>34.24</v>
      </c>
      <c r="O225" t="n">
        <v>22388.15</v>
      </c>
      <c r="P225" t="n">
        <v>463.58</v>
      </c>
      <c r="Q225" t="n">
        <v>790.17</v>
      </c>
      <c r="R225" t="n">
        <v>118.87</v>
      </c>
      <c r="S225" t="n">
        <v>58.53</v>
      </c>
      <c r="T225" t="n">
        <v>22932.37</v>
      </c>
      <c r="U225" t="n">
        <v>0.49</v>
      </c>
      <c r="V225" t="n">
        <v>0.76</v>
      </c>
      <c r="W225" t="n">
        <v>2.63</v>
      </c>
      <c r="X225" t="n">
        <v>1.36</v>
      </c>
      <c r="Y225" t="n">
        <v>0.5</v>
      </c>
      <c r="Z225" t="n">
        <v>10</v>
      </c>
    </row>
    <row r="226">
      <c r="A226" t="n">
        <v>9</v>
      </c>
      <c r="B226" t="n">
        <v>85</v>
      </c>
      <c r="C226" t="inlineStr">
        <is>
          <t xml:space="preserve">CONCLUIDO	</t>
        </is>
      </c>
      <c r="D226" t="n">
        <v>2.4006</v>
      </c>
      <c r="E226" t="n">
        <v>41.66</v>
      </c>
      <c r="F226" t="n">
        <v>38.13</v>
      </c>
      <c r="G226" t="n">
        <v>67.29000000000001</v>
      </c>
      <c r="H226" t="n">
        <v>0.98</v>
      </c>
      <c r="I226" t="n">
        <v>34</v>
      </c>
      <c r="J226" t="n">
        <v>181.12</v>
      </c>
      <c r="K226" t="n">
        <v>51.39</v>
      </c>
      <c r="L226" t="n">
        <v>10</v>
      </c>
      <c r="M226" t="n">
        <v>32</v>
      </c>
      <c r="N226" t="n">
        <v>34.73</v>
      </c>
      <c r="O226" t="n">
        <v>22572.13</v>
      </c>
      <c r="P226" t="n">
        <v>459.32</v>
      </c>
      <c r="Q226" t="n">
        <v>790.16</v>
      </c>
      <c r="R226" t="n">
        <v>114.21</v>
      </c>
      <c r="S226" t="n">
        <v>58.53</v>
      </c>
      <c r="T226" t="n">
        <v>20623.14</v>
      </c>
      <c r="U226" t="n">
        <v>0.51</v>
      </c>
      <c r="V226" t="n">
        <v>0.76</v>
      </c>
      <c r="W226" t="n">
        <v>2.63</v>
      </c>
      <c r="X226" t="n">
        <v>1.23</v>
      </c>
      <c r="Y226" t="n">
        <v>0.5</v>
      </c>
      <c r="Z226" t="n">
        <v>10</v>
      </c>
    </row>
    <row r="227">
      <c r="A227" t="n">
        <v>10</v>
      </c>
      <c r="B227" t="n">
        <v>85</v>
      </c>
      <c r="C227" t="inlineStr">
        <is>
          <t xml:space="preserve">CONCLUIDO	</t>
        </is>
      </c>
      <c r="D227" t="n">
        <v>2.4127</v>
      </c>
      <c r="E227" t="n">
        <v>41.45</v>
      </c>
      <c r="F227" t="n">
        <v>38.02</v>
      </c>
      <c r="G227" t="n">
        <v>73.59</v>
      </c>
      <c r="H227" t="n">
        <v>1.07</v>
      </c>
      <c r="I227" t="n">
        <v>31</v>
      </c>
      <c r="J227" t="n">
        <v>182.62</v>
      </c>
      <c r="K227" t="n">
        <v>51.39</v>
      </c>
      <c r="L227" t="n">
        <v>11</v>
      </c>
      <c r="M227" t="n">
        <v>29</v>
      </c>
      <c r="N227" t="n">
        <v>35.22</v>
      </c>
      <c r="O227" t="n">
        <v>22756.91</v>
      </c>
      <c r="P227" t="n">
        <v>454.9</v>
      </c>
      <c r="Q227" t="n">
        <v>790.17</v>
      </c>
      <c r="R227" t="n">
        <v>110.66</v>
      </c>
      <c r="S227" t="n">
        <v>58.53</v>
      </c>
      <c r="T227" t="n">
        <v>18861.53</v>
      </c>
      <c r="U227" t="n">
        <v>0.53</v>
      </c>
      <c r="V227" t="n">
        <v>0.76</v>
      </c>
      <c r="W227" t="n">
        <v>2.63</v>
      </c>
      <c r="X227" t="n">
        <v>1.12</v>
      </c>
      <c r="Y227" t="n">
        <v>0.5</v>
      </c>
      <c r="Z227" t="n">
        <v>10</v>
      </c>
    </row>
    <row r="228">
      <c r="A228" t="n">
        <v>11</v>
      </c>
      <c r="B228" t="n">
        <v>85</v>
      </c>
      <c r="C228" t="inlineStr">
        <is>
          <t xml:space="preserve">CONCLUIDO	</t>
        </is>
      </c>
      <c r="D228" t="n">
        <v>2.4256</v>
      </c>
      <c r="E228" t="n">
        <v>41.23</v>
      </c>
      <c r="F228" t="n">
        <v>37.91</v>
      </c>
      <c r="G228" t="n">
        <v>81.23</v>
      </c>
      <c r="H228" t="n">
        <v>1.16</v>
      </c>
      <c r="I228" t="n">
        <v>28</v>
      </c>
      <c r="J228" t="n">
        <v>184.12</v>
      </c>
      <c r="K228" t="n">
        <v>51.39</v>
      </c>
      <c r="L228" t="n">
        <v>12</v>
      </c>
      <c r="M228" t="n">
        <v>26</v>
      </c>
      <c r="N228" t="n">
        <v>35.73</v>
      </c>
      <c r="O228" t="n">
        <v>22942.24</v>
      </c>
      <c r="P228" t="n">
        <v>451.33</v>
      </c>
      <c r="Q228" t="n">
        <v>790.16</v>
      </c>
      <c r="R228" t="n">
        <v>106.46</v>
      </c>
      <c r="S228" t="n">
        <v>58.53</v>
      </c>
      <c r="T228" t="n">
        <v>16781.1</v>
      </c>
      <c r="U228" t="n">
        <v>0.55</v>
      </c>
      <c r="V228" t="n">
        <v>0.77</v>
      </c>
      <c r="W228" t="n">
        <v>2.63</v>
      </c>
      <c r="X228" t="n">
        <v>1</v>
      </c>
      <c r="Y228" t="n">
        <v>0.5</v>
      </c>
      <c r="Z228" t="n">
        <v>10</v>
      </c>
    </row>
    <row r="229">
      <c r="A229" t="n">
        <v>12</v>
      </c>
      <c r="B229" t="n">
        <v>85</v>
      </c>
      <c r="C229" t="inlineStr">
        <is>
          <t xml:space="preserve">CONCLUIDO	</t>
        </is>
      </c>
      <c r="D229" t="n">
        <v>2.4347</v>
      </c>
      <c r="E229" t="n">
        <v>41.07</v>
      </c>
      <c r="F229" t="n">
        <v>37.82</v>
      </c>
      <c r="G229" t="n">
        <v>87.27</v>
      </c>
      <c r="H229" t="n">
        <v>1.24</v>
      </c>
      <c r="I229" t="n">
        <v>26</v>
      </c>
      <c r="J229" t="n">
        <v>185.63</v>
      </c>
      <c r="K229" t="n">
        <v>51.39</v>
      </c>
      <c r="L229" t="n">
        <v>13</v>
      </c>
      <c r="M229" t="n">
        <v>24</v>
      </c>
      <c r="N229" t="n">
        <v>36.24</v>
      </c>
      <c r="O229" t="n">
        <v>23128.27</v>
      </c>
      <c r="P229" t="n">
        <v>446.46</v>
      </c>
      <c r="Q229" t="n">
        <v>790.17</v>
      </c>
      <c r="R229" t="n">
        <v>103.99</v>
      </c>
      <c r="S229" t="n">
        <v>58.53</v>
      </c>
      <c r="T229" t="n">
        <v>15553.63</v>
      </c>
      <c r="U229" t="n">
        <v>0.5600000000000001</v>
      </c>
      <c r="V229" t="n">
        <v>0.77</v>
      </c>
      <c r="W229" t="n">
        <v>2.61</v>
      </c>
      <c r="X229" t="n">
        <v>0.92</v>
      </c>
      <c r="Y229" t="n">
        <v>0.5</v>
      </c>
      <c r="Z229" t="n">
        <v>10</v>
      </c>
    </row>
    <row r="230">
      <c r="A230" t="n">
        <v>13</v>
      </c>
      <c r="B230" t="n">
        <v>85</v>
      </c>
      <c r="C230" t="inlineStr">
        <is>
          <t xml:space="preserve">CONCLUIDO	</t>
        </is>
      </c>
      <c r="D230" t="n">
        <v>2.4424</v>
      </c>
      <c r="E230" t="n">
        <v>40.94</v>
      </c>
      <c r="F230" t="n">
        <v>37.76</v>
      </c>
      <c r="G230" t="n">
        <v>94.39</v>
      </c>
      <c r="H230" t="n">
        <v>1.33</v>
      </c>
      <c r="I230" t="n">
        <v>24</v>
      </c>
      <c r="J230" t="n">
        <v>187.14</v>
      </c>
      <c r="K230" t="n">
        <v>51.39</v>
      </c>
      <c r="L230" t="n">
        <v>14</v>
      </c>
      <c r="M230" t="n">
        <v>22</v>
      </c>
      <c r="N230" t="n">
        <v>36.75</v>
      </c>
      <c r="O230" t="n">
        <v>23314.98</v>
      </c>
      <c r="P230" t="n">
        <v>443.63</v>
      </c>
      <c r="Q230" t="n">
        <v>790.16</v>
      </c>
      <c r="R230" t="n">
        <v>101.88</v>
      </c>
      <c r="S230" t="n">
        <v>58.53</v>
      </c>
      <c r="T230" t="n">
        <v>14509.17</v>
      </c>
      <c r="U230" t="n">
        <v>0.57</v>
      </c>
      <c r="V230" t="n">
        <v>0.77</v>
      </c>
      <c r="W230" t="n">
        <v>2.61</v>
      </c>
      <c r="X230" t="n">
        <v>0.85</v>
      </c>
      <c r="Y230" t="n">
        <v>0.5</v>
      </c>
      <c r="Z230" t="n">
        <v>10</v>
      </c>
    </row>
    <row r="231">
      <c r="A231" t="n">
        <v>14</v>
      </c>
      <c r="B231" t="n">
        <v>85</v>
      </c>
      <c r="C231" t="inlineStr">
        <is>
          <t xml:space="preserve">CONCLUIDO	</t>
        </is>
      </c>
      <c r="D231" t="n">
        <v>2.4469</v>
      </c>
      <c r="E231" t="n">
        <v>40.87</v>
      </c>
      <c r="F231" t="n">
        <v>37.72</v>
      </c>
      <c r="G231" t="n">
        <v>98.39</v>
      </c>
      <c r="H231" t="n">
        <v>1.41</v>
      </c>
      <c r="I231" t="n">
        <v>23</v>
      </c>
      <c r="J231" t="n">
        <v>188.66</v>
      </c>
      <c r="K231" t="n">
        <v>51.39</v>
      </c>
      <c r="L231" t="n">
        <v>15</v>
      </c>
      <c r="M231" t="n">
        <v>21</v>
      </c>
      <c r="N231" t="n">
        <v>37.27</v>
      </c>
      <c r="O231" t="n">
        <v>23502.4</v>
      </c>
      <c r="P231" t="n">
        <v>441.12</v>
      </c>
      <c r="Q231" t="n">
        <v>790.17</v>
      </c>
      <c r="R231" t="n">
        <v>100.41</v>
      </c>
      <c r="S231" t="n">
        <v>58.53</v>
      </c>
      <c r="T231" t="n">
        <v>13780.92</v>
      </c>
      <c r="U231" t="n">
        <v>0.58</v>
      </c>
      <c r="V231" t="n">
        <v>0.77</v>
      </c>
      <c r="W231" t="n">
        <v>2.61</v>
      </c>
      <c r="X231" t="n">
        <v>0.8100000000000001</v>
      </c>
      <c r="Y231" t="n">
        <v>0.5</v>
      </c>
      <c r="Z231" t="n">
        <v>10</v>
      </c>
    </row>
    <row r="232">
      <c r="A232" t="n">
        <v>15</v>
      </c>
      <c r="B232" t="n">
        <v>85</v>
      </c>
      <c r="C232" t="inlineStr">
        <is>
          <t xml:space="preserve">CONCLUIDO	</t>
        </is>
      </c>
      <c r="D232" t="n">
        <v>2.4546</v>
      </c>
      <c r="E232" t="n">
        <v>40.74</v>
      </c>
      <c r="F232" t="n">
        <v>37.66</v>
      </c>
      <c r="G232" t="n">
        <v>107.59</v>
      </c>
      <c r="H232" t="n">
        <v>1.49</v>
      </c>
      <c r="I232" t="n">
        <v>21</v>
      </c>
      <c r="J232" t="n">
        <v>190.19</v>
      </c>
      <c r="K232" t="n">
        <v>51.39</v>
      </c>
      <c r="L232" t="n">
        <v>16</v>
      </c>
      <c r="M232" t="n">
        <v>19</v>
      </c>
      <c r="N232" t="n">
        <v>37.79</v>
      </c>
      <c r="O232" t="n">
        <v>23690.52</v>
      </c>
      <c r="P232" t="n">
        <v>437.63</v>
      </c>
      <c r="Q232" t="n">
        <v>790.17</v>
      </c>
      <c r="R232" t="n">
        <v>98.56999999999999</v>
      </c>
      <c r="S232" t="n">
        <v>58.53</v>
      </c>
      <c r="T232" t="n">
        <v>12867.91</v>
      </c>
      <c r="U232" t="n">
        <v>0.59</v>
      </c>
      <c r="V232" t="n">
        <v>0.77</v>
      </c>
      <c r="W232" t="n">
        <v>2.6</v>
      </c>
      <c r="X232" t="n">
        <v>0.75</v>
      </c>
      <c r="Y232" t="n">
        <v>0.5</v>
      </c>
      <c r="Z232" t="n">
        <v>10</v>
      </c>
    </row>
    <row r="233">
      <c r="A233" t="n">
        <v>16</v>
      </c>
      <c r="B233" t="n">
        <v>85</v>
      </c>
      <c r="C233" t="inlineStr">
        <is>
          <t xml:space="preserve">CONCLUIDO	</t>
        </is>
      </c>
      <c r="D233" t="n">
        <v>2.4595</v>
      </c>
      <c r="E233" t="n">
        <v>40.66</v>
      </c>
      <c r="F233" t="n">
        <v>37.61</v>
      </c>
      <c r="G233" t="n">
        <v>112.83</v>
      </c>
      <c r="H233" t="n">
        <v>1.57</v>
      </c>
      <c r="I233" t="n">
        <v>20</v>
      </c>
      <c r="J233" t="n">
        <v>191.72</v>
      </c>
      <c r="K233" t="n">
        <v>51.39</v>
      </c>
      <c r="L233" t="n">
        <v>17</v>
      </c>
      <c r="M233" t="n">
        <v>18</v>
      </c>
      <c r="N233" t="n">
        <v>38.33</v>
      </c>
      <c r="O233" t="n">
        <v>23879.37</v>
      </c>
      <c r="P233" t="n">
        <v>433.89</v>
      </c>
      <c r="Q233" t="n">
        <v>790.16</v>
      </c>
      <c r="R233" t="n">
        <v>96.98</v>
      </c>
      <c r="S233" t="n">
        <v>58.53</v>
      </c>
      <c r="T233" t="n">
        <v>12076.93</v>
      </c>
      <c r="U233" t="n">
        <v>0.6</v>
      </c>
      <c r="V233" t="n">
        <v>0.77</v>
      </c>
      <c r="W233" t="n">
        <v>2.6</v>
      </c>
      <c r="X233" t="n">
        <v>0.71</v>
      </c>
      <c r="Y233" t="n">
        <v>0.5</v>
      </c>
      <c r="Z233" t="n">
        <v>10</v>
      </c>
    </row>
    <row r="234">
      <c r="A234" t="n">
        <v>17</v>
      </c>
      <c r="B234" t="n">
        <v>85</v>
      </c>
      <c r="C234" t="inlineStr">
        <is>
          <t xml:space="preserve">CONCLUIDO	</t>
        </is>
      </c>
      <c r="D234" t="n">
        <v>2.4685</v>
      </c>
      <c r="E234" t="n">
        <v>40.51</v>
      </c>
      <c r="F234" t="n">
        <v>37.53</v>
      </c>
      <c r="G234" t="n">
        <v>125.09</v>
      </c>
      <c r="H234" t="n">
        <v>1.65</v>
      </c>
      <c r="I234" t="n">
        <v>18</v>
      </c>
      <c r="J234" t="n">
        <v>193.26</v>
      </c>
      <c r="K234" t="n">
        <v>51.39</v>
      </c>
      <c r="L234" t="n">
        <v>18</v>
      </c>
      <c r="M234" t="n">
        <v>16</v>
      </c>
      <c r="N234" t="n">
        <v>38.86</v>
      </c>
      <c r="O234" t="n">
        <v>24068.93</v>
      </c>
      <c r="P234" t="n">
        <v>427.16</v>
      </c>
      <c r="Q234" t="n">
        <v>790.16</v>
      </c>
      <c r="R234" t="n">
        <v>94.23999999999999</v>
      </c>
      <c r="S234" t="n">
        <v>58.53</v>
      </c>
      <c r="T234" t="n">
        <v>10717.81</v>
      </c>
      <c r="U234" t="n">
        <v>0.62</v>
      </c>
      <c r="V234" t="n">
        <v>0.77</v>
      </c>
      <c r="W234" t="n">
        <v>2.6</v>
      </c>
      <c r="X234" t="n">
        <v>0.62</v>
      </c>
      <c r="Y234" t="n">
        <v>0.5</v>
      </c>
      <c r="Z234" t="n">
        <v>10</v>
      </c>
    </row>
    <row r="235">
      <c r="A235" t="n">
        <v>18</v>
      </c>
      <c r="B235" t="n">
        <v>85</v>
      </c>
      <c r="C235" t="inlineStr">
        <is>
          <t xml:space="preserve">CONCLUIDO	</t>
        </is>
      </c>
      <c r="D235" t="n">
        <v>2.4678</v>
      </c>
      <c r="E235" t="n">
        <v>40.52</v>
      </c>
      <c r="F235" t="n">
        <v>37.54</v>
      </c>
      <c r="G235" t="n">
        <v>125.13</v>
      </c>
      <c r="H235" t="n">
        <v>1.73</v>
      </c>
      <c r="I235" t="n">
        <v>18</v>
      </c>
      <c r="J235" t="n">
        <v>194.8</v>
      </c>
      <c r="K235" t="n">
        <v>51.39</v>
      </c>
      <c r="L235" t="n">
        <v>19</v>
      </c>
      <c r="M235" t="n">
        <v>16</v>
      </c>
      <c r="N235" t="n">
        <v>39.41</v>
      </c>
      <c r="O235" t="n">
        <v>24259.23</v>
      </c>
      <c r="P235" t="n">
        <v>429.19</v>
      </c>
      <c r="Q235" t="n">
        <v>790.16</v>
      </c>
      <c r="R235" t="n">
        <v>94.78</v>
      </c>
      <c r="S235" t="n">
        <v>58.53</v>
      </c>
      <c r="T235" t="n">
        <v>10989.67</v>
      </c>
      <c r="U235" t="n">
        <v>0.62</v>
      </c>
      <c r="V235" t="n">
        <v>0.77</v>
      </c>
      <c r="W235" t="n">
        <v>2.6</v>
      </c>
      <c r="X235" t="n">
        <v>0.64</v>
      </c>
      <c r="Y235" t="n">
        <v>0.5</v>
      </c>
      <c r="Z235" t="n">
        <v>10</v>
      </c>
    </row>
    <row r="236">
      <c r="A236" t="n">
        <v>19</v>
      </c>
      <c r="B236" t="n">
        <v>85</v>
      </c>
      <c r="C236" t="inlineStr">
        <is>
          <t xml:space="preserve">CONCLUIDO	</t>
        </is>
      </c>
      <c r="D236" t="n">
        <v>2.4728</v>
      </c>
      <c r="E236" t="n">
        <v>40.44</v>
      </c>
      <c r="F236" t="n">
        <v>37.49</v>
      </c>
      <c r="G236" t="n">
        <v>132.32</v>
      </c>
      <c r="H236" t="n">
        <v>1.81</v>
      </c>
      <c r="I236" t="n">
        <v>17</v>
      </c>
      <c r="J236" t="n">
        <v>196.35</v>
      </c>
      <c r="K236" t="n">
        <v>51.39</v>
      </c>
      <c r="L236" t="n">
        <v>20</v>
      </c>
      <c r="M236" t="n">
        <v>15</v>
      </c>
      <c r="N236" t="n">
        <v>39.96</v>
      </c>
      <c r="O236" t="n">
        <v>24450.27</v>
      </c>
      <c r="P236" t="n">
        <v>423.38</v>
      </c>
      <c r="Q236" t="n">
        <v>790.17</v>
      </c>
      <c r="R236" t="n">
        <v>92.95</v>
      </c>
      <c r="S236" t="n">
        <v>58.53</v>
      </c>
      <c r="T236" t="n">
        <v>10078.9</v>
      </c>
      <c r="U236" t="n">
        <v>0.63</v>
      </c>
      <c r="V236" t="n">
        <v>0.77</v>
      </c>
      <c r="W236" t="n">
        <v>2.6</v>
      </c>
      <c r="X236" t="n">
        <v>0.59</v>
      </c>
      <c r="Y236" t="n">
        <v>0.5</v>
      </c>
      <c r="Z236" t="n">
        <v>10</v>
      </c>
    </row>
    <row r="237">
      <c r="A237" t="n">
        <v>20</v>
      </c>
      <c r="B237" t="n">
        <v>85</v>
      </c>
      <c r="C237" t="inlineStr">
        <is>
          <t xml:space="preserve">CONCLUIDO	</t>
        </is>
      </c>
      <c r="D237" t="n">
        <v>2.4767</v>
      </c>
      <c r="E237" t="n">
        <v>40.38</v>
      </c>
      <c r="F237" t="n">
        <v>37.46</v>
      </c>
      <c r="G237" t="n">
        <v>140.48</v>
      </c>
      <c r="H237" t="n">
        <v>1.88</v>
      </c>
      <c r="I237" t="n">
        <v>16</v>
      </c>
      <c r="J237" t="n">
        <v>197.9</v>
      </c>
      <c r="K237" t="n">
        <v>51.39</v>
      </c>
      <c r="L237" t="n">
        <v>21</v>
      </c>
      <c r="M237" t="n">
        <v>14</v>
      </c>
      <c r="N237" t="n">
        <v>40.51</v>
      </c>
      <c r="O237" t="n">
        <v>24642.07</v>
      </c>
      <c r="P237" t="n">
        <v>420.13</v>
      </c>
      <c r="Q237" t="n">
        <v>790.17</v>
      </c>
      <c r="R237" t="n">
        <v>92.09</v>
      </c>
      <c r="S237" t="n">
        <v>58.53</v>
      </c>
      <c r="T237" t="n">
        <v>9654.6</v>
      </c>
      <c r="U237" t="n">
        <v>0.64</v>
      </c>
      <c r="V237" t="n">
        <v>0.77</v>
      </c>
      <c r="W237" t="n">
        <v>2.6</v>
      </c>
      <c r="X237" t="n">
        <v>0.5600000000000001</v>
      </c>
      <c r="Y237" t="n">
        <v>0.5</v>
      </c>
      <c r="Z237" t="n">
        <v>10</v>
      </c>
    </row>
    <row r="238">
      <c r="A238" t="n">
        <v>21</v>
      </c>
      <c r="B238" t="n">
        <v>85</v>
      </c>
      <c r="C238" t="inlineStr">
        <is>
          <t xml:space="preserve">CONCLUIDO	</t>
        </is>
      </c>
      <c r="D238" t="n">
        <v>2.4814</v>
      </c>
      <c r="E238" t="n">
        <v>40.3</v>
      </c>
      <c r="F238" t="n">
        <v>37.42</v>
      </c>
      <c r="G238" t="n">
        <v>149.68</v>
      </c>
      <c r="H238" t="n">
        <v>1.96</v>
      </c>
      <c r="I238" t="n">
        <v>15</v>
      </c>
      <c r="J238" t="n">
        <v>199.46</v>
      </c>
      <c r="K238" t="n">
        <v>51.39</v>
      </c>
      <c r="L238" t="n">
        <v>22</v>
      </c>
      <c r="M238" t="n">
        <v>13</v>
      </c>
      <c r="N238" t="n">
        <v>41.07</v>
      </c>
      <c r="O238" t="n">
        <v>24834.62</v>
      </c>
      <c r="P238" t="n">
        <v>418.23</v>
      </c>
      <c r="Q238" t="n">
        <v>790.16</v>
      </c>
      <c r="R238" t="n">
        <v>90.59999999999999</v>
      </c>
      <c r="S238" t="n">
        <v>58.53</v>
      </c>
      <c r="T238" t="n">
        <v>8914.84</v>
      </c>
      <c r="U238" t="n">
        <v>0.65</v>
      </c>
      <c r="V238" t="n">
        <v>0.78</v>
      </c>
      <c r="W238" t="n">
        <v>2.6</v>
      </c>
      <c r="X238" t="n">
        <v>0.52</v>
      </c>
      <c r="Y238" t="n">
        <v>0.5</v>
      </c>
      <c r="Z238" t="n">
        <v>10</v>
      </c>
    </row>
    <row r="239">
      <c r="A239" t="n">
        <v>22</v>
      </c>
      <c r="B239" t="n">
        <v>85</v>
      </c>
      <c r="C239" t="inlineStr">
        <is>
          <t xml:space="preserve">CONCLUIDO	</t>
        </is>
      </c>
      <c r="D239" t="n">
        <v>2.4855</v>
      </c>
      <c r="E239" t="n">
        <v>40.23</v>
      </c>
      <c r="F239" t="n">
        <v>37.39</v>
      </c>
      <c r="G239" t="n">
        <v>160.23</v>
      </c>
      <c r="H239" t="n">
        <v>2.03</v>
      </c>
      <c r="I239" t="n">
        <v>14</v>
      </c>
      <c r="J239" t="n">
        <v>201.03</v>
      </c>
      <c r="K239" t="n">
        <v>51.39</v>
      </c>
      <c r="L239" t="n">
        <v>23</v>
      </c>
      <c r="M239" t="n">
        <v>12</v>
      </c>
      <c r="N239" t="n">
        <v>41.64</v>
      </c>
      <c r="O239" t="n">
        <v>25027.94</v>
      </c>
      <c r="P239" t="n">
        <v>413.58</v>
      </c>
      <c r="Q239" t="n">
        <v>790.2</v>
      </c>
      <c r="R239" t="n">
        <v>89.48</v>
      </c>
      <c r="S239" t="n">
        <v>58.53</v>
      </c>
      <c r="T239" t="n">
        <v>8358.379999999999</v>
      </c>
      <c r="U239" t="n">
        <v>0.65</v>
      </c>
      <c r="V239" t="n">
        <v>0.78</v>
      </c>
      <c r="W239" t="n">
        <v>2.6</v>
      </c>
      <c r="X239" t="n">
        <v>0.48</v>
      </c>
      <c r="Y239" t="n">
        <v>0.5</v>
      </c>
      <c r="Z239" t="n">
        <v>10</v>
      </c>
    </row>
    <row r="240">
      <c r="A240" t="n">
        <v>23</v>
      </c>
      <c r="B240" t="n">
        <v>85</v>
      </c>
      <c r="C240" t="inlineStr">
        <is>
          <t xml:space="preserve">CONCLUIDO	</t>
        </is>
      </c>
      <c r="D240" t="n">
        <v>2.4867</v>
      </c>
      <c r="E240" t="n">
        <v>40.21</v>
      </c>
      <c r="F240" t="n">
        <v>37.37</v>
      </c>
      <c r="G240" t="n">
        <v>160.14</v>
      </c>
      <c r="H240" t="n">
        <v>2.1</v>
      </c>
      <c r="I240" t="n">
        <v>14</v>
      </c>
      <c r="J240" t="n">
        <v>202.61</v>
      </c>
      <c r="K240" t="n">
        <v>51.39</v>
      </c>
      <c r="L240" t="n">
        <v>24</v>
      </c>
      <c r="M240" t="n">
        <v>12</v>
      </c>
      <c r="N240" t="n">
        <v>42.21</v>
      </c>
      <c r="O240" t="n">
        <v>25222.04</v>
      </c>
      <c r="P240" t="n">
        <v>409.36</v>
      </c>
      <c r="Q240" t="n">
        <v>790.16</v>
      </c>
      <c r="R240" t="n">
        <v>89.04000000000001</v>
      </c>
      <c r="S240" t="n">
        <v>58.53</v>
      </c>
      <c r="T240" t="n">
        <v>8138.42</v>
      </c>
      <c r="U240" t="n">
        <v>0.66</v>
      </c>
      <c r="V240" t="n">
        <v>0.78</v>
      </c>
      <c r="W240" t="n">
        <v>2.59</v>
      </c>
      <c r="X240" t="n">
        <v>0.46</v>
      </c>
      <c r="Y240" t="n">
        <v>0.5</v>
      </c>
      <c r="Z240" t="n">
        <v>10</v>
      </c>
    </row>
    <row r="241">
      <c r="A241" t="n">
        <v>24</v>
      </c>
      <c r="B241" t="n">
        <v>85</v>
      </c>
      <c r="C241" t="inlineStr">
        <is>
          <t xml:space="preserve">CONCLUIDO	</t>
        </is>
      </c>
      <c r="D241" t="n">
        <v>2.4902</v>
      </c>
      <c r="E241" t="n">
        <v>40.16</v>
      </c>
      <c r="F241" t="n">
        <v>37.34</v>
      </c>
      <c r="G241" t="n">
        <v>172.36</v>
      </c>
      <c r="H241" t="n">
        <v>2.17</v>
      </c>
      <c r="I241" t="n">
        <v>13</v>
      </c>
      <c r="J241" t="n">
        <v>204.19</v>
      </c>
      <c r="K241" t="n">
        <v>51.39</v>
      </c>
      <c r="L241" t="n">
        <v>25</v>
      </c>
      <c r="M241" t="n">
        <v>11</v>
      </c>
      <c r="N241" t="n">
        <v>42.79</v>
      </c>
      <c r="O241" t="n">
        <v>25417.05</v>
      </c>
      <c r="P241" t="n">
        <v>407.62</v>
      </c>
      <c r="Q241" t="n">
        <v>790.16</v>
      </c>
      <c r="R241" t="n">
        <v>88.03</v>
      </c>
      <c r="S241" t="n">
        <v>58.53</v>
      </c>
      <c r="T241" t="n">
        <v>7638.57</v>
      </c>
      <c r="U241" t="n">
        <v>0.66</v>
      </c>
      <c r="V241" t="n">
        <v>0.78</v>
      </c>
      <c r="W241" t="n">
        <v>2.6</v>
      </c>
      <c r="X241" t="n">
        <v>0.44</v>
      </c>
      <c r="Y241" t="n">
        <v>0.5</v>
      </c>
      <c r="Z241" t="n">
        <v>10</v>
      </c>
    </row>
    <row r="242">
      <c r="A242" t="n">
        <v>25</v>
      </c>
      <c r="B242" t="n">
        <v>85</v>
      </c>
      <c r="C242" t="inlineStr">
        <is>
          <t xml:space="preserve">CONCLUIDO	</t>
        </is>
      </c>
      <c r="D242" t="n">
        <v>2.4903</v>
      </c>
      <c r="E242" t="n">
        <v>40.16</v>
      </c>
      <c r="F242" t="n">
        <v>37.34</v>
      </c>
      <c r="G242" t="n">
        <v>172.35</v>
      </c>
      <c r="H242" t="n">
        <v>2.24</v>
      </c>
      <c r="I242" t="n">
        <v>13</v>
      </c>
      <c r="J242" t="n">
        <v>205.77</v>
      </c>
      <c r="K242" t="n">
        <v>51.39</v>
      </c>
      <c r="L242" t="n">
        <v>26</v>
      </c>
      <c r="M242" t="n">
        <v>11</v>
      </c>
      <c r="N242" t="n">
        <v>43.38</v>
      </c>
      <c r="O242" t="n">
        <v>25612.75</v>
      </c>
      <c r="P242" t="n">
        <v>402.24</v>
      </c>
      <c r="Q242" t="n">
        <v>790.16</v>
      </c>
      <c r="R242" t="n">
        <v>88.20999999999999</v>
      </c>
      <c r="S242" t="n">
        <v>58.53</v>
      </c>
      <c r="T242" t="n">
        <v>7727.97</v>
      </c>
      <c r="U242" t="n">
        <v>0.66</v>
      </c>
      <c r="V242" t="n">
        <v>0.78</v>
      </c>
      <c r="W242" t="n">
        <v>2.59</v>
      </c>
      <c r="X242" t="n">
        <v>0.44</v>
      </c>
      <c r="Y242" t="n">
        <v>0.5</v>
      </c>
      <c r="Z242" t="n">
        <v>10</v>
      </c>
    </row>
    <row r="243">
      <c r="A243" t="n">
        <v>26</v>
      </c>
      <c r="B243" t="n">
        <v>85</v>
      </c>
      <c r="C243" t="inlineStr">
        <is>
          <t xml:space="preserve">CONCLUIDO	</t>
        </is>
      </c>
      <c r="D243" t="n">
        <v>2.4938</v>
      </c>
      <c r="E243" t="n">
        <v>40.1</v>
      </c>
      <c r="F243" t="n">
        <v>37.32</v>
      </c>
      <c r="G243" t="n">
        <v>186.6</v>
      </c>
      <c r="H243" t="n">
        <v>2.31</v>
      </c>
      <c r="I243" t="n">
        <v>12</v>
      </c>
      <c r="J243" t="n">
        <v>207.37</v>
      </c>
      <c r="K243" t="n">
        <v>51.39</v>
      </c>
      <c r="L243" t="n">
        <v>27</v>
      </c>
      <c r="M243" t="n">
        <v>10</v>
      </c>
      <c r="N243" t="n">
        <v>43.97</v>
      </c>
      <c r="O243" t="n">
        <v>25809.25</v>
      </c>
      <c r="P243" t="n">
        <v>401.41</v>
      </c>
      <c r="Q243" t="n">
        <v>790.16</v>
      </c>
      <c r="R243" t="n">
        <v>87.28</v>
      </c>
      <c r="S243" t="n">
        <v>58.53</v>
      </c>
      <c r="T243" t="n">
        <v>7268.88</v>
      </c>
      <c r="U243" t="n">
        <v>0.67</v>
      </c>
      <c r="V243" t="n">
        <v>0.78</v>
      </c>
      <c r="W243" t="n">
        <v>2.59</v>
      </c>
      <c r="X243" t="n">
        <v>0.42</v>
      </c>
      <c r="Y243" t="n">
        <v>0.5</v>
      </c>
      <c r="Z243" t="n">
        <v>10</v>
      </c>
    </row>
    <row r="244">
      <c r="A244" t="n">
        <v>27</v>
      </c>
      <c r="B244" t="n">
        <v>85</v>
      </c>
      <c r="C244" t="inlineStr">
        <is>
          <t xml:space="preserve">CONCLUIDO	</t>
        </is>
      </c>
      <c r="D244" t="n">
        <v>2.4934</v>
      </c>
      <c r="E244" t="n">
        <v>40.11</v>
      </c>
      <c r="F244" t="n">
        <v>37.33</v>
      </c>
      <c r="G244" t="n">
        <v>186.63</v>
      </c>
      <c r="H244" t="n">
        <v>2.38</v>
      </c>
      <c r="I244" t="n">
        <v>12</v>
      </c>
      <c r="J244" t="n">
        <v>208.97</v>
      </c>
      <c r="K244" t="n">
        <v>51.39</v>
      </c>
      <c r="L244" t="n">
        <v>28</v>
      </c>
      <c r="M244" t="n">
        <v>8</v>
      </c>
      <c r="N244" t="n">
        <v>44.57</v>
      </c>
      <c r="O244" t="n">
        <v>26006.56</v>
      </c>
      <c r="P244" t="n">
        <v>399.29</v>
      </c>
      <c r="Q244" t="n">
        <v>790.16</v>
      </c>
      <c r="R244" t="n">
        <v>87.42</v>
      </c>
      <c r="S244" t="n">
        <v>58.53</v>
      </c>
      <c r="T244" t="n">
        <v>7339.72</v>
      </c>
      <c r="U244" t="n">
        <v>0.67</v>
      </c>
      <c r="V244" t="n">
        <v>0.78</v>
      </c>
      <c r="W244" t="n">
        <v>2.6</v>
      </c>
      <c r="X244" t="n">
        <v>0.42</v>
      </c>
      <c r="Y244" t="n">
        <v>0.5</v>
      </c>
      <c r="Z244" t="n">
        <v>10</v>
      </c>
    </row>
    <row r="245">
      <c r="A245" t="n">
        <v>28</v>
      </c>
      <c r="B245" t="n">
        <v>85</v>
      </c>
      <c r="C245" t="inlineStr">
        <is>
          <t xml:space="preserve">CONCLUIDO	</t>
        </is>
      </c>
      <c r="D245" t="n">
        <v>2.4988</v>
      </c>
      <c r="E245" t="n">
        <v>40.02</v>
      </c>
      <c r="F245" t="n">
        <v>37.27</v>
      </c>
      <c r="G245" t="n">
        <v>203.31</v>
      </c>
      <c r="H245" t="n">
        <v>2.45</v>
      </c>
      <c r="I245" t="n">
        <v>11</v>
      </c>
      <c r="J245" t="n">
        <v>210.57</v>
      </c>
      <c r="K245" t="n">
        <v>51.39</v>
      </c>
      <c r="L245" t="n">
        <v>29</v>
      </c>
      <c r="M245" t="n">
        <v>5</v>
      </c>
      <c r="N245" t="n">
        <v>45.18</v>
      </c>
      <c r="O245" t="n">
        <v>26204.71</v>
      </c>
      <c r="P245" t="n">
        <v>396.15</v>
      </c>
      <c r="Q245" t="n">
        <v>790.17</v>
      </c>
      <c r="R245" t="n">
        <v>85.61</v>
      </c>
      <c r="S245" t="n">
        <v>58.53</v>
      </c>
      <c r="T245" t="n">
        <v>6436.29</v>
      </c>
      <c r="U245" t="n">
        <v>0.68</v>
      </c>
      <c r="V245" t="n">
        <v>0.78</v>
      </c>
      <c r="W245" t="n">
        <v>2.59</v>
      </c>
      <c r="X245" t="n">
        <v>0.37</v>
      </c>
      <c r="Y245" t="n">
        <v>0.5</v>
      </c>
      <c r="Z245" t="n">
        <v>10</v>
      </c>
    </row>
    <row r="246">
      <c r="A246" t="n">
        <v>29</v>
      </c>
      <c r="B246" t="n">
        <v>85</v>
      </c>
      <c r="C246" t="inlineStr">
        <is>
          <t xml:space="preserve">CONCLUIDO	</t>
        </is>
      </c>
      <c r="D246" t="n">
        <v>2.499</v>
      </c>
      <c r="E246" t="n">
        <v>40.02</v>
      </c>
      <c r="F246" t="n">
        <v>37.27</v>
      </c>
      <c r="G246" t="n">
        <v>203.29</v>
      </c>
      <c r="H246" t="n">
        <v>2.51</v>
      </c>
      <c r="I246" t="n">
        <v>11</v>
      </c>
      <c r="J246" t="n">
        <v>212.19</v>
      </c>
      <c r="K246" t="n">
        <v>51.39</v>
      </c>
      <c r="L246" t="n">
        <v>30</v>
      </c>
      <c r="M246" t="n">
        <v>4</v>
      </c>
      <c r="N246" t="n">
        <v>45.79</v>
      </c>
      <c r="O246" t="n">
        <v>26403.69</v>
      </c>
      <c r="P246" t="n">
        <v>396.16</v>
      </c>
      <c r="Q246" t="n">
        <v>790.16</v>
      </c>
      <c r="R246" t="n">
        <v>85.47</v>
      </c>
      <c r="S246" t="n">
        <v>58.53</v>
      </c>
      <c r="T246" t="n">
        <v>6370.04</v>
      </c>
      <c r="U246" t="n">
        <v>0.68</v>
      </c>
      <c r="V246" t="n">
        <v>0.78</v>
      </c>
      <c r="W246" t="n">
        <v>2.6</v>
      </c>
      <c r="X246" t="n">
        <v>0.37</v>
      </c>
      <c r="Y246" t="n">
        <v>0.5</v>
      </c>
      <c r="Z246" t="n">
        <v>10</v>
      </c>
    </row>
    <row r="247">
      <c r="A247" t="n">
        <v>30</v>
      </c>
      <c r="B247" t="n">
        <v>85</v>
      </c>
      <c r="C247" t="inlineStr">
        <is>
          <t xml:space="preserve">CONCLUIDO	</t>
        </is>
      </c>
      <c r="D247" t="n">
        <v>2.498</v>
      </c>
      <c r="E247" t="n">
        <v>40.03</v>
      </c>
      <c r="F247" t="n">
        <v>37.29</v>
      </c>
      <c r="G247" t="n">
        <v>203.38</v>
      </c>
      <c r="H247" t="n">
        <v>2.58</v>
      </c>
      <c r="I247" t="n">
        <v>11</v>
      </c>
      <c r="J247" t="n">
        <v>213.81</v>
      </c>
      <c r="K247" t="n">
        <v>51.39</v>
      </c>
      <c r="L247" t="n">
        <v>31</v>
      </c>
      <c r="M247" t="n">
        <v>3</v>
      </c>
      <c r="N247" t="n">
        <v>46.41</v>
      </c>
      <c r="O247" t="n">
        <v>26603.52</v>
      </c>
      <c r="P247" t="n">
        <v>398.31</v>
      </c>
      <c r="Q247" t="n">
        <v>790.17</v>
      </c>
      <c r="R247" t="n">
        <v>85.73999999999999</v>
      </c>
      <c r="S247" t="n">
        <v>58.53</v>
      </c>
      <c r="T247" t="n">
        <v>6503.36</v>
      </c>
      <c r="U247" t="n">
        <v>0.68</v>
      </c>
      <c r="V247" t="n">
        <v>0.78</v>
      </c>
      <c r="W247" t="n">
        <v>2.6</v>
      </c>
      <c r="X247" t="n">
        <v>0.38</v>
      </c>
      <c r="Y247" t="n">
        <v>0.5</v>
      </c>
      <c r="Z247" t="n">
        <v>10</v>
      </c>
    </row>
    <row r="248">
      <c r="A248" t="n">
        <v>31</v>
      </c>
      <c r="B248" t="n">
        <v>85</v>
      </c>
      <c r="C248" t="inlineStr">
        <is>
          <t xml:space="preserve">CONCLUIDO	</t>
        </is>
      </c>
      <c r="D248" t="n">
        <v>2.4987</v>
      </c>
      <c r="E248" t="n">
        <v>40.02</v>
      </c>
      <c r="F248" t="n">
        <v>37.28</v>
      </c>
      <c r="G248" t="n">
        <v>203.32</v>
      </c>
      <c r="H248" t="n">
        <v>2.64</v>
      </c>
      <c r="I248" t="n">
        <v>11</v>
      </c>
      <c r="J248" t="n">
        <v>215.43</v>
      </c>
      <c r="K248" t="n">
        <v>51.39</v>
      </c>
      <c r="L248" t="n">
        <v>32</v>
      </c>
      <c r="M248" t="n">
        <v>2</v>
      </c>
      <c r="N248" t="n">
        <v>47.04</v>
      </c>
      <c r="O248" t="n">
        <v>26804.21</v>
      </c>
      <c r="P248" t="n">
        <v>398.92</v>
      </c>
      <c r="Q248" t="n">
        <v>790.1799999999999</v>
      </c>
      <c r="R248" t="n">
        <v>85.59999999999999</v>
      </c>
      <c r="S248" t="n">
        <v>58.53</v>
      </c>
      <c r="T248" t="n">
        <v>6431.29</v>
      </c>
      <c r="U248" t="n">
        <v>0.68</v>
      </c>
      <c r="V248" t="n">
        <v>0.78</v>
      </c>
      <c r="W248" t="n">
        <v>2.6</v>
      </c>
      <c r="X248" t="n">
        <v>0.37</v>
      </c>
      <c r="Y248" t="n">
        <v>0.5</v>
      </c>
      <c r="Z248" t="n">
        <v>10</v>
      </c>
    </row>
    <row r="249">
      <c r="A249" t="n">
        <v>32</v>
      </c>
      <c r="B249" t="n">
        <v>85</v>
      </c>
      <c r="C249" t="inlineStr">
        <is>
          <t xml:space="preserve">CONCLUIDO	</t>
        </is>
      </c>
      <c r="D249" t="n">
        <v>2.4981</v>
      </c>
      <c r="E249" t="n">
        <v>40.03</v>
      </c>
      <c r="F249" t="n">
        <v>37.28</v>
      </c>
      <c r="G249" t="n">
        <v>203.37</v>
      </c>
      <c r="H249" t="n">
        <v>2.7</v>
      </c>
      <c r="I249" t="n">
        <v>11</v>
      </c>
      <c r="J249" t="n">
        <v>217.07</v>
      </c>
      <c r="K249" t="n">
        <v>51.39</v>
      </c>
      <c r="L249" t="n">
        <v>33</v>
      </c>
      <c r="M249" t="n">
        <v>0</v>
      </c>
      <c r="N249" t="n">
        <v>47.68</v>
      </c>
      <c r="O249" t="n">
        <v>27005.77</v>
      </c>
      <c r="P249" t="n">
        <v>400.93</v>
      </c>
      <c r="Q249" t="n">
        <v>790.1799999999999</v>
      </c>
      <c r="R249" t="n">
        <v>85.63</v>
      </c>
      <c r="S249" t="n">
        <v>58.53</v>
      </c>
      <c r="T249" t="n">
        <v>6449.67</v>
      </c>
      <c r="U249" t="n">
        <v>0.68</v>
      </c>
      <c r="V249" t="n">
        <v>0.78</v>
      </c>
      <c r="W249" t="n">
        <v>2.6</v>
      </c>
      <c r="X249" t="n">
        <v>0.38</v>
      </c>
      <c r="Y249" t="n">
        <v>0.5</v>
      </c>
      <c r="Z249" t="n">
        <v>10</v>
      </c>
    </row>
    <row r="250">
      <c r="A250" t="n">
        <v>0</v>
      </c>
      <c r="B250" t="n">
        <v>20</v>
      </c>
      <c r="C250" t="inlineStr">
        <is>
          <t xml:space="preserve">CONCLUIDO	</t>
        </is>
      </c>
      <c r="D250" t="n">
        <v>2.1143</v>
      </c>
      <c r="E250" t="n">
        <v>47.3</v>
      </c>
      <c r="F250" t="n">
        <v>43.44</v>
      </c>
      <c r="G250" t="n">
        <v>15.06</v>
      </c>
      <c r="H250" t="n">
        <v>0.34</v>
      </c>
      <c r="I250" t="n">
        <v>173</v>
      </c>
      <c r="J250" t="n">
        <v>51.33</v>
      </c>
      <c r="K250" t="n">
        <v>24.83</v>
      </c>
      <c r="L250" t="n">
        <v>1</v>
      </c>
      <c r="M250" t="n">
        <v>171</v>
      </c>
      <c r="N250" t="n">
        <v>5.51</v>
      </c>
      <c r="O250" t="n">
        <v>6564.78</v>
      </c>
      <c r="P250" t="n">
        <v>238.22</v>
      </c>
      <c r="Q250" t="n">
        <v>790.22</v>
      </c>
      <c r="R250" t="n">
        <v>291.26</v>
      </c>
      <c r="S250" t="n">
        <v>58.53</v>
      </c>
      <c r="T250" t="n">
        <v>108454.79</v>
      </c>
      <c r="U250" t="n">
        <v>0.2</v>
      </c>
      <c r="V250" t="n">
        <v>0.67</v>
      </c>
      <c r="W250" t="n">
        <v>2.86</v>
      </c>
      <c r="X250" t="n">
        <v>6.53</v>
      </c>
      <c r="Y250" t="n">
        <v>0.5</v>
      </c>
      <c r="Z250" t="n">
        <v>10</v>
      </c>
    </row>
    <row r="251">
      <c r="A251" t="n">
        <v>1</v>
      </c>
      <c r="B251" t="n">
        <v>20</v>
      </c>
      <c r="C251" t="inlineStr">
        <is>
          <t xml:space="preserve">CONCLUIDO	</t>
        </is>
      </c>
      <c r="D251" t="n">
        <v>2.3627</v>
      </c>
      <c r="E251" t="n">
        <v>42.32</v>
      </c>
      <c r="F251" t="n">
        <v>39.66</v>
      </c>
      <c r="G251" t="n">
        <v>31.73</v>
      </c>
      <c r="H251" t="n">
        <v>0.66</v>
      </c>
      <c r="I251" t="n">
        <v>75</v>
      </c>
      <c r="J251" t="n">
        <v>52.47</v>
      </c>
      <c r="K251" t="n">
        <v>24.83</v>
      </c>
      <c r="L251" t="n">
        <v>2</v>
      </c>
      <c r="M251" t="n">
        <v>73</v>
      </c>
      <c r="N251" t="n">
        <v>5.64</v>
      </c>
      <c r="O251" t="n">
        <v>6705.1</v>
      </c>
      <c r="P251" t="n">
        <v>204.65</v>
      </c>
      <c r="Q251" t="n">
        <v>790.1799999999999</v>
      </c>
      <c r="R251" t="n">
        <v>165.12</v>
      </c>
      <c r="S251" t="n">
        <v>58.53</v>
      </c>
      <c r="T251" t="n">
        <v>45875.73</v>
      </c>
      <c r="U251" t="n">
        <v>0.35</v>
      </c>
      <c r="V251" t="n">
        <v>0.73</v>
      </c>
      <c r="W251" t="n">
        <v>2.7</v>
      </c>
      <c r="X251" t="n">
        <v>2.76</v>
      </c>
      <c r="Y251" t="n">
        <v>0.5</v>
      </c>
      <c r="Z251" t="n">
        <v>10</v>
      </c>
    </row>
    <row r="252">
      <c r="A252" t="n">
        <v>2</v>
      </c>
      <c r="B252" t="n">
        <v>20</v>
      </c>
      <c r="C252" t="inlineStr">
        <is>
          <t xml:space="preserve">CONCLUIDO	</t>
        </is>
      </c>
      <c r="D252" t="n">
        <v>2.4462</v>
      </c>
      <c r="E252" t="n">
        <v>40.88</v>
      </c>
      <c r="F252" t="n">
        <v>38.57</v>
      </c>
      <c r="G252" t="n">
        <v>50.31</v>
      </c>
      <c r="H252" t="n">
        <v>0.97</v>
      </c>
      <c r="I252" t="n">
        <v>46</v>
      </c>
      <c r="J252" t="n">
        <v>53.61</v>
      </c>
      <c r="K252" t="n">
        <v>24.83</v>
      </c>
      <c r="L252" t="n">
        <v>3</v>
      </c>
      <c r="M252" t="n">
        <v>33</v>
      </c>
      <c r="N252" t="n">
        <v>5.78</v>
      </c>
      <c r="O252" t="n">
        <v>6845.59</v>
      </c>
      <c r="P252" t="n">
        <v>184.46</v>
      </c>
      <c r="Q252" t="n">
        <v>790.24</v>
      </c>
      <c r="R252" t="n">
        <v>128.55</v>
      </c>
      <c r="S252" t="n">
        <v>58.53</v>
      </c>
      <c r="T252" t="n">
        <v>27733.9</v>
      </c>
      <c r="U252" t="n">
        <v>0.46</v>
      </c>
      <c r="V252" t="n">
        <v>0.75</v>
      </c>
      <c r="W252" t="n">
        <v>2.66</v>
      </c>
      <c r="X252" t="n">
        <v>1.67</v>
      </c>
      <c r="Y252" t="n">
        <v>0.5</v>
      </c>
      <c r="Z252" t="n">
        <v>10</v>
      </c>
    </row>
    <row r="253">
      <c r="A253" t="n">
        <v>3</v>
      </c>
      <c r="B253" t="n">
        <v>20</v>
      </c>
      <c r="C253" t="inlineStr">
        <is>
          <t xml:space="preserve">CONCLUIDO	</t>
        </is>
      </c>
      <c r="D253" t="n">
        <v>2.4583</v>
      </c>
      <c r="E253" t="n">
        <v>40.68</v>
      </c>
      <c r="F253" t="n">
        <v>38.43</v>
      </c>
      <c r="G253" t="n">
        <v>56.24</v>
      </c>
      <c r="H253" t="n">
        <v>1.27</v>
      </c>
      <c r="I253" t="n">
        <v>41</v>
      </c>
      <c r="J253" t="n">
        <v>54.75</v>
      </c>
      <c r="K253" t="n">
        <v>24.83</v>
      </c>
      <c r="L253" t="n">
        <v>4</v>
      </c>
      <c r="M253" t="n">
        <v>0</v>
      </c>
      <c r="N253" t="n">
        <v>5.92</v>
      </c>
      <c r="O253" t="n">
        <v>6986.39</v>
      </c>
      <c r="P253" t="n">
        <v>182.28</v>
      </c>
      <c r="Q253" t="n">
        <v>790.1900000000001</v>
      </c>
      <c r="R253" t="n">
        <v>122.54</v>
      </c>
      <c r="S253" t="n">
        <v>58.53</v>
      </c>
      <c r="T253" t="n">
        <v>24753.87</v>
      </c>
      <c r="U253" t="n">
        <v>0.48</v>
      </c>
      <c r="V253" t="n">
        <v>0.75</v>
      </c>
      <c r="W253" t="n">
        <v>2.69</v>
      </c>
      <c r="X253" t="n">
        <v>1.53</v>
      </c>
      <c r="Y253" t="n">
        <v>0.5</v>
      </c>
      <c r="Z253" t="n">
        <v>10</v>
      </c>
    </row>
    <row r="254">
      <c r="A254" t="n">
        <v>0</v>
      </c>
      <c r="B254" t="n">
        <v>65</v>
      </c>
      <c r="C254" t="inlineStr">
        <is>
          <t xml:space="preserve">CONCLUIDO	</t>
        </is>
      </c>
      <c r="D254" t="n">
        <v>1.4916</v>
      </c>
      <c r="E254" t="n">
        <v>67.04000000000001</v>
      </c>
      <c r="F254" t="n">
        <v>53.35</v>
      </c>
      <c r="G254" t="n">
        <v>7.57</v>
      </c>
      <c r="H254" t="n">
        <v>0.13</v>
      </c>
      <c r="I254" t="n">
        <v>423</v>
      </c>
      <c r="J254" t="n">
        <v>133.21</v>
      </c>
      <c r="K254" t="n">
        <v>46.47</v>
      </c>
      <c r="L254" t="n">
        <v>1</v>
      </c>
      <c r="M254" t="n">
        <v>421</v>
      </c>
      <c r="N254" t="n">
        <v>20.75</v>
      </c>
      <c r="O254" t="n">
        <v>16663.42</v>
      </c>
      <c r="P254" t="n">
        <v>581</v>
      </c>
      <c r="Q254" t="n">
        <v>790.27</v>
      </c>
      <c r="R254" t="n">
        <v>623.3</v>
      </c>
      <c r="S254" t="n">
        <v>58.53</v>
      </c>
      <c r="T254" t="n">
        <v>273221.65</v>
      </c>
      <c r="U254" t="n">
        <v>0.09</v>
      </c>
      <c r="V254" t="n">
        <v>0.54</v>
      </c>
      <c r="W254" t="n">
        <v>3.27</v>
      </c>
      <c r="X254" t="n">
        <v>16.44</v>
      </c>
      <c r="Y254" t="n">
        <v>0.5</v>
      </c>
      <c r="Z254" t="n">
        <v>10</v>
      </c>
    </row>
    <row r="255">
      <c r="A255" t="n">
        <v>1</v>
      </c>
      <c r="B255" t="n">
        <v>65</v>
      </c>
      <c r="C255" t="inlineStr">
        <is>
          <t xml:space="preserve">CONCLUIDO	</t>
        </is>
      </c>
      <c r="D255" t="n">
        <v>1.9986</v>
      </c>
      <c r="E255" t="n">
        <v>50.04</v>
      </c>
      <c r="F255" t="n">
        <v>43.25</v>
      </c>
      <c r="G255" t="n">
        <v>15.36</v>
      </c>
      <c r="H255" t="n">
        <v>0.26</v>
      </c>
      <c r="I255" t="n">
        <v>169</v>
      </c>
      <c r="J255" t="n">
        <v>134.55</v>
      </c>
      <c r="K255" t="n">
        <v>46.47</v>
      </c>
      <c r="L255" t="n">
        <v>2</v>
      </c>
      <c r="M255" t="n">
        <v>167</v>
      </c>
      <c r="N255" t="n">
        <v>21.09</v>
      </c>
      <c r="O255" t="n">
        <v>16828.84</v>
      </c>
      <c r="P255" t="n">
        <v>466.49</v>
      </c>
      <c r="Q255" t="n">
        <v>790.21</v>
      </c>
      <c r="R255" t="n">
        <v>285.47</v>
      </c>
      <c r="S255" t="n">
        <v>58.53</v>
      </c>
      <c r="T255" t="n">
        <v>105578.71</v>
      </c>
      <c r="U255" t="n">
        <v>0.21</v>
      </c>
      <c r="V255" t="n">
        <v>0.67</v>
      </c>
      <c r="W255" t="n">
        <v>2.85</v>
      </c>
      <c r="X255" t="n">
        <v>6.35</v>
      </c>
      <c r="Y255" t="n">
        <v>0.5</v>
      </c>
      <c r="Z255" t="n">
        <v>10</v>
      </c>
    </row>
    <row r="256">
      <c r="A256" t="n">
        <v>2</v>
      </c>
      <c r="B256" t="n">
        <v>65</v>
      </c>
      <c r="C256" t="inlineStr">
        <is>
          <t xml:space="preserve">CONCLUIDO	</t>
        </is>
      </c>
      <c r="D256" t="n">
        <v>2.1786</v>
      </c>
      <c r="E256" t="n">
        <v>45.9</v>
      </c>
      <c r="F256" t="n">
        <v>40.84</v>
      </c>
      <c r="G256" t="n">
        <v>23.11</v>
      </c>
      <c r="H256" t="n">
        <v>0.39</v>
      </c>
      <c r="I256" t="n">
        <v>106</v>
      </c>
      <c r="J256" t="n">
        <v>135.9</v>
      </c>
      <c r="K256" t="n">
        <v>46.47</v>
      </c>
      <c r="L256" t="n">
        <v>3</v>
      </c>
      <c r="M256" t="n">
        <v>104</v>
      </c>
      <c r="N256" t="n">
        <v>21.43</v>
      </c>
      <c r="O256" t="n">
        <v>16994.64</v>
      </c>
      <c r="P256" t="n">
        <v>436.71</v>
      </c>
      <c r="Q256" t="n">
        <v>790.23</v>
      </c>
      <c r="R256" t="n">
        <v>204.68</v>
      </c>
      <c r="S256" t="n">
        <v>58.53</v>
      </c>
      <c r="T256" t="n">
        <v>65499.9</v>
      </c>
      <c r="U256" t="n">
        <v>0.29</v>
      </c>
      <c r="V256" t="n">
        <v>0.71</v>
      </c>
      <c r="W256" t="n">
        <v>2.74</v>
      </c>
      <c r="X256" t="n">
        <v>3.93</v>
      </c>
      <c r="Y256" t="n">
        <v>0.5</v>
      </c>
      <c r="Z256" t="n">
        <v>10</v>
      </c>
    </row>
    <row r="257">
      <c r="A257" t="n">
        <v>3</v>
      </c>
      <c r="B257" t="n">
        <v>65</v>
      </c>
      <c r="C257" t="inlineStr">
        <is>
          <t xml:space="preserve">CONCLUIDO	</t>
        </is>
      </c>
      <c r="D257" t="n">
        <v>2.2725</v>
      </c>
      <c r="E257" t="n">
        <v>44</v>
      </c>
      <c r="F257" t="n">
        <v>39.73</v>
      </c>
      <c r="G257" t="n">
        <v>30.96</v>
      </c>
      <c r="H257" t="n">
        <v>0.52</v>
      </c>
      <c r="I257" t="n">
        <v>77</v>
      </c>
      <c r="J257" t="n">
        <v>137.25</v>
      </c>
      <c r="K257" t="n">
        <v>46.47</v>
      </c>
      <c r="L257" t="n">
        <v>4</v>
      </c>
      <c r="M257" t="n">
        <v>75</v>
      </c>
      <c r="N257" t="n">
        <v>21.78</v>
      </c>
      <c r="O257" t="n">
        <v>17160.92</v>
      </c>
      <c r="P257" t="n">
        <v>420.49</v>
      </c>
      <c r="Q257" t="n">
        <v>790.2</v>
      </c>
      <c r="R257" t="n">
        <v>167.26</v>
      </c>
      <c r="S257" t="n">
        <v>58.53</v>
      </c>
      <c r="T257" t="n">
        <v>46932.24</v>
      </c>
      <c r="U257" t="n">
        <v>0.35</v>
      </c>
      <c r="V257" t="n">
        <v>0.73</v>
      </c>
      <c r="W257" t="n">
        <v>2.71</v>
      </c>
      <c r="X257" t="n">
        <v>2.83</v>
      </c>
      <c r="Y257" t="n">
        <v>0.5</v>
      </c>
      <c r="Z257" t="n">
        <v>10</v>
      </c>
    </row>
    <row r="258">
      <c r="A258" t="n">
        <v>4</v>
      </c>
      <c r="B258" t="n">
        <v>65</v>
      </c>
      <c r="C258" t="inlineStr">
        <is>
          <t xml:space="preserve">CONCLUIDO	</t>
        </is>
      </c>
      <c r="D258" t="n">
        <v>2.3305</v>
      </c>
      <c r="E258" t="n">
        <v>42.91</v>
      </c>
      <c r="F258" t="n">
        <v>39.1</v>
      </c>
      <c r="G258" t="n">
        <v>39.1</v>
      </c>
      <c r="H258" t="n">
        <v>0.64</v>
      </c>
      <c r="I258" t="n">
        <v>60</v>
      </c>
      <c r="J258" t="n">
        <v>138.6</v>
      </c>
      <c r="K258" t="n">
        <v>46.47</v>
      </c>
      <c r="L258" t="n">
        <v>5</v>
      </c>
      <c r="M258" t="n">
        <v>58</v>
      </c>
      <c r="N258" t="n">
        <v>22.13</v>
      </c>
      <c r="O258" t="n">
        <v>17327.69</v>
      </c>
      <c r="P258" t="n">
        <v>409.92</v>
      </c>
      <c r="Q258" t="n">
        <v>790.1900000000001</v>
      </c>
      <c r="R258" t="n">
        <v>146.36</v>
      </c>
      <c r="S258" t="n">
        <v>58.53</v>
      </c>
      <c r="T258" t="n">
        <v>36570.56</v>
      </c>
      <c r="U258" t="n">
        <v>0.4</v>
      </c>
      <c r="V258" t="n">
        <v>0.74</v>
      </c>
      <c r="W258" t="n">
        <v>2.67</v>
      </c>
      <c r="X258" t="n">
        <v>2.19</v>
      </c>
      <c r="Y258" t="n">
        <v>0.5</v>
      </c>
      <c r="Z258" t="n">
        <v>10</v>
      </c>
    </row>
    <row r="259">
      <c r="A259" t="n">
        <v>5</v>
      </c>
      <c r="B259" t="n">
        <v>65</v>
      </c>
      <c r="C259" t="inlineStr">
        <is>
          <t xml:space="preserve">CONCLUIDO	</t>
        </is>
      </c>
      <c r="D259" t="n">
        <v>2.3661</v>
      </c>
      <c r="E259" t="n">
        <v>42.26</v>
      </c>
      <c r="F259" t="n">
        <v>38.72</v>
      </c>
      <c r="G259" t="n">
        <v>46.47</v>
      </c>
      <c r="H259" t="n">
        <v>0.76</v>
      </c>
      <c r="I259" t="n">
        <v>50</v>
      </c>
      <c r="J259" t="n">
        <v>139.95</v>
      </c>
      <c r="K259" t="n">
        <v>46.47</v>
      </c>
      <c r="L259" t="n">
        <v>6</v>
      </c>
      <c r="M259" t="n">
        <v>48</v>
      </c>
      <c r="N259" t="n">
        <v>22.49</v>
      </c>
      <c r="O259" t="n">
        <v>17494.97</v>
      </c>
      <c r="P259" t="n">
        <v>402.67</v>
      </c>
      <c r="Q259" t="n">
        <v>790.17</v>
      </c>
      <c r="R259" t="n">
        <v>134.19</v>
      </c>
      <c r="S259" t="n">
        <v>58.53</v>
      </c>
      <c r="T259" t="n">
        <v>30534.43</v>
      </c>
      <c r="U259" t="n">
        <v>0.44</v>
      </c>
      <c r="V259" t="n">
        <v>0.75</v>
      </c>
      <c r="W259" t="n">
        <v>2.65</v>
      </c>
      <c r="X259" t="n">
        <v>1.82</v>
      </c>
      <c r="Y259" t="n">
        <v>0.5</v>
      </c>
      <c r="Z259" t="n">
        <v>10</v>
      </c>
    </row>
    <row r="260">
      <c r="A260" t="n">
        <v>6</v>
      </c>
      <c r="B260" t="n">
        <v>65</v>
      </c>
      <c r="C260" t="inlineStr">
        <is>
          <t xml:space="preserve">CONCLUIDO	</t>
        </is>
      </c>
      <c r="D260" t="n">
        <v>2.394</v>
      </c>
      <c r="E260" t="n">
        <v>41.77</v>
      </c>
      <c r="F260" t="n">
        <v>38.45</v>
      </c>
      <c r="G260" t="n">
        <v>54.93</v>
      </c>
      <c r="H260" t="n">
        <v>0.88</v>
      </c>
      <c r="I260" t="n">
        <v>42</v>
      </c>
      <c r="J260" t="n">
        <v>141.31</v>
      </c>
      <c r="K260" t="n">
        <v>46.47</v>
      </c>
      <c r="L260" t="n">
        <v>7</v>
      </c>
      <c r="M260" t="n">
        <v>40</v>
      </c>
      <c r="N260" t="n">
        <v>22.85</v>
      </c>
      <c r="O260" t="n">
        <v>17662.75</v>
      </c>
      <c r="P260" t="n">
        <v>396.28</v>
      </c>
      <c r="Q260" t="n">
        <v>790.1799999999999</v>
      </c>
      <c r="R260" t="n">
        <v>124.86</v>
      </c>
      <c r="S260" t="n">
        <v>58.53</v>
      </c>
      <c r="T260" t="n">
        <v>25906.4</v>
      </c>
      <c r="U260" t="n">
        <v>0.47</v>
      </c>
      <c r="V260" t="n">
        <v>0.75</v>
      </c>
      <c r="W260" t="n">
        <v>2.64</v>
      </c>
      <c r="X260" t="n">
        <v>1.54</v>
      </c>
      <c r="Y260" t="n">
        <v>0.5</v>
      </c>
      <c r="Z260" t="n">
        <v>10</v>
      </c>
    </row>
    <row r="261">
      <c r="A261" t="n">
        <v>7</v>
      </c>
      <c r="B261" t="n">
        <v>65</v>
      </c>
      <c r="C261" t="inlineStr">
        <is>
          <t xml:space="preserve">CONCLUIDO	</t>
        </is>
      </c>
      <c r="D261" t="n">
        <v>2.4176</v>
      </c>
      <c r="E261" t="n">
        <v>41.36</v>
      </c>
      <c r="F261" t="n">
        <v>38.2</v>
      </c>
      <c r="G261" t="n">
        <v>63.67</v>
      </c>
      <c r="H261" t="n">
        <v>0.99</v>
      </c>
      <c r="I261" t="n">
        <v>36</v>
      </c>
      <c r="J261" t="n">
        <v>142.68</v>
      </c>
      <c r="K261" t="n">
        <v>46.47</v>
      </c>
      <c r="L261" t="n">
        <v>8</v>
      </c>
      <c r="M261" t="n">
        <v>34</v>
      </c>
      <c r="N261" t="n">
        <v>23.21</v>
      </c>
      <c r="O261" t="n">
        <v>17831.04</v>
      </c>
      <c r="P261" t="n">
        <v>389.42</v>
      </c>
      <c r="Q261" t="n">
        <v>790.1799999999999</v>
      </c>
      <c r="R261" t="n">
        <v>116.51</v>
      </c>
      <c r="S261" t="n">
        <v>58.53</v>
      </c>
      <c r="T261" t="n">
        <v>21765.78</v>
      </c>
      <c r="U261" t="n">
        <v>0.5</v>
      </c>
      <c r="V261" t="n">
        <v>0.76</v>
      </c>
      <c r="W261" t="n">
        <v>2.63</v>
      </c>
      <c r="X261" t="n">
        <v>1.3</v>
      </c>
      <c r="Y261" t="n">
        <v>0.5</v>
      </c>
      <c r="Z261" t="n">
        <v>10</v>
      </c>
    </row>
    <row r="262">
      <c r="A262" t="n">
        <v>8</v>
      </c>
      <c r="B262" t="n">
        <v>65</v>
      </c>
      <c r="C262" t="inlineStr">
        <is>
          <t xml:space="preserve">CONCLUIDO	</t>
        </is>
      </c>
      <c r="D262" t="n">
        <v>2.4324</v>
      </c>
      <c r="E262" t="n">
        <v>41.11</v>
      </c>
      <c r="F262" t="n">
        <v>38.06</v>
      </c>
      <c r="G262" t="n">
        <v>71.36</v>
      </c>
      <c r="H262" t="n">
        <v>1.11</v>
      </c>
      <c r="I262" t="n">
        <v>32</v>
      </c>
      <c r="J262" t="n">
        <v>144.05</v>
      </c>
      <c r="K262" t="n">
        <v>46.47</v>
      </c>
      <c r="L262" t="n">
        <v>9</v>
      </c>
      <c r="M262" t="n">
        <v>30</v>
      </c>
      <c r="N262" t="n">
        <v>23.58</v>
      </c>
      <c r="O262" t="n">
        <v>17999.83</v>
      </c>
      <c r="P262" t="n">
        <v>383.52</v>
      </c>
      <c r="Q262" t="n">
        <v>790.16</v>
      </c>
      <c r="R262" t="n">
        <v>112.11</v>
      </c>
      <c r="S262" t="n">
        <v>58.53</v>
      </c>
      <c r="T262" t="n">
        <v>19583.16</v>
      </c>
      <c r="U262" t="n">
        <v>0.52</v>
      </c>
      <c r="V262" t="n">
        <v>0.76</v>
      </c>
      <c r="W262" t="n">
        <v>2.62</v>
      </c>
      <c r="X262" t="n">
        <v>1.16</v>
      </c>
      <c r="Y262" t="n">
        <v>0.5</v>
      </c>
      <c r="Z262" t="n">
        <v>10</v>
      </c>
    </row>
    <row r="263">
      <c r="A263" t="n">
        <v>9</v>
      </c>
      <c r="B263" t="n">
        <v>65</v>
      </c>
      <c r="C263" t="inlineStr">
        <is>
          <t xml:space="preserve">CONCLUIDO	</t>
        </is>
      </c>
      <c r="D263" t="n">
        <v>2.4437</v>
      </c>
      <c r="E263" t="n">
        <v>40.92</v>
      </c>
      <c r="F263" t="n">
        <v>37.95</v>
      </c>
      <c r="G263" t="n">
        <v>78.52</v>
      </c>
      <c r="H263" t="n">
        <v>1.22</v>
      </c>
      <c r="I263" t="n">
        <v>29</v>
      </c>
      <c r="J263" t="n">
        <v>145.42</v>
      </c>
      <c r="K263" t="n">
        <v>46.47</v>
      </c>
      <c r="L263" t="n">
        <v>10</v>
      </c>
      <c r="M263" t="n">
        <v>27</v>
      </c>
      <c r="N263" t="n">
        <v>23.95</v>
      </c>
      <c r="O263" t="n">
        <v>18169.15</v>
      </c>
      <c r="P263" t="n">
        <v>378.35</v>
      </c>
      <c r="Q263" t="n">
        <v>790.1799999999999</v>
      </c>
      <c r="R263" t="n">
        <v>108.28</v>
      </c>
      <c r="S263" t="n">
        <v>58.53</v>
      </c>
      <c r="T263" t="n">
        <v>17681.26</v>
      </c>
      <c r="U263" t="n">
        <v>0.54</v>
      </c>
      <c r="V263" t="n">
        <v>0.76</v>
      </c>
      <c r="W263" t="n">
        <v>2.62</v>
      </c>
      <c r="X263" t="n">
        <v>1.05</v>
      </c>
      <c r="Y263" t="n">
        <v>0.5</v>
      </c>
      <c r="Z263" t="n">
        <v>10</v>
      </c>
    </row>
    <row r="264">
      <c r="A264" t="n">
        <v>10</v>
      </c>
      <c r="B264" t="n">
        <v>65</v>
      </c>
      <c r="C264" t="inlineStr">
        <is>
          <t xml:space="preserve">CONCLUIDO	</t>
        </is>
      </c>
      <c r="D264" t="n">
        <v>2.4551</v>
      </c>
      <c r="E264" t="n">
        <v>40.73</v>
      </c>
      <c r="F264" t="n">
        <v>37.84</v>
      </c>
      <c r="G264" t="n">
        <v>87.33</v>
      </c>
      <c r="H264" t="n">
        <v>1.33</v>
      </c>
      <c r="I264" t="n">
        <v>26</v>
      </c>
      <c r="J264" t="n">
        <v>146.8</v>
      </c>
      <c r="K264" t="n">
        <v>46.47</v>
      </c>
      <c r="L264" t="n">
        <v>11</v>
      </c>
      <c r="M264" t="n">
        <v>24</v>
      </c>
      <c r="N264" t="n">
        <v>24.33</v>
      </c>
      <c r="O264" t="n">
        <v>18338.99</v>
      </c>
      <c r="P264" t="n">
        <v>373.19</v>
      </c>
      <c r="Q264" t="n">
        <v>790.17</v>
      </c>
      <c r="R264" t="n">
        <v>104.73</v>
      </c>
      <c r="S264" t="n">
        <v>58.53</v>
      </c>
      <c r="T264" t="n">
        <v>15923.61</v>
      </c>
      <c r="U264" t="n">
        <v>0.5600000000000001</v>
      </c>
      <c r="V264" t="n">
        <v>0.77</v>
      </c>
      <c r="W264" t="n">
        <v>2.62</v>
      </c>
      <c r="X264" t="n">
        <v>0.9399999999999999</v>
      </c>
      <c r="Y264" t="n">
        <v>0.5</v>
      </c>
      <c r="Z264" t="n">
        <v>10</v>
      </c>
    </row>
    <row r="265">
      <c r="A265" t="n">
        <v>11</v>
      </c>
      <c r="B265" t="n">
        <v>65</v>
      </c>
      <c r="C265" t="inlineStr">
        <is>
          <t xml:space="preserve">CONCLUIDO	</t>
        </is>
      </c>
      <c r="D265" t="n">
        <v>2.4676</v>
      </c>
      <c r="E265" t="n">
        <v>40.53</v>
      </c>
      <c r="F265" t="n">
        <v>37.72</v>
      </c>
      <c r="G265" t="n">
        <v>98.40000000000001</v>
      </c>
      <c r="H265" t="n">
        <v>1.43</v>
      </c>
      <c r="I265" t="n">
        <v>23</v>
      </c>
      <c r="J265" t="n">
        <v>148.18</v>
      </c>
      <c r="K265" t="n">
        <v>46.47</v>
      </c>
      <c r="L265" t="n">
        <v>12</v>
      </c>
      <c r="M265" t="n">
        <v>21</v>
      </c>
      <c r="N265" t="n">
        <v>24.71</v>
      </c>
      <c r="O265" t="n">
        <v>18509.36</v>
      </c>
      <c r="P265" t="n">
        <v>367.23</v>
      </c>
      <c r="Q265" t="n">
        <v>790.16</v>
      </c>
      <c r="R265" t="n">
        <v>100.62</v>
      </c>
      <c r="S265" t="n">
        <v>58.53</v>
      </c>
      <c r="T265" t="n">
        <v>13883.24</v>
      </c>
      <c r="U265" t="n">
        <v>0.58</v>
      </c>
      <c r="V265" t="n">
        <v>0.77</v>
      </c>
      <c r="W265" t="n">
        <v>2.61</v>
      </c>
      <c r="X265" t="n">
        <v>0.82</v>
      </c>
      <c r="Y265" t="n">
        <v>0.5</v>
      </c>
      <c r="Z265" t="n">
        <v>10</v>
      </c>
    </row>
    <row r="266">
      <c r="A266" t="n">
        <v>12</v>
      </c>
      <c r="B266" t="n">
        <v>65</v>
      </c>
      <c r="C266" t="inlineStr">
        <is>
          <t xml:space="preserve">CONCLUIDO	</t>
        </is>
      </c>
      <c r="D266" t="n">
        <v>2.4763</v>
      </c>
      <c r="E266" t="n">
        <v>40.38</v>
      </c>
      <c r="F266" t="n">
        <v>37.63</v>
      </c>
      <c r="G266" t="n">
        <v>107.52</v>
      </c>
      <c r="H266" t="n">
        <v>1.54</v>
      </c>
      <c r="I266" t="n">
        <v>21</v>
      </c>
      <c r="J266" t="n">
        <v>149.56</v>
      </c>
      <c r="K266" t="n">
        <v>46.47</v>
      </c>
      <c r="L266" t="n">
        <v>13</v>
      </c>
      <c r="M266" t="n">
        <v>19</v>
      </c>
      <c r="N266" t="n">
        <v>25.1</v>
      </c>
      <c r="O266" t="n">
        <v>18680.25</v>
      </c>
      <c r="P266" t="n">
        <v>361.76</v>
      </c>
      <c r="Q266" t="n">
        <v>790.16</v>
      </c>
      <c r="R266" t="n">
        <v>97.78</v>
      </c>
      <c r="S266" t="n">
        <v>58.53</v>
      </c>
      <c r="T266" t="n">
        <v>12471.67</v>
      </c>
      <c r="U266" t="n">
        <v>0.6</v>
      </c>
      <c r="V266" t="n">
        <v>0.77</v>
      </c>
      <c r="W266" t="n">
        <v>2.6</v>
      </c>
      <c r="X266" t="n">
        <v>0.73</v>
      </c>
      <c r="Y266" t="n">
        <v>0.5</v>
      </c>
      <c r="Z266" t="n">
        <v>10</v>
      </c>
    </row>
    <row r="267">
      <c r="A267" t="n">
        <v>13</v>
      </c>
      <c r="B267" t="n">
        <v>65</v>
      </c>
      <c r="C267" t="inlineStr">
        <is>
          <t xml:space="preserve">CONCLUIDO	</t>
        </is>
      </c>
      <c r="D267" t="n">
        <v>2.4795</v>
      </c>
      <c r="E267" t="n">
        <v>40.33</v>
      </c>
      <c r="F267" t="n">
        <v>37.61</v>
      </c>
      <c r="G267" t="n">
        <v>112.82</v>
      </c>
      <c r="H267" t="n">
        <v>1.64</v>
      </c>
      <c r="I267" t="n">
        <v>20</v>
      </c>
      <c r="J267" t="n">
        <v>150.95</v>
      </c>
      <c r="K267" t="n">
        <v>46.47</v>
      </c>
      <c r="L267" t="n">
        <v>14</v>
      </c>
      <c r="M267" t="n">
        <v>18</v>
      </c>
      <c r="N267" t="n">
        <v>25.49</v>
      </c>
      <c r="O267" t="n">
        <v>18851.69</v>
      </c>
      <c r="P267" t="n">
        <v>357.44</v>
      </c>
      <c r="Q267" t="n">
        <v>790.17</v>
      </c>
      <c r="R267" t="n">
        <v>96.90000000000001</v>
      </c>
      <c r="S267" t="n">
        <v>58.53</v>
      </c>
      <c r="T267" t="n">
        <v>12037.69</v>
      </c>
      <c r="U267" t="n">
        <v>0.6</v>
      </c>
      <c r="V267" t="n">
        <v>0.77</v>
      </c>
      <c r="W267" t="n">
        <v>2.6</v>
      </c>
      <c r="X267" t="n">
        <v>0.7</v>
      </c>
      <c r="Y267" t="n">
        <v>0.5</v>
      </c>
      <c r="Z267" t="n">
        <v>10</v>
      </c>
    </row>
    <row r="268">
      <c r="A268" t="n">
        <v>14</v>
      </c>
      <c r="B268" t="n">
        <v>65</v>
      </c>
      <c r="C268" t="inlineStr">
        <is>
          <t xml:space="preserve">CONCLUIDO	</t>
        </is>
      </c>
      <c r="D268" t="n">
        <v>2.4877</v>
      </c>
      <c r="E268" t="n">
        <v>40.2</v>
      </c>
      <c r="F268" t="n">
        <v>37.53</v>
      </c>
      <c r="G268" t="n">
        <v>125.09</v>
      </c>
      <c r="H268" t="n">
        <v>1.74</v>
      </c>
      <c r="I268" t="n">
        <v>18</v>
      </c>
      <c r="J268" t="n">
        <v>152.35</v>
      </c>
      <c r="K268" t="n">
        <v>46.47</v>
      </c>
      <c r="L268" t="n">
        <v>15</v>
      </c>
      <c r="M268" t="n">
        <v>16</v>
      </c>
      <c r="N268" t="n">
        <v>25.88</v>
      </c>
      <c r="O268" t="n">
        <v>19023.66</v>
      </c>
      <c r="P268" t="n">
        <v>351.86</v>
      </c>
      <c r="Q268" t="n">
        <v>790.17</v>
      </c>
      <c r="R268" t="n">
        <v>94.08</v>
      </c>
      <c r="S268" t="n">
        <v>58.53</v>
      </c>
      <c r="T268" t="n">
        <v>10636.49</v>
      </c>
      <c r="U268" t="n">
        <v>0.62</v>
      </c>
      <c r="V268" t="n">
        <v>0.77</v>
      </c>
      <c r="W268" t="n">
        <v>2.61</v>
      </c>
      <c r="X268" t="n">
        <v>0.62</v>
      </c>
      <c r="Y268" t="n">
        <v>0.5</v>
      </c>
      <c r="Z268" t="n">
        <v>10</v>
      </c>
    </row>
    <row r="269">
      <c r="A269" t="n">
        <v>15</v>
      </c>
      <c r="B269" t="n">
        <v>65</v>
      </c>
      <c r="C269" t="inlineStr">
        <is>
          <t xml:space="preserve">CONCLUIDO	</t>
        </is>
      </c>
      <c r="D269" t="n">
        <v>2.491</v>
      </c>
      <c r="E269" t="n">
        <v>40.15</v>
      </c>
      <c r="F269" t="n">
        <v>37.5</v>
      </c>
      <c r="G269" t="n">
        <v>132.36</v>
      </c>
      <c r="H269" t="n">
        <v>1.84</v>
      </c>
      <c r="I269" t="n">
        <v>17</v>
      </c>
      <c r="J269" t="n">
        <v>153.75</v>
      </c>
      <c r="K269" t="n">
        <v>46.47</v>
      </c>
      <c r="L269" t="n">
        <v>16</v>
      </c>
      <c r="M269" t="n">
        <v>15</v>
      </c>
      <c r="N269" t="n">
        <v>26.28</v>
      </c>
      <c r="O269" t="n">
        <v>19196.18</v>
      </c>
      <c r="P269" t="n">
        <v>346.63</v>
      </c>
      <c r="Q269" t="n">
        <v>790.1799999999999</v>
      </c>
      <c r="R269" t="n">
        <v>93.38</v>
      </c>
      <c r="S269" t="n">
        <v>58.53</v>
      </c>
      <c r="T269" t="n">
        <v>10294.62</v>
      </c>
      <c r="U269" t="n">
        <v>0.63</v>
      </c>
      <c r="V269" t="n">
        <v>0.77</v>
      </c>
      <c r="W269" t="n">
        <v>2.6</v>
      </c>
      <c r="X269" t="n">
        <v>0.6</v>
      </c>
      <c r="Y269" t="n">
        <v>0.5</v>
      </c>
      <c r="Z269" t="n">
        <v>10</v>
      </c>
    </row>
    <row r="270">
      <c r="A270" t="n">
        <v>16</v>
      </c>
      <c r="B270" t="n">
        <v>65</v>
      </c>
      <c r="C270" t="inlineStr">
        <is>
          <t xml:space="preserve">CONCLUIDO	</t>
        </is>
      </c>
      <c r="D270" t="n">
        <v>2.4958</v>
      </c>
      <c r="E270" t="n">
        <v>40.07</v>
      </c>
      <c r="F270" t="n">
        <v>37.45</v>
      </c>
      <c r="G270" t="n">
        <v>140.44</v>
      </c>
      <c r="H270" t="n">
        <v>1.94</v>
      </c>
      <c r="I270" t="n">
        <v>16</v>
      </c>
      <c r="J270" t="n">
        <v>155.15</v>
      </c>
      <c r="K270" t="n">
        <v>46.47</v>
      </c>
      <c r="L270" t="n">
        <v>17</v>
      </c>
      <c r="M270" t="n">
        <v>14</v>
      </c>
      <c r="N270" t="n">
        <v>26.68</v>
      </c>
      <c r="O270" t="n">
        <v>19369.26</v>
      </c>
      <c r="P270" t="n">
        <v>340.65</v>
      </c>
      <c r="Q270" t="n">
        <v>790.16</v>
      </c>
      <c r="R270" t="n">
        <v>91.97</v>
      </c>
      <c r="S270" t="n">
        <v>58.53</v>
      </c>
      <c r="T270" t="n">
        <v>9591.610000000001</v>
      </c>
      <c r="U270" t="n">
        <v>0.64</v>
      </c>
      <c r="V270" t="n">
        <v>0.77</v>
      </c>
      <c r="W270" t="n">
        <v>2.59</v>
      </c>
      <c r="X270" t="n">
        <v>0.55</v>
      </c>
      <c r="Y270" t="n">
        <v>0.5</v>
      </c>
      <c r="Z270" t="n">
        <v>10</v>
      </c>
    </row>
    <row r="271">
      <c r="A271" t="n">
        <v>17</v>
      </c>
      <c r="B271" t="n">
        <v>65</v>
      </c>
      <c r="C271" t="inlineStr">
        <is>
          <t xml:space="preserve">CONCLUIDO	</t>
        </is>
      </c>
      <c r="D271" t="n">
        <v>2.5002</v>
      </c>
      <c r="E271" t="n">
        <v>40</v>
      </c>
      <c r="F271" t="n">
        <v>37.41</v>
      </c>
      <c r="G271" t="n">
        <v>149.64</v>
      </c>
      <c r="H271" t="n">
        <v>2.04</v>
      </c>
      <c r="I271" t="n">
        <v>15</v>
      </c>
      <c r="J271" t="n">
        <v>156.56</v>
      </c>
      <c r="K271" t="n">
        <v>46.47</v>
      </c>
      <c r="L271" t="n">
        <v>18</v>
      </c>
      <c r="M271" t="n">
        <v>12</v>
      </c>
      <c r="N271" t="n">
        <v>27.09</v>
      </c>
      <c r="O271" t="n">
        <v>19542.89</v>
      </c>
      <c r="P271" t="n">
        <v>338.63</v>
      </c>
      <c r="Q271" t="n">
        <v>790.17</v>
      </c>
      <c r="R271" t="n">
        <v>90.31999999999999</v>
      </c>
      <c r="S271" t="n">
        <v>58.53</v>
      </c>
      <c r="T271" t="n">
        <v>8772.07</v>
      </c>
      <c r="U271" t="n">
        <v>0.65</v>
      </c>
      <c r="V271" t="n">
        <v>0.78</v>
      </c>
      <c r="W271" t="n">
        <v>2.59</v>
      </c>
      <c r="X271" t="n">
        <v>0.51</v>
      </c>
      <c r="Y271" t="n">
        <v>0.5</v>
      </c>
      <c r="Z271" t="n">
        <v>10</v>
      </c>
    </row>
    <row r="272">
      <c r="A272" t="n">
        <v>18</v>
      </c>
      <c r="B272" t="n">
        <v>65</v>
      </c>
      <c r="C272" t="inlineStr">
        <is>
          <t xml:space="preserve">CONCLUIDO	</t>
        </is>
      </c>
      <c r="D272" t="n">
        <v>2.5034</v>
      </c>
      <c r="E272" t="n">
        <v>39.95</v>
      </c>
      <c r="F272" t="n">
        <v>37.38</v>
      </c>
      <c r="G272" t="n">
        <v>160.22</v>
      </c>
      <c r="H272" t="n">
        <v>2.13</v>
      </c>
      <c r="I272" t="n">
        <v>14</v>
      </c>
      <c r="J272" t="n">
        <v>157.97</v>
      </c>
      <c r="K272" t="n">
        <v>46.47</v>
      </c>
      <c r="L272" t="n">
        <v>19</v>
      </c>
      <c r="M272" t="n">
        <v>7</v>
      </c>
      <c r="N272" t="n">
        <v>27.5</v>
      </c>
      <c r="O272" t="n">
        <v>19717.08</v>
      </c>
      <c r="P272" t="n">
        <v>333.89</v>
      </c>
      <c r="Q272" t="n">
        <v>790.17</v>
      </c>
      <c r="R272" t="n">
        <v>89.09</v>
      </c>
      <c r="S272" t="n">
        <v>58.53</v>
      </c>
      <c r="T272" t="n">
        <v>8165.42</v>
      </c>
      <c r="U272" t="n">
        <v>0.66</v>
      </c>
      <c r="V272" t="n">
        <v>0.78</v>
      </c>
      <c r="W272" t="n">
        <v>2.6</v>
      </c>
      <c r="X272" t="n">
        <v>0.48</v>
      </c>
      <c r="Y272" t="n">
        <v>0.5</v>
      </c>
      <c r="Z272" t="n">
        <v>10</v>
      </c>
    </row>
    <row r="273">
      <c r="A273" t="n">
        <v>19</v>
      </c>
      <c r="B273" t="n">
        <v>65</v>
      </c>
      <c r="C273" t="inlineStr">
        <is>
          <t xml:space="preserve">CONCLUIDO	</t>
        </is>
      </c>
      <c r="D273" t="n">
        <v>2.503</v>
      </c>
      <c r="E273" t="n">
        <v>39.95</v>
      </c>
      <c r="F273" t="n">
        <v>37.39</v>
      </c>
      <c r="G273" t="n">
        <v>160.25</v>
      </c>
      <c r="H273" t="n">
        <v>2.22</v>
      </c>
      <c r="I273" t="n">
        <v>14</v>
      </c>
      <c r="J273" t="n">
        <v>159.39</v>
      </c>
      <c r="K273" t="n">
        <v>46.47</v>
      </c>
      <c r="L273" t="n">
        <v>20</v>
      </c>
      <c r="M273" t="n">
        <v>3</v>
      </c>
      <c r="N273" t="n">
        <v>27.92</v>
      </c>
      <c r="O273" t="n">
        <v>19891.97</v>
      </c>
      <c r="P273" t="n">
        <v>332.8</v>
      </c>
      <c r="Q273" t="n">
        <v>790.17</v>
      </c>
      <c r="R273" t="n">
        <v>89.17</v>
      </c>
      <c r="S273" t="n">
        <v>58.53</v>
      </c>
      <c r="T273" t="n">
        <v>8204.459999999999</v>
      </c>
      <c r="U273" t="n">
        <v>0.66</v>
      </c>
      <c r="V273" t="n">
        <v>0.78</v>
      </c>
      <c r="W273" t="n">
        <v>2.61</v>
      </c>
      <c r="X273" t="n">
        <v>0.49</v>
      </c>
      <c r="Y273" t="n">
        <v>0.5</v>
      </c>
      <c r="Z273" t="n">
        <v>10</v>
      </c>
    </row>
    <row r="274">
      <c r="A274" t="n">
        <v>20</v>
      </c>
      <c r="B274" t="n">
        <v>65</v>
      </c>
      <c r="C274" t="inlineStr">
        <is>
          <t xml:space="preserve">CONCLUIDO	</t>
        </is>
      </c>
      <c r="D274" t="n">
        <v>2.5028</v>
      </c>
      <c r="E274" t="n">
        <v>39.96</v>
      </c>
      <c r="F274" t="n">
        <v>37.39</v>
      </c>
      <c r="G274" t="n">
        <v>160.26</v>
      </c>
      <c r="H274" t="n">
        <v>2.31</v>
      </c>
      <c r="I274" t="n">
        <v>14</v>
      </c>
      <c r="J274" t="n">
        <v>160.81</v>
      </c>
      <c r="K274" t="n">
        <v>46.47</v>
      </c>
      <c r="L274" t="n">
        <v>21</v>
      </c>
      <c r="M274" t="n">
        <v>1</v>
      </c>
      <c r="N274" t="n">
        <v>28.34</v>
      </c>
      <c r="O274" t="n">
        <v>20067.32</v>
      </c>
      <c r="P274" t="n">
        <v>333.8</v>
      </c>
      <c r="Q274" t="n">
        <v>790.1900000000001</v>
      </c>
      <c r="R274" t="n">
        <v>89.28</v>
      </c>
      <c r="S274" t="n">
        <v>58.53</v>
      </c>
      <c r="T274" t="n">
        <v>8261.1</v>
      </c>
      <c r="U274" t="n">
        <v>0.66</v>
      </c>
      <c r="V274" t="n">
        <v>0.78</v>
      </c>
      <c r="W274" t="n">
        <v>2.61</v>
      </c>
      <c r="X274" t="n">
        <v>0.49</v>
      </c>
      <c r="Y274" t="n">
        <v>0.5</v>
      </c>
      <c r="Z274" t="n">
        <v>10</v>
      </c>
    </row>
    <row r="275">
      <c r="A275" t="n">
        <v>21</v>
      </c>
      <c r="B275" t="n">
        <v>65</v>
      </c>
      <c r="C275" t="inlineStr">
        <is>
          <t xml:space="preserve">CONCLUIDO	</t>
        </is>
      </c>
      <c r="D275" t="n">
        <v>2.5028</v>
      </c>
      <c r="E275" t="n">
        <v>39.96</v>
      </c>
      <c r="F275" t="n">
        <v>37.39</v>
      </c>
      <c r="G275" t="n">
        <v>160.26</v>
      </c>
      <c r="H275" t="n">
        <v>2.4</v>
      </c>
      <c r="I275" t="n">
        <v>14</v>
      </c>
      <c r="J275" t="n">
        <v>162.24</v>
      </c>
      <c r="K275" t="n">
        <v>46.47</v>
      </c>
      <c r="L275" t="n">
        <v>22</v>
      </c>
      <c r="M275" t="n">
        <v>0</v>
      </c>
      <c r="N275" t="n">
        <v>28.77</v>
      </c>
      <c r="O275" t="n">
        <v>20243.25</v>
      </c>
      <c r="P275" t="n">
        <v>336.15</v>
      </c>
      <c r="Q275" t="n">
        <v>790.1900000000001</v>
      </c>
      <c r="R275" t="n">
        <v>89.22</v>
      </c>
      <c r="S275" t="n">
        <v>58.53</v>
      </c>
      <c r="T275" t="n">
        <v>8230.25</v>
      </c>
      <c r="U275" t="n">
        <v>0.66</v>
      </c>
      <c r="V275" t="n">
        <v>0.78</v>
      </c>
      <c r="W275" t="n">
        <v>2.61</v>
      </c>
      <c r="X275" t="n">
        <v>0.49</v>
      </c>
      <c r="Y275" t="n">
        <v>0.5</v>
      </c>
      <c r="Z275" t="n">
        <v>10</v>
      </c>
    </row>
    <row r="276">
      <c r="A276" t="n">
        <v>0</v>
      </c>
      <c r="B276" t="n">
        <v>75</v>
      </c>
      <c r="C276" t="inlineStr">
        <is>
          <t xml:space="preserve">CONCLUIDO	</t>
        </is>
      </c>
      <c r="D276" t="n">
        <v>1.3776</v>
      </c>
      <c r="E276" t="n">
        <v>72.59</v>
      </c>
      <c r="F276" t="n">
        <v>55.68</v>
      </c>
      <c r="G276" t="n">
        <v>6.97</v>
      </c>
      <c r="H276" t="n">
        <v>0.12</v>
      </c>
      <c r="I276" t="n">
        <v>479</v>
      </c>
      <c r="J276" t="n">
        <v>150.44</v>
      </c>
      <c r="K276" t="n">
        <v>49.1</v>
      </c>
      <c r="L276" t="n">
        <v>1</v>
      </c>
      <c r="M276" t="n">
        <v>477</v>
      </c>
      <c r="N276" t="n">
        <v>25.34</v>
      </c>
      <c r="O276" t="n">
        <v>18787.76</v>
      </c>
      <c r="P276" t="n">
        <v>657.11</v>
      </c>
      <c r="Q276" t="n">
        <v>790.24</v>
      </c>
      <c r="R276" t="n">
        <v>700.99</v>
      </c>
      <c r="S276" t="n">
        <v>58.53</v>
      </c>
      <c r="T276" t="n">
        <v>311786.87</v>
      </c>
      <c r="U276" t="n">
        <v>0.08</v>
      </c>
      <c r="V276" t="n">
        <v>0.52</v>
      </c>
      <c r="W276" t="n">
        <v>3.37</v>
      </c>
      <c r="X276" t="n">
        <v>18.77</v>
      </c>
      <c r="Y276" t="n">
        <v>0.5</v>
      </c>
      <c r="Z276" t="n">
        <v>10</v>
      </c>
    </row>
    <row r="277">
      <c r="A277" t="n">
        <v>1</v>
      </c>
      <c r="B277" t="n">
        <v>75</v>
      </c>
      <c r="C277" t="inlineStr">
        <is>
          <t xml:space="preserve">CONCLUIDO	</t>
        </is>
      </c>
      <c r="D277" t="n">
        <v>1.9256</v>
      </c>
      <c r="E277" t="n">
        <v>51.93</v>
      </c>
      <c r="F277" t="n">
        <v>43.94</v>
      </c>
      <c r="G277" t="n">
        <v>14.1</v>
      </c>
      <c r="H277" t="n">
        <v>0.23</v>
      </c>
      <c r="I277" t="n">
        <v>187</v>
      </c>
      <c r="J277" t="n">
        <v>151.83</v>
      </c>
      <c r="K277" t="n">
        <v>49.1</v>
      </c>
      <c r="L277" t="n">
        <v>2</v>
      </c>
      <c r="M277" t="n">
        <v>185</v>
      </c>
      <c r="N277" t="n">
        <v>25.73</v>
      </c>
      <c r="O277" t="n">
        <v>18959.54</v>
      </c>
      <c r="P277" t="n">
        <v>514.63</v>
      </c>
      <c r="Q277" t="n">
        <v>790.2</v>
      </c>
      <c r="R277" t="n">
        <v>308.23</v>
      </c>
      <c r="S277" t="n">
        <v>58.53</v>
      </c>
      <c r="T277" t="n">
        <v>116867.61</v>
      </c>
      <c r="U277" t="n">
        <v>0.19</v>
      </c>
      <c r="V277" t="n">
        <v>0.66</v>
      </c>
      <c r="W277" t="n">
        <v>2.88</v>
      </c>
      <c r="X277" t="n">
        <v>7.04</v>
      </c>
      <c r="Y277" t="n">
        <v>0.5</v>
      </c>
      <c r="Z277" t="n">
        <v>10</v>
      </c>
    </row>
    <row r="278">
      <c r="A278" t="n">
        <v>2</v>
      </c>
      <c r="B278" t="n">
        <v>75</v>
      </c>
      <c r="C278" t="inlineStr">
        <is>
          <t xml:space="preserve">CONCLUIDO	</t>
        </is>
      </c>
      <c r="D278" t="n">
        <v>2.1254</v>
      </c>
      <c r="E278" t="n">
        <v>47.05</v>
      </c>
      <c r="F278" t="n">
        <v>41.23</v>
      </c>
      <c r="G278" t="n">
        <v>21.33</v>
      </c>
      <c r="H278" t="n">
        <v>0.35</v>
      </c>
      <c r="I278" t="n">
        <v>116</v>
      </c>
      <c r="J278" t="n">
        <v>153.23</v>
      </c>
      <c r="K278" t="n">
        <v>49.1</v>
      </c>
      <c r="L278" t="n">
        <v>3</v>
      </c>
      <c r="M278" t="n">
        <v>114</v>
      </c>
      <c r="N278" t="n">
        <v>26.13</v>
      </c>
      <c r="O278" t="n">
        <v>19131.85</v>
      </c>
      <c r="P278" t="n">
        <v>479.48</v>
      </c>
      <c r="Q278" t="n">
        <v>790.3</v>
      </c>
      <c r="R278" t="n">
        <v>217.15</v>
      </c>
      <c r="S278" t="n">
        <v>58.53</v>
      </c>
      <c r="T278" t="n">
        <v>71681.64</v>
      </c>
      <c r="U278" t="n">
        <v>0.27</v>
      </c>
      <c r="V278" t="n">
        <v>0.7</v>
      </c>
      <c r="W278" t="n">
        <v>2.77</v>
      </c>
      <c r="X278" t="n">
        <v>4.32</v>
      </c>
      <c r="Y278" t="n">
        <v>0.5</v>
      </c>
      <c r="Z278" t="n">
        <v>10</v>
      </c>
    </row>
    <row r="279">
      <c r="A279" t="n">
        <v>3</v>
      </c>
      <c r="B279" t="n">
        <v>75</v>
      </c>
      <c r="C279" t="inlineStr">
        <is>
          <t xml:space="preserve">CONCLUIDO	</t>
        </is>
      </c>
      <c r="D279" t="n">
        <v>2.2299</v>
      </c>
      <c r="E279" t="n">
        <v>44.85</v>
      </c>
      <c r="F279" t="n">
        <v>40</v>
      </c>
      <c r="G279" t="n">
        <v>28.57</v>
      </c>
      <c r="H279" t="n">
        <v>0.46</v>
      </c>
      <c r="I279" t="n">
        <v>84</v>
      </c>
      <c r="J279" t="n">
        <v>154.63</v>
      </c>
      <c r="K279" t="n">
        <v>49.1</v>
      </c>
      <c r="L279" t="n">
        <v>4</v>
      </c>
      <c r="M279" t="n">
        <v>82</v>
      </c>
      <c r="N279" t="n">
        <v>26.53</v>
      </c>
      <c r="O279" t="n">
        <v>19304.72</v>
      </c>
      <c r="P279" t="n">
        <v>461.9</v>
      </c>
      <c r="Q279" t="n">
        <v>790.2</v>
      </c>
      <c r="R279" t="n">
        <v>176.7</v>
      </c>
      <c r="S279" t="n">
        <v>58.53</v>
      </c>
      <c r="T279" t="n">
        <v>51620.33</v>
      </c>
      <c r="U279" t="n">
        <v>0.33</v>
      </c>
      <c r="V279" t="n">
        <v>0.73</v>
      </c>
      <c r="W279" t="n">
        <v>2.71</v>
      </c>
      <c r="X279" t="n">
        <v>3.1</v>
      </c>
      <c r="Y279" t="n">
        <v>0.5</v>
      </c>
      <c r="Z279" t="n">
        <v>10</v>
      </c>
    </row>
    <row r="280">
      <c r="A280" t="n">
        <v>4</v>
      </c>
      <c r="B280" t="n">
        <v>75</v>
      </c>
      <c r="C280" t="inlineStr">
        <is>
          <t xml:space="preserve">CONCLUIDO	</t>
        </is>
      </c>
      <c r="D280" t="n">
        <v>2.2927</v>
      </c>
      <c r="E280" t="n">
        <v>43.62</v>
      </c>
      <c r="F280" t="n">
        <v>39.32</v>
      </c>
      <c r="G280" t="n">
        <v>35.75</v>
      </c>
      <c r="H280" t="n">
        <v>0.57</v>
      </c>
      <c r="I280" t="n">
        <v>66</v>
      </c>
      <c r="J280" t="n">
        <v>156.03</v>
      </c>
      <c r="K280" t="n">
        <v>49.1</v>
      </c>
      <c r="L280" t="n">
        <v>5</v>
      </c>
      <c r="M280" t="n">
        <v>64</v>
      </c>
      <c r="N280" t="n">
        <v>26.94</v>
      </c>
      <c r="O280" t="n">
        <v>19478.15</v>
      </c>
      <c r="P280" t="n">
        <v>450.97</v>
      </c>
      <c r="Q280" t="n">
        <v>790.17</v>
      </c>
      <c r="R280" t="n">
        <v>153.97</v>
      </c>
      <c r="S280" t="n">
        <v>58.53</v>
      </c>
      <c r="T280" t="n">
        <v>40344.22</v>
      </c>
      <c r="U280" t="n">
        <v>0.38</v>
      </c>
      <c r="V280" t="n">
        <v>0.74</v>
      </c>
      <c r="W280" t="n">
        <v>2.68</v>
      </c>
      <c r="X280" t="n">
        <v>2.42</v>
      </c>
      <c r="Y280" t="n">
        <v>0.5</v>
      </c>
      <c r="Z280" t="n">
        <v>10</v>
      </c>
    </row>
    <row r="281">
      <c r="A281" t="n">
        <v>5</v>
      </c>
      <c r="B281" t="n">
        <v>75</v>
      </c>
      <c r="C281" t="inlineStr">
        <is>
          <t xml:space="preserve">CONCLUIDO	</t>
        </is>
      </c>
      <c r="D281" t="n">
        <v>2.3358</v>
      </c>
      <c r="E281" t="n">
        <v>42.81</v>
      </c>
      <c r="F281" t="n">
        <v>38.88</v>
      </c>
      <c r="G281" t="n">
        <v>43.21</v>
      </c>
      <c r="H281" t="n">
        <v>0.67</v>
      </c>
      <c r="I281" t="n">
        <v>54</v>
      </c>
      <c r="J281" t="n">
        <v>157.44</v>
      </c>
      <c r="K281" t="n">
        <v>49.1</v>
      </c>
      <c r="L281" t="n">
        <v>6</v>
      </c>
      <c r="M281" t="n">
        <v>52</v>
      </c>
      <c r="N281" t="n">
        <v>27.35</v>
      </c>
      <c r="O281" t="n">
        <v>19652.13</v>
      </c>
      <c r="P281" t="n">
        <v>442.49</v>
      </c>
      <c r="Q281" t="n">
        <v>790.16</v>
      </c>
      <c r="R281" t="n">
        <v>139.45</v>
      </c>
      <c r="S281" t="n">
        <v>58.53</v>
      </c>
      <c r="T281" t="n">
        <v>33144.29</v>
      </c>
      <c r="U281" t="n">
        <v>0.42</v>
      </c>
      <c r="V281" t="n">
        <v>0.75</v>
      </c>
      <c r="W281" t="n">
        <v>2.66</v>
      </c>
      <c r="X281" t="n">
        <v>1.98</v>
      </c>
      <c r="Y281" t="n">
        <v>0.5</v>
      </c>
      <c r="Z281" t="n">
        <v>10</v>
      </c>
    </row>
    <row r="282">
      <c r="A282" t="n">
        <v>6</v>
      </c>
      <c r="B282" t="n">
        <v>75</v>
      </c>
      <c r="C282" t="inlineStr">
        <is>
          <t xml:space="preserve">CONCLUIDO	</t>
        </is>
      </c>
      <c r="D282" t="n">
        <v>2.3669</v>
      </c>
      <c r="E282" t="n">
        <v>42.25</v>
      </c>
      <c r="F282" t="n">
        <v>38.57</v>
      </c>
      <c r="G282" t="n">
        <v>50.31</v>
      </c>
      <c r="H282" t="n">
        <v>0.78</v>
      </c>
      <c r="I282" t="n">
        <v>46</v>
      </c>
      <c r="J282" t="n">
        <v>158.86</v>
      </c>
      <c r="K282" t="n">
        <v>49.1</v>
      </c>
      <c r="L282" t="n">
        <v>7</v>
      </c>
      <c r="M282" t="n">
        <v>44</v>
      </c>
      <c r="N282" t="n">
        <v>27.77</v>
      </c>
      <c r="O282" t="n">
        <v>19826.68</v>
      </c>
      <c r="P282" t="n">
        <v>435.25</v>
      </c>
      <c r="Q282" t="n">
        <v>790.1799999999999</v>
      </c>
      <c r="R282" t="n">
        <v>128.81</v>
      </c>
      <c r="S282" t="n">
        <v>58.53</v>
      </c>
      <c r="T282" t="n">
        <v>27863.79</v>
      </c>
      <c r="U282" t="n">
        <v>0.45</v>
      </c>
      <c r="V282" t="n">
        <v>0.75</v>
      </c>
      <c r="W282" t="n">
        <v>2.65</v>
      </c>
      <c r="X282" t="n">
        <v>1.66</v>
      </c>
      <c r="Y282" t="n">
        <v>0.5</v>
      </c>
      <c r="Z282" t="n">
        <v>10</v>
      </c>
    </row>
    <row r="283">
      <c r="A283" t="n">
        <v>7</v>
      </c>
      <c r="B283" t="n">
        <v>75</v>
      </c>
      <c r="C283" t="inlineStr">
        <is>
          <t xml:space="preserve">CONCLUIDO	</t>
        </is>
      </c>
      <c r="D283" t="n">
        <v>2.3887</v>
      </c>
      <c r="E283" t="n">
        <v>41.86</v>
      </c>
      <c r="F283" t="n">
        <v>38.37</v>
      </c>
      <c r="G283" t="n">
        <v>57.55</v>
      </c>
      <c r="H283" t="n">
        <v>0.88</v>
      </c>
      <c r="I283" t="n">
        <v>40</v>
      </c>
      <c r="J283" t="n">
        <v>160.28</v>
      </c>
      <c r="K283" t="n">
        <v>49.1</v>
      </c>
      <c r="L283" t="n">
        <v>8</v>
      </c>
      <c r="M283" t="n">
        <v>38</v>
      </c>
      <c r="N283" t="n">
        <v>28.19</v>
      </c>
      <c r="O283" t="n">
        <v>20001.93</v>
      </c>
      <c r="P283" t="n">
        <v>429.79</v>
      </c>
      <c r="Q283" t="n">
        <v>790.2</v>
      </c>
      <c r="R283" t="n">
        <v>121.97</v>
      </c>
      <c r="S283" t="n">
        <v>58.53</v>
      </c>
      <c r="T283" t="n">
        <v>24473.84</v>
      </c>
      <c r="U283" t="n">
        <v>0.48</v>
      </c>
      <c r="V283" t="n">
        <v>0.76</v>
      </c>
      <c r="W283" t="n">
        <v>2.64</v>
      </c>
      <c r="X283" t="n">
        <v>1.46</v>
      </c>
      <c r="Y283" t="n">
        <v>0.5</v>
      </c>
      <c r="Z283" t="n">
        <v>10</v>
      </c>
    </row>
    <row r="284">
      <c r="A284" t="n">
        <v>8</v>
      </c>
      <c r="B284" t="n">
        <v>75</v>
      </c>
      <c r="C284" t="inlineStr">
        <is>
          <t xml:space="preserve">CONCLUIDO	</t>
        </is>
      </c>
      <c r="D284" t="n">
        <v>2.4093</v>
      </c>
      <c r="E284" t="n">
        <v>41.51</v>
      </c>
      <c r="F284" t="n">
        <v>38.16</v>
      </c>
      <c r="G284" t="n">
        <v>65.42</v>
      </c>
      <c r="H284" t="n">
        <v>0.99</v>
      </c>
      <c r="I284" t="n">
        <v>35</v>
      </c>
      <c r="J284" t="n">
        <v>161.71</v>
      </c>
      <c r="K284" t="n">
        <v>49.1</v>
      </c>
      <c r="L284" t="n">
        <v>9</v>
      </c>
      <c r="M284" t="n">
        <v>33</v>
      </c>
      <c r="N284" t="n">
        <v>28.61</v>
      </c>
      <c r="O284" t="n">
        <v>20177.64</v>
      </c>
      <c r="P284" t="n">
        <v>424.28</v>
      </c>
      <c r="Q284" t="n">
        <v>790.17</v>
      </c>
      <c r="R284" t="n">
        <v>115.29</v>
      </c>
      <c r="S284" t="n">
        <v>58.53</v>
      </c>
      <c r="T284" t="n">
        <v>21159.06</v>
      </c>
      <c r="U284" t="n">
        <v>0.51</v>
      </c>
      <c r="V284" t="n">
        <v>0.76</v>
      </c>
      <c r="W284" t="n">
        <v>2.63</v>
      </c>
      <c r="X284" t="n">
        <v>1.26</v>
      </c>
      <c r="Y284" t="n">
        <v>0.5</v>
      </c>
      <c r="Z284" t="n">
        <v>10</v>
      </c>
    </row>
    <row r="285">
      <c r="A285" t="n">
        <v>9</v>
      </c>
      <c r="B285" t="n">
        <v>75</v>
      </c>
      <c r="C285" t="inlineStr">
        <is>
          <t xml:space="preserve">CONCLUIDO	</t>
        </is>
      </c>
      <c r="D285" t="n">
        <v>2.4255</v>
      </c>
      <c r="E285" t="n">
        <v>41.23</v>
      </c>
      <c r="F285" t="n">
        <v>38</v>
      </c>
      <c r="G285" t="n">
        <v>73.56</v>
      </c>
      <c r="H285" t="n">
        <v>1.09</v>
      </c>
      <c r="I285" t="n">
        <v>31</v>
      </c>
      <c r="J285" t="n">
        <v>163.13</v>
      </c>
      <c r="K285" t="n">
        <v>49.1</v>
      </c>
      <c r="L285" t="n">
        <v>10</v>
      </c>
      <c r="M285" t="n">
        <v>29</v>
      </c>
      <c r="N285" t="n">
        <v>29.04</v>
      </c>
      <c r="O285" t="n">
        <v>20353.94</v>
      </c>
      <c r="P285" t="n">
        <v>418.85</v>
      </c>
      <c r="Q285" t="n">
        <v>790.16</v>
      </c>
      <c r="R285" t="n">
        <v>109.9</v>
      </c>
      <c r="S285" t="n">
        <v>58.53</v>
      </c>
      <c r="T285" t="n">
        <v>18483.44</v>
      </c>
      <c r="U285" t="n">
        <v>0.53</v>
      </c>
      <c r="V285" t="n">
        <v>0.76</v>
      </c>
      <c r="W285" t="n">
        <v>2.63</v>
      </c>
      <c r="X285" t="n">
        <v>1.1</v>
      </c>
      <c r="Y285" t="n">
        <v>0.5</v>
      </c>
      <c r="Z285" t="n">
        <v>10</v>
      </c>
    </row>
    <row r="286">
      <c r="A286" t="n">
        <v>10</v>
      </c>
      <c r="B286" t="n">
        <v>75</v>
      </c>
      <c r="C286" t="inlineStr">
        <is>
          <t xml:space="preserve">CONCLUIDO	</t>
        </is>
      </c>
      <c r="D286" t="n">
        <v>2.4324</v>
      </c>
      <c r="E286" t="n">
        <v>41.11</v>
      </c>
      <c r="F286" t="n">
        <v>37.95</v>
      </c>
      <c r="G286" t="n">
        <v>78.52</v>
      </c>
      <c r="H286" t="n">
        <v>1.18</v>
      </c>
      <c r="I286" t="n">
        <v>29</v>
      </c>
      <c r="J286" t="n">
        <v>164.57</v>
      </c>
      <c r="K286" t="n">
        <v>49.1</v>
      </c>
      <c r="L286" t="n">
        <v>11</v>
      </c>
      <c r="M286" t="n">
        <v>27</v>
      </c>
      <c r="N286" t="n">
        <v>29.47</v>
      </c>
      <c r="O286" t="n">
        <v>20530.82</v>
      </c>
      <c r="P286" t="n">
        <v>415.89</v>
      </c>
      <c r="Q286" t="n">
        <v>790.17</v>
      </c>
      <c r="R286" t="n">
        <v>108.34</v>
      </c>
      <c r="S286" t="n">
        <v>58.53</v>
      </c>
      <c r="T286" t="n">
        <v>17712.44</v>
      </c>
      <c r="U286" t="n">
        <v>0.54</v>
      </c>
      <c r="V286" t="n">
        <v>0.76</v>
      </c>
      <c r="W286" t="n">
        <v>2.62</v>
      </c>
      <c r="X286" t="n">
        <v>1.05</v>
      </c>
      <c r="Y286" t="n">
        <v>0.5</v>
      </c>
      <c r="Z286" t="n">
        <v>10</v>
      </c>
    </row>
    <row r="287">
      <c r="A287" t="n">
        <v>11</v>
      </c>
      <c r="B287" t="n">
        <v>75</v>
      </c>
      <c r="C287" t="inlineStr">
        <is>
          <t xml:space="preserve">CONCLUIDO	</t>
        </is>
      </c>
      <c r="D287" t="n">
        <v>2.4461</v>
      </c>
      <c r="E287" t="n">
        <v>40.88</v>
      </c>
      <c r="F287" t="n">
        <v>37.81</v>
      </c>
      <c r="G287" t="n">
        <v>87.26000000000001</v>
      </c>
      <c r="H287" t="n">
        <v>1.28</v>
      </c>
      <c r="I287" t="n">
        <v>26</v>
      </c>
      <c r="J287" t="n">
        <v>166.01</v>
      </c>
      <c r="K287" t="n">
        <v>49.1</v>
      </c>
      <c r="L287" t="n">
        <v>12</v>
      </c>
      <c r="M287" t="n">
        <v>24</v>
      </c>
      <c r="N287" t="n">
        <v>29.91</v>
      </c>
      <c r="O287" t="n">
        <v>20708.3</v>
      </c>
      <c r="P287" t="n">
        <v>410.61</v>
      </c>
      <c r="Q287" t="n">
        <v>790.1799999999999</v>
      </c>
      <c r="R287" t="n">
        <v>103.75</v>
      </c>
      <c r="S287" t="n">
        <v>58.53</v>
      </c>
      <c r="T287" t="n">
        <v>15436.12</v>
      </c>
      <c r="U287" t="n">
        <v>0.5600000000000001</v>
      </c>
      <c r="V287" t="n">
        <v>0.77</v>
      </c>
      <c r="W287" t="n">
        <v>2.61</v>
      </c>
      <c r="X287" t="n">
        <v>0.91</v>
      </c>
      <c r="Y287" t="n">
        <v>0.5</v>
      </c>
      <c r="Z287" t="n">
        <v>10</v>
      </c>
    </row>
    <row r="288">
      <c r="A288" t="n">
        <v>12</v>
      </c>
      <c r="B288" t="n">
        <v>75</v>
      </c>
      <c r="C288" t="inlineStr">
        <is>
          <t xml:space="preserve">CONCLUIDO	</t>
        </is>
      </c>
      <c r="D288" t="n">
        <v>2.4531</v>
      </c>
      <c r="E288" t="n">
        <v>40.76</v>
      </c>
      <c r="F288" t="n">
        <v>37.76</v>
      </c>
      <c r="G288" t="n">
        <v>94.39</v>
      </c>
      <c r="H288" t="n">
        <v>1.38</v>
      </c>
      <c r="I288" t="n">
        <v>24</v>
      </c>
      <c r="J288" t="n">
        <v>167.45</v>
      </c>
      <c r="K288" t="n">
        <v>49.1</v>
      </c>
      <c r="L288" t="n">
        <v>13</v>
      </c>
      <c r="M288" t="n">
        <v>22</v>
      </c>
      <c r="N288" t="n">
        <v>30.36</v>
      </c>
      <c r="O288" t="n">
        <v>20886.38</v>
      </c>
      <c r="P288" t="n">
        <v>405.59</v>
      </c>
      <c r="Q288" t="n">
        <v>790.17</v>
      </c>
      <c r="R288" t="n">
        <v>101.6</v>
      </c>
      <c r="S288" t="n">
        <v>58.53</v>
      </c>
      <c r="T288" t="n">
        <v>14370.09</v>
      </c>
      <c r="U288" t="n">
        <v>0.58</v>
      </c>
      <c r="V288" t="n">
        <v>0.77</v>
      </c>
      <c r="W288" t="n">
        <v>2.62</v>
      </c>
      <c r="X288" t="n">
        <v>0.85</v>
      </c>
      <c r="Y288" t="n">
        <v>0.5</v>
      </c>
      <c r="Z288" t="n">
        <v>10</v>
      </c>
    </row>
    <row r="289">
      <c r="A289" t="n">
        <v>13</v>
      </c>
      <c r="B289" t="n">
        <v>75</v>
      </c>
      <c r="C289" t="inlineStr">
        <is>
          <t xml:space="preserve">CONCLUIDO	</t>
        </is>
      </c>
      <c r="D289" t="n">
        <v>2.4618</v>
      </c>
      <c r="E289" t="n">
        <v>40.62</v>
      </c>
      <c r="F289" t="n">
        <v>37.67</v>
      </c>
      <c r="G289" t="n">
        <v>102.74</v>
      </c>
      <c r="H289" t="n">
        <v>1.47</v>
      </c>
      <c r="I289" t="n">
        <v>22</v>
      </c>
      <c r="J289" t="n">
        <v>168.9</v>
      </c>
      <c r="K289" t="n">
        <v>49.1</v>
      </c>
      <c r="L289" t="n">
        <v>14</v>
      </c>
      <c r="M289" t="n">
        <v>20</v>
      </c>
      <c r="N289" t="n">
        <v>30.81</v>
      </c>
      <c r="O289" t="n">
        <v>21065.06</v>
      </c>
      <c r="P289" t="n">
        <v>402.14</v>
      </c>
      <c r="Q289" t="n">
        <v>790.17</v>
      </c>
      <c r="R289" t="n">
        <v>99</v>
      </c>
      <c r="S289" t="n">
        <v>58.53</v>
      </c>
      <c r="T289" t="n">
        <v>13078.43</v>
      </c>
      <c r="U289" t="n">
        <v>0.59</v>
      </c>
      <c r="V289" t="n">
        <v>0.77</v>
      </c>
      <c r="W289" t="n">
        <v>2.61</v>
      </c>
      <c r="X289" t="n">
        <v>0.77</v>
      </c>
      <c r="Y289" t="n">
        <v>0.5</v>
      </c>
      <c r="Z289" t="n">
        <v>10</v>
      </c>
    </row>
    <row r="290">
      <c r="A290" t="n">
        <v>14</v>
      </c>
      <c r="B290" t="n">
        <v>75</v>
      </c>
      <c r="C290" t="inlineStr">
        <is>
          <t xml:space="preserve">CONCLUIDO	</t>
        </is>
      </c>
      <c r="D290" t="n">
        <v>2.4699</v>
      </c>
      <c r="E290" t="n">
        <v>40.49</v>
      </c>
      <c r="F290" t="n">
        <v>37.6</v>
      </c>
      <c r="G290" t="n">
        <v>112.8</v>
      </c>
      <c r="H290" t="n">
        <v>1.56</v>
      </c>
      <c r="I290" t="n">
        <v>20</v>
      </c>
      <c r="J290" t="n">
        <v>170.35</v>
      </c>
      <c r="K290" t="n">
        <v>49.1</v>
      </c>
      <c r="L290" t="n">
        <v>15</v>
      </c>
      <c r="M290" t="n">
        <v>18</v>
      </c>
      <c r="N290" t="n">
        <v>31.26</v>
      </c>
      <c r="O290" t="n">
        <v>21244.37</v>
      </c>
      <c r="P290" t="n">
        <v>397.9</v>
      </c>
      <c r="Q290" t="n">
        <v>790.2</v>
      </c>
      <c r="R290" t="n">
        <v>96.48999999999999</v>
      </c>
      <c r="S290" t="n">
        <v>58.53</v>
      </c>
      <c r="T290" t="n">
        <v>11833.06</v>
      </c>
      <c r="U290" t="n">
        <v>0.61</v>
      </c>
      <c r="V290" t="n">
        <v>0.77</v>
      </c>
      <c r="W290" t="n">
        <v>2.61</v>
      </c>
      <c r="X290" t="n">
        <v>0.7</v>
      </c>
      <c r="Y290" t="n">
        <v>0.5</v>
      </c>
      <c r="Z290" t="n">
        <v>10</v>
      </c>
    </row>
    <row r="291">
      <c r="A291" t="n">
        <v>15</v>
      </c>
      <c r="B291" t="n">
        <v>75</v>
      </c>
      <c r="C291" t="inlineStr">
        <is>
          <t xml:space="preserve">CONCLUIDO	</t>
        </is>
      </c>
      <c r="D291" t="n">
        <v>2.4735</v>
      </c>
      <c r="E291" t="n">
        <v>40.43</v>
      </c>
      <c r="F291" t="n">
        <v>37.57</v>
      </c>
      <c r="G291" t="n">
        <v>118.64</v>
      </c>
      <c r="H291" t="n">
        <v>1.65</v>
      </c>
      <c r="I291" t="n">
        <v>19</v>
      </c>
      <c r="J291" t="n">
        <v>171.81</v>
      </c>
      <c r="K291" t="n">
        <v>49.1</v>
      </c>
      <c r="L291" t="n">
        <v>16</v>
      </c>
      <c r="M291" t="n">
        <v>17</v>
      </c>
      <c r="N291" t="n">
        <v>31.72</v>
      </c>
      <c r="O291" t="n">
        <v>21424.29</v>
      </c>
      <c r="P291" t="n">
        <v>395.07</v>
      </c>
      <c r="Q291" t="n">
        <v>790.1799999999999</v>
      </c>
      <c r="R291" t="n">
        <v>95.77</v>
      </c>
      <c r="S291" t="n">
        <v>58.53</v>
      </c>
      <c r="T291" t="n">
        <v>11479.12</v>
      </c>
      <c r="U291" t="n">
        <v>0.61</v>
      </c>
      <c r="V291" t="n">
        <v>0.77</v>
      </c>
      <c r="W291" t="n">
        <v>2.6</v>
      </c>
      <c r="X291" t="n">
        <v>0.67</v>
      </c>
      <c r="Y291" t="n">
        <v>0.5</v>
      </c>
      <c r="Z291" t="n">
        <v>10</v>
      </c>
    </row>
    <row r="292">
      <c r="A292" t="n">
        <v>16</v>
      </c>
      <c r="B292" t="n">
        <v>75</v>
      </c>
      <c r="C292" t="inlineStr">
        <is>
          <t xml:space="preserve">CONCLUIDO	</t>
        </is>
      </c>
      <c r="D292" t="n">
        <v>2.4776</v>
      </c>
      <c r="E292" t="n">
        <v>40.36</v>
      </c>
      <c r="F292" t="n">
        <v>37.53</v>
      </c>
      <c r="G292" t="n">
        <v>125.12</v>
      </c>
      <c r="H292" t="n">
        <v>1.74</v>
      </c>
      <c r="I292" t="n">
        <v>18</v>
      </c>
      <c r="J292" t="n">
        <v>173.28</v>
      </c>
      <c r="K292" t="n">
        <v>49.1</v>
      </c>
      <c r="L292" t="n">
        <v>17</v>
      </c>
      <c r="M292" t="n">
        <v>16</v>
      </c>
      <c r="N292" t="n">
        <v>32.18</v>
      </c>
      <c r="O292" t="n">
        <v>21604.83</v>
      </c>
      <c r="P292" t="n">
        <v>391.69</v>
      </c>
      <c r="Q292" t="n">
        <v>790.17</v>
      </c>
      <c r="R292" t="n">
        <v>94.41</v>
      </c>
      <c r="S292" t="n">
        <v>58.53</v>
      </c>
      <c r="T292" t="n">
        <v>10804.09</v>
      </c>
      <c r="U292" t="n">
        <v>0.62</v>
      </c>
      <c r="V292" t="n">
        <v>0.77</v>
      </c>
      <c r="W292" t="n">
        <v>2.6</v>
      </c>
      <c r="X292" t="n">
        <v>0.63</v>
      </c>
      <c r="Y292" t="n">
        <v>0.5</v>
      </c>
      <c r="Z292" t="n">
        <v>10</v>
      </c>
    </row>
    <row r="293">
      <c r="A293" t="n">
        <v>17</v>
      </c>
      <c r="B293" t="n">
        <v>75</v>
      </c>
      <c r="C293" t="inlineStr">
        <is>
          <t xml:space="preserve">CONCLUIDO	</t>
        </is>
      </c>
      <c r="D293" t="n">
        <v>2.4818</v>
      </c>
      <c r="E293" t="n">
        <v>40.29</v>
      </c>
      <c r="F293" t="n">
        <v>37.5</v>
      </c>
      <c r="G293" t="n">
        <v>132.34</v>
      </c>
      <c r="H293" t="n">
        <v>1.83</v>
      </c>
      <c r="I293" t="n">
        <v>17</v>
      </c>
      <c r="J293" t="n">
        <v>174.75</v>
      </c>
      <c r="K293" t="n">
        <v>49.1</v>
      </c>
      <c r="L293" t="n">
        <v>18</v>
      </c>
      <c r="M293" t="n">
        <v>15</v>
      </c>
      <c r="N293" t="n">
        <v>32.65</v>
      </c>
      <c r="O293" t="n">
        <v>21786.02</v>
      </c>
      <c r="P293" t="n">
        <v>385.89</v>
      </c>
      <c r="Q293" t="n">
        <v>790.17</v>
      </c>
      <c r="R293" t="n">
        <v>93.17</v>
      </c>
      <c r="S293" t="n">
        <v>58.53</v>
      </c>
      <c r="T293" t="n">
        <v>10186.79</v>
      </c>
      <c r="U293" t="n">
        <v>0.63</v>
      </c>
      <c r="V293" t="n">
        <v>0.77</v>
      </c>
      <c r="W293" t="n">
        <v>2.6</v>
      </c>
      <c r="X293" t="n">
        <v>0.59</v>
      </c>
      <c r="Y293" t="n">
        <v>0.5</v>
      </c>
      <c r="Z293" t="n">
        <v>10</v>
      </c>
    </row>
    <row r="294">
      <c r="A294" t="n">
        <v>18</v>
      </c>
      <c r="B294" t="n">
        <v>75</v>
      </c>
      <c r="C294" t="inlineStr">
        <is>
          <t xml:space="preserve">CONCLUIDO	</t>
        </is>
      </c>
      <c r="D294" t="n">
        <v>2.4858</v>
      </c>
      <c r="E294" t="n">
        <v>40.23</v>
      </c>
      <c r="F294" t="n">
        <v>37.46</v>
      </c>
      <c r="G294" t="n">
        <v>140.49</v>
      </c>
      <c r="H294" t="n">
        <v>1.91</v>
      </c>
      <c r="I294" t="n">
        <v>16</v>
      </c>
      <c r="J294" t="n">
        <v>176.22</v>
      </c>
      <c r="K294" t="n">
        <v>49.1</v>
      </c>
      <c r="L294" t="n">
        <v>19</v>
      </c>
      <c r="M294" t="n">
        <v>14</v>
      </c>
      <c r="N294" t="n">
        <v>33.13</v>
      </c>
      <c r="O294" t="n">
        <v>21967.84</v>
      </c>
      <c r="P294" t="n">
        <v>381.18</v>
      </c>
      <c r="Q294" t="n">
        <v>790.17</v>
      </c>
      <c r="R294" t="n">
        <v>92.12</v>
      </c>
      <c r="S294" t="n">
        <v>58.53</v>
      </c>
      <c r="T294" t="n">
        <v>9669.25</v>
      </c>
      <c r="U294" t="n">
        <v>0.64</v>
      </c>
      <c r="V294" t="n">
        <v>0.77</v>
      </c>
      <c r="W294" t="n">
        <v>2.6</v>
      </c>
      <c r="X294" t="n">
        <v>0.5600000000000001</v>
      </c>
      <c r="Y294" t="n">
        <v>0.5</v>
      </c>
      <c r="Z294" t="n">
        <v>10</v>
      </c>
    </row>
    <row r="295">
      <c r="A295" t="n">
        <v>19</v>
      </c>
      <c r="B295" t="n">
        <v>75</v>
      </c>
      <c r="C295" t="inlineStr">
        <is>
          <t xml:space="preserve">CONCLUIDO	</t>
        </is>
      </c>
      <c r="D295" t="n">
        <v>2.4897</v>
      </c>
      <c r="E295" t="n">
        <v>40.17</v>
      </c>
      <c r="F295" t="n">
        <v>37.43</v>
      </c>
      <c r="G295" t="n">
        <v>149.72</v>
      </c>
      <c r="H295" t="n">
        <v>2</v>
      </c>
      <c r="I295" t="n">
        <v>15</v>
      </c>
      <c r="J295" t="n">
        <v>177.7</v>
      </c>
      <c r="K295" t="n">
        <v>49.1</v>
      </c>
      <c r="L295" t="n">
        <v>20</v>
      </c>
      <c r="M295" t="n">
        <v>13</v>
      </c>
      <c r="N295" t="n">
        <v>33.61</v>
      </c>
      <c r="O295" t="n">
        <v>22150.3</v>
      </c>
      <c r="P295" t="n">
        <v>379.79</v>
      </c>
      <c r="Q295" t="n">
        <v>790.17</v>
      </c>
      <c r="R295" t="n">
        <v>90.90000000000001</v>
      </c>
      <c r="S295" t="n">
        <v>58.53</v>
      </c>
      <c r="T295" t="n">
        <v>9065.59</v>
      </c>
      <c r="U295" t="n">
        <v>0.64</v>
      </c>
      <c r="V295" t="n">
        <v>0.77</v>
      </c>
      <c r="W295" t="n">
        <v>2.6</v>
      </c>
      <c r="X295" t="n">
        <v>0.53</v>
      </c>
      <c r="Y295" t="n">
        <v>0.5</v>
      </c>
      <c r="Z295" t="n">
        <v>10</v>
      </c>
    </row>
    <row r="296">
      <c r="A296" t="n">
        <v>20</v>
      </c>
      <c r="B296" t="n">
        <v>75</v>
      </c>
      <c r="C296" t="inlineStr">
        <is>
          <t xml:space="preserve">CONCLUIDO	</t>
        </is>
      </c>
      <c r="D296" t="n">
        <v>2.494</v>
      </c>
      <c r="E296" t="n">
        <v>40.1</v>
      </c>
      <c r="F296" t="n">
        <v>37.39</v>
      </c>
      <c r="G296" t="n">
        <v>160.25</v>
      </c>
      <c r="H296" t="n">
        <v>2.08</v>
      </c>
      <c r="I296" t="n">
        <v>14</v>
      </c>
      <c r="J296" t="n">
        <v>179.18</v>
      </c>
      <c r="K296" t="n">
        <v>49.1</v>
      </c>
      <c r="L296" t="n">
        <v>21</v>
      </c>
      <c r="M296" t="n">
        <v>12</v>
      </c>
      <c r="N296" t="n">
        <v>34.09</v>
      </c>
      <c r="O296" t="n">
        <v>22333.43</v>
      </c>
      <c r="P296" t="n">
        <v>374.06</v>
      </c>
      <c r="Q296" t="n">
        <v>790.16</v>
      </c>
      <c r="R296" t="n">
        <v>89.54000000000001</v>
      </c>
      <c r="S296" t="n">
        <v>58.53</v>
      </c>
      <c r="T296" t="n">
        <v>8387.99</v>
      </c>
      <c r="U296" t="n">
        <v>0.65</v>
      </c>
      <c r="V296" t="n">
        <v>0.78</v>
      </c>
      <c r="W296" t="n">
        <v>2.6</v>
      </c>
      <c r="X296" t="n">
        <v>0.49</v>
      </c>
      <c r="Y296" t="n">
        <v>0.5</v>
      </c>
      <c r="Z296" t="n">
        <v>10</v>
      </c>
    </row>
    <row r="297">
      <c r="A297" t="n">
        <v>21</v>
      </c>
      <c r="B297" t="n">
        <v>75</v>
      </c>
      <c r="C297" t="inlineStr">
        <is>
          <t xml:space="preserve">CONCLUIDO	</t>
        </is>
      </c>
      <c r="D297" t="n">
        <v>2.4993</v>
      </c>
      <c r="E297" t="n">
        <v>40.01</v>
      </c>
      <c r="F297" t="n">
        <v>37.34</v>
      </c>
      <c r="G297" t="n">
        <v>172.33</v>
      </c>
      <c r="H297" t="n">
        <v>2.16</v>
      </c>
      <c r="I297" t="n">
        <v>13</v>
      </c>
      <c r="J297" t="n">
        <v>180.67</v>
      </c>
      <c r="K297" t="n">
        <v>49.1</v>
      </c>
      <c r="L297" t="n">
        <v>22</v>
      </c>
      <c r="M297" t="n">
        <v>10</v>
      </c>
      <c r="N297" t="n">
        <v>34.58</v>
      </c>
      <c r="O297" t="n">
        <v>22517.21</v>
      </c>
      <c r="P297" t="n">
        <v>366.92</v>
      </c>
      <c r="Q297" t="n">
        <v>790.16</v>
      </c>
      <c r="R297" t="n">
        <v>87.87</v>
      </c>
      <c r="S297" t="n">
        <v>58.53</v>
      </c>
      <c r="T297" t="n">
        <v>7559.55</v>
      </c>
      <c r="U297" t="n">
        <v>0.67</v>
      </c>
      <c r="V297" t="n">
        <v>0.78</v>
      </c>
      <c r="W297" t="n">
        <v>2.59</v>
      </c>
      <c r="X297" t="n">
        <v>0.43</v>
      </c>
      <c r="Y297" t="n">
        <v>0.5</v>
      </c>
      <c r="Z297" t="n">
        <v>10</v>
      </c>
    </row>
    <row r="298">
      <c r="A298" t="n">
        <v>22</v>
      </c>
      <c r="B298" t="n">
        <v>75</v>
      </c>
      <c r="C298" t="inlineStr">
        <is>
          <t xml:space="preserve">CONCLUIDO	</t>
        </is>
      </c>
      <c r="D298" t="n">
        <v>2.498</v>
      </c>
      <c r="E298" t="n">
        <v>40.03</v>
      </c>
      <c r="F298" t="n">
        <v>37.36</v>
      </c>
      <c r="G298" t="n">
        <v>172.42</v>
      </c>
      <c r="H298" t="n">
        <v>2.24</v>
      </c>
      <c r="I298" t="n">
        <v>13</v>
      </c>
      <c r="J298" t="n">
        <v>182.17</v>
      </c>
      <c r="K298" t="n">
        <v>49.1</v>
      </c>
      <c r="L298" t="n">
        <v>23</v>
      </c>
      <c r="M298" t="n">
        <v>8</v>
      </c>
      <c r="N298" t="n">
        <v>35.08</v>
      </c>
      <c r="O298" t="n">
        <v>22701.78</v>
      </c>
      <c r="P298" t="n">
        <v>368.14</v>
      </c>
      <c r="Q298" t="n">
        <v>790.16</v>
      </c>
      <c r="R298" t="n">
        <v>88.28</v>
      </c>
      <c r="S298" t="n">
        <v>58.53</v>
      </c>
      <c r="T298" t="n">
        <v>7765.07</v>
      </c>
      <c r="U298" t="n">
        <v>0.66</v>
      </c>
      <c r="V298" t="n">
        <v>0.78</v>
      </c>
      <c r="W298" t="n">
        <v>2.6</v>
      </c>
      <c r="X298" t="n">
        <v>0.46</v>
      </c>
      <c r="Y298" t="n">
        <v>0.5</v>
      </c>
      <c r="Z298" t="n">
        <v>10</v>
      </c>
    </row>
    <row r="299">
      <c r="A299" t="n">
        <v>23</v>
      </c>
      <c r="B299" t="n">
        <v>75</v>
      </c>
      <c r="C299" t="inlineStr">
        <is>
          <t xml:space="preserve">CONCLUIDO	</t>
        </is>
      </c>
      <c r="D299" t="n">
        <v>2.4989</v>
      </c>
      <c r="E299" t="n">
        <v>40.02</v>
      </c>
      <c r="F299" t="n">
        <v>37.34</v>
      </c>
      <c r="G299" t="n">
        <v>172.36</v>
      </c>
      <c r="H299" t="n">
        <v>2.32</v>
      </c>
      <c r="I299" t="n">
        <v>13</v>
      </c>
      <c r="J299" t="n">
        <v>183.67</v>
      </c>
      <c r="K299" t="n">
        <v>49.1</v>
      </c>
      <c r="L299" t="n">
        <v>24</v>
      </c>
      <c r="M299" t="n">
        <v>6</v>
      </c>
      <c r="N299" t="n">
        <v>35.58</v>
      </c>
      <c r="O299" t="n">
        <v>22886.92</v>
      </c>
      <c r="P299" t="n">
        <v>363.47</v>
      </c>
      <c r="Q299" t="n">
        <v>790.17</v>
      </c>
      <c r="R299" t="n">
        <v>87.84</v>
      </c>
      <c r="S299" t="n">
        <v>58.53</v>
      </c>
      <c r="T299" t="n">
        <v>7544.55</v>
      </c>
      <c r="U299" t="n">
        <v>0.67</v>
      </c>
      <c r="V299" t="n">
        <v>0.78</v>
      </c>
      <c r="W299" t="n">
        <v>2.6</v>
      </c>
      <c r="X299" t="n">
        <v>0.44</v>
      </c>
      <c r="Y299" t="n">
        <v>0.5</v>
      </c>
      <c r="Z299" t="n">
        <v>10</v>
      </c>
    </row>
    <row r="300">
      <c r="A300" t="n">
        <v>24</v>
      </c>
      <c r="B300" t="n">
        <v>75</v>
      </c>
      <c r="C300" t="inlineStr">
        <is>
          <t xml:space="preserve">CONCLUIDO	</t>
        </is>
      </c>
      <c r="D300" t="n">
        <v>2.5028</v>
      </c>
      <c r="E300" t="n">
        <v>39.96</v>
      </c>
      <c r="F300" t="n">
        <v>37.31</v>
      </c>
      <c r="G300" t="n">
        <v>186.56</v>
      </c>
      <c r="H300" t="n">
        <v>2.4</v>
      </c>
      <c r="I300" t="n">
        <v>12</v>
      </c>
      <c r="J300" t="n">
        <v>185.18</v>
      </c>
      <c r="K300" t="n">
        <v>49.1</v>
      </c>
      <c r="L300" t="n">
        <v>25</v>
      </c>
      <c r="M300" t="n">
        <v>3</v>
      </c>
      <c r="N300" t="n">
        <v>36.08</v>
      </c>
      <c r="O300" t="n">
        <v>23072.73</v>
      </c>
      <c r="P300" t="n">
        <v>364.34</v>
      </c>
      <c r="Q300" t="n">
        <v>790.17</v>
      </c>
      <c r="R300" t="n">
        <v>86.70999999999999</v>
      </c>
      <c r="S300" t="n">
        <v>58.53</v>
      </c>
      <c r="T300" t="n">
        <v>6981.22</v>
      </c>
      <c r="U300" t="n">
        <v>0.68</v>
      </c>
      <c r="V300" t="n">
        <v>0.78</v>
      </c>
      <c r="W300" t="n">
        <v>2.6</v>
      </c>
      <c r="X300" t="n">
        <v>0.41</v>
      </c>
      <c r="Y300" t="n">
        <v>0.5</v>
      </c>
      <c r="Z300" t="n">
        <v>10</v>
      </c>
    </row>
    <row r="301">
      <c r="A301" t="n">
        <v>25</v>
      </c>
      <c r="B301" t="n">
        <v>75</v>
      </c>
      <c r="C301" t="inlineStr">
        <is>
          <t xml:space="preserve">CONCLUIDO	</t>
        </is>
      </c>
      <c r="D301" t="n">
        <v>2.5022</v>
      </c>
      <c r="E301" t="n">
        <v>39.97</v>
      </c>
      <c r="F301" t="n">
        <v>37.32</v>
      </c>
      <c r="G301" t="n">
        <v>186.61</v>
      </c>
      <c r="H301" t="n">
        <v>2.47</v>
      </c>
      <c r="I301" t="n">
        <v>12</v>
      </c>
      <c r="J301" t="n">
        <v>186.69</v>
      </c>
      <c r="K301" t="n">
        <v>49.1</v>
      </c>
      <c r="L301" t="n">
        <v>26</v>
      </c>
      <c r="M301" t="n">
        <v>2</v>
      </c>
      <c r="N301" t="n">
        <v>36.6</v>
      </c>
      <c r="O301" t="n">
        <v>23259.24</v>
      </c>
      <c r="P301" t="n">
        <v>366.24</v>
      </c>
      <c r="Q301" t="n">
        <v>790.16</v>
      </c>
      <c r="R301" t="n">
        <v>87.03</v>
      </c>
      <c r="S301" t="n">
        <v>58.53</v>
      </c>
      <c r="T301" t="n">
        <v>7144.48</v>
      </c>
      <c r="U301" t="n">
        <v>0.67</v>
      </c>
      <c r="V301" t="n">
        <v>0.78</v>
      </c>
      <c r="W301" t="n">
        <v>2.6</v>
      </c>
      <c r="X301" t="n">
        <v>0.42</v>
      </c>
      <c r="Y301" t="n">
        <v>0.5</v>
      </c>
      <c r="Z301" t="n">
        <v>10</v>
      </c>
    </row>
    <row r="302">
      <c r="A302" t="n">
        <v>26</v>
      </c>
      <c r="B302" t="n">
        <v>75</v>
      </c>
      <c r="C302" t="inlineStr">
        <is>
          <t xml:space="preserve">CONCLUIDO	</t>
        </is>
      </c>
      <c r="D302" t="n">
        <v>2.5022</v>
      </c>
      <c r="E302" t="n">
        <v>39.97</v>
      </c>
      <c r="F302" t="n">
        <v>37.32</v>
      </c>
      <c r="G302" t="n">
        <v>186.61</v>
      </c>
      <c r="H302" t="n">
        <v>2.55</v>
      </c>
      <c r="I302" t="n">
        <v>12</v>
      </c>
      <c r="J302" t="n">
        <v>188.21</v>
      </c>
      <c r="K302" t="n">
        <v>49.1</v>
      </c>
      <c r="L302" t="n">
        <v>27</v>
      </c>
      <c r="M302" t="n">
        <v>1</v>
      </c>
      <c r="N302" t="n">
        <v>37.11</v>
      </c>
      <c r="O302" t="n">
        <v>23446.45</v>
      </c>
      <c r="P302" t="n">
        <v>369.2</v>
      </c>
      <c r="Q302" t="n">
        <v>790.16</v>
      </c>
      <c r="R302" t="n">
        <v>87</v>
      </c>
      <c r="S302" t="n">
        <v>58.53</v>
      </c>
      <c r="T302" t="n">
        <v>7129.15</v>
      </c>
      <c r="U302" t="n">
        <v>0.67</v>
      </c>
      <c r="V302" t="n">
        <v>0.78</v>
      </c>
      <c r="W302" t="n">
        <v>2.6</v>
      </c>
      <c r="X302" t="n">
        <v>0.42</v>
      </c>
      <c r="Y302" t="n">
        <v>0.5</v>
      </c>
      <c r="Z302" t="n">
        <v>10</v>
      </c>
    </row>
    <row r="303">
      <c r="A303" t="n">
        <v>27</v>
      </c>
      <c r="B303" t="n">
        <v>75</v>
      </c>
      <c r="C303" t="inlineStr">
        <is>
          <t xml:space="preserve">CONCLUIDO	</t>
        </is>
      </c>
      <c r="D303" t="n">
        <v>2.5021</v>
      </c>
      <c r="E303" t="n">
        <v>39.97</v>
      </c>
      <c r="F303" t="n">
        <v>37.32</v>
      </c>
      <c r="G303" t="n">
        <v>186.62</v>
      </c>
      <c r="H303" t="n">
        <v>2.62</v>
      </c>
      <c r="I303" t="n">
        <v>12</v>
      </c>
      <c r="J303" t="n">
        <v>189.73</v>
      </c>
      <c r="K303" t="n">
        <v>49.1</v>
      </c>
      <c r="L303" t="n">
        <v>28</v>
      </c>
      <c r="M303" t="n">
        <v>0</v>
      </c>
      <c r="N303" t="n">
        <v>37.64</v>
      </c>
      <c r="O303" t="n">
        <v>23634.36</v>
      </c>
      <c r="P303" t="n">
        <v>371.98</v>
      </c>
      <c r="Q303" t="n">
        <v>790.17</v>
      </c>
      <c r="R303" t="n">
        <v>87.02</v>
      </c>
      <c r="S303" t="n">
        <v>58.53</v>
      </c>
      <c r="T303" t="n">
        <v>7140.86</v>
      </c>
      <c r="U303" t="n">
        <v>0.67</v>
      </c>
      <c r="V303" t="n">
        <v>0.78</v>
      </c>
      <c r="W303" t="n">
        <v>2.6</v>
      </c>
      <c r="X303" t="n">
        <v>0.42</v>
      </c>
      <c r="Y303" t="n">
        <v>0.5</v>
      </c>
      <c r="Z303" t="n">
        <v>10</v>
      </c>
    </row>
    <row r="304">
      <c r="A304" t="n">
        <v>0</v>
      </c>
      <c r="B304" t="n">
        <v>95</v>
      </c>
      <c r="C304" t="inlineStr">
        <is>
          <t xml:space="preserve">CONCLUIDO	</t>
        </is>
      </c>
      <c r="D304" t="n">
        <v>1.1665</v>
      </c>
      <c r="E304" t="n">
        <v>85.72</v>
      </c>
      <c r="F304" t="n">
        <v>60.85</v>
      </c>
      <c r="G304" t="n">
        <v>6.06</v>
      </c>
      <c r="H304" t="n">
        <v>0.1</v>
      </c>
      <c r="I304" t="n">
        <v>602</v>
      </c>
      <c r="J304" t="n">
        <v>185.69</v>
      </c>
      <c r="K304" t="n">
        <v>53.44</v>
      </c>
      <c r="L304" t="n">
        <v>1</v>
      </c>
      <c r="M304" t="n">
        <v>600</v>
      </c>
      <c r="N304" t="n">
        <v>36.26</v>
      </c>
      <c r="O304" t="n">
        <v>23136.14</v>
      </c>
      <c r="P304" t="n">
        <v>823.45</v>
      </c>
      <c r="Q304" t="n">
        <v>790.3099999999999</v>
      </c>
      <c r="R304" t="n">
        <v>874.4</v>
      </c>
      <c r="S304" t="n">
        <v>58.53</v>
      </c>
      <c r="T304" t="n">
        <v>397878.15</v>
      </c>
      <c r="U304" t="n">
        <v>0.07000000000000001</v>
      </c>
      <c r="V304" t="n">
        <v>0.48</v>
      </c>
      <c r="W304" t="n">
        <v>3.59</v>
      </c>
      <c r="X304" t="n">
        <v>23.93</v>
      </c>
      <c r="Y304" t="n">
        <v>0.5</v>
      </c>
      <c r="Z304" t="n">
        <v>10</v>
      </c>
    </row>
    <row r="305">
      <c r="A305" t="n">
        <v>1</v>
      </c>
      <c r="B305" t="n">
        <v>95</v>
      </c>
      <c r="C305" t="inlineStr">
        <is>
          <t xml:space="preserve">CONCLUIDO	</t>
        </is>
      </c>
      <c r="D305" t="n">
        <v>1.7873</v>
      </c>
      <c r="E305" t="n">
        <v>55.95</v>
      </c>
      <c r="F305" t="n">
        <v>45.26</v>
      </c>
      <c r="G305" t="n">
        <v>12.29</v>
      </c>
      <c r="H305" t="n">
        <v>0.19</v>
      </c>
      <c r="I305" t="n">
        <v>221</v>
      </c>
      <c r="J305" t="n">
        <v>187.21</v>
      </c>
      <c r="K305" t="n">
        <v>53.44</v>
      </c>
      <c r="L305" t="n">
        <v>2</v>
      </c>
      <c r="M305" t="n">
        <v>219</v>
      </c>
      <c r="N305" t="n">
        <v>36.77</v>
      </c>
      <c r="O305" t="n">
        <v>23322.88</v>
      </c>
      <c r="P305" t="n">
        <v>609.29</v>
      </c>
      <c r="Q305" t="n">
        <v>790.23</v>
      </c>
      <c r="R305" t="n">
        <v>352.5</v>
      </c>
      <c r="S305" t="n">
        <v>58.53</v>
      </c>
      <c r="T305" t="n">
        <v>138834.67</v>
      </c>
      <c r="U305" t="n">
        <v>0.17</v>
      </c>
      <c r="V305" t="n">
        <v>0.64</v>
      </c>
      <c r="W305" t="n">
        <v>2.93</v>
      </c>
      <c r="X305" t="n">
        <v>8.35</v>
      </c>
      <c r="Y305" t="n">
        <v>0.5</v>
      </c>
      <c r="Z305" t="n">
        <v>10</v>
      </c>
    </row>
    <row r="306">
      <c r="A306" t="n">
        <v>2</v>
      </c>
      <c r="B306" t="n">
        <v>95</v>
      </c>
      <c r="C306" t="inlineStr">
        <is>
          <t xml:space="preserve">CONCLUIDO	</t>
        </is>
      </c>
      <c r="D306" t="n">
        <v>2.0183</v>
      </c>
      <c r="E306" t="n">
        <v>49.55</v>
      </c>
      <c r="F306" t="n">
        <v>42.02</v>
      </c>
      <c r="G306" t="n">
        <v>18.54</v>
      </c>
      <c r="H306" t="n">
        <v>0.28</v>
      </c>
      <c r="I306" t="n">
        <v>136</v>
      </c>
      <c r="J306" t="n">
        <v>188.73</v>
      </c>
      <c r="K306" t="n">
        <v>53.44</v>
      </c>
      <c r="L306" t="n">
        <v>3</v>
      </c>
      <c r="M306" t="n">
        <v>134</v>
      </c>
      <c r="N306" t="n">
        <v>37.29</v>
      </c>
      <c r="O306" t="n">
        <v>23510.33</v>
      </c>
      <c r="P306" t="n">
        <v>563.21</v>
      </c>
      <c r="Q306" t="n">
        <v>790.1799999999999</v>
      </c>
      <c r="R306" t="n">
        <v>243.5</v>
      </c>
      <c r="S306" t="n">
        <v>58.53</v>
      </c>
      <c r="T306" t="n">
        <v>84756.41</v>
      </c>
      <c r="U306" t="n">
        <v>0.24</v>
      </c>
      <c r="V306" t="n">
        <v>0.6899999999999999</v>
      </c>
      <c r="W306" t="n">
        <v>2.81</v>
      </c>
      <c r="X306" t="n">
        <v>5.11</v>
      </c>
      <c r="Y306" t="n">
        <v>0.5</v>
      </c>
      <c r="Z306" t="n">
        <v>10</v>
      </c>
    </row>
    <row r="307">
      <c r="A307" t="n">
        <v>3</v>
      </c>
      <c r="B307" t="n">
        <v>95</v>
      </c>
      <c r="C307" t="inlineStr">
        <is>
          <t xml:space="preserve">CONCLUIDO	</t>
        </is>
      </c>
      <c r="D307" t="n">
        <v>2.1395</v>
      </c>
      <c r="E307" t="n">
        <v>46.74</v>
      </c>
      <c r="F307" t="n">
        <v>40.59</v>
      </c>
      <c r="G307" t="n">
        <v>24.6</v>
      </c>
      <c r="H307" t="n">
        <v>0.37</v>
      </c>
      <c r="I307" t="n">
        <v>99</v>
      </c>
      <c r="J307" t="n">
        <v>190.25</v>
      </c>
      <c r="K307" t="n">
        <v>53.44</v>
      </c>
      <c r="L307" t="n">
        <v>4</v>
      </c>
      <c r="M307" t="n">
        <v>97</v>
      </c>
      <c r="N307" t="n">
        <v>37.82</v>
      </c>
      <c r="O307" t="n">
        <v>23698.48</v>
      </c>
      <c r="P307" t="n">
        <v>541.83</v>
      </c>
      <c r="Q307" t="n">
        <v>790.1799999999999</v>
      </c>
      <c r="R307" t="n">
        <v>195.9</v>
      </c>
      <c r="S307" t="n">
        <v>58.53</v>
      </c>
      <c r="T307" t="n">
        <v>61143.45</v>
      </c>
      <c r="U307" t="n">
        <v>0.3</v>
      </c>
      <c r="V307" t="n">
        <v>0.71</v>
      </c>
      <c r="W307" t="n">
        <v>2.74</v>
      </c>
      <c r="X307" t="n">
        <v>3.68</v>
      </c>
      <c r="Y307" t="n">
        <v>0.5</v>
      </c>
      <c r="Z307" t="n">
        <v>10</v>
      </c>
    </row>
    <row r="308">
      <c r="A308" t="n">
        <v>4</v>
      </c>
      <c r="B308" t="n">
        <v>95</v>
      </c>
      <c r="C308" t="inlineStr">
        <is>
          <t xml:space="preserve">CONCLUIDO	</t>
        </is>
      </c>
      <c r="D308" t="n">
        <v>2.2189</v>
      </c>
      <c r="E308" t="n">
        <v>45.07</v>
      </c>
      <c r="F308" t="n">
        <v>39.73</v>
      </c>
      <c r="G308" t="n">
        <v>30.96</v>
      </c>
      <c r="H308" t="n">
        <v>0.46</v>
      </c>
      <c r="I308" t="n">
        <v>77</v>
      </c>
      <c r="J308" t="n">
        <v>191.78</v>
      </c>
      <c r="K308" t="n">
        <v>53.44</v>
      </c>
      <c r="L308" t="n">
        <v>5</v>
      </c>
      <c r="M308" t="n">
        <v>75</v>
      </c>
      <c r="N308" t="n">
        <v>38.35</v>
      </c>
      <c r="O308" t="n">
        <v>23887.36</v>
      </c>
      <c r="P308" t="n">
        <v>527.79</v>
      </c>
      <c r="Q308" t="n">
        <v>790.1799999999999</v>
      </c>
      <c r="R308" t="n">
        <v>167.44</v>
      </c>
      <c r="S308" t="n">
        <v>58.53</v>
      </c>
      <c r="T308" t="n">
        <v>47024.12</v>
      </c>
      <c r="U308" t="n">
        <v>0.35</v>
      </c>
      <c r="V308" t="n">
        <v>0.73</v>
      </c>
      <c r="W308" t="n">
        <v>2.71</v>
      </c>
      <c r="X308" t="n">
        <v>2.83</v>
      </c>
      <c r="Y308" t="n">
        <v>0.5</v>
      </c>
      <c r="Z308" t="n">
        <v>10</v>
      </c>
    </row>
    <row r="309">
      <c r="A309" t="n">
        <v>5</v>
      </c>
      <c r="B309" t="n">
        <v>95</v>
      </c>
      <c r="C309" t="inlineStr">
        <is>
          <t xml:space="preserve">CONCLUIDO	</t>
        </is>
      </c>
      <c r="D309" t="n">
        <v>2.2724</v>
      </c>
      <c r="E309" t="n">
        <v>44.01</v>
      </c>
      <c r="F309" t="n">
        <v>39.19</v>
      </c>
      <c r="G309" t="n">
        <v>37.33</v>
      </c>
      <c r="H309" t="n">
        <v>0.55</v>
      </c>
      <c r="I309" t="n">
        <v>63</v>
      </c>
      <c r="J309" t="n">
        <v>193.32</v>
      </c>
      <c r="K309" t="n">
        <v>53.44</v>
      </c>
      <c r="L309" t="n">
        <v>6</v>
      </c>
      <c r="M309" t="n">
        <v>61</v>
      </c>
      <c r="N309" t="n">
        <v>38.89</v>
      </c>
      <c r="O309" t="n">
        <v>24076.95</v>
      </c>
      <c r="P309" t="n">
        <v>518.75</v>
      </c>
      <c r="Q309" t="n">
        <v>790.1799999999999</v>
      </c>
      <c r="R309" t="n">
        <v>150.1</v>
      </c>
      <c r="S309" t="n">
        <v>58.53</v>
      </c>
      <c r="T309" t="n">
        <v>38424.49</v>
      </c>
      <c r="U309" t="n">
        <v>0.39</v>
      </c>
      <c r="V309" t="n">
        <v>0.74</v>
      </c>
      <c r="W309" t="n">
        <v>2.66</v>
      </c>
      <c r="X309" t="n">
        <v>2.29</v>
      </c>
      <c r="Y309" t="n">
        <v>0.5</v>
      </c>
      <c r="Z309" t="n">
        <v>10</v>
      </c>
    </row>
    <row r="310">
      <c r="A310" t="n">
        <v>6</v>
      </c>
      <c r="B310" t="n">
        <v>95</v>
      </c>
      <c r="C310" t="inlineStr">
        <is>
          <t xml:space="preserve">CONCLUIDO	</t>
        </is>
      </c>
      <c r="D310" t="n">
        <v>2.3057</v>
      </c>
      <c r="E310" t="n">
        <v>43.37</v>
      </c>
      <c r="F310" t="n">
        <v>38.89</v>
      </c>
      <c r="G310" t="n">
        <v>43.21</v>
      </c>
      <c r="H310" t="n">
        <v>0.64</v>
      </c>
      <c r="I310" t="n">
        <v>54</v>
      </c>
      <c r="J310" t="n">
        <v>194.86</v>
      </c>
      <c r="K310" t="n">
        <v>53.44</v>
      </c>
      <c r="L310" t="n">
        <v>7</v>
      </c>
      <c r="M310" t="n">
        <v>52</v>
      </c>
      <c r="N310" t="n">
        <v>39.43</v>
      </c>
      <c r="O310" t="n">
        <v>24267.28</v>
      </c>
      <c r="P310" t="n">
        <v>511.98</v>
      </c>
      <c r="Q310" t="n">
        <v>790.21</v>
      </c>
      <c r="R310" t="n">
        <v>139.41</v>
      </c>
      <c r="S310" t="n">
        <v>58.53</v>
      </c>
      <c r="T310" t="n">
        <v>33122.25</v>
      </c>
      <c r="U310" t="n">
        <v>0.42</v>
      </c>
      <c r="V310" t="n">
        <v>0.75</v>
      </c>
      <c r="W310" t="n">
        <v>2.67</v>
      </c>
      <c r="X310" t="n">
        <v>1.99</v>
      </c>
      <c r="Y310" t="n">
        <v>0.5</v>
      </c>
      <c r="Z310" t="n">
        <v>10</v>
      </c>
    </row>
    <row r="311">
      <c r="A311" t="n">
        <v>7</v>
      </c>
      <c r="B311" t="n">
        <v>95</v>
      </c>
      <c r="C311" t="inlineStr">
        <is>
          <t xml:space="preserve">CONCLUIDO	</t>
        </is>
      </c>
      <c r="D311" t="n">
        <v>2.3351</v>
      </c>
      <c r="E311" t="n">
        <v>42.83</v>
      </c>
      <c r="F311" t="n">
        <v>38.61</v>
      </c>
      <c r="G311" t="n">
        <v>49.29</v>
      </c>
      <c r="H311" t="n">
        <v>0.72</v>
      </c>
      <c r="I311" t="n">
        <v>47</v>
      </c>
      <c r="J311" t="n">
        <v>196.41</v>
      </c>
      <c r="K311" t="n">
        <v>53.44</v>
      </c>
      <c r="L311" t="n">
        <v>8</v>
      </c>
      <c r="M311" t="n">
        <v>45</v>
      </c>
      <c r="N311" t="n">
        <v>39.98</v>
      </c>
      <c r="O311" t="n">
        <v>24458.36</v>
      </c>
      <c r="P311" t="n">
        <v>506.48</v>
      </c>
      <c r="Q311" t="n">
        <v>790.17</v>
      </c>
      <c r="R311" t="n">
        <v>129.99</v>
      </c>
      <c r="S311" t="n">
        <v>58.53</v>
      </c>
      <c r="T311" t="n">
        <v>28446.87</v>
      </c>
      <c r="U311" t="n">
        <v>0.45</v>
      </c>
      <c r="V311" t="n">
        <v>0.75</v>
      </c>
      <c r="W311" t="n">
        <v>2.65</v>
      </c>
      <c r="X311" t="n">
        <v>1.7</v>
      </c>
      <c r="Y311" t="n">
        <v>0.5</v>
      </c>
      <c r="Z311" t="n">
        <v>10</v>
      </c>
    </row>
    <row r="312">
      <c r="A312" t="n">
        <v>8</v>
      </c>
      <c r="B312" t="n">
        <v>95</v>
      </c>
      <c r="C312" t="inlineStr">
        <is>
          <t xml:space="preserve">CONCLUIDO	</t>
        </is>
      </c>
      <c r="D312" t="n">
        <v>2.3599</v>
      </c>
      <c r="E312" t="n">
        <v>42.38</v>
      </c>
      <c r="F312" t="n">
        <v>38.38</v>
      </c>
      <c r="G312" t="n">
        <v>56.17</v>
      </c>
      <c r="H312" t="n">
        <v>0.8100000000000001</v>
      </c>
      <c r="I312" t="n">
        <v>41</v>
      </c>
      <c r="J312" t="n">
        <v>197.97</v>
      </c>
      <c r="K312" t="n">
        <v>53.44</v>
      </c>
      <c r="L312" t="n">
        <v>9</v>
      </c>
      <c r="M312" t="n">
        <v>39</v>
      </c>
      <c r="N312" t="n">
        <v>40.53</v>
      </c>
      <c r="O312" t="n">
        <v>24650.18</v>
      </c>
      <c r="P312" t="n">
        <v>501.03</v>
      </c>
      <c r="Q312" t="n">
        <v>790.17</v>
      </c>
      <c r="R312" t="n">
        <v>122.56</v>
      </c>
      <c r="S312" t="n">
        <v>58.53</v>
      </c>
      <c r="T312" t="n">
        <v>24761.74</v>
      </c>
      <c r="U312" t="n">
        <v>0.48</v>
      </c>
      <c r="V312" t="n">
        <v>0.76</v>
      </c>
      <c r="W312" t="n">
        <v>2.64</v>
      </c>
      <c r="X312" t="n">
        <v>1.48</v>
      </c>
      <c r="Y312" t="n">
        <v>0.5</v>
      </c>
      <c r="Z312" t="n">
        <v>10</v>
      </c>
    </row>
    <row r="313">
      <c r="A313" t="n">
        <v>9</v>
      </c>
      <c r="B313" t="n">
        <v>95</v>
      </c>
      <c r="C313" t="inlineStr">
        <is>
          <t xml:space="preserve">CONCLUIDO	</t>
        </is>
      </c>
      <c r="D313" t="n">
        <v>2.3758</v>
      </c>
      <c r="E313" t="n">
        <v>42.09</v>
      </c>
      <c r="F313" t="n">
        <v>38.25</v>
      </c>
      <c r="G313" t="n">
        <v>62.02</v>
      </c>
      <c r="H313" t="n">
        <v>0.89</v>
      </c>
      <c r="I313" t="n">
        <v>37</v>
      </c>
      <c r="J313" t="n">
        <v>199.53</v>
      </c>
      <c r="K313" t="n">
        <v>53.44</v>
      </c>
      <c r="L313" t="n">
        <v>10</v>
      </c>
      <c r="M313" t="n">
        <v>35</v>
      </c>
      <c r="N313" t="n">
        <v>41.1</v>
      </c>
      <c r="O313" t="n">
        <v>24842.77</v>
      </c>
      <c r="P313" t="n">
        <v>497.18</v>
      </c>
      <c r="Q313" t="n">
        <v>790.17</v>
      </c>
      <c r="R313" t="n">
        <v>118.11</v>
      </c>
      <c r="S313" t="n">
        <v>58.53</v>
      </c>
      <c r="T313" t="n">
        <v>22560.38</v>
      </c>
      <c r="U313" t="n">
        <v>0.5</v>
      </c>
      <c r="V313" t="n">
        <v>0.76</v>
      </c>
      <c r="W313" t="n">
        <v>2.64</v>
      </c>
      <c r="X313" t="n">
        <v>1.34</v>
      </c>
      <c r="Y313" t="n">
        <v>0.5</v>
      </c>
      <c r="Z313" t="n">
        <v>10</v>
      </c>
    </row>
    <row r="314">
      <c r="A314" t="n">
        <v>10</v>
      </c>
      <c r="B314" t="n">
        <v>95</v>
      </c>
      <c r="C314" t="inlineStr">
        <is>
          <t xml:space="preserve">CONCLUIDO	</t>
        </is>
      </c>
      <c r="D314" t="n">
        <v>2.3887</v>
      </c>
      <c r="E314" t="n">
        <v>41.86</v>
      </c>
      <c r="F314" t="n">
        <v>38.13</v>
      </c>
      <c r="G314" t="n">
        <v>67.29000000000001</v>
      </c>
      <c r="H314" t="n">
        <v>0.97</v>
      </c>
      <c r="I314" t="n">
        <v>34</v>
      </c>
      <c r="J314" t="n">
        <v>201.1</v>
      </c>
      <c r="K314" t="n">
        <v>53.44</v>
      </c>
      <c r="L314" t="n">
        <v>11</v>
      </c>
      <c r="M314" t="n">
        <v>32</v>
      </c>
      <c r="N314" t="n">
        <v>41.66</v>
      </c>
      <c r="O314" t="n">
        <v>25036.12</v>
      </c>
      <c r="P314" t="n">
        <v>493.3</v>
      </c>
      <c r="Q314" t="n">
        <v>790.16</v>
      </c>
      <c r="R314" t="n">
        <v>114.3</v>
      </c>
      <c r="S314" t="n">
        <v>58.53</v>
      </c>
      <c r="T314" t="n">
        <v>20666.78</v>
      </c>
      <c r="U314" t="n">
        <v>0.51</v>
      </c>
      <c r="V314" t="n">
        <v>0.76</v>
      </c>
      <c r="W314" t="n">
        <v>2.63</v>
      </c>
      <c r="X314" t="n">
        <v>1.23</v>
      </c>
      <c r="Y314" t="n">
        <v>0.5</v>
      </c>
      <c r="Z314" t="n">
        <v>10</v>
      </c>
    </row>
    <row r="315">
      <c r="A315" t="n">
        <v>11</v>
      </c>
      <c r="B315" t="n">
        <v>95</v>
      </c>
      <c r="C315" t="inlineStr">
        <is>
          <t xml:space="preserve">CONCLUIDO	</t>
        </is>
      </c>
      <c r="D315" t="n">
        <v>2.4016</v>
      </c>
      <c r="E315" t="n">
        <v>41.64</v>
      </c>
      <c r="F315" t="n">
        <v>38.02</v>
      </c>
      <c r="G315" t="n">
        <v>73.58</v>
      </c>
      <c r="H315" t="n">
        <v>1.05</v>
      </c>
      <c r="I315" t="n">
        <v>31</v>
      </c>
      <c r="J315" t="n">
        <v>202.67</v>
      </c>
      <c r="K315" t="n">
        <v>53.44</v>
      </c>
      <c r="L315" t="n">
        <v>12</v>
      </c>
      <c r="M315" t="n">
        <v>29</v>
      </c>
      <c r="N315" t="n">
        <v>42.24</v>
      </c>
      <c r="O315" t="n">
        <v>25230.25</v>
      </c>
      <c r="P315" t="n">
        <v>489.2</v>
      </c>
      <c r="Q315" t="n">
        <v>790.17</v>
      </c>
      <c r="R315" t="n">
        <v>110.47</v>
      </c>
      <c r="S315" t="n">
        <v>58.53</v>
      </c>
      <c r="T315" t="n">
        <v>18766.67</v>
      </c>
      <c r="U315" t="n">
        <v>0.53</v>
      </c>
      <c r="V315" t="n">
        <v>0.76</v>
      </c>
      <c r="W315" t="n">
        <v>2.62</v>
      </c>
      <c r="X315" t="n">
        <v>1.11</v>
      </c>
      <c r="Y315" t="n">
        <v>0.5</v>
      </c>
      <c r="Z315" t="n">
        <v>10</v>
      </c>
    </row>
    <row r="316">
      <c r="A316" t="n">
        <v>12</v>
      </c>
      <c r="B316" t="n">
        <v>95</v>
      </c>
      <c r="C316" t="inlineStr">
        <is>
          <t xml:space="preserve">CONCLUIDO	</t>
        </is>
      </c>
      <c r="D316" t="n">
        <v>2.415</v>
      </c>
      <c r="E316" t="n">
        <v>41.41</v>
      </c>
      <c r="F316" t="n">
        <v>37.9</v>
      </c>
      <c r="G316" t="n">
        <v>81.20999999999999</v>
      </c>
      <c r="H316" t="n">
        <v>1.13</v>
      </c>
      <c r="I316" t="n">
        <v>28</v>
      </c>
      <c r="J316" t="n">
        <v>204.25</v>
      </c>
      <c r="K316" t="n">
        <v>53.44</v>
      </c>
      <c r="L316" t="n">
        <v>13</v>
      </c>
      <c r="M316" t="n">
        <v>26</v>
      </c>
      <c r="N316" t="n">
        <v>42.82</v>
      </c>
      <c r="O316" t="n">
        <v>25425.3</v>
      </c>
      <c r="P316" t="n">
        <v>486.46</v>
      </c>
      <c r="Q316" t="n">
        <v>790.16</v>
      </c>
      <c r="R316" t="n">
        <v>106.46</v>
      </c>
      <c r="S316" t="n">
        <v>58.53</v>
      </c>
      <c r="T316" t="n">
        <v>16776.75</v>
      </c>
      <c r="U316" t="n">
        <v>0.55</v>
      </c>
      <c r="V316" t="n">
        <v>0.77</v>
      </c>
      <c r="W316" t="n">
        <v>2.62</v>
      </c>
      <c r="X316" t="n">
        <v>0.99</v>
      </c>
      <c r="Y316" t="n">
        <v>0.5</v>
      </c>
      <c r="Z316" t="n">
        <v>10</v>
      </c>
    </row>
    <row r="317">
      <c r="A317" t="n">
        <v>13</v>
      </c>
      <c r="B317" t="n">
        <v>95</v>
      </c>
      <c r="C317" t="inlineStr">
        <is>
          <t xml:space="preserve">CONCLUIDO	</t>
        </is>
      </c>
      <c r="D317" t="n">
        <v>2.4235</v>
      </c>
      <c r="E317" t="n">
        <v>41.26</v>
      </c>
      <c r="F317" t="n">
        <v>37.83</v>
      </c>
      <c r="G317" t="n">
        <v>87.29000000000001</v>
      </c>
      <c r="H317" t="n">
        <v>1.21</v>
      </c>
      <c r="I317" t="n">
        <v>26</v>
      </c>
      <c r="J317" t="n">
        <v>205.84</v>
      </c>
      <c r="K317" t="n">
        <v>53.44</v>
      </c>
      <c r="L317" t="n">
        <v>14</v>
      </c>
      <c r="M317" t="n">
        <v>24</v>
      </c>
      <c r="N317" t="n">
        <v>43.4</v>
      </c>
      <c r="O317" t="n">
        <v>25621.03</v>
      </c>
      <c r="P317" t="n">
        <v>482.3</v>
      </c>
      <c r="Q317" t="n">
        <v>790.17</v>
      </c>
      <c r="R317" t="n">
        <v>104.14</v>
      </c>
      <c r="S317" t="n">
        <v>58.53</v>
      </c>
      <c r="T317" t="n">
        <v>15630.06</v>
      </c>
      <c r="U317" t="n">
        <v>0.5600000000000001</v>
      </c>
      <c r="V317" t="n">
        <v>0.77</v>
      </c>
      <c r="W317" t="n">
        <v>2.61</v>
      </c>
      <c r="X317" t="n">
        <v>0.92</v>
      </c>
      <c r="Y317" t="n">
        <v>0.5</v>
      </c>
      <c r="Z317" t="n">
        <v>10</v>
      </c>
    </row>
    <row r="318">
      <c r="A318" t="n">
        <v>14</v>
      </c>
      <c r="B318" t="n">
        <v>95</v>
      </c>
      <c r="C318" t="inlineStr">
        <is>
          <t xml:space="preserve">CONCLUIDO	</t>
        </is>
      </c>
      <c r="D318" t="n">
        <v>2.4321</v>
      </c>
      <c r="E318" t="n">
        <v>41.12</v>
      </c>
      <c r="F318" t="n">
        <v>37.76</v>
      </c>
      <c r="G318" t="n">
        <v>94.39</v>
      </c>
      <c r="H318" t="n">
        <v>1.28</v>
      </c>
      <c r="I318" t="n">
        <v>24</v>
      </c>
      <c r="J318" t="n">
        <v>207.43</v>
      </c>
      <c r="K318" t="n">
        <v>53.44</v>
      </c>
      <c r="L318" t="n">
        <v>15</v>
      </c>
      <c r="M318" t="n">
        <v>22</v>
      </c>
      <c r="N318" t="n">
        <v>44</v>
      </c>
      <c r="O318" t="n">
        <v>25817.56</v>
      </c>
      <c r="P318" t="n">
        <v>480.24</v>
      </c>
      <c r="Q318" t="n">
        <v>790.17</v>
      </c>
      <c r="R318" t="n">
        <v>101.67</v>
      </c>
      <c r="S318" t="n">
        <v>58.53</v>
      </c>
      <c r="T318" t="n">
        <v>14401.28</v>
      </c>
      <c r="U318" t="n">
        <v>0.58</v>
      </c>
      <c r="V318" t="n">
        <v>0.77</v>
      </c>
      <c r="W318" t="n">
        <v>2.61</v>
      </c>
      <c r="X318" t="n">
        <v>0.85</v>
      </c>
      <c r="Y318" t="n">
        <v>0.5</v>
      </c>
      <c r="Z318" t="n">
        <v>10</v>
      </c>
    </row>
    <row r="319">
      <c r="A319" t="n">
        <v>15</v>
      </c>
      <c r="B319" t="n">
        <v>95</v>
      </c>
      <c r="C319" t="inlineStr">
        <is>
          <t xml:space="preserve">CONCLUIDO	</t>
        </is>
      </c>
      <c r="D319" t="n">
        <v>2.4373</v>
      </c>
      <c r="E319" t="n">
        <v>41.03</v>
      </c>
      <c r="F319" t="n">
        <v>37.7</v>
      </c>
      <c r="G319" t="n">
        <v>98.36</v>
      </c>
      <c r="H319" t="n">
        <v>1.36</v>
      </c>
      <c r="I319" t="n">
        <v>23</v>
      </c>
      <c r="J319" t="n">
        <v>209.03</v>
      </c>
      <c r="K319" t="n">
        <v>53.44</v>
      </c>
      <c r="L319" t="n">
        <v>16</v>
      </c>
      <c r="M319" t="n">
        <v>21</v>
      </c>
      <c r="N319" t="n">
        <v>44.6</v>
      </c>
      <c r="O319" t="n">
        <v>26014.91</v>
      </c>
      <c r="P319" t="n">
        <v>477.24</v>
      </c>
      <c r="Q319" t="n">
        <v>790.17</v>
      </c>
      <c r="R319" t="n">
        <v>100.12</v>
      </c>
      <c r="S319" t="n">
        <v>58.53</v>
      </c>
      <c r="T319" t="n">
        <v>13633.66</v>
      </c>
      <c r="U319" t="n">
        <v>0.58</v>
      </c>
      <c r="V319" t="n">
        <v>0.77</v>
      </c>
      <c r="W319" t="n">
        <v>2.61</v>
      </c>
      <c r="X319" t="n">
        <v>0.8</v>
      </c>
      <c r="Y319" t="n">
        <v>0.5</v>
      </c>
      <c r="Z319" t="n">
        <v>10</v>
      </c>
    </row>
    <row r="320">
      <c r="A320" t="n">
        <v>16</v>
      </c>
      <c r="B320" t="n">
        <v>95</v>
      </c>
      <c r="C320" t="inlineStr">
        <is>
          <t xml:space="preserve">CONCLUIDO	</t>
        </is>
      </c>
      <c r="D320" t="n">
        <v>2.4451</v>
      </c>
      <c r="E320" t="n">
        <v>40.9</v>
      </c>
      <c r="F320" t="n">
        <v>37.65</v>
      </c>
      <c r="G320" t="n">
        <v>107.56</v>
      </c>
      <c r="H320" t="n">
        <v>1.43</v>
      </c>
      <c r="I320" t="n">
        <v>21</v>
      </c>
      <c r="J320" t="n">
        <v>210.64</v>
      </c>
      <c r="K320" t="n">
        <v>53.44</v>
      </c>
      <c r="L320" t="n">
        <v>17</v>
      </c>
      <c r="M320" t="n">
        <v>19</v>
      </c>
      <c r="N320" t="n">
        <v>45.21</v>
      </c>
      <c r="O320" t="n">
        <v>26213.09</v>
      </c>
      <c r="P320" t="n">
        <v>473.39</v>
      </c>
      <c r="Q320" t="n">
        <v>790.17</v>
      </c>
      <c r="R320" t="n">
        <v>98.09</v>
      </c>
      <c r="S320" t="n">
        <v>58.53</v>
      </c>
      <c r="T320" t="n">
        <v>12628.08</v>
      </c>
      <c r="U320" t="n">
        <v>0.6</v>
      </c>
      <c r="V320" t="n">
        <v>0.77</v>
      </c>
      <c r="W320" t="n">
        <v>2.61</v>
      </c>
      <c r="X320" t="n">
        <v>0.74</v>
      </c>
      <c r="Y320" t="n">
        <v>0.5</v>
      </c>
      <c r="Z320" t="n">
        <v>10</v>
      </c>
    </row>
    <row r="321">
      <c r="A321" t="n">
        <v>17</v>
      </c>
      <c r="B321" t="n">
        <v>95</v>
      </c>
      <c r="C321" t="inlineStr">
        <is>
          <t xml:space="preserve">CONCLUIDO	</t>
        </is>
      </c>
      <c r="D321" t="n">
        <v>2.45</v>
      </c>
      <c r="E321" t="n">
        <v>40.82</v>
      </c>
      <c r="F321" t="n">
        <v>37.6</v>
      </c>
      <c r="G321" t="n">
        <v>112.81</v>
      </c>
      <c r="H321" t="n">
        <v>1.51</v>
      </c>
      <c r="I321" t="n">
        <v>20</v>
      </c>
      <c r="J321" t="n">
        <v>212.25</v>
      </c>
      <c r="K321" t="n">
        <v>53.44</v>
      </c>
      <c r="L321" t="n">
        <v>18</v>
      </c>
      <c r="M321" t="n">
        <v>18</v>
      </c>
      <c r="N321" t="n">
        <v>45.82</v>
      </c>
      <c r="O321" t="n">
        <v>26412.11</v>
      </c>
      <c r="P321" t="n">
        <v>471.86</v>
      </c>
      <c r="Q321" t="n">
        <v>790.16</v>
      </c>
      <c r="R321" t="n">
        <v>96.73</v>
      </c>
      <c r="S321" t="n">
        <v>58.53</v>
      </c>
      <c r="T321" t="n">
        <v>11953.68</v>
      </c>
      <c r="U321" t="n">
        <v>0.61</v>
      </c>
      <c r="V321" t="n">
        <v>0.77</v>
      </c>
      <c r="W321" t="n">
        <v>2.6</v>
      </c>
      <c r="X321" t="n">
        <v>0.7</v>
      </c>
      <c r="Y321" t="n">
        <v>0.5</v>
      </c>
      <c r="Z321" t="n">
        <v>10</v>
      </c>
    </row>
    <row r="322">
      <c r="A322" t="n">
        <v>18</v>
      </c>
      <c r="B322" t="n">
        <v>95</v>
      </c>
      <c r="C322" t="inlineStr">
        <is>
          <t xml:space="preserve">CONCLUIDO	</t>
        </is>
      </c>
      <c r="D322" t="n">
        <v>2.4533</v>
      </c>
      <c r="E322" t="n">
        <v>40.76</v>
      </c>
      <c r="F322" t="n">
        <v>37.59</v>
      </c>
      <c r="G322" t="n">
        <v>118.69</v>
      </c>
      <c r="H322" t="n">
        <v>1.58</v>
      </c>
      <c r="I322" t="n">
        <v>19</v>
      </c>
      <c r="J322" t="n">
        <v>213.87</v>
      </c>
      <c r="K322" t="n">
        <v>53.44</v>
      </c>
      <c r="L322" t="n">
        <v>19</v>
      </c>
      <c r="M322" t="n">
        <v>17</v>
      </c>
      <c r="N322" t="n">
        <v>46.44</v>
      </c>
      <c r="O322" t="n">
        <v>26611.98</v>
      </c>
      <c r="P322" t="n">
        <v>469.73</v>
      </c>
      <c r="Q322" t="n">
        <v>790.17</v>
      </c>
      <c r="R322" t="n">
        <v>96.04000000000001</v>
      </c>
      <c r="S322" t="n">
        <v>58.53</v>
      </c>
      <c r="T322" t="n">
        <v>11613.71</v>
      </c>
      <c r="U322" t="n">
        <v>0.61</v>
      </c>
      <c r="V322" t="n">
        <v>0.77</v>
      </c>
      <c r="W322" t="n">
        <v>2.61</v>
      </c>
      <c r="X322" t="n">
        <v>0.68</v>
      </c>
      <c r="Y322" t="n">
        <v>0.5</v>
      </c>
      <c r="Z322" t="n">
        <v>10</v>
      </c>
    </row>
    <row r="323">
      <c r="A323" t="n">
        <v>19</v>
      </c>
      <c r="B323" t="n">
        <v>95</v>
      </c>
      <c r="C323" t="inlineStr">
        <is>
          <t xml:space="preserve">CONCLUIDO	</t>
        </is>
      </c>
      <c r="D323" t="n">
        <v>2.4584</v>
      </c>
      <c r="E323" t="n">
        <v>40.68</v>
      </c>
      <c r="F323" t="n">
        <v>37.54</v>
      </c>
      <c r="G323" t="n">
        <v>125.12</v>
      </c>
      <c r="H323" t="n">
        <v>1.65</v>
      </c>
      <c r="I323" t="n">
        <v>18</v>
      </c>
      <c r="J323" t="n">
        <v>215.5</v>
      </c>
      <c r="K323" t="n">
        <v>53.44</v>
      </c>
      <c r="L323" t="n">
        <v>20</v>
      </c>
      <c r="M323" t="n">
        <v>16</v>
      </c>
      <c r="N323" t="n">
        <v>47.07</v>
      </c>
      <c r="O323" t="n">
        <v>26812.71</v>
      </c>
      <c r="P323" t="n">
        <v>467.16</v>
      </c>
      <c r="Q323" t="n">
        <v>790.2</v>
      </c>
      <c r="R323" t="n">
        <v>94.3</v>
      </c>
      <c r="S323" t="n">
        <v>58.53</v>
      </c>
      <c r="T323" t="n">
        <v>10749.94</v>
      </c>
      <c r="U323" t="n">
        <v>0.62</v>
      </c>
      <c r="V323" t="n">
        <v>0.77</v>
      </c>
      <c r="W323" t="n">
        <v>2.61</v>
      </c>
      <c r="X323" t="n">
        <v>0.63</v>
      </c>
      <c r="Y323" t="n">
        <v>0.5</v>
      </c>
      <c r="Z323" t="n">
        <v>10</v>
      </c>
    </row>
    <row r="324">
      <c r="A324" t="n">
        <v>20</v>
      </c>
      <c r="B324" t="n">
        <v>95</v>
      </c>
      <c r="C324" t="inlineStr">
        <is>
          <t xml:space="preserve">CONCLUIDO	</t>
        </is>
      </c>
      <c r="D324" t="n">
        <v>2.463</v>
      </c>
      <c r="E324" t="n">
        <v>40.6</v>
      </c>
      <c r="F324" t="n">
        <v>37.5</v>
      </c>
      <c r="G324" t="n">
        <v>132.35</v>
      </c>
      <c r="H324" t="n">
        <v>1.72</v>
      </c>
      <c r="I324" t="n">
        <v>17</v>
      </c>
      <c r="J324" t="n">
        <v>217.14</v>
      </c>
      <c r="K324" t="n">
        <v>53.44</v>
      </c>
      <c r="L324" t="n">
        <v>21</v>
      </c>
      <c r="M324" t="n">
        <v>15</v>
      </c>
      <c r="N324" t="n">
        <v>47.7</v>
      </c>
      <c r="O324" t="n">
        <v>27014.3</v>
      </c>
      <c r="P324" t="n">
        <v>464.66</v>
      </c>
      <c r="Q324" t="n">
        <v>790.17</v>
      </c>
      <c r="R324" t="n">
        <v>93.31999999999999</v>
      </c>
      <c r="S324" t="n">
        <v>58.53</v>
      </c>
      <c r="T324" t="n">
        <v>10263.79</v>
      </c>
      <c r="U324" t="n">
        <v>0.63</v>
      </c>
      <c r="V324" t="n">
        <v>0.77</v>
      </c>
      <c r="W324" t="n">
        <v>2.6</v>
      </c>
      <c r="X324" t="n">
        <v>0.6</v>
      </c>
      <c r="Y324" t="n">
        <v>0.5</v>
      </c>
      <c r="Z324" t="n">
        <v>10</v>
      </c>
    </row>
    <row r="325">
      <c r="A325" t="n">
        <v>21</v>
      </c>
      <c r="B325" t="n">
        <v>95</v>
      </c>
      <c r="C325" t="inlineStr">
        <is>
          <t xml:space="preserve">CONCLUIDO	</t>
        </is>
      </c>
      <c r="D325" t="n">
        <v>2.4691</v>
      </c>
      <c r="E325" t="n">
        <v>40.5</v>
      </c>
      <c r="F325" t="n">
        <v>37.44</v>
      </c>
      <c r="G325" t="n">
        <v>140.39</v>
      </c>
      <c r="H325" t="n">
        <v>1.79</v>
      </c>
      <c r="I325" t="n">
        <v>16</v>
      </c>
      <c r="J325" t="n">
        <v>218.78</v>
      </c>
      <c r="K325" t="n">
        <v>53.44</v>
      </c>
      <c r="L325" t="n">
        <v>22</v>
      </c>
      <c r="M325" t="n">
        <v>14</v>
      </c>
      <c r="N325" t="n">
        <v>48.34</v>
      </c>
      <c r="O325" t="n">
        <v>27216.79</v>
      </c>
      <c r="P325" t="n">
        <v>459.64</v>
      </c>
      <c r="Q325" t="n">
        <v>790.1799999999999</v>
      </c>
      <c r="R325" t="n">
        <v>91.31</v>
      </c>
      <c r="S325" t="n">
        <v>58.53</v>
      </c>
      <c r="T325" t="n">
        <v>9261.25</v>
      </c>
      <c r="U325" t="n">
        <v>0.64</v>
      </c>
      <c r="V325" t="n">
        <v>0.77</v>
      </c>
      <c r="W325" t="n">
        <v>2.59</v>
      </c>
      <c r="X325" t="n">
        <v>0.53</v>
      </c>
      <c r="Y325" t="n">
        <v>0.5</v>
      </c>
      <c r="Z325" t="n">
        <v>10</v>
      </c>
    </row>
    <row r="326">
      <c r="A326" t="n">
        <v>22</v>
      </c>
      <c r="B326" t="n">
        <v>95</v>
      </c>
      <c r="C326" t="inlineStr">
        <is>
          <t xml:space="preserve">CONCLUIDO	</t>
        </is>
      </c>
      <c r="D326" t="n">
        <v>2.4682</v>
      </c>
      <c r="E326" t="n">
        <v>40.51</v>
      </c>
      <c r="F326" t="n">
        <v>37.45</v>
      </c>
      <c r="G326" t="n">
        <v>140.44</v>
      </c>
      <c r="H326" t="n">
        <v>1.85</v>
      </c>
      <c r="I326" t="n">
        <v>16</v>
      </c>
      <c r="J326" t="n">
        <v>220.43</v>
      </c>
      <c r="K326" t="n">
        <v>53.44</v>
      </c>
      <c r="L326" t="n">
        <v>23</v>
      </c>
      <c r="M326" t="n">
        <v>14</v>
      </c>
      <c r="N326" t="n">
        <v>48.99</v>
      </c>
      <c r="O326" t="n">
        <v>27420.16</v>
      </c>
      <c r="P326" t="n">
        <v>457.54</v>
      </c>
      <c r="Q326" t="n">
        <v>790.17</v>
      </c>
      <c r="R326" t="n">
        <v>91.63</v>
      </c>
      <c r="S326" t="n">
        <v>58.53</v>
      </c>
      <c r="T326" t="n">
        <v>9424.190000000001</v>
      </c>
      <c r="U326" t="n">
        <v>0.64</v>
      </c>
      <c r="V326" t="n">
        <v>0.77</v>
      </c>
      <c r="W326" t="n">
        <v>2.6</v>
      </c>
      <c r="X326" t="n">
        <v>0.55</v>
      </c>
      <c r="Y326" t="n">
        <v>0.5</v>
      </c>
      <c r="Z326" t="n">
        <v>10</v>
      </c>
    </row>
    <row r="327">
      <c r="A327" t="n">
        <v>23</v>
      </c>
      <c r="B327" t="n">
        <v>95</v>
      </c>
      <c r="C327" t="inlineStr">
        <is>
          <t xml:space="preserve">CONCLUIDO	</t>
        </is>
      </c>
      <c r="D327" t="n">
        <v>2.4727</v>
      </c>
      <c r="E327" t="n">
        <v>40.44</v>
      </c>
      <c r="F327" t="n">
        <v>37.41</v>
      </c>
      <c r="G327" t="n">
        <v>149.66</v>
      </c>
      <c r="H327" t="n">
        <v>1.92</v>
      </c>
      <c r="I327" t="n">
        <v>15</v>
      </c>
      <c r="J327" t="n">
        <v>222.08</v>
      </c>
      <c r="K327" t="n">
        <v>53.44</v>
      </c>
      <c r="L327" t="n">
        <v>24</v>
      </c>
      <c r="M327" t="n">
        <v>13</v>
      </c>
      <c r="N327" t="n">
        <v>49.65</v>
      </c>
      <c r="O327" t="n">
        <v>27624.44</v>
      </c>
      <c r="P327" t="n">
        <v>456.72</v>
      </c>
      <c r="Q327" t="n">
        <v>790.16</v>
      </c>
      <c r="R327" t="n">
        <v>90.66</v>
      </c>
      <c r="S327" t="n">
        <v>58.53</v>
      </c>
      <c r="T327" t="n">
        <v>8943.879999999999</v>
      </c>
      <c r="U327" t="n">
        <v>0.65</v>
      </c>
      <c r="V327" t="n">
        <v>0.78</v>
      </c>
      <c r="W327" t="n">
        <v>2.59</v>
      </c>
      <c r="X327" t="n">
        <v>0.51</v>
      </c>
      <c r="Y327" t="n">
        <v>0.5</v>
      </c>
      <c r="Z327" t="n">
        <v>10</v>
      </c>
    </row>
    <row r="328">
      <c r="A328" t="n">
        <v>24</v>
      </c>
      <c r="B328" t="n">
        <v>95</v>
      </c>
      <c r="C328" t="inlineStr">
        <is>
          <t xml:space="preserve">CONCLUIDO	</t>
        </is>
      </c>
      <c r="D328" t="n">
        <v>2.4775</v>
      </c>
      <c r="E328" t="n">
        <v>40.36</v>
      </c>
      <c r="F328" t="n">
        <v>37.37</v>
      </c>
      <c r="G328" t="n">
        <v>160.17</v>
      </c>
      <c r="H328" t="n">
        <v>1.99</v>
      </c>
      <c r="I328" t="n">
        <v>14</v>
      </c>
      <c r="J328" t="n">
        <v>223.75</v>
      </c>
      <c r="K328" t="n">
        <v>53.44</v>
      </c>
      <c r="L328" t="n">
        <v>25</v>
      </c>
      <c r="M328" t="n">
        <v>12</v>
      </c>
      <c r="N328" t="n">
        <v>50.31</v>
      </c>
      <c r="O328" t="n">
        <v>27829.77</v>
      </c>
      <c r="P328" t="n">
        <v>451.63</v>
      </c>
      <c r="Q328" t="n">
        <v>790.16</v>
      </c>
      <c r="R328" t="n">
        <v>89.12</v>
      </c>
      <c r="S328" t="n">
        <v>58.53</v>
      </c>
      <c r="T328" t="n">
        <v>8178.53</v>
      </c>
      <c r="U328" t="n">
        <v>0.66</v>
      </c>
      <c r="V328" t="n">
        <v>0.78</v>
      </c>
      <c r="W328" t="n">
        <v>2.59</v>
      </c>
      <c r="X328" t="n">
        <v>0.47</v>
      </c>
      <c r="Y328" t="n">
        <v>0.5</v>
      </c>
      <c r="Z328" t="n">
        <v>10</v>
      </c>
    </row>
    <row r="329">
      <c r="A329" t="n">
        <v>25</v>
      </c>
      <c r="B329" t="n">
        <v>95</v>
      </c>
      <c r="C329" t="inlineStr">
        <is>
          <t xml:space="preserve">CONCLUIDO	</t>
        </is>
      </c>
      <c r="D329" t="n">
        <v>2.4778</v>
      </c>
      <c r="E329" t="n">
        <v>40.36</v>
      </c>
      <c r="F329" t="n">
        <v>37.37</v>
      </c>
      <c r="G329" t="n">
        <v>160.15</v>
      </c>
      <c r="H329" t="n">
        <v>2.05</v>
      </c>
      <c r="I329" t="n">
        <v>14</v>
      </c>
      <c r="J329" t="n">
        <v>225.42</v>
      </c>
      <c r="K329" t="n">
        <v>53.44</v>
      </c>
      <c r="L329" t="n">
        <v>26</v>
      </c>
      <c r="M329" t="n">
        <v>12</v>
      </c>
      <c r="N329" t="n">
        <v>50.98</v>
      </c>
      <c r="O329" t="n">
        <v>28035.92</v>
      </c>
      <c r="P329" t="n">
        <v>450.25</v>
      </c>
      <c r="Q329" t="n">
        <v>790.1900000000001</v>
      </c>
      <c r="R329" t="n">
        <v>88.92</v>
      </c>
      <c r="S329" t="n">
        <v>58.53</v>
      </c>
      <c r="T329" t="n">
        <v>8078.63</v>
      </c>
      <c r="U329" t="n">
        <v>0.66</v>
      </c>
      <c r="V329" t="n">
        <v>0.78</v>
      </c>
      <c r="W329" t="n">
        <v>2.59</v>
      </c>
      <c r="X329" t="n">
        <v>0.47</v>
      </c>
      <c r="Y329" t="n">
        <v>0.5</v>
      </c>
      <c r="Z329" t="n">
        <v>10</v>
      </c>
    </row>
    <row r="330">
      <c r="A330" t="n">
        <v>26</v>
      </c>
      <c r="B330" t="n">
        <v>95</v>
      </c>
      <c r="C330" t="inlineStr">
        <is>
          <t xml:space="preserve">CONCLUIDO	</t>
        </is>
      </c>
      <c r="D330" t="n">
        <v>2.481</v>
      </c>
      <c r="E330" t="n">
        <v>40.31</v>
      </c>
      <c r="F330" t="n">
        <v>37.35</v>
      </c>
      <c r="G330" t="n">
        <v>172.4</v>
      </c>
      <c r="H330" t="n">
        <v>2.11</v>
      </c>
      <c r="I330" t="n">
        <v>13</v>
      </c>
      <c r="J330" t="n">
        <v>227.1</v>
      </c>
      <c r="K330" t="n">
        <v>53.44</v>
      </c>
      <c r="L330" t="n">
        <v>27</v>
      </c>
      <c r="M330" t="n">
        <v>11</v>
      </c>
      <c r="N330" t="n">
        <v>51.66</v>
      </c>
      <c r="O330" t="n">
        <v>28243</v>
      </c>
      <c r="P330" t="n">
        <v>446.38</v>
      </c>
      <c r="Q330" t="n">
        <v>790.17</v>
      </c>
      <c r="R330" t="n">
        <v>88.38</v>
      </c>
      <c r="S330" t="n">
        <v>58.53</v>
      </c>
      <c r="T330" t="n">
        <v>7815.83</v>
      </c>
      <c r="U330" t="n">
        <v>0.66</v>
      </c>
      <c r="V330" t="n">
        <v>0.78</v>
      </c>
      <c r="W330" t="n">
        <v>2.59</v>
      </c>
      <c r="X330" t="n">
        <v>0.45</v>
      </c>
      <c r="Y330" t="n">
        <v>0.5</v>
      </c>
      <c r="Z330" t="n">
        <v>10</v>
      </c>
    </row>
    <row r="331">
      <c r="A331" t="n">
        <v>27</v>
      </c>
      <c r="B331" t="n">
        <v>95</v>
      </c>
      <c r="C331" t="inlineStr">
        <is>
          <t xml:space="preserve">CONCLUIDO	</t>
        </is>
      </c>
      <c r="D331" t="n">
        <v>2.4815</v>
      </c>
      <c r="E331" t="n">
        <v>40.3</v>
      </c>
      <c r="F331" t="n">
        <v>37.35</v>
      </c>
      <c r="G331" t="n">
        <v>172.37</v>
      </c>
      <c r="H331" t="n">
        <v>2.18</v>
      </c>
      <c r="I331" t="n">
        <v>13</v>
      </c>
      <c r="J331" t="n">
        <v>228.79</v>
      </c>
      <c r="K331" t="n">
        <v>53.44</v>
      </c>
      <c r="L331" t="n">
        <v>28</v>
      </c>
      <c r="M331" t="n">
        <v>11</v>
      </c>
      <c r="N331" t="n">
        <v>52.35</v>
      </c>
      <c r="O331" t="n">
        <v>28451.04</v>
      </c>
      <c r="P331" t="n">
        <v>447.59</v>
      </c>
      <c r="Q331" t="n">
        <v>790.16</v>
      </c>
      <c r="R331" t="n">
        <v>88.2</v>
      </c>
      <c r="S331" t="n">
        <v>58.53</v>
      </c>
      <c r="T331" t="n">
        <v>7723.71</v>
      </c>
      <c r="U331" t="n">
        <v>0.66</v>
      </c>
      <c r="V331" t="n">
        <v>0.78</v>
      </c>
      <c r="W331" t="n">
        <v>2.59</v>
      </c>
      <c r="X331" t="n">
        <v>0.44</v>
      </c>
      <c r="Y331" t="n">
        <v>0.5</v>
      </c>
      <c r="Z331" t="n">
        <v>10</v>
      </c>
    </row>
    <row r="332">
      <c r="A332" t="n">
        <v>28</v>
      </c>
      <c r="B332" t="n">
        <v>95</v>
      </c>
      <c r="C332" t="inlineStr">
        <is>
          <t xml:space="preserve">CONCLUIDO	</t>
        </is>
      </c>
      <c r="D332" t="n">
        <v>2.4866</v>
      </c>
      <c r="E332" t="n">
        <v>40.22</v>
      </c>
      <c r="F332" t="n">
        <v>37.3</v>
      </c>
      <c r="G332" t="n">
        <v>186.5</v>
      </c>
      <c r="H332" t="n">
        <v>2.24</v>
      </c>
      <c r="I332" t="n">
        <v>12</v>
      </c>
      <c r="J332" t="n">
        <v>230.48</v>
      </c>
      <c r="K332" t="n">
        <v>53.44</v>
      </c>
      <c r="L332" t="n">
        <v>29</v>
      </c>
      <c r="M332" t="n">
        <v>10</v>
      </c>
      <c r="N332" t="n">
        <v>53.05</v>
      </c>
      <c r="O332" t="n">
        <v>28660.06</v>
      </c>
      <c r="P332" t="n">
        <v>442.83</v>
      </c>
      <c r="Q332" t="n">
        <v>790.16</v>
      </c>
      <c r="R332" t="n">
        <v>86.81</v>
      </c>
      <c r="S332" t="n">
        <v>58.53</v>
      </c>
      <c r="T332" t="n">
        <v>7033.34</v>
      </c>
      <c r="U332" t="n">
        <v>0.67</v>
      </c>
      <c r="V332" t="n">
        <v>0.78</v>
      </c>
      <c r="W332" t="n">
        <v>2.59</v>
      </c>
      <c r="X332" t="n">
        <v>0.4</v>
      </c>
      <c r="Y332" t="n">
        <v>0.5</v>
      </c>
      <c r="Z332" t="n">
        <v>10</v>
      </c>
    </row>
    <row r="333">
      <c r="A333" t="n">
        <v>29</v>
      </c>
      <c r="B333" t="n">
        <v>95</v>
      </c>
      <c r="C333" t="inlineStr">
        <is>
          <t xml:space="preserve">CONCLUIDO	</t>
        </is>
      </c>
      <c r="D333" t="n">
        <v>2.4862</v>
      </c>
      <c r="E333" t="n">
        <v>40.22</v>
      </c>
      <c r="F333" t="n">
        <v>37.31</v>
      </c>
      <c r="G333" t="n">
        <v>186.53</v>
      </c>
      <c r="H333" t="n">
        <v>2.3</v>
      </c>
      <c r="I333" t="n">
        <v>12</v>
      </c>
      <c r="J333" t="n">
        <v>232.18</v>
      </c>
      <c r="K333" t="n">
        <v>53.44</v>
      </c>
      <c r="L333" t="n">
        <v>30</v>
      </c>
      <c r="M333" t="n">
        <v>10</v>
      </c>
      <c r="N333" t="n">
        <v>53.75</v>
      </c>
      <c r="O333" t="n">
        <v>28870.05</v>
      </c>
      <c r="P333" t="n">
        <v>442.78</v>
      </c>
      <c r="Q333" t="n">
        <v>790.16</v>
      </c>
      <c r="R333" t="n">
        <v>87.05</v>
      </c>
      <c r="S333" t="n">
        <v>58.53</v>
      </c>
      <c r="T333" t="n">
        <v>7156.08</v>
      </c>
      <c r="U333" t="n">
        <v>0.67</v>
      </c>
      <c r="V333" t="n">
        <v>0.78</v>
      </c>
      <c r="W333" t="n">
        <v>2.59</v>
      </c>
      <c r="X333" t="n">
        <v>0.4</v>
      </c>
      <c r="Y333" t="n">
        <v>0.5</v>
      </c>
      <c r="Z333" t="n">
        <v>10</v>
      </c>
    </row>
    <row r="334">
      <c r="A334" t="n">
        <v>30</v>
      </c>
      <c r="B334" t="n">
        <v>95</v>
      </c>
      <c r="C334" t="inlineStr">
        <is>
          <t xml:space="preserve">CONCLUIDO	</t>
        </is>
      </c>
      <c r="D334" t="n">
        <v>2.4854</v>
      </c>
      <c r="E334" t="n">
        <v>40.23</v>
      </c>
      <c r="F334" t="n">
        <v>37.32</v>
      </c>
      <c r="G334" t="n">
        <v>186.6</v>
      </c>
      <c r="H334" t="n">
        <v>2.36</v>
      </c>
      <c r="I334" t="n">
        <v>12</v>
      </c>
      <c r="J334" t="n">
        <v>233.89</v>
      </c>
      <c r="K334" t="n">
        <v>53.44</v>
      </c>
      <c r="L334" t="n">
        <v>31</v>
      </c>
      <c r="M334" t="n">
        <v>10</v>
      </c>
      <c r="N334" t="n">
        <v>54.46</v>
      </c>
      <c r="O334" t="n">
        <v>29081.05</v>
      </c>
      <c r="P334" t="n">
        <v>440.6</v>
      </c>
      <c r="Q334" t="n">
        <v>790.16</v>
      </c>
      <c r="R334" t="n">
        <v>87.31</v>
      </c>
      <c r="S334" t="n">
        <v>58.53</v>
      </c>
      <c r="T334" t="n">
        <v>7284.54</v>
      </c>
      <c r="U334" t="n">
        <v>0.67</v>
      </c>
      <c r="V334" t="n">
        <v>0.78</v>
      </c>
      <c r="W334" t="n">
        <v>2.59</v>
      </c>
      <c r="X334" t="n">
        <v>0.42</v>
      </c>
      <c r="Y334" t="n">
        <v>0.5</v>
      </c>
      <c r="Z334" t="n">
        <v>10</v>
      </c>
    </row>
    <row r="335">
      <c r="A335" t="n">
        <v>31</v>
      </c>
      <c r="B335" t="n">
        <v>95</v>
      </c>
      <c r="C335" t="inlineStr">
        <is>
          <t xml:space="preserve">CONCLUIDO	</t>
        </is>
      </c>
      <c r="D335" t="n">
        <v>2.49</v>
      </c>
      <c r="E335" t="n">
        <v>40.16</v>
      </c>
      <c r="F335" t="n">
        <v>37.28</v>
      </c>
      <c r="G335" t="n">
        <v>203.36</v>
      </c>
      <c r="H335" t="n">
        <v>2.41</v>
      </c>
      <c r="I335" t="n">
        <v>11</v>
      </c>
      <c r="J335" t="n">
        <v>235.61</v>
      </c>
      <c r="K335" t="n">
        <v>53.44</v>
      </c>
      <c r="L335" t="n">
        <v>32</v>
      </c>
      <c r="M335" t="n">
        <v>9</v>
      </c>
      <c r="N335" t="n">
        <v>55.18</v>
      </c>
      <c r="O335" t="n">
        <v>29293.06</v>
      </c>
      <c r="P335" t="n">
        <v>436.22</v>
      </c>
      <c r="Q335" t="n">
        <v>790.16</v>
      </c>
      <c r="R335" t="n">
        <v>86.09</v>
      </c>
      <c r="S335" t="n">
        <v>58.53</v>
      </c>
      <c r="T335" t="n">
        <v>6679.17</v>
      </c>
      <c r="U335" t="n">
        <v>0.68</v>
      </c>
      <c r="V335" t="n">
        <v>0.78</v>
      </c>
      <c r="W335" t="n">
        <v>2.59</v>
      </c>
      <c r="X335" t="n">
        <v>0.38</v>
      </c>
      <c r="Y335" t="n">
        <v>0.5</v>
      </c>
      <c r="Z335" t="n">
        <v>10</v>
      </c>
    </row>
    <row r="336">
      <c r="A336" t="n">
        <v>32</v>
      </c>
      <c r="B336" t="n">
        <v>95</v>
      </c>
      <c r="C336" t="inlineStr">
        <is>
          <t xml:space="preserve">CONCLUIDO	</t>
        </is>
      </c>
      <c r="D336" t="n">
        <v>2.4911</v>
      </c>
      <c r="E336" t="n">
        <v>40.14</v>
      </c>
      <c r="F336" t="n">
        <v>37.26</v>
      </c>
      <c r="G336" t="n">
        <v>203.26</v>
      </c>
      <c r="H336" t="n">
        <v>2.47</v>
      </c>
      <c r="I336" t="n">
        <v>11</v>
      </c>
      <c r="J336" t="n">
        <v>237.34</v>
      </c>
      <c r="K336" t="n">
        <v>53.44</v>
      </c>
      <c r="L336" t="n">
        <v>33</v>
      </c>
      <c r="M336" t="n">
        <v>9</v>
      </c>
      <c r="N336" t="n">
        <v>55.91</v>
      </c>
      <c r="O336" t="n">
        <v>29506.09</v>
      </c>
      <c r="P336" t="n">
        <v>435.82</v>
      </c>
      <c r="Q336" t="n">
        <v>790.16</v>
      </c>
      <c r="R336" t="n">
        <v>85.40000000000001</v>
      </c>
      <c r="S336" t="n">
        <v>58.53</v>
      </c>
      <c r="T336" t="n">
        <v>6335.24</v>
      </c>
      <c r="U336" t="n">
        <v>0.6899999999999999</v>
      </c>
      <c r="V336" t="n">
        <v>0.78</v>
      </c>
      <c r="W336" t="n">
        <v>2.59</v>
      </c>
      <c r="X336" t="n">
        <v>0.36</v>
      </c>
      <c r="Y336" t="n">
        <v>0.5</v>
      </c>
      <c r="Z336" t="n">
        <v>10</v>
      </c>
    </row>
    <row r="337">
      <c r="A337" t="n">
        <v>33</v>
      </c>
      <c r="B337" t="n">
        <v>95</v>
      </c>
      <c r="C337" t="inlineStr">
        <is>
          <t xml:space="preserve">CONCLUIDO	</t>
        </is>
      </c>
      <c r="D337" t="n">
        <v>2.49</v>
      </c>
      <c r="E337" t="n">
        <v>40.16</v>
      </c>
      <c r="F337" t="n">
        <v>37.28</v>
      </c>
      <c r="G337" t="n">
        <v>203.36</v>
      </c>
      <c r="H337" t="n">
        <v>2.53</v>
      </c>
      <c r="I337" t="n">
        <v>11</v>
      </c>
      <c r="J337" t="n">
        <v>239.08</v>
      </c>
      <c r="K337" t="n">
        <v>53.44</v>
      </c>
      <c r="L337" t="n">
        <v>34</v>
      </c>
      <c r="M337" t="n">
        <v>8</v>
      </c>
      <c r="N337" t="n">
        <v>56.64</v>
      </c>
      <c r="O337" t="n">
        <v>29720.17</v>
      </c>
      <c r="P337" t="n">
        <v>433.03</v>
      </c>
      <c r="Q337" t="n">
        <v>790.16</v>
      </c>
      <c r="R337" t="n">
        <v>86.06999999999999</v>
      </c>
      <c r="S337" t="n">
        <v>58.53</v>
      </c>
      <c r="T337" t="n">
        <v>6670.84</v>
      </c>
      <c r="U337" t="n">
        <v>0.68</v>
      </c>
      <c r="V337" t="n">
        <v>0.78</v>
      </c>
      <c r="W337" t="n">
        <v>2.59</v>
      </c>
      <c r="X337" t="n">
        <v>0.38</v>
      </c>
      <c r="Y337" t="n">
        <v>0.5</v>
      </c>
      <c r="Z337" t="n">
        <v>10</v>
      </c>
    </row>
    <row r="338">
      <c r="A338" t="n">
        <v>34</v>
      </c>
      <c r="B338" t="n">
        <v>95</v>
      </c>
      <c r="C338" t="inlineStr">
        <is>
          <t xml:space="preserve">CONCLUIDO	</t>
        </is>
      </c>
      <c r="D338" t="n">
        <v>2.4957</v>
      </c>
      <c r="E338" t="n">
        <v>40.07</v>
      </c>
      <c r="F338" t="n">
        <v>37.23</v>
      </c>
      <c r="G338" t="n">
        <v>223.37</v>
      </c>
      <c r="H338" t="n">
        <v>2.58</v>
      </c>
      <c r="I338" t="n">
        <v>10</v>
      </c>
      <c r="J338" t="n">
        <v>240.82</v>
      </c>
      <c r="K338" t="n">
        <v>53.44</v>
      </c>
      <c r="L338" t="n">
        <v>35</v>
      </c>
      <c r="M338" t="n">
        <v>6</v>
      </c>
      <c r="N338" t="n">
        <v>57.39</v>
      </c>
      <c r="O338" t="n">
        <v>29935.43</v>
      </c>
      <c r="P338" t="n">
        <v>432.19</v>
      </c>
      <c r="Q338" t="n">
        <v>790.17</v>
      </c>
      <c r="R338" t="n">
        <v>84.17</v>
      </c>
      <c r="S338" t="n">
        <v>58.53</v>
      </c>
      <c r="T338" t="n">
        <v>5723.47</v>
      </c>
      <c r="U338" t="n">
        <v>0.7</v>
      </c>
      <c r="V338" t="n">
        <v>0.78</v>
      </c>
      <c r="W338" t="n">
        <v>2.59</v>
      </c>
      <c r="X338" t="n">
        <v>0.33</v>
      </c>
      <c r="Y338" t="n">
        <v>0.5</v>
      </c>
      <c r="Z338" t="n">
        <v>10</v>
      </c>
    </row>
    <row r="339">
      <c r="A339" t="n">
        <v>35</v>
      </c>
      <c r="B339" t="n">
        <v>95</v>
      </c>
      <c r="C339" t="inlineStr">
        <is>
          <t xml:space="preserve">CONCLUIDO	</t>
        </is>
      </c>
      <c r="D339" t="n">
        <v>2.4952</v>
      </c>
      <c r="E339" t="n">
        <v>40.08</v>
      </c>
      <c r="F339" t="n">
        <v>37.24</v>
      </c>
      <c r="G339" t="n">
        <v>223.42</v>
      </c>
      <c r="H339" t="n">
        <v>2.64</v>
      </c>
      <c r="I339" t="n">
        <v>10</v>
      </c>
      <c r="J339" t="n">
        <v>242.57</v>
      </c>
      <c r="K339" t="n">
        <v>53.44</v>
      </c>
      <c r="L339" t="n">
        <v>36</v>
      </c>
      <c r="M339" t="n">
        <v>4</v>
      </c>
      <c r="N339" t="n">
        <v>58.14</v>
      </c>
      <c r="O339" t="n">
        <v>30151.65</v>
      </c>
      <c r="P339" t="n">
        <v>433.28</v>
      </c>
      <c r="Q339" t="n">
        <v>790.17</v>
      </c>
      <c r="R339" t="n">
        <v>84.31</v>
      </c>
      <c r="S339" t="n">
        <v>58.53</v>
      </c>
      <c r="T339" t="n">
        <v>5795.83</v>
      </c>
      <c r="U339" t="n">
        <v>0.6899999999999999</v>
      </c>
      <c r="V339" t="n">
        <v>0.78</v>
      </c>
      <c r="W339" t="n">
        <v>2.59</v>
      </c>
      <c r="X339" t="n">
        <v>0.33</v>
      </c>
      <c r="Y339" t="n">
        <v>0.5</v>
      </c>
      <c r="Z339" t="n">
        <v>10</v>
      </c>
    </row>
    <row r="340">
      <c r="A340" t="n">
        <v>36</v>
      </c>
      <c r="B340" t="n">
        <v>95</v>
      </c>
      <c r="C340" t="inlineStr">
        <is>
          <t xml:space="preserve">CONCLUIDO	</t>
        </is>
      </c>
      <c r="D340" t="n">
        <v>2.4946</v>
      </c>
      <c r="E340" t="n">
        <v>40.09</v>
      </c>
      <c r="F340" t="n">
        <v>37.24</v>
      </c>
      <c r="G340" t="n">
        <v>223.47</v>
      </c>
      <c r="H340" t="n">
        <v>2.69</v>
      </c>
      <c r="I340" t="n">
        <v>10</v>
      </c>
      <c r="J340" t="n">
        <v>244.34</v>
      </c>
      <c r="K340" t="n">
        <v>53.44</v>
      </c>
      <c r="L340" t="n">
        <v>37</v>
      </c>
      <c r="M340" t="n">
        <v>3</v>
      </c>
      <c r="N340" t="n">
        <v>58.9</v>
      </c>
      <c r="O340" t="n">
        <v>30368.96</v>
      </c>
      <c r="P340" t="n">
        <v>430.56</v>
      </c>
      <c r="Q340" t="n">
        <v>790.17</v>
      </c>
      <c r="R340" t="n">
        <v>84.58</v>
      </c>
      <c r="S340" t="n">
        <v>58.53</v>
      </c>
      <c r="T340" t="n">
        <v>5926.32</v>
      </c>
      <c r="U340" t="n">
        <v>0.6899999999999999</v>
      </c>
      <c r="V340" t="n">
        <v>0.78</v>
      </c>
      <c r="W340" t="n">
        <v>2.6</v>
      </c>
      <c r="X340" t="n">
        <v>0.34</v>
      </c>
      <c r="Y340" t="n">
        <v>0.5</v>
      </c>
      <c r="Z340" t="n">
        <v>10</v>
      </c>
    </row>
    <row r="341">
      <c r="A341" t="n">
        <v>37</v>
      </c>
      <c r="B341" t="n">
        <v>95</v>
      </c>
      <c r="C341" t="inlineStr">
        <is>
          <t xml:space="preserve">CONCLUIDO	</t>
        </is>
      </c>
      <c r="D341" t="n">
        <v>2.4949</v>
      </c>
      <c r="E341" t="n">
        <v>40.08</v>
      </c>
      <c r="F341" t="n">
        <v>37.24</v>
      </c>
      <c r="G341" t="n">
        <v>223.45</v>
      </c>
      <c r="H341" t="n">
        <v>2.75</v>
      </c>
      <c r="I341" t="n">
        <v>10</v>
      </c>
      <c r="J341" t="n">
        <v>246.11</v>
      </c>
      <c r="K341" t="n">
        <v>53.44</v>
      </c>
      <c r="L341" t="n">
        <v>38</v>
      </c>
      <c r="M341" t="n">
        <v>1</v>
      </c>
      <c r="N341" t="n">
        <v>59.67</v>
      </c>
      <c r="O341" t="n">
        <v>30587.38</v>
      </c>
      <c r="P341" t="n">
        <v>432.14</v>
      </c>
      <c r="Q341" t="n">
        <v>790.23</v>
      </c>
      <c r="R341" t="n">
        <v>84.2</v>
      </c>
      <c r="S341" t="n">
        <v>58.53</v>
      </c>
      <c r="T341" t="n">
        <v>5737.63</v>
      </c>
      <c r="U341" t="n">
        <v>0.7</v>
      </c>
      <c r="V341" t="n">
        <v>0.78</v>
      </c>
      <c r="W341" t="n">
        <v>2.6</v>
      </c>
      <c r="X341" t="n">
        <v>0.34</v>
      </c>
      <c r="Y341" t="n">
        <v>0.5</v>
      </c>
      <c r="Z341" t="n">
        <v>10</v>
      </c>
    </row>
    <row r="342">
      <c r="A342" t="n">
        <v>38</v>
      </c>
      <c r="B342" t="n">
        <v>95</v>
      </c>
      <c r="C342" t="inlineStr">
        <is>
          <t xml:space="preserve">CONCLUIDO	</t>
        </is>
      </c>
      <c r="D342" t="n">
        <v>2.4948</v>
      </c>
      <c r="E342" t="n">
        <v>40.08</v>
      </c>
      <c r="F342" t="n">
        <v>37.24</v>
      </c>
      <c r="G342" t="n">
        <v>223.45</v>
      </c>
      <c r="H342" t="n">
        <v>2.8</v>
      </c>
      <c r="I342" t="n">
        <v>10</v>
      </c>
      <c r="J342" t="n">
        <v>247.89</v>
      </c>
      <c r="K342" t="n">
        <v>53.44</v>
      </c>
      <c r="L342" t="n">
        <v>39</v>
      </c>
      <c r="M342" t="n">
        <v>1</v>
      </c>
      <c r="N342" t="n">
        <v>60.45</v>
      </c>
      <c r="O342" t="n">
        <v>30806.92</v>
      </c>
      <c r="P342" t="n">
        <v>434.59</v>
      </c>
      <c r="Q342" t="n">
        <v>790.1799999999999</v>
      </c>
      <c r="R342" t="n">
        <v>84.47</v>
      </c>
      <c r="S342" t="n">
        <v>58.53</v>
      </c>
      <c r="T342" t="n">
        <v>5875.78</v>
      </c>
      <c r="U342" t="n">
        <v>0.6899999999999999</v>
      </c>
      <c r="V342" t="n">
        <v>0.78</v>
      </c>
      <c r="W342" t="n">
        <v>2.6</v>
      </c>
      <c r="X342" t="n">
        <v>0.34</v>
      </c>
      <c r="Y342" t="n">
        <v>0.5</v>
      </c>
      <c r="Z342" t="n">
        <v>10</v>
      </c>
    </row>
    <row r="343">
      <c r="A343" t="n">
        <v>39</v>
      </c>
      <c r="B343" t="n">
        <v>95</v>
      </c>
      <c r="C343" t="inlineStr">
        <is>
          <t xml:space="preserve">CONCLUIDO	</t>
        </is>
      </c>
      <c r="D343" t="n">
        <v>2.4945</v>
      </c>
      <c r="E343" t="n">
        <v>40.09</v>
      </c>
      <c r="F343" t="n">
        <v>37.25</v>
      </c>
      <c r="G343" t="n">
        <v>223.49</v>
      </c>
      <c r="H343" t="n">
        <v>2.85</v>
      </c>
      <c r="I343" t="n">
        <v>10</v>
      </c>
      <c r="J343" t="n">
        <v>249.68</v>
      </c>
      <c r="K343" t="n">
        <v>53.44</v>
      </c>
      <c r="L343" t="n">
        <v>40</v>
      </c>
      <c r="M343" t="n">
        <v>0</v>
      </c>
      <c r="N343" t="n">
        <v>61.24</v>
      </c>
      <c r="O343" t="n">
        <v>31027.6</v>
      </c>
      <c r="P343" t="n">
        <v>437.28</v>
      </c>
      <c r="Q343" t="n">
        <v>790.17</v>
      </c>
      <c r="R343" t="n">
        <v>84.41</v>
      </c>
      <c r="S343" t="n">
        <v>58.53</v>
      </c>
      <c r="T343" t="n">
        <v>5844.91</v>
      </c>
      <c r="U343" t="n">
        <v>0.6899999999999999</v>
      </c>
      <c r="V343" t="n">
        <v>0.78</v>
      </c>
      <c r="W343" t="n">
        <v>2.6</v>
      </c>
      <c r="X343" t="n">
        <v>0.35</v>
      </c>
      <c r="Y343" t="n">
        <v>0.5</v>
      </c>
      <c r="Z343" t="n">
        <v>10</v>
      </c>
    </row>
    <row r="344">
      <c r="A344" t="n">
        <v>0</v>
      </c>
      <c r="B344" t="n">
        <v>55</v>
      </c>
      <c r="C344" t="inlineStr">
        <is>
          <t xml:space="preserve">CONCLUIDO	</t>
        </is>
      </c>
      <c r="D344" t="n">
        <v>1.6087</v>
      </c>
      <c r="E344" t="n">
        <v>62.16</v>
      </c>
      <c r="F344" t="n">
        <v>51.24</v>
      </c>
      <c r="G344" t="n">
        <v>8.31</v>
      </c>
      <c r="H344" t="n">
        <v>0.15</v>
      </c>
      <c r="I344" t="n">
        <v>370</v>
      </c>
      <c r="J344" t="n">
        <v>116.05</v>
      </c>
      <c r="K344" t="n">
        <v>43.4</v>
      </c>
      <c r="L344" t="n">
        <v>1</v>
      </c>
      <c r="M344" t="n">
        <v>368</v>
      </c>
      <c r="N344" t="n">
        <v>16.65</v>
      </c>
      <c r="O344" t="n">
        <v>14546.17</v>
      </c>
      <c r="P344" t="n">
        <v>508.78</v>
      </c>
      <c r="Q344" t="n">
        <v>790.33</v>
      </c>
      <c r="R344" t="n">
        <v>551.33</v>
      </c>
      <c r="S344" t="n">
        <v>58.53</v>
      </c>
      <c r="T344" t="n">
        <v>237502.06</v>
      </c>
      <c r="U344" t="n">
        <v>0.11</v>
      </c>
      <c r="V344" t="n">
        <v>0.57</v>
      </c>
      <c r="W344" t="n">
        <v>3.21</v>
      </c>
      <c r="X344" t="n">
        <v>14.33</v>
      </c>
      <c r="Y344" t="n">
        <v>0.5</v>
      </c>
      <c r="Z344" t="n">
        <v>10</v>
      </c>
    </row>
    <row r="345">
      <c r="A345" t="n">
        <v>1</v>
      </c>
      <c r="B345" t="n">
        <v>55</v>
      </c>
      <c r="C345" t="inlineStr">
        <is>
          <t xml:space="preserve">CONCLUIDO	</t>
        </is>
      </c>
      <c r="D345" t="n">
        <v>2.0692</v>
      </c>
      <c r="E345" t="n">
        <v>48.33</v>
      </c>
      <c r="F345" t="n">
        <v>42.61</v>
      </c>
      <c r="G345" t="n">
        <v>16.82</v>
      </c>
      <c r="H345" t="n">
        <v>0.3</v>
      </c>
      <c r="I345" t="n">
        <v>152</v>
      </c>
      <c r="J345" t="n">
        <v>117.34</v>
      </c>
      <c r="K345" t="n">
        <v>43.4</v>
      </c>
      <c r="L345" t="n">
        <v>2</v>
      </c>
      <c r="M345" t="n">
        <v>150</v>
      </c>
      <c r="N345" t="n">
        <v>16.94</v>
      </c>
      <c r="O345" t="n">
        <v>14705.49</v>
      </c>
      <c r="P345" t="n">
        <v>418.04</v>
      </c>
      <c r="Q345" t="n">
        <v>790.2</v>
      </c>
      <c r="R345" t="n">
        <v>263.62</v>
      </c>
      <c r="S345" t="n">
        <v>58.53</v>
      </c>
      <c r="T345" t="n">
        <v>94737.72</v>
      </c>
      <c r="U345" t="n">
        <v>0.22</v>
      </c>
      <c r="V345" t="n">
        <v>0.68</v>
      </c>
      <c r="W345" t="n">
        <v>2.83</v>
      </c>
      <c r="X345" t="n">
        <v>5.71</v>
      </c>
      <c r="Y345" t="n">
        <v>0.5</v>
      </c>
      <c r="Z345" t="n">
        <v>10</v>
      </c>
    </row>
    <row r="346">
      <c r="A346" t="n">
        <v>2</v>
      </c>
      <c r="B346" t="n">
        <v>55</v>
      </c>
      <c r="C346" t="inlineStr">
        <is>
          <t xml:space="preserve">CONCLUIDO	</t>
        </is>
      </c>
      <c r="D346" t="n">
        <v>2.2331</v>
      </c>
      <c r="E346" t="n">
        <v>44.78</v>
      </c>
      <c r="F346" t="n">
        <v>40.43</v>
      </c>
      <c r="G346" t="n">
        <v>25.53</v>
      </c>
      <c r="H346" t="n">
        <v>0.45</v>
      </c>
      <c r="I346" t="n">
        <v>95</v>
      </c>
      <c r="J346" t="n">
        <v>118.63</v>
      </c>
      <c r="K346" t="n">
        <v>43.4</v>
      </c>
      <c r="L346" t="n">
        <v>3</v>
      </c>
      <c r="M346" t="n">
        <v>93</v>
      </c>
      <c r="N346" t="n">
        <v>17.23</v>
      </c>
      <c r="O346" t="n">
        <v>14865.24</v>
      </c>
      <c r="P346" t="n">
        <v>391.68</v>
      </c>
      <c r="Q346" t="n">
        <v>790.17</v>
      </c>
      <c r="R346" t="n">
        <v>190.95</v>
      </c>
      <c r="S346" t="n">
        <v>58.53</v>
      </c>
      <c r="T346" t="n">
        <v>58686.39</v>
      </c>
      <c r="U346" t="n">
        <v>0.31</v>
      </c>
      <c r="V346" t="n">
        <v>0.72</v>
      </c>
      <c r="W346" t="n">
        <v>2.73</v>
      </c>
      <c r="X346" t="n">
        <v>3.52</v>
      </c>
      <c r="Y346" t="n">
        <v>0.5</v>
      </c>
      <c r="Z346" t="n">
        <v>10</v>
      </c>
    </row>
    <row r="347">
      <c r="A347" t="n">
        <v>3</v>
      </c>
      <c r="B347" t="n">
        <v>55</v>
      </c>
      <c r="C347" t="inlineStr">
        <is>
          <t xml:space="preserve">CONCLUIDO	</t>
        </is>
      </c>
      <c r="D347" t="n">
        <v>2.3176</v>
      </c>
      <c r="E347" t="n">
        <v>43.15</v>
      </c>
      <c r="F347" t="n">
        <v>39.42</v>
      </c>
      <c r="G347" t="n">
        <v>34.27</v>
      </c>
      <c r="H347" t="n">
        <v>0.59</v>
      </c>
      <c r="I347" t="n">
        <v>69</v>
      </c>
      <c r="J347" t="n">
        <v>119.93</v>
      </c>
      <c r="K347" t="n">
        <v>43.4</v>
      </c>
      <c r="L347" t="n">
        <v>4</v>
      </c>
      <c r="M347" t="n">
        <v>67</v>
      </c>
      <c r="N347" t="n">
        <v>17.53</v>
      </c>
      <c r="O347" t="n">
        <v>15025.44</v>
      </c>
      <c r="P347" t="n">
        <v>376.96</v>
      </c>
      <c r="Q347" t="n">
        <v>790.17</v>
      </c>
      <c r="R347" t="n">
        <v>157.07</v>
      </c>
      <c r="S347" t="n">
        <v>58.53</v>
      </c>
      <c r="T347" t="n">
        <v>41880.46</v>
      </c>
      <c r="U347" t="n">
        <v>0.37</v>
      </c>
      <c r="V347" t="n">
        <v>0.74</v>
      </c>
      <c r="W347" t="n">
        <v>2.69</v>
      </c>
      <c r="X347" t="n">
        <v>2.51</v>
      </c>
      <c r="Y347" t="n">
        <v>0.5</v>
      </c>
      <c r="Z347" t="n">
        <v>10</v>
      </c>
    </row>
    <row r="348">
      <c r="A348" t="n">
        <v>4</v>
      </c>
      <c r="B348" t="n">
        <v>55</v>
      </c>
      <c r="C348" t="inlineStr">
        <is>
          <t xml:space="preserve">CONCLUIDO	</t>
        </is>
      </c>
      <c r="D348" t="n">
        <v>2.3677</v>
      </c>
      <c r="E348" t="n">
        <v>42.24</v>
      </c>
      <c r="F348" t="n">
        <v>38.86</v>
      </c>
      <c r="G348" t="n">
        <v>43.18</v>
      </c>
      <c r="H348" t="n">
        <v>0.73</v>
      </c>
      <c r="I348" t="n">
        <v>54</v>
      </c>
      <c r="J348" t="n">
        <v>121.23</v>
      </c>
      <c r="K348" t="n">
        <v>43.4</v>
      </c>
      <c r="L348" t="n">
        <v>5</v>
      </c>
      <c r="M348" t="n">
        <v>52</v>
      </c>
      <c r="N348" t="n">
        <v>17.83</v>
      </c>
      <c r="O348" t="n">
        <v>15186.08</v>
      </c>
      <c r="P348" t="n">
        <v>367.28</v>
      </c>
      <c r="Q348" t="n">
        <v>790.1799999999999</v>
      </c>
      <c r="R348" t="n">
        <v>138.98</v>
      </c>
      <c r="S348" t="n">
        <v>58.53</v>
      </c>
      <c r="T348" t="n">
        <v>32910.25</v>
      </c>
      <c r="U348" t="n">
        <v>0.42</v>
      </c>
      <c r="V348" t="n">
        <v>0.75</v>
      </c>
      <c r="W348" t="n">
        <v>2.65</v>
      </c>
      <c r="X348" t="n">
        <v>1.96</v>
      </c>
      <c r="Y348" t="n">
        <v>0.5</v>
      </c>
      <c r="Z348" t="n">
        <v>10</v>
      </c>
    </row>
    <row r="349">
      <c r="A349" t="n">
        <v>5</v>
      </c>
      <c r="B349" t="n">
        <v>55</v>
      </c>
      <c r="C349" t="inlineStr">
        <is>
          <t xml:space="preserve">CONCLUIDO	</t>
        </is>
      </c>
      <c r="D349" t="n">
        <v>2.4025</v>
      </c>
      <c r="E349" t="n">
        <v>41.62</v>
      </c>
      <c r="F349" t="n">
        <v>38.49</v>
      </c>
      <c r="G349" t="n">
        <v>52.48</v>
      </c>
      <c r="H349" t="n">
        <v>0.86</v>
      </c>
      <c r="I349" t="n">
        <v>44</v>
      </c>
      <c r="J349" t="n">
        <v>122.54</v>
      </c>
      <c r="K349" t="n">
        <v>43.4</v>
      </c>
      <c r="L349" t="n">
        <v>6</v>
      </c>
      <c r="M349" t="n">
        <v>42</v>
      </c>
      <c r="N349" t="n">
        <v>18.14</v>
      </c>
      <c r="O349" t="n">
        <v>15347.16</v>
      </c>
      <c r="P349" t="n">
        <v>358.32</v>
      </c>
      <c r="Q349" t="n">
        <v>790.17</v>
      </c>
      <c r="R349" t="n">
        <v>126.25</v>
      </c>
      <c r="S349" t="n">
        <v>58.53</v>
      </c>
      <c r="T349" t="n">
        <v>26592.35</v>
      </c>
      <c r="U349" t="n">
        <v>0.46</v>
      </c>
      <c r="V349" t="n">
        <v>0.75</v>
      </c>
      <c r="W349" t="n">
        <v>2.64</v>
      </c>
      <c r="X349" t="n">
        <v>1.59</v>
      </c>
      <c r="Y349" t="n">
        <v>0.5</v>
      </c>
      <c r="Z349" t="n">
        <v>10</v>
      </c>
    </row>
    <row r="350">
      <c r="A350" t="n">
        <v>6</v>
      </c>
      <c r="B350" t="n">
        <v>55</v>
      </c>
      <c r="C350" t="inlineStr">
        <is>
          <t xml:space="preserve">CONCLUIDO	</t>
        </is>
      </c>
      <c r="D350" t="n">
        <v>2.422</v>
      </c>
      <c r="E350" t="n">
        <v>41.29</v>
      </c>
      <c r="F350" t="n">
        <v>38.3</v>
      </c>
      <c r="G350" t="n">
        <v>60.47</v>
      </c>
      <c r="H350" t="n">
        <v>1</v>
      </c>
      <c r="I350" t="n">
        <v>38</v>
      </c>
      <c r="J350" t="n">
        <v>123.85</v>
      </c>
      <c r="K350" t="n">
        <v>43.4</v>
      </c>
      <c r="L350" t="n">
        <v>7</v>
      </c>
      <c r="M350" t="n">
        <v>36</v>
      </c>
      <c r="N350" t="n">
        <v>18.45</v>
      </c>
      <c r="O350" t="n">
        <v>15508.69</v>
      </c>
      <c r="P350" t="n">
        <v>352.62</v>
      </c>
      <c r="Q350" t="n">
        <v>790.1900000000001</v>
      </c>
      <c r="R350" t="n">
        <v>119.77</v>
      </c>
      <c r="S350" t="n">
        <v>58.53</v>
      </c>
      <c r="T350" t="n">
        <v>23384.11</v>
      </c>
      <c r="U350" t="n">
        <v>0.49</v>
      </c>
      <c r="V350" t="n">
        <v>0.76</v>
      </c>
      <c r="W350" t="n">
        <v>2.64</v>
      </c>
      <c r="X350" t="n">
        <v>1.39</v>
      </c>
      <c r="Y350" t="n">
        <v>0.5</v>
      </c>
      <c r="Z350" t="n">
        <v>10</v>
      </c>
    </row>
    <row r="351">
      <c r="A351" t="n">
        <v>7</v>
      </c>
      <c r="B351" t="n">
        <v>55</v>
      </c>
      <c r="C351" t="inlineStr">
        <is>
          <t xml:space="preserve">CONCLUIDO	</t>
        </is>
      </c>
      <c r="D351" t="n">
        <v>2.4448</v>
      </c>
      <c r="E351" t="n">
        <v>40.9</v>
      </c>
      <c r="F351" t="n">
        <v>38.05</v>
      </c>
      <c r="G351" t="n">
        <v>71.34999999999999</v>
      </c>
      <c r="H351" t="n">
        <v>1.13</v>
      </c>
      <c r="I351" t="n">
        <v>32</v>
      </c>
      <c r="J351" t="n">
        <v>125.16</v>
      </c>
      <c r="K351" t="n">
        <v>43.4</v>
      </c>
      <c r="L351" t="n">
        <v>8</v>
      </c>
      <c r="M351" t="n">
        <v>30</v>
      </c>
      <c r="N351" t="n">
        <v>18.76</v>
      </c>
      <c r="O351" t="n">
        <v>15670.68</v>
      </c>
      <c r="P351" t="n">
        <v>344.51</v>
      </c>
      <c r="Q351" t="n">
        <v>790.17</v>
      </c>
      <c r="R351" t="n">
        <v>111.78</v>
      </c>
      <c r="S351" t="n">
        <v>58.53</v>
      </c>
      <c r="T351" t="n">
        <v>19417.99</v>
      </c>
      <c r="U351" t="n">
        <v>0.52</v>
      </c>
      <c r="V351" t="n">
        <v>0.76</v>
      </c>
      <c r="W351" t="n">
        <v>2.62</v>
      </c>
      <c r="X351" t="n">
        <v>1.15</v>
      </c>
      <c r="Y351" t="n">
        <v>0.5</v>
      </c>
      <c r="Z351" t="n">
        <v>10</v>
      </c>
    </row>
    <row r="352">
      <c r="A352" t="n">
        <v>8</v>
      </c>
      <c r="B352" t="n">
        <v>55</v>
      </c>
      <c r="C352" t="inlineStr">
        <is>
          <t xml:space="preserve">CONCLUIDO	</t>
        </is>
      </c>
      <c r="D352" t="n">
        <v>2.4606</v>
      </c>
      <c r="E352" t="n">
        <v>40.64</v>
      </c>
      <c r="F352" t="n">
        <v>37.89</v>
      </c>
      <c r="G352" t="n">
        <v>81.19</v>
      </c>
      <c r="H352" t="n">
        <v>1.26</v>
      </c>
      <c r="I352" t="n">
        <v>28</v>
      </c>
      <c r="J352" t="n">
        <v>126.48</v>
      </c>
      <c r="K352" t="n">
        <v>43.4</v>
      </c>
      <c r="L352" t="n">
        <v>9</v>
      </c>
      <c r="M352" t="n">
        <v>26</v>
      </c>
      <c r="N352" t="n">
        <v>19.08</v>
      </c>
      <c r="O352" t="n">
        <v>15833.12</v>
      </c>
      <c r="P352" t="n">
        <v>338.17</v>
      </c>
      <c r="Q352" t="n">
        <v>790.1900000000001</v>
      </c>
      <c r="R352" t="n">
        <v>106.2</v>
      </c>
      <c r="S352" t="n">
        <v>58.53</v>
      </c>
      <c r="T352" t="n">
        <v>16647.65</v>
      </c>
      <c r="U352" t="n">
        <v>0.55</v>
      </c>
      <c r="V352" t="n">
        <v>0.77</v>
      </c>
      <c r="W352" t="n">
        <v>2.62</v>
      </c>
      <c r="X352" t="n">
        <v>0.98</v>
      </c>
      <c r="Y352" t="n">
        <v>0.5</v>
      </c>
      <c r="Z352" t="n">
        <v>10</v>
      </c>
    </row>
    <row r="353">
      <c r="A353" t="n">
        <v>9</v>
      </c>
      <c r="B353" t="n">
        <v>55</v>
      </c>
      <c r="C353" t="inlineStr">
        <is>
          <t xml:space="preserve">CONCLUIDO	</t>
        </is>
      </c>
      <c r="D353" t="n">
        <v>2.4707</v>
      </c>
      <c r="E353" t="n">
        <v>40.47</v>
      </c>
      <c r="F353" t="n">
        <v>37.79</v>
      </c>
      <c r="G353" t="n">
        <v>90.7</v>
      </c>
      <c r="H353" t="n">
        <v>1.38</v>
      </c>
      <c r="I353" t="n">
        <v>25</v>
      </c>
      <c r="J353" t="n">
        <v>127.8</v>
      </c>
      <c r="K353" t="n">
        <v>43.4</v>
      </c>
      <c r="L353" t="n">
        <v>10</v>
      </c>
      <c r="M353" t="n">
        <v>23</v>
      </c>
      <c r="N353" t="n">
        <v>19.4</v>
      </c>
      <c r="O353" t="n">
        <v>15996.02</v>
      </c>
      <c r="P353" t="n">
        <v>332.11</v>
      </c>
      <c r="Q353" t="n">
        <v>790.16</v>
      </c>
      <c r="R353" t="n">
        <v>103.11</v>
      </c>
      <c r="S353" t="n">
        <v>58.53</v>
      </c>
      <c r="T353" t="n">
        <v>15119.41</v>
      </c>
      <c r="U353" t="n">
        <v>0.57</v>
      </c>
      <c r="V353" t="n">
        <v>0.77</v>
      </c>
      <c r="W353" t="n">
        <v>2.61</v>
      </c>
      <c r="X353" t="n">
        <v>0.89</v>
      </c>
      <c r="Y353" t="n">
        <v>0.5</v>
      </c>
      <c r="Z353" t="n">
        <v>10</v>
      </c>
    </row>
    <row r="354">
      <c r="A354" t="n">
        <v>10</v>
      </c>
      <c r="B354" t="n">
        <v>55</v>
      </c>
      <c r="C354" t="inlineStr">
        <is>
          <t xml:space="preserve">CONCLUIDO	</t>
        </is>
      </c>
      <c r="D354" t="n">
        <v>2.4777</v>
      </c>
      <c r="E354" t="n">
        <v>40.36</v>
      </c>
      <c r="F354" t="n">
        <v>37.73</v>
      </c>
      <c r="G354" t="n">
        <v>98.42</v>
      </c>
      <c r="H354" t="n">
        <v>1.5</v>
      </c>
      <c r="I354" t="n">
        <v>23</v>
      </c>
      <c r="J354" t="n">
        <v>129.13</v>
      </c>
      <c r="K354" t="n">
        <v>43.4</v>
      </c>
      <c r="L354" t="n">
        <v>11</v>
      </c>
      <c r="M354" t="n">
        <v>21</v>
      </c>
      <c r="N354" t="n">
        <v>19.73</v>
      </c>
      <c r="O354" t="n">
        <v>16159.39</v>
      </c>
      <c r="P354" t="n">
        <v>326.34</v>
      </c>
      <c r="Q354" t="n">
        <v>790.1799999999999</v>
      </c>
      <c r="R354" t="n">
        <v>100.88</v>
      </c>
      <c r="S354" t="n">
        <v>58.53</v>
      </c>
      <c r="T354" t="n">
        <v>14013.41</v>
      </c>
      <c r="U354" t="n">
        <v>0.58</v>
      </c>
      <c r="V354" t="n">
        <v>0.77</v>
      </c>
      <c r="W354" t="n">
        <v>2.61</v>
      </c>
      <c r="X354" t="n">
        <v>0.82</v>
      </c>
      <c r="Y354" t="n">
        <v>0.5</v>
      </c>
      <c r="Z354" t="n">
        <v>10</v>
      </c>
    </row>
    <row r="355">
      <c r="A355" t="n">
        <v>11</v>
      </c>
      <c r="B355" t="n">
        <v>55</v>
      </c>
      <c r="C355" t="inlineStr">
        <is>
          <t xml:space="preserve">CONCLUIDO	</t>
        </is>
      </c>
      <c r="D355" t="n">
        <v>2.4854</v>
      </c>
      <c r="E355" t="n">
        <v>40.23</v>
      </c>
      <c r="F355" t="n">
        <v>37.65</v>
      </c>
      <c r="G355" t="n">
        <v>107.57</v>
      </c>
      <c r="H355" t="n">
        <v>1.63</v>
      </c>
      <c r="I355" t="n">
        <v>21</v>
      </c>
      <c r="J355" t="n">
        <v>130.45</v>
      </c>
      <c r="K355" t="n">
        <v>43.4</v>
      </c>
      <c r="L355" t="n">
        <v>12</v>
      </c>
      <c r="M355" t="n">
        <v>19</v>
      </c>
      <c r="N355" t="n">
        <v>20.05</v>
      </c>
      <c r="O355" t="n">
        <v>16323.22</v>
      </c>
      <c r="P355" t="n">
        <v>319.45</v>
      </c>
      <c r="Q355" t="n">
        <v>790.16</v>
      </c>
      <c r="R355" t="n">
        <v>98.18000000000001</v>
      </c>
      <c r="S355" t="n">
        <v>58.53</v>
      </c>
      <c r="T355" t="n">
        <v>12673.51</v>
      </c>
      <c r="U355" t="n">
        <v>0.6</v>
      </c>
      <c r="V355" t="n">
        <v>0.77</v>
      </c>
      <c r="W355" t="n">
        <v>2.61</v>
      </c>
      <c r="X355" t="n">
        <v>0.75</v>
      </c>
      <c r="Y355" t="n">
        <v>0.5</v>
      </c>
      <c r="Z355" t="n">
        <v>10</v>
      </c>
    </row>
    <row r="356">
      <c r="A356" t="n">
        <v>12</v>
      </c>
      <c r="B356" t="n">
        <v>55</v>
      </c>
      <c r="C356" t="inlineStr">
        <is>
          <t xml:space="preserve">CONCLUIDO	</t>
        </is>
      </c>
      <c r="D356" t="n">
        <v>2.4925</v>
      </c>
      <c r="E356" t="n">
        <v>40.12</v>
      </c>
      <c r="F356" t="n">
        <v>37.58</v>
      </c>
      <c r="G356" t="n">
        <v>118.68</v>
      </c>
      <c r="H356" t="n">
        <v>1.74</v>
      </c>
      <c r="I356" t="n">
        <v>19</v>
      </c>
      <c r="J356" t="n">
        <v>131.79</v>
      </c>
      <c r="K356" t="n">
        <v>43.4</v>
      </c>
      <c r="L356" t="n">
        <v>13</v>
      </c>
      <c r="M356" t="n">
        <v>16</v>
      </c>
      <c r="N356" t="n">
        <v>20.39</v>
      </c>
      <c r="O356" t="n">
        <v>16487.53</v>
      </c>
      <c r="P356" t="n">
        <v>311</v>
      </c>
      <c r="Q356" t="n">
        <v>790.16</v>
      </c>
      <c r="R356" t="n">
        <v>95.98999999999999</v>
      </c>
      <c r="S356" t="n">
        <v>58.53</v>
      </c>
      <c r="T356" t="n">
        <v>11587.25</v>
      </c>
      <c r="U356" t="n">
        <v>0.61</v>
      </c>
      <c r="V356" t="n">
        <v>0.77</v>
      </c>
      <c r="W356" t="n">
        <v>2.61</v>
      </c>
      <c r="X356" t="n">
        <v>0.68</v>
      </c>
      <c r="Y356" t="n">
        <v>0.5</v>
      </c>
      <c r="Z356" t="n">
        <v>10</v>
      </c>
    </row>
    <row r="357">
      <c r="A357" t="n">
        <v>13</v>
      </c>
      <c r="B357" t="n">
        <v>55</v>
      </c>
      <c r="C357" t="inlineStr">
        <is>
          <t xml:space="preserve">CONCLUIDO	</t>
        </is>
      </c>
      <c r="D357" t="n">
        <v>2.5006</v>
      </c>
      <c r="E357" t="n">
        <v>39.99</v>
      </c>
      <c r="F357" t="n">
        <v>37.5</v>
      </c>
      <c r="G357" t="n">
        <v>132.35</v>
      </c>
      <c r="H357" t="n">
        <v>1.86</v>
      </c>
      <c r="I357" t="n">
        <v>17</v>
      </c>
      <c r="J357" t="n">
        <v>133.12</v>
      </c>
      <c r="K357" t="n">
        <v>43.4</v>
      </c>
      <c r="L357" t="n">
        <v>14</v>
      </c>
      <c r="M357" t="n">
        <v>11</v>
      </c>
      <c r="N357" t="n">
        <v>20.72</v>
      </c>
      <c r="O357" t="n">
        <v>16652.31</v>
      </c>
      <c r="P357" t="n">
        <v>308.3</v>
      </c>
      <c r="Q357" t="n">
        <v>790.17</v>
      </c>
      <c r="R357" t="n">
        <v>93.29000000000001</v>
      </c>
      <c r="S357" t="n">
        <v>58.53</v>
      </c>
      <c r="T357" t="n">
        <v>10246.88</v>
      </c>
      <c r="U357" t="n">
        <v>0.63</v>
      </c>
      <c r="V357" t="n">
        <v>0.77</v>
      </c>
      <c r="W357" t="n">
        <v>2.6</v>
      </c>
      <c r="X357" t="n">
        <v>0.6</v>
      </c>
      <c r="Y357" t="n">
        <v>0.5</v>
      </c>
      <c r="Z357" t="n">
        <v>10</v>
      </c>
    </row>
    <row r="358">
      <c r="A358" t="n">
        <v>14</v>
      </c>
      <c r="B358" t="n">
        <v>55</v>
      </c>
      <c r="C358" t="inlineStr">
        <is>
          <t xml:space="preserve">CONCLUIDO	</t>
        </is>
      </c>
      <c r="D358" t="n">
        <v>2.5034</v>
      </c>
      <c r="E358" t="n">
        <v>39.95</v>
      </c>
      <c r="F358" t="n">
        <v>37.48</v>
      </c>
      <c r="G358" t="n">
        <v>140.55</v>
      </c>
      <c r="H358" t="n">
        <v>1.97</v>
      </c>
      <c r="I358" t="n">
        <v>16</v>
      </c>
      <c r="J358" t="n">
        <v>134.46</v>
      </c>
      <c r="K358" t="n">
        <v>43.4</v>
      </c>
      <c r="L358" t="n">
        <v>15</v>
      </c>
      <c r="M358" t="n">
        <v>7</v>
      </c>
      <c r="N358" t="n">
        <v>21.06</v>
      </c>
      <c r="O358" t="n">
        <v>16817.7</v>
      </c>
      <c r="P358" t="n">
        <v>302.8</v>
      </c>
      <c r="Q358" t="n">
        <v>790.16</v>
      </c>
      <c r="R358" t="n">
        <v>92.18000000000001</v>
      </c>
      <c r="S358" t="n">
        <v>58.53</v>
      </c>
      <c r="T358" t="n">
        <v>9699.9</v>
      </c>
      <c r="U358" t="n">
        <v>0.63</v>
      </c>
      <c r="V358" t="n">
        <v>0.77</v>
      </c>
      <c r="W358" t="n">
        <v>2.61</v>
      </c>
      <c r="X358" t="n">
        <v>0.58</v>
      </c>
      <c r="Y358" t="n">
        <v>0.5</v>
      </c>
      <c r="Z358" t="n">
        <v>10</v>
      </c>
    </row>
    <row r="359">
      <c r="A359" t="n">
        <v>15</v>
      </c>
      <c r="B359" t="n">
        <v>55</v>
      </c>
      <c r="C359" t="inlineStr">
        <is>
          <t xml:space="preserve">CONCLUIDO	</t>
        </is>
      </c>
      <c r="D359" t="n">
        <v>2.5038</v>
      </c>
      <c r="E359" t="n">
        <v>39.94</v>
      </c>
      <c r="F359" t="n">
        <v>37.47</v>
      </c>
      <c r="G359" t="n">
        <v>140.52</v>
      </c>
      <c r="H359" t="n">
        <v>2.08</v>
      </c>
      <c r="I359" t="n">
        <v>16</v>
      </c>
      <c r="J359" t="n">
        <v>135.81</v>
      </c>
      <c r="K359" t="n">
        <v>43.4</v>
      </c>
      <c r="L359" t="n">
        <v>16</v>
      </c>
      <c r="M359" t="n">
        <v>2</v>
      </c>
      <c r="N359" t="n">
        <v>21.41</v>
      </c>
      <c r="O359" t="n">
        <v>16983.46</v>
      </c>
      <c r="P359" t="n">
        <v>304.75</v>
      </c>
      <c r="Q359" t="n">
        <v>790.16</v>
      </c>
      <c r="R359" t="n">
        <v>91.83</v>
      </c>
      <c r="S359" t="n">
        <v>58.53</v>
      </c>
      <c r="T359" t="n">
        <v>9524.360000000001</v>
      </c>
      <c r="U359" t="n">
        <v>0.64</v>
      </c>
      <c r="V359" t="n">
        <v>0.77</v>
      </c>
      <c r="W359" t="n">
        <v>2.61</v>
      </c>
      <c r="X359" t="n">
        <v>0.57</v>
      </c>
      <c r="Y359" t="n">
        <v>0.5</v>
      </c>
      <c r="Z359" t="n">
        <v>10</v>
      </c>
    </row>
    <row r="360">
      <c r="A360" t="n">
        <v>16</v>
      </c>
      <c r="B360" t="n">
        <v>55</v>
      </c>
      <c r="C360" t="inlineStr">
        <is>
          <t xml:space="preserve">CONCLUIDO	</t>
        </is>
      </c>
      <c r="D360" t="n">
        <v>2.504</v>
      </c>
      <c r="E360" t="n">
        <v>39.94</v>
      </c>
      <c r="F360" t="n">
        <v>37.47</v>
      </c>
      <c r="G360" t="n">
        <v>140.51</v>
      </c>
      <c r="H360" t="n">
        <v>2.19</v>
      </c>
      <c r="I360" t="n">
        <v>16</v>
      </c>
      <c r="J360" t="n">
        <v>137.15</v>
      </c>
      <c r="K360" t="n">
        <v>43.4</v>
      </c>
      <c r="L360" t="n">
        <v>17</v>
      </c>
      <c r="M360" t="n">
        <v>0</v>
      </c>
      <c r="N360" t="n">
        <v>21.75</v>
      </c>
      <c r="O360" t="n">
        <v>17149.71</v>
      </c>
      <c r="P360" t="n">
        <v>306.35</v>
      </c>
      <c r="Q360" t="n">
        <v>790.16</v>
      </c>
      <c r="R360" t="n">
        <v>91.65000000000001</v>
      </c>
      <c r="S360" t="n">
        <v>58.53</v>
      </c>
      <c r="T360" t="n">
        <v>9432.1</v>
      </c>
      <c r="U360" t="n">
        <v>0.64</v>
      </c>
      <c r="V360" t="n">
        <v>0.77</v>
      </c>
      <c r="W360" t="n">
        <v>2.62</v>
      </c>
      <c r="X360" t="n">
        <v>0.57</v>
      </c>
      <c r="Y360" t="n">
        <v>0.5</v>
      </c>
      <c r="Z360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6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INDEX(resultados!$A$2:$ZZ$360, 1, MATCH($B$1, resultados!$A$1:$ZZ$1, 0))</f>
        <v/>
      </c>
      <c r="B7">
        <f>INDEX(resultados!$A$2:$ZZ$360, 1, MATCH($B$2, resultados!$A$1:$ZZ$1, 0))</f>
        <v/>
      </c>
      <c r="C7">
        <f>INDEX(resultados!$A$2:$ZZ$360, 1, MATCH($B$3, resultados!$A$1:$ZZ$1, 0))</f>
        <v/>
      </c>
    </row>
    <row r="8">
      <c r="A8">
        <f>INDEX(resultados!$A$2:$ZZ$360, 2, MATCH($B$1, resultados!$A$1:$ZZ$1, 0))</f>
        <v/>
      </c>
      <c r="B8">
        <f>INDEX(resultados!$A$2:$ZZ$360, 2, MATCH($B$2, resultados!$A$1:$ZZ$1, 0))</f>
        <v/>
      </c>
      <c r="C8">
        <f>INDEX(resultados!$A$2:$ZZ$360, 2, MATCH($B$3, resultados!$A$1:$ZZ$1, 0))</f>
        <v/>
      </c>
    </row>
    <row r="9">
      <c r="A9">
        <f>INDEX(resultados!$A$2:$ZZ$360, 3, MATCH($B$1, resultados!$A$1:$ZZ$1, 0))</f>
        <v/>
      </c>
      <c r="B9">
        <f>INDEX(resultados!$A$2:$ZZ$360, 3, MATCH($B$2, resultados!$A$1:$ZZ$1, 0))</f>
        <v/>
      </c>
      <c r="C9">
        <f>INDEX(resultados!$A$2:$ZZ$360, 3, MATCH($B$3, resultados!$A$1:$ZZ$1, 0))</f>
        <v/>
      </c>
    </row>
    <row r="10">
      <c r="A10">
        <f>INDEX(resultados!$A$2:$ZZ$360, 4, MATCH($B$1, resultados!$A$1:$ZZ$1, 0))</f>
        <v/>
      </c>
      <c r="B10">
        <f>INDEX(resultados!$A$2:$ZZ$360, 4, MATCH($B$2, resultados!$A$1:$ZZ$1, 0))</f>
        <v/>
      </c>
      <c r="C10">
        <f>INDEX(resultados!$A$2:$ZZ$360, 4, MATCH($B$3, resultados!$A$1:$ZZ$1, 0))</f>
        <v/>
      </c>
    </row>
    <row r="11">
      <c r="A11">
        <f>INDEX(resultados!$A$2:$ZZ$360, 5, MATCH($B$1, resultados!$A$1:$ZZ$1, 0))</f>
        <v/>
      </c>
      <c r="B11">
        <f>INDEX(resultados!$A$2:$ZZ$360, 5, MATCH($B$2, resultados!$A$1:$ZZ$1, 0))</f>
        <v/>
      </c>
      <c r="C11">
        <f>INDEX(resultados!$A$2:$ZZ$360, 5, MATCH($B$3, resultados!$A$1:$ZZ$1, 0))</f>
        <v/>
      </c>
    </row>
    <row r="12">
      <c r="A12">
        <f>INDEX(resultados!$A$2:$ZZ$360, 6, MATCH($B$1, resultados!$A$1:$ZZ$1, 0))</f>
        <v/>
      </c>
      <c r="B12">
        <f>INDEX(resultados!$A$2:$ZZ$360, 6, MATCH($B$2, resultados!$A$1:$ZZ$1, 0))</f>
        <v/>
      </c>
      <c r="C12">
        <f>INDEX(resultados!$A$2:$ZZ$360, 6, MATCH($B$3, resultados!$A$1:$ZZ$1, 0))</f>
        <v/>
      </c>
    </row>
    <row r="13">
      <c r="A13">
        <f>INDEX(resultados!$A$2:$ZZ$360, 7, MATCH($B$1, resultados!$A$1:$ZZ$1, 0))</f>
        <v/>
      </c>
      <c r="B13">
        <f>INDEX(resultados!$A$2:$ZZ$360, 7, MATCH($B$2, resultados!$A$1:$ZZ$1, 0))</f>
        <v/>
      </c>
      <c r="C13">
        <f>INDEX(resultados!$A$2:$ZZ$360, 7, MATCH($B$3, resultados!$A$1:$ZZ$1, 0))</f>
        <v/>
      </c>
    </row>
    <row r="14">
      <c r="A14">
        <f>INDEX(resultados!$A$2:$ZZ$360, 8, MATCH($B$1, resultados!$A$1:$ZZ$1, 0))</f>
        <v/>
      </c>
      <c r="B14">
        <f>INDEX(resultados!$A$2:$ZZ$360, 8, MATCH($B$2, resultados!$A$1:$ZZ$1, 0))</f>
        <v/>
      </c>
      <c r="C14">
        <f>INDEX(resultados!$A$2:$ZZ$360, 8, MATCH($B$3, resultados!$A$1:$ZZ$1, 0))</f>
        <v/>
      </c>
    </row>
    <row r="15">
      <c r="A15">
        <f>INDEX(resultados!$A$2:$ZZ$360, 9, MATCH($B$1, resultados!$A$1:$ZZ$1, 0))</f>
        <v/>
      </c>
      <c r="B15">
        <f>INDEX(resultados!$A$2:$ZZ$360, 9, MATCH($B$2, resultados!$A$1:$ZZ$1, 0))</f>
        <v/>
      </c>
      <c r="C15">
        <f>INDEX(resultados!$A$2:$ZZ$360, 9, MATCH($B$3, resultados!$A$1:$ZZ$1, 0))</f>
        <v/>
      </c>
    </row>
    <row r="16">
      <c r="A16">
        <f>INDEX(resultados!$A$2:$ZZ$360, 10, MATCH($B$1, resultados!$A$1:$ZZ$1, 0))</f>
        <v/>
      </c>
      <c r="B16">
        <f>INDEX(resultados!$A$2:$ZZ$360, 10, MATCH($B$2, resultados!$A$1:$ZZ$1, 0))</f>
        <v/>
      </c>
      <c r="C16">
        <f>INDEX(resultados!$A$2:$ZZ$360, 10, MATCH($B$3, resultados!$A$1:$ZZ$1, 0))</f>
        <v/>
      </c>
    </row>
    <row r="17">
      <c r="A17">
        <f>INDEX(resultados!$A$2:$ZZ$360, 11, MATCH($B$1, resultados!$A$1:$ZZ$1, 0))</f>
        <v/>
      </c>
      <c r="B17">
        <f>INDEX(resultados!$A$2:$ZZ$360, 11, MATCH($B$2, resultados!$A$1:$ZZ$1, 0))</f>
        <v/>
      </c>
      <c r="C17">
        <f>INDEX(resultados!$A$2:$ZZ$360, 11, MATCH($B$3, resultados!$A$1:$ZZ$1, 0))</f>
        <v/>
      </c>
    </row>
    <row r="18">
      <c r="A18">
        <f>INDEX(resultados!$A$2:$ZZ$360, 12, MATCH($B$1, resultados!$A$1:$ZZ$1, 0))</f>
        <v/>
      </c>
      <c r="B18">
        <f>INDEX(resultados!$A$2:$ZZ$360, 12, MATCH($B$2, resultados!$A$1:$ZZ$1, 0))</f>
        <v/>
      </c>
      <c r="C18">
        <f>INDEX(resultados!$A$2:$ZZ$360, 12, MATCH($B$3, resultados!$A$1:$ZZ$1, 0))</f>
        <v/>
      </c>
    </row>
    <row r="19">
      <c r="A19">
        <f>INDEX(resultados!$A$2:$ZZ$360, 13, MATCH($B$1, resultados!$A$1:$ZZ$1, 0))</f>
        <v/>
      </c>
      <c r="B19">
        <f>INDEX(resultados!$A$2:$ZZ$360, 13, MATCH($B$2, resultados!$A$1:$ZZ$1, 0))</f>
        <v/>
      </c>
      <c r="C19">
        <f>INDEX(resultados!$A$2:$ZZ$360, 13, MATCH($B$3, resultados!$A$1:$ZZ$1, 0))</f>
        <v/>
      </c>
    </row>
    <row r="20">
      <c r="A20">
        <f>INDEX(resultados!$A$2:$ZZ$360, 14, MATCH($B$1, resultados!$A$1:$ZZ$1, 0))</f>
        <v/>
      </c>
      <c r="B20">
        <f>INDEX(resultados!$A$2:$ZZ$360, 14, MATCH($B$2, resultados!$A$1:$ZZ$1, 0))</f>
        <v/>
      </c>
      <c r="C20">
        <f>INDEX(resultados!$A$2:$ZZ$360, 14, MATCH($B$3, resultados!$A$1:$ZZ$1, 0))</f>
        <v/>
      </c>
    </row>
    <row r="21">
      <c r="A21">
        <f>INDEX(resultados!$A$2:$ZZ$360, 15, MATCH($B$1, resultados!$A$1:$ZZ$1, 0))</f>
        <v/>
      </c>
      <c r="B21">
        <f>INDEX(resultados!$A$2:$ZZ$360, 15, MATCH($B$2, resultados!$A$1:$ZZ$1, 0))</f>
        <v/>
      </c>
      <c r="C21">
        <f>INDEX(resultados!$A$2:$ZZ$360, 15, MATCH($B$3, resultados!$A$1:$ZZ$1, 0))</f>
        <v/>
      </c>
    </row>
    <row r="22">
      <c r="A22">
        <f>INDEX(resultados!$A$2:$ZZ$360, 16, MATCH($B$1, resultados!$A$1:$ZZ$1, 0))</f>
        <v/>
      </c>
      <c r="B22">
        <f>INDEX(resultados!$A$2:$ZZ$360, 16, MATCH($B$2, resultados!$A$1:$ZZ$1, 0))</f>
        <v/>
      </c>
      <c r="C22">
        <f>INDEX(resultados!$A$2:$ZZ$360, 16, MATCH($B$3, resultados!$A$1:$ZZ$1, 0))</f>
        <v/>
      </c>
    </row>
    <row r="23">
      <c r="A23">
        <f>INDEX(resultados!$A$2:$ZZ$360, 17, MATCH($B$1, resultados!$A$1:$ZZ$1, 0))</f>
        <v/>
      </c>
      <c r="B23">
        <f>INDEX(resultados!$A$2:$ZZ$360, 17, MATCH($B$2, resultados!$A$1:$ZZ$1, 0))</f>
        <v/>
      </c>
      <c r="C23">
        <f>INDEX(resultados!$A$2:$ZZ$360, 17, MATCH($B$3, resultados!$A$1:$ZZ$1, 0))</f>
        <v/>
      </c>
    </row>
    <row r="24">
      <c r="A24">
        <f>INDEX(resultados!$A$2:$ZZ$360, 18, MATCH($B$1, resultados!$A$1:$ZZ$1, 0))</f>
        <v/>
      </c>
      <c r="B24">
        <f>INDEX(resultados!$A$2:$ZZ$360, 18, MATCH($B$2, resultados!$A$1:$ZZ$1, 0))</f>
        <v/>
      </c>
      <c r="C24">
        <f>INDEX(resultados!$A$2:$ZZ$360, 18, MATCH($B$3, resultados!$A$1:$ZZ$1, 0))</f>
        <v/>
      </c>
    </row>
    <row r="25">
      <c r="A25">
        <f>INDEX(resultados!$A$2:$ZZ$360, 19, MATCH($B$1, resultados!$A$1:$ZZ$1, 0))</f>
        <v/>
      </c>
      <c r="B25">
        <f>INDEX(resultados!$A$2:$ZZ$360, 19, MATCH($B$2, resultados!$A$1:$ZZ$1, 0))</f>
        <v/>
      </c>
      <c r="C25">
        <f>INDEX(resultados!$A$2:$ZZ$360, 19, MATCH($B$3, resultados!$A$1:$ZZ$1, 0))</f>
        <v/>
      </c>
    </row>
    <row r="26">
      <c r="A26">
        <f>INDEX(resultados!$A$2:$ZZ$360, 20, MATCH($B$1, resultados!$A$1:$ZZ$1, 0))</f>
        <v/>
      </c>
      <c r="B26">
        <f>INDEX(resultados!$A$2:$ZZ$360, 20, MATCH($B$2, resultados!$A$1:$ZZ$1, 0))</f>
        <v/>
      </c>
      <c r="C26">
        <f>INDEX(resultados!$A$2:$ZZ$360, 20, MATCH($B$3, resultados!$A$1:$ZZ$1, 0))</f>
        <v/>
      </c>
    </row>
    <row r="27">
      <c r="A27">
        <f>INDEX(resultados!$A$2:$ZZ$360, 21, MATCH($B$1, resultados!$A$1:$ZZ$1, 0))</f>
        <v/>
      </c>
      <c r="B27">
        <f>INDEX(resultados!$A$2:$ZZ$360, 21, MATCH($B$2, resultados!$A$1:$ZZ$1, 0))</f>
        <v/>
      </c>
      <c r="C27">
        <f>INDEX(resultados!$A$2:$ZZ$360, 21, MATCH($B$3, resultados!$A$1:$ZZ$1, 0))</f>
        <v/>
      </c>
    </row>
    <row r="28">
      <c r="A28">
        <f>INDEX(resultados!$A$2:$ZZ$360, 22, MATCH($B$1, resultados!$A$1:$ZZ$1, 0))</f>
        <v/>
      </c>
      <c r="B28">
        <f>INDEX(resultados!$A$2:$ZZ$360, 22, MATCH($B$2, resultados!$A$1:$ZZ$1, 0))</f>
        <v/>
      </c>
      <c r="C28">
        <f>INDEX(resultados!$A$2:$ZZ$360, 22, MATCH($B$3, resultados!$A$1:$ZZ$1, 0))</f>
        <v/>
      </c>
    </row>
    <row r="29">
      <c r="A29">
        <f>INDEX(resultados!$A$2:$ZZ$360, 23, MATCH($B$1, resultados!$A$1:$ZZ$1, 0))</f>
        <v/>
      </c>
      <c r="B29">
        <f>INDEX(resultados!$A$2:$ZZ$360, 23, MATCH($B$2, resultados!$A$1:$ZZ$1, 0))</f>
        <v/>
      </c>
      <c r="C29">
        <f>INDEX(resultados!$A$2:$ZZ$360, 23, MATCH($B$3, resultados!$A$1:$ZZ$1, 0))</f>
        <v/>
      </c>
    </row>
    <row r="30">
      <c r="A30">
        <f>INDEX(resultados!$A$2:$ZZ$360, 24, MATCH($B$1, resultados!$A$1:$ZZ$1, 0))</f>
        <v/>
      </c>
      <c r="B30">
        <f>INDEX(resultados!$A$2:$ZZ$360, 24, MATCH($B$2, resultados!$A$1:$ZZ$1, 0))</f>
        <v/>
      </c>
      <c r="C30">
        <f>INDEX(resultados!$A$2:$ZZ$360, 24, MATCH($B$3, resultados!$A$1:$ZZ$1, 0))</f>
        <v/>
      </c>
    </row>
    <row r="31">
      <c r="A31">
        <f>INDEX(resultados!$A$2:$ZZ$360, 25, MATCH($B$1, resultados!$A$1:$ZZ$1, 0))</f>
        <v/>
      </c>
      <c r="B31">
        <f>INDEX(resultados!$A$2:$ZZ$360, 25, MATCH($B$2, resultados!$A$1:$ZZ$1, 0))</f>
        <v/>
      </c>
      <c r="C31">
        <f>INDEX(resultados!$A$2:$ZZ$360, 25, MATCH($B$3, resultados!$A$1:$ZZ$1, 0))</f>
        <v/>
      </c>
    </row>
    <row r="32">
      <c r="A32">
        <f>INDEX(resultados!$A$2:$ZZ$360, 26, MATCH($B$1, resultados!$A$1:$ZZ$1, 0))</f>
        <v/>
      </c>
      <c r="B32">
        <f>INDEX(resultados!$A$2:$ZZ$360, 26, MATCH($B$2, resultados!$A$1:$ZZ$1, 0))</f>
        <v/>
      </c>
      <c r="C32">
        <f>INDEX(resultados!$A$2:$ZZ$360, 26, MATCH($B$3, resultados!$A$1:$ZZ$1, 0))</f>
        <v/>
      </c>
    </row>
    <row r="33">
      <c r="A33">
        <f>INDEX(resultados!$A$2:$ZZ$360, 27, MATCH($B$1, resultados!$A$1:$ZZ$1, 0))</f>
        <v/>
      </c>
      <c r="B33">
        <f>INDEX(resultados!$A$2:$ZZ$360, 27, MATCH($B$2, resultados!$A$1:$ZZ$1, 0))</f>
        <v/>
      </c>
      <c r="C33">
        <f>INDEX(resultados!$A$2:$ZZ$360, 27, MATCH($B$3, resultados!$A$1:$ZZ$1, 0))</f>
        <v/>
      </c>
    </row>
    <row r="34">
      <c r="A34">
        <f>INDEX(resultados!$A$2:$ZZ$360, 28, MATCH($B$1, resultados!$A$1:$ZZ$1, 0))</f>
        <v/>
      </c>
      <c r="B34">
        <f>INDEX(resultados!$A$2:$ZZ$360, 28, MATCH($B$2, resultados!$A$1:$ZZ$1, 0))</f>
        <v/>
      </c>
      <c r="C34">
        <f>INDEX(resultados!$A$2:$ZZ$360, 28, MATCH($B$3, resultados!$A$1:$ZZ$1, 0))</f>
        <v/>
      </c>
    </row>
    <row r="35">
      <c r="A35">
        <f>INDEX(resultados!$A$2:$ZZ$360, 29, MATCH($B$1, resultados!$A$1:$ZZ$1, 0))</f>
        <v/>
      </c>
      <c r="B35">
        <f>INDEX(resultados!$A$2:$ZZ$360, 29, MATCH($B$2, resultados!$A$1:$ZZ$1, 0))</f>
        <v/>
      </c>
      <c r="C35">
        <f>INDEX(resultados!$A$2:$ZZ$360, 29, MATCH($B$3, resultados!$A$1:$ZZ$1, 0))</f>
        <v/>
      </c>
    </row>
    <row r="36">
      <c r="A36">
        <f>INDEX(resultados!$A$2:$ZZ$360, 30, MATCH($B$1, resultados!$A$1:$ZZ$1, 0))</f>
        <v/>
      </c>
      <c r="B36">
        <f>INDEX(resultados!$A$2:$ZZ$360, 30, MATCH($B$2, resultados!$A$1:$ZZ$1, 0))</f>
        <v/>
      </c>
      <c r="C36">
        <f>INDEX(resultados!$A$2:$ZZ$360, 30, MATCH($B$3, resultados!$A$1:$ZZ$1, 0))</f>
        <v/>
      </c>
    </row>
    <row r="37">
      <c r="A37">
        <f>INDEX(resultados!$A$2:$ZZ$360, 31, MATCH($B$1, resultados!$A$1:$ZZ$1, 0))</f>
        <v/>
      </c>
      <c r="B37">
        <f>INDEX(resultados!$A$2:$ZZ$360, 31, MATCH($B$2, resultados!$A$1:$ZZ$1, 0))</f>
        <v/>
      </c>
      <c r="C37">
        <f>INDEX(resultados!$A$2:$ZZ$360, 31, MATCH($B$3, resultados!$A$1:$ZZ$1, 0))</f>
        <v/>
      </c>
    </row>
    <row r="38">
      <c r="A38">
        <f>INDEX(resultados!$A$2:$ZZ$360, 32, MATCH($B$1, resultados!$A$1:$ZZ$1, 0))</f>
        <v/>
      </c>
      <c r="B38">
        <f>INDEX(resultados!$A$2:$ZZ$360, 32, MATCH($B$2, resultados!$A$1:$ZZ$1, 0))</f>
        <v/>
      </c>
      <c r="C38">
        <f>INDEX(resultados!$A$2:$ZZ$360, 32, MATCH($B$3, resultados!$A$1:$ZZ$1, 0))</f>
        <v/>
      </c>
    </row>
    <row r="39">
      <c r="A39">
        <f>INDEX(resultados!$A$2:$ZZ$360, 33, MATCH($B$1, resultados!$A$1:$ZZ$1, 0))</f>
        <v/>
      </c>
      <c r="B39">
        <f>INDEX(resultados!$A$2:$ZZ$360, 33, MATCH($B$2, resultados!$A$1:$ZZ$1, 0))</f>
        <v/>
      </c>
      <c r="C39">
        <f>INDEX(resultados!$A$2:$ZZ$360, 33, MATCH($B$3, resultados!$A$1:$ZZ$1, 0))</f>
        <v/>
      </c>
    </row>
    <row r="40">
      <c r="A40">
        <f>INDEX(resultados!$A$2:$ZZ$360, 34, MATCH($B$1, resultados!$A$1:$ZZ$1, 0))</f>
        <v/>
      </c>
      <c r="B40">
        <f>INDEX(resultados!$A$2:$ZZ$360, 34, MATCH($B$2, resultados!$A$1:$ZZ$1, 0))</f>
        <v/>
      </c>
      <c r="C40">
        <f>INDEX(resultados!$A$2:$ZZ$360, 34, MATCH($B$3, resultados!$A$1:$ZZ$1, 0))</f>
        <v/>
      </c>
    </row>
    <row r="41">
      <c r="A41">
        <f>INDEX(resultados!$A$2:$ZZ$360, 35, MATCH($B$1, resultados!$A$1:$ZZ$1, 0))</f>
        <v/>
      </c>
      <c r="B41">
        <f>INDEX(resultados!$A$2:$ZZ$360, 35, MATCH($B$2, resultados!$A$1:$ZZ$1, 0))</f>
        <v/>
      </c>
      <c r="C41">
        <f>INDEX(resultados!$A$2:$ZZ$360, 35, MATCH($B$3, resultados!$A$1:$ZZ$1, 0))</f>
        <v/>
      </c>
    </row>
    <row r="42">
      <c r="A42">
        <f>INDEX(resultados!$A$2:$ZZ$360, 36, MATCH($B$1, resultados!$A$1:$ZZ$1, 0))</f>
        <v/>
      </c>
      <c r="B42">
        <f>INDEX(resultados!$A$2:$ZZ$360, 36, MATCH($B$2, resultados!$A$1:$ZZ$1, 0))</f>
        <v/>
      </c>
      <c r="C42">
        <f>INDEX(resultados!$A$2:$ZZ$360, 36, MATCH($B$3, resultados!$A$1:$ZZ$1, 0))</f>
        <v/>
      </c>
    </row>
    <row r="43">
      <c r="A43">
        <f>INDEX(resultados!$A$2:$ZZ$360, 37, MATCH($B$1, resultados!$A$1:$ZZ$1, 0))</f>
        <v/>
      </c>
      <c r="B43">
        <f>INDEX(resultados!$A$2:$ZZ$360, 37, MATCH($B$2, resultados!$A$1:$ZZ$1, 0))</f>
        <v/>
      </c>
      <c r="C43">
        <f>INDEX(resultados!$A$2:$ZZ$360, 37, MATCH($B$3, resultados!$A$1:$ZZ$1, 0))</f>
        <v/>
      </c>
    </row>
    <row r="44">
      <c r="A44">
        <f>INDEX(resultados!$A$2:$ZZ$360, 38, MATCH($B$1, resultados!$A$1:$ZZ$1, 0))</f>
        <v/>
      </c>
      <c r="B44">
        <f>INDEX(resultados!$A$2:$ZZ$360, 38, MATCH($B$2, resultados!$A$1:$ZZ$1, 0))</f>
        <v/>
      </c>
      <c r="C44">
        <f>INDEX(resultados!$A$2:$ZZ$360, 38, MATCH($B$3, resultados!$A$1:$ZZ$1, 0))</f>
        <v/>
      </c>
    </row>
    <row r="45">
      <c r="A45">
        <f>INDEX(resultados!$A$2:$ZZ$360, 39, MATCH($B$1, resultados!$A$1:$ZZ$1, 0))</f>
        <v/>
      </c>
      <c r="B45">
        <f>INDEX(resultados!$A$2:$ZZ$360, 39, MATCH($B$2, resultados!$A$1:$ZZ$1, 0))</f>
        <v/>
      </c>
      <c r="C45">
        <f>INDEX(resultados!$A$2:$ZZ$360, 39, MATCH($B$3, resultados!$A$1:$ZZ$1, 0))</f>
        <v/>
      </c>
    </row>
    <row r="46">
      <c r="A46">
        <f>INDEX(resultados!$A$2:$ZZ$360, 40, MATCH($B$1, resultados!$A$1:$ZZ$1, 0))</f>
        <v/>
      </c>
      <c r="B46">
        <f>INDEX(resultados!$A$2:$ZZ$360, 40, MATCH($B$2, resultados!$A$1:$ZZ$1, 0))</f>
        <v/>
      </c>
      <c r="C46">
        <f>INDEX(resultados!$A$2:$ZZ$360, 40, MATCH($B$3, resultados!$A$1:$ZZ$1, 0))</f>
        <v/>
      </c>
    </row>
    <row r="47">
      <c r="A47">
        <f>INDEX(resultados!$A$2:$ZZ$360, 41, MATCH($B$1, resultados!$A$1:$ZZ$1, 0))</f>
        <v/>
      </c>
      <c r="B47">
        <f>INDEX(resultados!$A$2:$ZZ$360, 41, MATCH($B$2, resultados!$A$1:$ZZ$1, 0))</f>
        <v/>
      </c>
      <c r="C47">
        <f>INDEX(resultados!$A$2:$ZZ$360, 41, MATCH($B$3, resultados!$A$1:$ZZ$1, 0))</f>
        <v/>
      </c>
    </row>
    <row r="48">
      <c r="A48">
        <f>INDEX(resultados!$A$2:$ZZ$360, 42, MATCH($B$1, resultados!$A$1:$ZZ$1, 0))</f>
        <v/>
      </c>
      <c r="B48">
        <f>INDEX(resultados!$A$2:$ZZ$360, 42, MATCH($B$2, resultados!$A$1:$ZZ$1, 0))</f>
        <v/>
      </c>
      <c r="C48">
        <f>INDEX(resultados!$A$2:$ZZ$360, 42, MATCH($B$3, resultados!$A$1:$ZZ$1, 0))</f>
        <v/>
      </c>
    </row>
    <row r="49">
      <c r="A49">
        <f>INDEX(resultados!$A$2:$ZZ$360, 43, MATCH($B$1, resultados!$A$1:$ZZ$1, 0))</f>
        <v/>
      </c>
      <c r="B49">
        <f>INDEX(resultados!$A$2:$ZZ$360, 43, MATCH($B$2, resultados!$A$1:$ZZ$1, 0))</f>
        <v/>
      </c>
      <c r="C49">
        <f>INDEX(resultados!$A$2:$ZZ$360, 43, MATCH($B$3, resultados!$A$1:$ZZ$1, 0))</f>
        <v/>
      </c>
    </row>
    <row r="50">
      <c r="A50">
        <f>INDEX(resultados!$A$2:$ZZ$360, 44, MATCH($B$1, resultados!$A$1:$ZZ$1, 0))</f>
        <v/>
      </c>
      <c r="B50">
        <f>INDEX(resultados!$A$2:$ZZ$360, 44, MATCH($B$2, resultados!$A$1:$ZZ$1, 0))</f>
        <v/>
      </c>
      <c r="C50">
        <f>INDEX(resultados!$A$2:$ZZ$360, 44, MATCH($B$3, resultados!$A$1:$ZZ$1, 0))</f>
        <v/>
      </c>
    </row>
    <row r="51">
      <c r="A51">
        <f>INDEX(resultados!$A$2:$ZZ$360, 45, MATCH($B$1, resultados!$A$1:$ZZ$1, 0))</f>
        <v/>
      </c>
      <c r="B51">
        <f>INDEX(resultados!$A$2:$ZZ$360, 45, MATCH($B$2, resultados!$A$1:$ZZ$1, 0))</f>
        <v/>
      </c>
      <c r="C51">
        <f>INDEX(resultados!$A$2:$ZZ$360, 45, MATCH($B$3, resultados!$A$1:$ZZ$1, 0))</f>
        <v/>
      </c>
    </row>
    <row r="52">
      <c r="A52">
        <f>INDEX(resultados!$A$2:$ZZ$360, 46, MATCH($B$1, resultados!$A$1:$ZZ$1, 0))</f>
        <v/>
      </c>
      <c r="B52">
        <f>INDEX(resultados!$A$2:$ZZ$360, 46, MATCH($B$2, resultados!$A$1:$ZZ$1, 0))</f>
        <v/>
      </c>
      <c r="C52">
        <f>INDEX(resultados!$A$2:$ZZ$360, 46, MATCH($B$3, resultados!$A$1:$ZZ$1, 0))</f>
        <v/>
      </c>
    </row>
    <row r="53">
      <c r="A53">
        <f>INDEX(resultados!$A$2:$ZZ$360, 47, MATCH($B$1, resultados!$A$1:$ZZ$1, 0))</f>
        <v/>
      </c>
      <c r="B53">
        <f>INDEX(resultados!$A$2:$ZZ$360, 47, MATCH($B$2, resultados!$A$1:$ZZ$1, 0))</f>
        <v/>
      </c>
      <c r="C53">
        <f>INDEX(resultados!$A$2:$ZZ$360, 47, MATCH($B$3, resultados!$A$1:$ZZ$1, 0))</f>
        <v/>
      </c>
    </row>
    <row r="54">
      <c r="A54">
        <f>INDEX(resultados!$A$2:$ZZ$360, 48, MATCH($B$1, resultados!$A$1:$ZZ$1, 0))</f>
        <v/>
      </c>
      <c r="B54">
        <f>INDEX(resultados!$A$2:$ZZ$360, 48, MATCH($B$2, resultados!$A$1:$ZZ$1, 0))</f>
        <v/>
      </c>
      <c r="C54">
        <f>INDEX(resultados!$A$2:$ZZ$360, 48, MATCH($B$3, resultados!$A$1:$ZZ$1, 0))</f>
        <v/>
      </c>
    </row>
    <row r="55">
      <c r="A55">
        <f>INDEX(resultados!$A$2:$ZZ$360, 49, MATCH($B$1, resultados!$A$1:$ZZ$1, 0))</f>
        <v/>
      </c>
      <c r="B55">
        <f>INDEX(resultados!$A$2:$ZZ$360, 49, MATCH($B$2, resultados!$A$1:$ZZ$1, 0))</f>
        <v/>
      </c>
      <c r="C55">
        <f>INDEX(resultados!$A$2:$ZZ$360, 49, MATCH($B$3, resultados!$A$1:$ZZ$1, 0))</f>
        <v/>
      </c>
    </row>
    <row r="56">
      <c r="A56">
        <f>INDEX(resultados!$A$2:$ZZ$360, 50, MATCH($B$1, resultados!$A$1:$ZZ$1, 0))</f>
        <v/>
      </c>
      <c r="B56">
        <f>INDEX(resultados!$A$2:$ZZ$360, 50, MATCH($B$2, resultados!$A$1:$ZZ$1, 0))</f>
        <v/>
      </c>
      <c r="C56">
        <f>INDEX(resultados!$A$2:$ZZ$360, 50, MATCH($B$3, resultados!$A$1:$ZZ$1, 0))</f>
        <v/>
      </c>
    </row>
    <row r="57">
      <c r="A57">
        <f>INDEX(resultados!$A$2:$ZZ$360, 51, MATCH($B$1, resultados!$A$1:$ZZ$1, 0))</f>
        <v/>
      </c>
      <c r="B57">
        <f>INDEX(resultados!$A$2:$ZZ$360, 51, MATCH($B$2, resultados!$A$1:$ZZ$1, 0))</f>
        <v/>
      </c>
      <c r="C57">
        <f>INDEX(resultados!$A$2:$ZZ$360, 51, MATCH($B$3, resultados!$A$1:$ZZ$1, 0))</f>
        <v/>
      </c>
    </row>
    <row r="58">
      <c r="A58">
        <f>INDEX(resultados!$A$2:$ZZ$360, 52, MATCH($B$1, resultados!$A$1:$ZZ$1, 0))</f>
        <v/>
      </c>
      <c r="B58">
        <f>INDEX(resultados!$A$2:$ZZ$360, 52, MATCH($B$2, resultados!$A$1:$ZZ$1, 0))</f>
        <v/>
      </c>
      <c r="C58">
        <f>INDEX(resultados!$A$2:$ZZ$360, 52, MATCH($B$3, resultados!$A$1:$ZZ$1, 0))</f>
        <v/>
      </c>
    </row>
    <row r="59">
      <c r="A59">
        <f>INDEX(resultados!$A$2:$ZZ$360, 53, MATCH($B$1, resultados!$A$1:$ZZ$1, 0))</f>
        <v/>
      </c>
      <c r="B59">
        <f>INDEX(resultados!$A$2:$ZZ$360, 53, MATCH($B$2, resultados!$A$1:$ZZ$1, 0))</f>
        <v/>
      </c>
      <c r="C59">
        <f>INDEX(resultados!$A$2:$ZZ$360, 53, MATCH($B$3, resultados!$A$1:$ZZ$1, 0))</f>
        <v/>
      </c>
    </row>
    <row r="60">
      <c r="A60">
        <f>INDEX(resultados!$A$2:$ZZ$360, 54, MATCH($B$1, resultados!$A$1:$ZZ$1, 0))</f>
        <v/>
      </c>
      <c r="B60">
        <f>INDEX(resultados!$A$2:$ZZ$360, 54, MATCH($B$2, resultados!$A$1:$ZZ$1, 0))</f>
        <v/>
      </c>
      <c r="C60">
        <f>INDEX(resultados!$A$2:$ZZ$360, 54, MATCH($B$3, resultados!$A$1:$ZZ$1, 0))</f>
        <v/>
      </c>
    </row>
    <row r="61">
      <c r="A61">
        <f>INDEX(resultados!$A$2:$ZZ$360, 55, MATCH($B$1, resultados!$A$1:$ZZ$1, 0))</f>
        <v/>
      </c>
      <c r="B61">
        <f>INDEX(resultados!$A$2:$ZZ$360, 55, MATCH($B$2, resultados!$A$1:$ZZ$1, 0))</f>
        <v/>
      </c>
      <c r="C61">
        <f>INDEX(resultados!$A$2:$ZZ$360, 55, MATCH($B$3, resultados!$A$1:$ZZ$1, 0))</f>
        <v/>
      </c>
    </row>
    <row r="62">
      <c r="A62">
        <f>INDEX(resultados!$A$2:$ZZ$360, 56, MATCH($B$1, resultados!$A$1:$ZZ$1, 0))</f>
        <v/>
      </c>
      <c r="B62">
        <f>INDEX(resultados!$A$2:$ZZ$360, 56, MATCH($B$2, resultados!$A$1:$ZZ$1, 0))</f>
        <v/>
      </c>
      <c r="C62">
        <f>INDEX(resultados!$A$2:$ZZ$360, 56, MATCH($B$3, resultados!$A$1:$ZZ$1, 0))</f>
        <v/>
      </c>
    </row>
    <row r="63">
      <c r="A63">
        <f>INDEX(resultados!$A$2:$ZZ$360, 57, MATCH($B$1, resultados!$A$1:$ZZ$1, 0))</f>
        <v/>
      </c>
      <c r="B63">
        <f>INDEX(resultados!$A$2:$ZZ$360, 57, MATCH($B$2, resultados!$A$1:$ZZ$1, 0))</f>
        <v/>
      </c>
      <c r="C63">
        <f>INDEX(resultados!$A$2:$ZZ$360, 57, MATCH($B$3, resultados!$A$1:$ZZ$1, 0))</f>
        <v/>
      </c>
    </row>
    <row r="64">
      <c r="A64">
        <f>INDEX(resultados!$A$2:$ZZ$360, 58, MATCH($B$1, resultados!$A$1:$ZZ$1, 0))</f>
        <v/>
      </c>
      <c r="B64">
        <f>INDEX(resultados!$A$2:$ZZ$360, 58, MATCH($B$2, resultados!$A$1:$ZZ$1, 0))</f>
        <v/>
      </c>
      <c r="C64">
        <f>INDEX(resultados!$A$2:$ZZ$360, 58, MATCH($B$3, resultados!$A$1:$ZZ$1, 0))</f>
        <v/>
      </c>
    </row>
    <row r="65">
      <c r="A65">
        <f>INDEX(resultados!$A$2:$ZZ$360, 59, MATCH($B$1, resultados!$A$1:$ZZ$1, 0))</f>
        <v/>
      </c>
      <c r="B65">
        <f>INDEX(resultados!$A$2:$ZZ$360, 59, MATCH($B$2, resultados!$A$1:$ZZ$1, 0))</f>
        <v/>
      </c>
      <c r="C65">
        <f>INDEX(resultados!$A$2:$ZZ$360, 59, MATCH($B$3, resultados!$A$1:$ZZ$1, 0))</f>
        <v/>
      </c>
    </row>
    <row r="66">
      <c r="A66">
        <f>INDEX(resultados!$A$2:$ZZ$360, 60, MATCH($B$1, resultados!$A$1:$ZZ$1, 0))</f>
        <v/>
      </c>
      <c r="B66">
        <f>INDEX(resultados!$A$2:$ZZ$360, 60, MATCH($B$2, resultados!$A$1:$ZZ$1, 0))</f>
        <v/>
      </c>
      <c r="C66">
        <f>INDEX(resultados!$A$2:$ZZ$360, 60, MATCH($B$3, resultados!$A$1:$ZZ$1, 0))</f>
        <v/>
      </c>
    </row>
    <row r="67">
      <c r="A67">
        <f>INDEX(resultados!$A$2:$ZZ$360, 61, MATCH($B$1, resultados!$A$1:$ZZ$1, 0))</f>
        <v/>
      </c>
      <c r="B67">
        <f>INDEX(resultados!$A$2:$ZZ$360, 61, MATCH($B$2, resultados!$A$1:$ZZ$1, 0))</f>
        <v/>
      </c>
      <c r="C67">
        <f>INDEX(resultados!$A$2:$ZZ$360, 61, MATCH($B$3, resultados!$A$1:$ZZ$1, 0))</f>
        <v/>
      </c>
    </row>
    <row r="68">
      <c r="A68">
        <f>INDEX(resultados!$A$2:$ZZ$360, 62, MATCH($B$1, resultados!$A$1:$ZZ$1, 0))</f>
        <v/>
      </c>
      <c r="B68">
        <f>INDEX(resultados!$A$2:$ZZ$360, 62, MATCH($B$2, resultados!$A$1:$ZZ$1, 0))</f>
        <v/>
      </c>
      <c r="C68">
        <f>INDEX(resultados!$A$2:$ZZ$360, 62, MATCH($B$3, resultados!$A$1:$ZZ$1, 0))</f>
        <v/>
      </c>
    </row>
    <row r="69">
      <c r="A69">
        <f>INDEX(resultados!$A$2:$ZZ$360, 63, MATCH($B$1, resultados!$A$1:$ZZ$1, 0))</f>
        <v/>
      </c>
      <c r="B69">
        <f>INDEX(resultados!$A$2:$ZZ$360, 63, MATCH($B$2, resultados!$A$1:$ZZ$1, 0))</f>
        <v/>
      </c>
      <c r="C69">
        <f>INDEX(resultados!$A$2:$ZZ$360, 63, MATCH($B$3, resultados!$A$1:$ZZ$1, 0))</f>
        <v/>
      </c>
    </row>
    <row r="70">
      <c r="A70">
        <f>INDEX(resultados!$A$2:$ZZ$360, 64, MATCH($B$1, resultados!$A$1:$ZZ$1, 0))</f>
        <v/>
      </c>
      <c r="B70">
        <f>INDEX(resultados!$A$2:$ZZ$360, 64, MATCH($B$2, resultados!$A$1:$ZZ$1, 0))</f>
        <v/>
      </c>
      <c r="C70">
        <f>INDEX(resultados!$A$2:$ZZ$360, 64, MATCH($B$3, resultados!$A$1:$ZZ$1, 0))</f>
        <v/>
      </c>
    </row>
    <row r="71">
      <c r="A71">
        <f>INDEX(resultados!$A$2:$ZZ$360, 65, MATCH($B$1, resultados!$A$1:$ZZ$1, 0))</f>
        <v/>
      </c>
      <c r="B71">
        <f>INDEX(resultados!$A$2:$ZZ$360, 65, MATCH($B$2, resultados!$A$1:$ZZ$1, 0))</f>
        <v/>
      </c>
      <c r="C71">
        <f>INDEX(resultados!$A$2:$ZZ$360, 65, MATCH($B$3, resultados!$A$1:$ZZ$1, 0))</f>
        <v/>
      </c>
    </row>
    <row r="72">
      <c r="A72">
        <f>INDEX(resultados!$A$2:$ZZ$360, 66, MATCH($B$1, resultados!$A$1:$ZZ$1, 0))</f>
        <v/>
      </c>
      <c r="B72">
        <f>INDEX(resultados!$A$2:$ZZ$360, 66, MATCH($B$2, resultados!$A$1:$ZZ$1, 0))</f>
        <v/>
      </c>
      <c r="C72">
        <f>INDEX(resultados!$A$2:$ZZ$360, 66, MATCH($B$3, resultados!$A$1:$ZZ$1, 0))</f>
        <v/>
      </c>
    </row>
    <row r="73">
      <c r="A73">
        <f>INDEX(resultados!$A$2:$ZZ$360, 67, MATCH($B$1, resultados!$A$1:$ZZ$1, 0))</f>
        <v/>
      </c>
      <c r="B73">
        <f>INDEX(resultados!$A$2:$ZZ$360, 67, MATCH($B$2, resultados!$A$1:$ZZ$1, 0))</f>
        <v/>
      </c>
      <c r="C73">
        <f>INDEX(resultados!$A$2:$ZZ$360, 67, MATCH($B$3, resultados!$A$1:$ZZ$1, 0))</f>
        <v/>
      </c>
    </row>
    <row r="74">
      <c r="A74">
        <f>INDEX(resultados!$A$2:$ZZ$360, 68, MATCH($B$1, resultados!$A$1:$ZZ$1, 0))</f>
        <v/>
      </c>
      <c r="B74">
        <f>INDEX(resultados!$A$2:$ZZ$360, 68, MATCH($B$2, resultados!$A$1:$ZZ$1, 0))</f>
        <v/>
      </c>
      <c r="C74">
        <f>INDEX(resultados!$A$2:$ZZ$360, 68, MATCH($B$3, resultados!$A$1:$ZZ$1, 0))</f>
        <v/>
      </c>
    </row>
    <row r="75">
      <c r="A75">
        <f>INDEX(resultados!$A$2:$ZZ$360, 69, MATCH($B$1, resultados!$A$1:$ZZ$1, 0))</f>
        <v/>
      </c>
      <c r="B75">
        <f>INDEX(resultados!$A$2:$ZZ$360, 69, MATCH($B$2, resultados!$A$1:$ZZ$1, 0))</f>
        <v/>
      </c>
      <c r="C75">
        <f>INDEX(resultados!$A$2:$ZZ$360, 69, MATCH($B$3, resultados!$A$1:$ZZ$1, 0))</f>
        <v/>
      </c>
    </row>
    <row r="76">
      <c r="A76">
        <f>INDEX(resultados!$A$2:$ZZ$360, 70, MATCH($B$1, resultados!$A$1:$ZZ$1, 0))</f>
        <v/>
      </c>
      <c r="B76">
        <f>INDEX(resultados!$A$2:$ZZ$360, 70, MATCH($B$2, resultados!$A$1:$ZZ$1, 0))</f>
        <v/>
      </c>
      <c r="C76">
        <f>INDEX(resultados!$A$2:$ZZ$360, 70, MATCH($B$3, resultados!$A$1:$ZZ$1, 0))</f>
        <v/>
      </c>
    </row>
    <row r="77">
      <c r="A77">
        <f>INDEX(resultados!$A$2:$ZZ$360, 71, MATCH($B$1, resultados!$A$1:$ZZ$1, 0))</f>
        <v/>
      </c>
      <c r="B77">
        <f>INDEX(resultados!$A$2:$ZZ$360, 71, MATCH($B$2, resultados!$A$1:$ZZ$1, 0))</f>
        <v/>
      </c>
      <c r="C77">
        <f>INDEX(resultados!$A$2:$ZZ$360, 71, MATCH($B$3, resultados!$A$1:$ZZ$1, 0))</f>
        <v/>
      </c>
    </row>
    <row r="78">
      <c r="A78">
        <f>INDEX(resultados!$A$2:$ZZ$360, 72, MATCH($B$1, resultados!$A$1:$ZZ$1, 0))</f>
        <v/>
      </c>
      <c r="B78">
        <f>INDEX(resultados!$A$2:$ZZ$360, 72, MATCH($B$2, resultados!$A$1:$ZZ$1, 0))</f>
        <v/>
      </c>
      <c r="C78">
        <f>INDEX(resultados!$A$2:$ZZ$360, 72, MATCH($B$3, resultados!$A$1:$ZZ$1, 0))</f>
        <v/>
      </c>
    </row>
    <row r="79">
      <c r="A79">
        <f>INDEX(resultados!$A$2:$ZZ$360, 73, MATCH($B$1, resultados!$A$1:$ZZ$1, 0))</f>
        <v/>
      </c>
      <c r="B79">
        <f>INDEX(resultados!$A$2:$ZZ$360, 73, MATCH($B$2, resultados!$A$1:$ZZ$1, 0))</f>
        <v/>
      </c>
      <c r="C79">
        <f>INDEX(resultados!$A$2:$ZZ$360, 73, MATCH($B$3, resultados!$A$1:$ZZ$1, 0))</f>
        <v/>
      </c>
    </row>
    <row r="80">
      <c r="A80">
        <f>INDEX(resultados!$A$2:$ZZ$360, 74, MATCH($B$1, resultados!$A$1:$ZZ$1, 0))</f>
        <v/>
      </c>
      <c r="B80">
        <f>INDEX(resultados!$A$2:$ZZ$360, 74, MATCH($B$2, resultados!$A$1:$ZZ$1, 0))</f>
        <v/>
      </c>
      <c r="C80">
        <f>INDEX(resultados!$A$2:$ZZ$360, 74, MATCH($B$3, resultados!$A$1:$ZZ$1, 0))</f>
        <v/>
      </c>
    </row>
    <row r="81">
      <c r="A81">
        <f>INDEX(resultados!$A$2:$ZZ$360, 75, MATCH($B$1, resultados!$A$1:$ZZ$1, 0))</f>
        <v/>
      </c>
      <c r="B81">
        <f>INDEX(resultados!$A$2:$ZZ$360, 75, MATCH($B$2, resultados!$A$1:$ZZ$1, 0))</f>
        <v/>
      </c>
      <c r="C81">
        <f>INDEX(resultados!$A$2:$ZZ$360, 75, MATCH($B$3, resultados!$A$1:$ZZ$1, 0))</f>
        <v/>
      </c>
    </row>
    <row r="82">
      <c r="A82">
        <f>INDEX(resultados!$A$2:$ZZ$360, 76, MATCH($B$1, resultados!$A$1:$ZZ$1, 0))</f>
        <v/>
      </c>
      <c r="B82">
        <f>INDEX(resultados!$A$2:$ZZ$360, 76, MATCH($B$2, resultados!$A$1:$ZZ$1, 0))</f>
        <v/>
      </c>
      <c r="C82">
        <f>INDEX(resultados!$A$2:$ZZ$360, 76, MATCH($B$3, resultados!$A$1:$ZZ$1, 0))</f>
        <v/>
      </c>
    </row>
    <row r="83">
      <c r="A83">
        <f>INDEX(resultados!$A$2:$ZZ$360, 77, MATCH($B$1, resultados!$A$1:$ZZ$1, 0))</f>
        <v/>
      </c>
      <c r="B83">
        <f>INDEX(resultados!$A$2:$ZZ$360, 77, MATCH($B$2, resultados!$A$1:$ZZ$1, 0))</f>
        <v/>
      </c>
      <c r="C83">
        <f>INDEX(resultados!$A$2:$ZZ$360, 77, MATCH($B$3, resultados!$A$1:$ZZ$1, 0))</f>
        <v/>
      </c>
    </row>
    <row r="84">
      <c r="A84">
        <f>INDEX(resultados!$A$2:$ZZ$360, 78, MATCH($B$1, resultados!$A$1:$ZZ$1, 0))</f>
        <v/>
      </c>
      <c r="B84">
        <f>INDEX(resultados!$A$2:$ZZ$360, 78, MATCH($B$2, resultados!$A$1:$ZZ$1, 0))</f>
        <v/>
      </c>
      <c r="C84">
        <f>INDEX(resultados!$A$2:$ZZ$360, 78, MATCH($B$3, resultados!$A$1:$ZZ$1, 0))</f>
        <v/>
      </c>
    </row>
    <row r="85">
      <c r="A85">
        <f>INDEX(resultados!$A$2:$ZZ$360, 79, MATCH($B$1, resultados!$A$1:$ZZ$1, 0))</f>
        <v/>
      </c>
      <c r="B85">
        <f>INDEX(resultados!$A$2:$ZZ$360, 79, MATCH($B$2, resultados!$A$1:$ZZ$1, 0))</f>
        <v/>
      </c>
      <c r="C85">
        <f>INDEX(resultados!$A$2:$ZZ$360, 79, MATCH($B$3, resultados!$A$1:$ZZ$1, 0))</f>
        <v/>
      </c>
    </row>
    <row r="86">
      <c r="A86">
        <f>INDEX(resultados!$A$2:$ZZ$360, 80, MATCH($B$1, resultados!$A$1:$ZZ$1, 0))</f>
        <v/>
      </c>
      <c r="B86">
        <f>INDEX(resultados!$A$2:$ZZ$360, 80, MATCH($B$2, resultados!$A$1:$ZZ$1, 0))</f>
        <v/>
      </c>
      <c r="C86">
        <f>INDEX(resultados!$A$2:$ZZ$360, 80, MATCH($B$3, resultados!$A$1:$ZZ$1, 0))</f>
        <v/>
      </c>
    </row>
    <row r="87">
      <c r="A87">
        <f>INDEX(resultados!$A$2:$ZZ$360, 81, MATCH($B$1, resultados!$A$1:$ZZ$1, 0))</f>
        <v/>
      </c>
      <c r="B87">
        <f>INDEX(resultados!$A$2:$ZZ$360, 81, MATCH($B$2, resultados!$A$1:$ZZ$1, 0))</f>
        <v/>
      </c>
      <c r="C87">
        <f>INDEX(resultados!$A$2:$ZZ$360, 81, MATCH($B$3, resultados!$A$1:$ZZ$1, 0))</f>
        <v/>
      </c>
    </row>
    <row r="88">
      <c r="A88">
        <f>INDEX(resultados!$A$2:$ZZ$360, 82, MATCH($B$1, resultados!$A$1:$ZZ$1, 0))</f>
        <v/>
      </c>
      <c r="B88">
        <f>INDEX(resultados!$A$2:$ZZ$360, 82, MATCH($B$2, resultados!$A$1:$ZZ$1, 0))</f>
        <v/>
      </c>
      <c r="C88">
        <f>INDEX(resultados!$A$2:$ZZ$360, 82, MATCH($B$3, resultados!$A$1:$ZZ$1, 0))</f>
        <v/>
      </c>
    </row>
    <row r="89">
      <c r="A89">
        <f>INDEX(resultados!$A$2:$ZZ$360, 83, MATCH($B$1, resultados!$A$1:$ZZ$1, 0))</f>
        <v/>
      </c>
      <c r="B89">
        <f>INDEX(resultados!$A$2:$ZZ$360, 83, MATCH($B$2, resultados!$A$1:$ZZ$1, 0))</f>
        <v/>
      </c>
      <c r="C89">
        <f>INDEX(resultados!$A$2:$ZZ$360, 83, MATCH($B$3, resultados!$A$1:$ZZ$1, 0))</f>
        <v/>
      </c>
    </row>
    <row r="90">
      <c r="A90">
        <f>INDEX(resultados!$A$2:$ZZ$360, 84, MATCH($B$1, resultados!$A$1:$ZZ$1, 0))</f>
        <v/>
      </c>
      <c r="B90">
        <f>INDEX(resultados!$A$2:$ZZ$360, 84, MATCH($B$2, resultados!$A$1:$ZZ$1, 0))</f>
        <v/>
      </c>
      <c r="C90">
        <f>INDEX(resultados!$A$2:$ZZ$360, 84, MATCH($B$3, resultados!$A$1:$ZZ$1, 0))</f>
        <v/>
      </c>
    </row>
    <row r="91">
      <c r="A91">
        <f>INDEX(resultados!$A$2:$ZZ$360, 85, MATCH($B$1, resultados!$A$1:$ZZ$1, 0))</f>
        <v/>
      </c>
      <c r="B91">
        <f>INDEX(resultados!$A$2:$ZZ$360, 85, MATCH($B$2, resultados!$A$1:$ZZ$1, 0))</f>
        <v/>
      </c>
      <c r="C91">
        <f>INDEX(resultados!$A$2:$ZZ$360, 85, MATCH($B$3, resultados!$A$1:$ZZ$1, 0))</f>
        <v/>
      </c>
    </row>
    <row r="92">
      <c r="A92">
        <f>INDEX(resultados!$A$2:$ZZ$360, 86, MATCH($B$1, resultados!$A$1:$ZZ$1, 0))</f>
        <v/>
      </c>
      <c r="B92">
        <f>INDEX(resultados!$A$2:$ZZ$360, 86, MATCH($B$2, resultados!$A$1:$ZZ$1, 0))</f>
        <v/>
      </c>
      <c r="C92">
        <f>INDEX(resultados!$A$2:$ZZ$360, 86, MATCH($B$3, resultados!$A$1:$ZZ$1, 0))</f>
        <v/>
      </c>
    </row>
    <row r="93">
      <c r="A93">
        <f>INDEX(resultados!$A$2:$ZZ$360, 87, MATCH($B$1, resultados!$A$1:$ZZ$1, 0))</f>
        <v/>
      </c>
      <c r="B93">
        <f>INDEX(resultados!$A$2:$ZZ$360, 87, MATCH($B$2, resultados!$A$1:$ZZ$1, 0))</f>
        <v/>
      </c>
      <c r="C93">
        <f>INDEX(resultados!$A$2:$ZZ$360, 87, MATCH($B$3, resultados!$A$1:$ZZ$1, 0))</f>
        <v/>
      </c>
    </row>
    <row r="94">
      <c r="A94">
        <f>INDEX(resultados!$A$2:$ZZ$360, 88, MATCH($B$1, resultados!$A$1:$ZZ$1, 0))</f>
        <v/>
      </c>
      <c r="B94">
        <f>INDEX(resultados!$A$2:$ZZ$360, 88, MATCH($B$2, resultados!$A$1:$ZZ$1, 0))</f>
        <v/>
      </c>
      <c r="C94">
        <f>INDEX(resultados!$A$2:$ZZ$360, 88, MATCH($B$3, resultados!$A$1:$ZZ$1, 0))</f>
        <v/>
      </c>
    </row>
    <row r="95">
      <c r="A95">
        <f>INDEX(resultados!$A$2:$ZZ$360, 89, MATCH($B$1, resultados!$A$1:$ZZ$1, 0))</f>
        <v/>
      </c>
      <c r="B95">
        <f>INDEX(resultados!$A$2:$ZZ$360, 89, MATCH($B$2, resultados!$A$1:$ZZ$1, 0))</f>
        <v/>
      </c>
      <c r="C95">
        <f>INDEX(resultados!$A$2:$ZZ$360, 89, MATCH($B$3, resultados!$A$1:$ZZ$1, 0))</f>
        <v/>
      </c>
    </row>
    <row r="96">
      <c r="A96">
        <f>INDEX(resultados!$A$2:$ZZ$360, 90, MATCH($B$1, resultados!$A$1:$ZZ$1, 0))</f>
        <v/>
      </c>
      <c r="B96">
        <f>INDEX(resultados!$A$2:$ZZ$360, 90, MATCH($B$2, resultados!$A$1:$ZZ$1, 0))</f>
        <v/>
      </c>
      <c r="C96">
        <f>INDEX(resultados!$A$2:$ZZ$360, 90, MATCH($B$3, resultados!$A$1:$ZZ$1, 0))</f>
        <v/>
      </c>
    </row>
    <row r="97">
      <c r="A97">
        <f>INDEX(resultados!$A$2:$ZZ$360, 91, MATCH($B$1, resultados!$A$1:$ZZ$1, 0))</f>
        <v/>
      </c>
      <c r="B97">
        <f>INDEX(resultados!$A$2:$ZZ$360, 91, MATCH($B$2, resultados!$A$1:$ZZ$1, 0))</f>
        <v/>
      </c>
      <c r="C97">
        <f>INDEX(resultados!$A$2:$ZZ$360, 91, MATCH($B$3, resultados!$A$1:$ZZ$1, 0))</f>
        <v/>
      </c>
    </row>
    <row r="98">
      <c r="A98">
        <f>INDEX(resultados!$A$2:$ZZ$360, 92, MATCH($B$1, resultados!$A$1:$ZZ$1, 0))</f>
        <v/>
      </c>
      <c r="B98">
        <f>INDEX(resultados!$A$2:$ZZ$360, 92, MATCH($B$2, resultados!$A$1:$ZZ$1, 0))</f>
        <v/>
      </c>
      <c r="C98">
        <f>INDEX(resultados!$A$2:$ZZ$360, 92, MATCH($B$3, resultados!$A$1:$ZZ$1, 0))</f>
        <v/>
      </c>
    </row>
    <row r="99">
      <c r="A99">
        <f>INDEX(resultados!$A$2:$ZZ$360, 93, MATCH($B$1, resultados!$A$1:$ZZ$1, 0))</f>
        <v/>
      </c>
      <c r="B99">
        <f>INDEX(resultados!$A$2:$ZZ$360, 93, MATCH($B$2, resultados!$A$1:$ZZ$1, 0))</f>
        <v/>
      </c>
      <c r="C99">
        <f>INDEX(resultados!$A$2:$ZZ$360, 93, MATCH($B$3, resultados!$A$1:$ZZ$1, 0))</f>
        <v/>
      </c>
    </row>
    <row r="100">
      <c r="A100">
        <f>INDEX(resultados!$A$2:$ZZ$360, 94, MATCH($B$1, resultados!$A$1:$ZZ$1, 0))</f>
        <v/>
      </c>
      <c r="B100">
        <f>INDEX(resultados!$A$2:$ZZ$360, 94, MATCH($B$2, resultados!$A$1:$ZZ$1, 0))</f>
        <v/>
      </c>
      <c r="C100">
        <f>INDEX(resultados!$A$2:$ZZ$360, 94, MATCH($B$3, resultados!$A$1:$ZZ$1, 0))</f>
        <v/>
      </c>
    </row>
    <row r="101">
      <c r="A101">
        <f>INDEX(resultados!$A$2:$ZZ$360, 95, MATCH($B$1, resultados!$A$1:$ZZ$1, 0))</f>
        <v/>
      </c>
      <c r="B101">
        <f>INDEX(resultados!$A$2:$ZZ$360, 95, MATCH($B$2, resultados!$A$1:$ZZ$1, 0))</f>
        <v/>
      </c>
      <c r="C101">
        <f>INDEX(resultados!$A$2:$ZZ$360, 95, MATCH($B$3, resultados!$A$1:$ZZ$1, 0))</f>
        <v/>
      </c>
    </row>
    <row r="102">
      <c r="A102">
        <f>INDEX(resultados!$A$2:$ZZ$360, 96, MATCH($B$1, resultados!$A$1:$ZZ$1, 0))</f>
        <v/>
      </c>
      <c r="B102">
        <f>INDEX(resultados!$A$2:$ZZ$360, 96, MATCH($B$2, resultados!$A$1:$ZZ$1, 0))</f>
        <v/>
      </c>
      <c r="C102">
        <f>INDEX(resultados!$A$2:$ZZ$360, 96, MATCH($B$3, resultados!$A$1:$ZZ$1, 0))</f>
        <v/>
      </c>
    </row>
    <row r="103">
      <c r="A103">
        <f>INDEX(resultados!$A$2:$ZZ$360, 97, MATCH($B$1, resultados!$A$1:$ZZ$1, 0))</f>
        <v/>
      </c>
      <c r="B103">
        <f>INDEX(resultados!$A$2:$ZZ$360, 97, MATCH($B$2, resultados!$A$1:$ZZ$1, 0))</f>
        <v/>
      </c>
      <c r="C103">
        <f>INDEX(resultados!$A$2:$ZZ$360, 97, MATCH($B$3, resultados!$A$1:$ZZ$1, 0))</f>
        <v/>
      </c>
    </row>
    <row r="104">
      <c r="A104">
        <f>INDEX(resultados!$A$2:$ZZ$360, 98, MATCH($B$1, resultados!$A$1:$ZZ$1, 0))</f>
        <v/>
      </c>
      <c r="B104">
        <f>INDEX(resultados!$A$2:$ZZ$360, 98, MATCH($B$2, resultados!$A$1:$ZZ$1, 0))</f>
        <v/>
      </c>
      <c r="C104">
        <f>INDEX(resultados!$A$2:$ZZ$360, 98, MATCH($B$3, resultados!$A$1:$ZZ$1, 0))</f>
        <v/>
      </c>
    </row>
    <row r="105">
      <c r="A105">
        <f>INDEX(resultados!$A$2:$ZZ$360, 99, MATCH($B$1, resultados!$A$1:$ZZ$1, 0))</f>
        <v/>
      </c>
      <c r="B105">
        <f>INDEX(resultados!$A$2:$ZZ$360, 99, MATCH($B$2, resultados!$A$1:$ZZ$1, 0))</f>
        <v/>
      </c>
      <c r="C105">
        <f>INDEX(resultados!$A$2:$ZZ$360, 99, MATCH($B$3, resultados!$A$1:$ZZ$1, 0))</f>
        <v/>
      </c>
    </row>
    <row r="106">
      <c r="A106">
        <f>INDEX(resultados!$A$2:$ZZ$360, 100, MATCH($B$1, resultados!$A$1:$ZZ$1, 0))</f>
        <v/>
      </c>
      <c r="B106">
        <f>INDEX(resultados!$A$2:$ZZ$360, 100, MATCH($B$2, resultados!$A$1:$ZZ$1, 0))</f>
        <v/>
      </c>
      <c r="C106">
        <f>INDEX(resultados!$A$2:$ZZ$360, 100, MATCH($B$3, resultados!$A$1:$ZZ$1, 0))</f>
        <v/>
      </c>
    </row>
    <row r="107">
      <c r="A107">
        <f>INDEX(resultados!$A$2:$ZZ$360, 101, MATCH($B$1, resultados!$A$1:$ZZ$1, 0))</f>
        <v/>
      </c>
      <c r="B107">
        <f>INDEX(resultados!$A$2:$ZZ$360, 101, MATCH($B$2, resultados!$A$1:$ZZ$1, 0))</f>
        <v/>
      </c>
      <c r="C107">
        <f>INDEX(resultados!$A$2:$ZZ$360, 101, MATCH($B$3, resultados!$A$1:$ZZ$1, 0))</f>
        <v/>
      </c>
    </row>
    <row r="108">
      <c r="A108">
        <f>INDEX(resultados!$A$2:$ZZ$360, 102, MATCH($B$1, resultados!$A$1:$ZZ$1, 0))</f>
        <v/>
      </c>
      <c r="B108">
        <f>INDEX(resultados!$A$2:$ZZ$360, 102, MATCH($B$2, resultados!$A$1:$ZZ$1, 0))</f>
        <v/>
      </c>
      <c r="C108">
        <f>INDEX(resultados!$A$2:$ZZ$360, 102, MATCH($B$3, resultados!$A$1:$ZZ$1, 0))</f>
        <v/>
      </c>
    </row>
    <row r="109">
      <c r="A109">
        <f>INDEX(resultados!$A$2:$ZZ$360, 103, MATCH($B$1, resultados!$A$1:$ZZ$1, 0))</f>
        <v/>
      </c>
      <c r="B109">
        <f>INDEX(resultados!$A$2:$ZZ$360, 103, MATCH($B$2, resultados!$A$1:$ZZ$1, 0))</f>
        <v/>
      </c>
      <c r="C109">
        <f>INDEX(resultados!$A$2:$ZZ$360, 103, MATCH($B$3, resultados!$A$1:$ZZ$1, 0))</f>
        <v/>
      </c>
    </row>
    <row r="110">
      <c r="A110">
        <f>INDEX(resultados!$A$2:$ZZ$360, 104, MATCH($B$1, resultados!$A$1:$ZZ$1, 0))</f>
        <v/>
      </c>
      <c r="B110">
        <f>INDEX(resultados!$A$2:$ZZ$360, 104, MATCH($B$2, resultados!$A$1:$ZZ$1, 0))</f>
        <v/>
      </c>
      <c r="C110">
        <f>INDEX(resultados!$A$2:$ZZ$360, 104, MATCH($B$3, resultados!$A$1:$ZZ$1, 0))</f>
        <v/>
      </c>
    </row>
    <row r="111">
      <c r="A111">
        <f>INDEX(resultados!$A$2:$ZZ$360, 105, MATCH($B$1, resultados!$A$1:$ZZ$1, 0))</f>
        <v/>
      </c>
      <c r="B111">
        <f>INDEX(resultados!$A$2:$ZZ$360, 105, MATCH($B$2, resultados!$A$1:$ZZ$1, 0))</f>
        <v/>
      </c>
      <c r="C111">
        <f>INDEX(resultados!$A$2:$ZZ$360, 105, MATCH($B$3, resultados!$A$1:$ZZ$1, 0))</f>
        <v/>
      </c>
    </row>
    <row r="112">
      <c r="A112">
        <f>INDEX(resultados!$A$2:$ZZ$360, 106, MATCH($B$1, resultados!$A$1:$ZZ$1, 0))</f>
        <v/>
      </c>
      <c r="B112">
        <f>INDEX(resultados!$A$2:$ZZ$360, 106, MATCH($B$2, resultados!$A$1:$ZZ$1, 0))</f>
        <v/>
      </c>
      <c r="C112">
        <f>INDEX(resultados!$A$2:$ZZ$360, 106, MATCH($B$3, resultados!$A$1:$ZZ$1, 0))</f>
        <v/>
      </c>
    </row>
    <row r="113">
      <c r="A113">
        <f>INDEX(resultados!$A$2:$ZZ$360, 107, MATCH($B$1, resultados!$A$1:$ZZ$1, 0))</f>
        <v/>
      </c>
      <c r="B113">
        <f>INDEX(resultados!$A$2:$ZZ$360, 107, MATCH($B$2, resultados!$A$1:$ZZ$1, 0))</f>
        <v/>
      </c>
      <c r="C113">
        <f>INDEX(resultados!$A$2:$ZZ$360, 107, MATCH($B$3, resultados!$A$1:$ZZ$1, 0))</f>
        <v/>
      </c>
    </row>
    <row r="114">
      <c r="A114">
        <f>INDEX(resultados!$A$2:$ZZ$360, 108, MATCH($B$1, resultados!$A$1:$ZZ$1, 0))</f>
        <v/>
      </c>
      <c r="B114">
        <f>INDEX(resultados!$A$2:$ZZ$360, 108, MATCH($B$2, resultados!$A$1:$ZZ$1, 0))</f>
        <v/>
      </c>
      <c r="C114">
        <f>INDEX(resultados!$A$2:$ZZ$360, 108, MATCH($B$3, resultados!$A$1:$ZZ$1, 0))</f>
        <v/>
      </c>
    </row>
    <row r="115">
      <c r="A115">
        <f>INDEX(resultados!$A$2:$ZZ$360, 109, MATCH($B$1, resultados!$A$1:$ZZ$1, 0))</f>
        <v/>
      </c>
      <c r="B115">
        <f>INDEX(resultados!$A$2:$ZZ$360, 109, MATCH($B$2, resultados!$A$1:$ZZ$1, 0))</f>
        <v/>
      </c>
      <c r="C115">
        <f>INDEX(resultados!$A$2:$ZZ$360, 109, MATCH($B$3, resultados!$A$1:$ZZ$1, 0))</f>
        <v/>
      </c>
    </row>
    <row r="116">
      <c r="A116">
        <f>INDEX(resultados!$A$2:$ZZ$360, 110, MATCH($B$1, resultados!$A$1:$ZZ$1, 0))</f>
        <v/>
      </c>
      <c r="B116">
        <f>INDEX(resultados!$A$2:$ZZ$360, 110, MATCH($B$2, resultados!$A$1:$ZZ$1, 0))</f>
        <v/>
      </c>
      <c r="C116">
        <f>INDEX(resultados!$A$2:$ZZ$360, 110, MATCH($B$3, resultados!$A$1:$ZZ$1, 0))</f>
        <v/>
      </c>
    </row>
    <row r="117">
      <c r="A117">
        <f>INDEX(resultados!$A$2:$ZZ$360, 111, MATCH($B$1, resultados!$A$1:$ZZ$1, 0))</f>
        <v/>
      </c>
      <c r="B117">
        <f>INDEX(resultados!$A$2:$ZZ$360, 111, MATCH($B$2, resultados!$A$1:$ZZ$1, 0))</f>
        <v/>
      </c>
      <c r="C117">
        <f>INDEX(resultados!$A$2:$ZZ$360, 111, MATCH($B$3, resultados!$A$1:$ZZ$1, 0))</f>
        <v/>
      </c>
    </row>
    <row r="118">
      <c r="A118">
        <f>INDEX(resultados!$A$2:$ZZ$360, 112, MATCH($B$1, resultados!$A$1:$ZZ$1, 0))</f>
        <v/>
      </c>
      <c r="B118">
        <f>INDEX(resultados!$A$2:$ZZ$360, 112, MATCH($B$2, resultados!$A$1:$ZZ$1, 0))</f>
        <v/>
      </c>
      <c r="C118">
        <f>INDEX(resultados!$A$2:$ZZ$360, 112, MATCH($B$3, resultados!$A$1:$ZZ$1, 0))</f>
        <v/>
      </c>
    </row>
    <row r="119">
      <c r="A119">
        <f>INDEX(resultados!$A$2:$ZZ$360, 113, MATCH($B$1, resultados!$A$1:$ZZ$1, 0))</f>
        <v/>
      </c>
      <c r="B119">
        <f>INDEX(resultados!$A$2:$ZZ$360, 113, MATCH($B$2, resultados!$A$1:$ZZ$1, 0))</f>
        <v/>
      </c>
      <c r="C119">
        <f>INDEX(resultados!$A$2:$ZZ$360, 113, MATCH($B$3, resultados!$A$1:$ZZ$1, 0))</f>
        <v/>
      </c>
    </row>
    <row r="120">
      <c r="A120">
        <f>INDEX(resultados!$A$2:$ZZ$360, 114, MATCH($B$1, resultados!$A$1:$ZZ$1, 0))</f>
        <v/>
      </c>
      <c r="B120">
        <f>INDEX(resultados!$A$2:$ZZ$360, 114, MATCH($B$2, resultados!$A$1:$ZZ$1, 0))</f>
        <v/>
      </c>
      <c r="C120">
        <f>INDEX(resultados!$A$2:$ZZ$360, 114, MATCH($B$3, resultados!$A$1:$ZZ$1, 0))</f>
        <v/>
      </c>
    </row>
    <row r="121">
      <c r="A121">
        <f>INDEX(resultados!$A$2:$ZZ$360, 115, MATCH($B$1, resultados!$A$1:$ZZ$1, 0))</f>
        <v/>
      </c>
      <c r="B121">
        <f>INDEX(resultados!$A$2:$ZZ$360, 115, MATCH($B$2, resultados!$A$1:$ZZ$1, 0))</f>
        <v/>
      </c>
      <c r="C121">
        <f>INDEX(resultados!$A$2:$ZZ$360, 115, MATCH($B$3, resultados!$A$1:$ZZ$1, 0))</f>
        <v/>
      </c>
    </row>
    <row r="122">
      <c r="A122">
        <f>INDEX(resultados!$A$2:$ZZ$360, 116, MATCH($B$1, resultados!$A$1:$ZZ$1, 0))</f>
        <v/>
      </c>
      <c r="B122">
        <f>INDEX(resultados!$A$2:$ZZ$360, 116, MATCH($B$2, resultados!$A$1:$ZZ$1, 0))</f>
        <v/>
      </c>
      <c r="C122">
        <f>INDEX(resultados!$A$2:$ZZ$360, 116, MATCH($B$3, resultados!$A$1:$ZZ$1, 0))</f>
        <v/>
      </c>
    </row>
    <row r="123">
      <c r="A123">
        <f>INDEX(resultados!$A$2:$ZZ$360, 117, MATCH($B$1, resultados!$A$1:$ZZ$1, 0))</f>
        <v/>
      </c>
      <c r="B123">
        <f>INDEX(resultados!$A$2:$ZZ$360, 117, MATCH($B$2, resultados!$A$1:$ZZ$1, 0))</f>
        <v/>
      </c>
      <c r="C123">
        <f>INDEX(resultados!$A$2:$ZZ$360, 117, MATCH($B$3, resultados!$A$1:$ZZ$1, 0))</f>
        <v/>
      </c>
    </row>
    <row r="124">
      <c r="A124">
        <f>INDEX(resultados!$A$2:$ZZ$360, 118, MATCH($B$1, resultados!$A$1:$ZZ$1, 0))</f>
        <v/>
      </c>
      <c r="B124">
        <f>INDEX(resultados!$A$2:$ZZ$360, 118, MATCH($B$2, resultados!$A$1:$ZZ$1, 0))</f>
        <v/>
      </c>
      <c r="C124">
        <f>INDEX(resultados!$A$2:$ZZ$360, 118, MATCH($B$3, resultados!$A$1:$ZZ$1, 0))</f>
        <v/>
      </c>
    </row>
    <row r="125">
      <c r="A125">
        <f>INDEX(resultados!$A$2:$ZZ$360, 119, MATCH($B$1, resultados!$A$1:$ZZ$1, 0))</f>
        <v/>
      </c>
      <c r="B125">
        <f>INDEX(resultados!$A$2:$ZZ$360, 119, MATCH($B$2, resultados!$A$1:$ZZ$1, 0))</f>
        <v/>
      </c>
      <c r="C125">
        <f>INDEX(resultados!$A$2:$ZZ$360, 119, MATCH($B$3, resultados!$A$1:$ZZ$1, 0))</f>
        <v/>
      </c>
    </row>
    <row r="126">
      <c r="A126">
        <f>INDEX(resultados!$A$2:$ZZ$360, 120, MATCH($B$1, resultados!$A$1:$ZZ$1, 0))</f>
        <v/>
      </c>
      <c r="B126">
        <f>INDEX(resultados!$A$2:$ZZ$360, 120, MATCH($B$2, resultados!$A$1:$ZZ$1, 0))</f>
        <v/>
      </c>
      <c r="C126">
        <f>INDEX(resultados!$A$2:$ZZ$360, 120, MATCH($B$3, resultados!$A$1:$ZZ$1, 0))</f>
        <v/>
      </c>
    </row>
    <row r="127">
      <c r="A127">
        <f>INDEX(resultados!$A$2:$ZZ$360, 121, MATCH($B$1, resultados!$A$1:$ZZ$1, 0))</f>
        <v/>
      </c>
      <c r="B127">
        <f>INDEX(resultados!$A$2:$ZZ$360, 121, MATCH($B$2, resultados!$A$1:$ZZ$1, 0))</f>
        <v/>
      </c>
      <c r="C127">
        <f>INDEX(resultados!$A$2:$ZZ$360, 121, MATCH($B$3, resultados!$A$1:$ZZ$1, 0))</f>
        <v/>
      </c>
    </row>
    <row r="128">
      <c r="A128">
        <f>INDEX(resultados!$A$2:$ZZ$360, 122, MATCH($B$1, resultados!$A$1:$ZZ$1, 0))</f>
        <v/>
      </c>
      <c r="B128">
        <f>INDEX(resultados!$A$2:$ZZ$360, 122, MATCH($B$2, resultados!$A$1:$ZZ$1, 0))</f>
        <v/>
      </c>
      <c r="C128">
        <f>INDEX(resultados!$A$2:$ZZ$360, 122, MATCH($B$3, resultados!$A$1:$ZZ$1, 0))</f>
        <v/>
      </c>
    </row>
    <row r="129">
      <c r="A129">
        <f>INDEX(resultados!$A$2:$ZZ$360, 123, MATCH($B$1, resultados!$A$1:$ZZ$1, 0))</f>
        <v/>
      </c>
      <c r="B129">
        <f>INDEX(resultados!$A$2:$ZZ$360, 123, MATCH($B$2, resultados!$A$1:$ZZ$1, 0))</f>
        <v/>
      </c>
      <c r="C129">
        <f>INDEX(resultados!$A$2:$ZZ$360, 123, MATCH($B$3, resultados!$A$1:$ZZ$1, 0))</f>
        <v/>
      </c>
    </row>
    <row r="130">
      <c r="A130">
        <f>INDEX(resultados!$A$2:$ZZ$360, 124, MATCH($B$1, resultados!$A$1:$ZZ$1, 0))</f>
        <v/>
      </c>
      <c r="B130">
        <f>INDEX(resultados!$A$2:$ZZ$360, 124, MATCH($B$2, resultados!$A$1:$ZZ$1, 0))</f>
        <v/>
      </c>
      <c r="C130">
        <f>INDEX(resultados!$A$2:$ZZ$360, 124, MATCH($B$3, resultados!$A$1:$ZZ$1, 0))</f>
        <v/>
      </c>
    </row>
    <row r="131">
      <c r="A131">
        <f>INDEX(resultados!$A$2:$ZZ$360, 125, MATCH($B$1, resultados!$A$1:$ZZ$1, 0))</f>
        <v/>
      </c>
      <c r="B131">
        <f>INDEX(resultados!$A$2:$ZZ$360, 125, MATCH($B$2, resultados!$A$1:$ZZ$1, 0))</f>
        <v/>
      </c>
      <c r="C131">
        <f>INDEX(resultados!$A$2:$ZZ$360, 125, MATCH($B$3, resultados!$A$1:$ZZ$1, 0))</f>
        <v/>
      </c>
    </row>
    <row r="132">
      <c r="A132">
        <f>INDEX(resultados!$A$2:$ZZ$360, 126, MATCH($B$1, resultados!$A$1:$ZZ$1, 0))</f>
        <v/>
      </c>
      <c r="B132">
        <f>INDEX(resultados!$A$2:$ZZ$360, 126, MATCH($B$2, resultados!$A$1:$ZZ$1, 0))</f>
        <v/>
      </c>
      <c r="C132">
        <f>INDEX(resultados!$A$2:$ZZ$360, 126, MATCH($B$3, resultados!$A$1:$ZZ$1, 0))</f>
        <v/>
      </c>
    </row>
    <row r="133">
      <c r="A133">
        <f>INDEX(resultados!$A$2:$ZZ$360, 127, MATCH($B$1, resultados!$A$1:$ZZ$1, 0))</f>
        <v/>
      </c>
      <c r="B133">
        <f>INDEX(resultados!$A$2:$ZZ$360, 127, MATCH($B$2, resultados!$A$1:$ZZ$1, 0))</f>
        <v/>
      </c>
      <c r="C133">
        <f>INDEX(resultados!$A$2:$ZZ$360, 127, MATCH($B$3, resultados!$A$1:$ZZ$1, 0))</f>
        <v/>
      </c>
    </row>
    <row r="134">
      <c r="A134">
        <f>INDEX(resultados!$A$2:$ZZ$360, 128, MATCH($B$1, resultados!$A$1:$ZZ$1, 0))</f>
        <v/>
      </c>
      <c r="B134">
        <f>INDEX(resultados!$A$2:$ZZ$360, 128, MATCH($B$2, resultados!$A$1:$ZZ$1, 0))</f>
        <v/>
      </c>
      <c r="C134">
        <f>INDEX(resultados!$A$2:$ZZ$360, 128, MATCH($B$3, resultados!$A$1:$ZZ$1, 0))</f>
        <v/>
      </c>
    </row>
    <row r="135">
      <c r="A135">
        <f>INDEX(resultados!$A$2:$ZZ$360, 129, MATCH($B$1, resultados!$A$1:$ZZ$1, 0))</f>
        <v/>
      </c>
      <c r="B135">
        <f>INDEX(resultados!$A$2:$ZZ$360, 129, MATCH($B$2, resultados!$A$1:$ZZ$1, 0))</f>
        <v/>
      </c>
      <c r="C135">
        <f>INDEX(resultados!$A$2:$ZZ$360, 129, MATCH($B$3, resultados!$A$1:$ZZ$1, 0))</f>
        <v/>
      </c>
    </row>
    <row r="136">
      <c r="A136">
        <f>INDEX(resultados!$A$2:$ZZ$360, 130, MATCH($B$1, resultados!$A$1:$ZZ$1, 0))</f>
        <v/>
      </c>
      <c r="B136">
        <f>INDEX(resultados!$A$2:$ZZ$360, 130, MATCH($B$2, resultados!$A$1:$ZZ$1, 0))</f>
        <v/>
      </c>
      <c r="C136">
        <f>INDEX(resultados!$A$2:$ZZ$360, 130, MATCH($B$3, resultados!$A$1:$ZZ$1, 0))</f>
        <v/>
      </c>
    </row>
    <row r="137">
      <c r="A137">
        <f>INDEX(resultados!$A$2:$ZZ$360, 131, MATCH($B$1, resultados!$A$1:$ZZ$1, 0))</f>
        <v/>
      </c>
      <c r="B137">
        <f>INDEX(resultados!$A$2:$ZZ$360, 131, MATCH($B$2, resultados!$A$1:$ZZ$1, 0))</f>
        <v/>
      </c>
      <c r="C137">
        <f>INDEX(resultados!$A$2:$ZZ$360, 131, MATCH($B$3, resultados!$A$1:$ZZ$1, 0))</f>
        <v/>
      </c>
    </row>
    <row r="138">
      <c r="A138">
        <f>INDEX(resultados!$A$2:$ZZ$360, 132, MATCH($B$1, resultados!$A$1:$ZZ$1, 0))</f>
        <v/>
      </c>
      <c r="B138">
        <f>INDEX(resultados!$A$2:$ZZ$360, 132, MATCH($B$2, resultados!$A$1:$ZZ$1, 0))</f>
        <v/>
      </c>
      <c r="C138">
        <f>INDEX(resultados!$A$2:$ZZ$360, 132, MATCH($B$3, resultados!$A$1:$ZZ$1, 0))</f>
        <v/>
      </c>
    </row>
    <row r="139">
      <c r="A139">
        <f>INDEX(resultados!$A$2:$ZZ$360, 133, MATCH($B$1, resultados!$A$1:$ZZ$1, 0))</f>
        <v/>
      </c>
      <c r="B139">
        <f>INDEX(resultados!$A$2:$ZZ$360, 133, MATCH($B$2, resultados!$A$1:$ZZ$1, 0))</f>
        <v/>
      </c>
      <c r="C139">
        <f>INDEX(resultados!$A$2:$ZZ$360, 133, MATCH($B$3, resultados!$A$1:$ZZ$1, 0))</f>
        <v/>
      </c>
    </row>
    <row r="140">
      <c r="A140">
        <f>INDEX(resultados!$A$2:$ZZ$360, 134, MATCH($B$1, resultados!$A$1:$ZZ$1, 0))</f>
        <v/>
      </c>
      <c r="B140">
        <f>INDEX(resultados!$A$2:$ZZ$360, 134, MATCH($B$2, resultados!$A$1:$ZZ$1, 0))</f>
        <v/>
      </c>
      <c r="C140">
        <f>INDEX(resultados!$A$2:$ZZ$360, 134, MATCH($B$3, resultados!$A$1:$ZZ$1, 0))</f>
        <v/>
      </c>
    </row>
    <row r="141">
      <c r="A141">
        <f>INDEX(resultados!$A$2:$ZZ$360, 135, MATCH($B$1, resultados!$A$1:$ZZ$1, 0))</f>
        <v/>
      </c>
      <c r="B141">
        <f>INDEX(resultados!$A$2:$ZZ$360, 135, MATCH($B$2, resultados!$A$1:$ZZ$1, 0))</f>
        <v/>
      </c>
      <c r="C141">
        <f>INDEX(resultados!$A$2:$ZZ$360, 135, MATCH($B$3, resultados!$A$1:$ZZ$1, 0))</f>
        <v/>
      </c>
    </row>
    <row r="142">
      <c r="A142">
        <f>INDEX(resultados!$A$2:$ZZ$360, 136, MATCH($B$1, resultados!$A$1:$ZZ$1, 0))</f>
        <v/>
      </c>
      <c r="B142">
        <f>INDEX(resultados!$A$2:$ZZ$360, 136, MATCH($B$2, resultados!$A$1:$ZZ$1, 0))</f>
        <v/>
      </c>
      <c r="C142">
        <f>INDEX(resultados!$A$2:$ZZ$360, 136, MATCH($B$3, resultados!$A$1:$ZZ$1, 0))</f>
        <v/>
      </c>
    </row>
    <row r="143">
      <c r="A143">
        <f>INDEX(resultados!$A$2:$ZZ$360, 137, MATCH($B$1, resultados!$A$1:$ZZ$1, 0))</f>
        <v/>
      </c>
      <c r="B143">
        <f>INDEX(resultados!$A$2:$ZZ$360, 137, MATCH($B$2, resultados!$A$1:$ZZ$1, 0))</f>
        <v/>
      </c>
      <c r="C143">
        <f>INDEX(resultados!$A$2:$ZZ$360, 137, MATCH($B$3, resultados!$A$1:$ZZ$1, 0))</f>
        <v/>
      </c>
    </row>
    <row r="144">
      <c r="A144">
        <f>INDEX(resultados!$A$2:$ZZ$360, 138, MATCH($B$1, resultados!$A$1:$ZZ$1, 0))</f>
        <v/>
      </c>
      <c r="B144">
        <f>INDEX(resultados!$A$2:$ZZ$360, 138, MATCH($B$2, resultados!$A$1:$ZZ$1, 0))</f>
        <v/>
      </c>
      <c r="C144">
        <f>INDEX(resultados!$A$2:$ZZ$360, 138, MATCH($B$3, resultados!$A$1:$ZZ$1, 0))</f>
        <v/>
      </c>
    </row>
    <row r="145">
      <c r="A145">
        <f>INDEX(resultados!$A$2:$ZZ$360, 139, MATCH($B$1, resultados!$A$1:$ZZ$1, 0))</f>
        <v/>
      </c>
      <c r="B145">
        <f>INDEX(resultados!$A$2:$ZZ$360, 139, MATCH($B$2, resultados!$A$1:$ZZ$1, 0))</f>
        <v/>
      </c>
      <c r="C145">
        <f>INDEX(resultados!$A$2:$ZZ$360, 139, MATCH($B$3, resultados!$A$1:$ZZ$1, 0))</f>
        <v/>
      </c>
    </row>
    <row r="146">
      <c r="A146">
        <f>INDEX(resultados!$A$2:$ZZ$360, 140, MATCH($B$1, resultados!$A$1:$ZZ$1, 0))</f>
        <v/>
      </c>
      <c r="B146">
        <f>INDEX(resultados!$A$2:$ZZ$360, 140, MATCH($B$2, resultados!$A$1:$ZZ$1, 0))</f>
        <v/>
      </c>
      <c r="C146">
        <f>INDEX(resultados!$A$2:$ZZ$360, 140, MATCH($B$3, resultados!$A$1:$ZZ$1, 0))</f>
        <v/>
      </c>
    </row>
    <row r="147">
      <c r="A147">
        <f>INDEX(resultados!$A$2:$ZZ$360, 141, MATCH($B$1, resultados!$A$1:$ZZ$1, 0))</f>
        <v/>
      </c>
      <c r="B147">
        <f>INDEX(resultados!$A$2:$ZZ$360, 141, MATCH($B$2, resultados!$A$1:$ZZ$1, 0))</f>
        <v/>
      </c>
      <c r="C147">
        <f>INDEX(resultados!$A$2:$ZZ$360, 141, MATCH($B$3, resultados!$A$1:$ZZ$1, 0))</f>
        <v/>
      </c>
    </row>
    <row r="148">
      <c r="A148">
        <f>INDEX(resultados!$A$2:$ZZ$360, 142, MATCH($B$1, resultados!$A$1:$ZZ$1, 0))</f>
        <v/>
      </c>
      <c r="B148">
        <f>INDEX(resultados!$A$2:$ZZ$360, 142, MATCH($B$2, resultados!$A$1:$ZZ$1, 0))</f>
        <v/>
      </c>
      <c r="C148">
        <f>INDEX(resultados!$A$2:$ZZ$360, 142, MATCH($B$3, resultados!$A$1:$ZZ$1, 0))</f>
        <v/>
      </c>
    </row>
    <row r="149">
      <c r="A149">
        <f>INDEX(resultados!$A$2:$ZZ$360, 143, MATCH($B$1, resultados!$A$1:$ZZ$1, 0))</f>
        <v/>
      </c>
      <c r="B149">
        <f>INDEX(resultados!$A$2:$ZZ$360, 143, MATCH($B$2, resultados!$A$1:$ZZ$1, 0))</f>
        <v/>
      </c>
      <c r="C149">
        <f>INDEX(resultados!$A$2:$ZZ$360, 143, MATCH($B$3, resultados!$A$1:$ZZ$1, 0))</f>
        <v/>
      </c>
    </row>
    <row r="150">
      <c r="A150">
        <f>INDEX(resultados!$A$2:$ZZ$360, 144, MATCH($B$1, resultados!$A$1:$ZZ$1, 0))</f>
        <v/>
      </c>
      <c r="B150">
        <f>INDEX(resultados!$A$2:$ZZ$360, 144, MATCH($B$2, resultados!$A$1:$ZZ$1, 0))</f>
        <v/>
      </c>
      <c r="C150">
        <f>INDEX(resultados!$A$2:$ZZ$360, 144, MATCH($B$3, resultados!$A$1:$ZZ$1, 0))</f>
        <v/>
      </c>
    </row>
    <row r="151">
      <c r="A151">
        <f>INDEX(resultados!$A$2:$ZZ$360, 145, MATCH($B$1, resultados!$A$1:$ZZ$1, 0))</f>
        <v/>
      </c>
      <c r="B151">
        <f>INDEX(resultados!$A$2:$ZZ$360, 145, MATCH($B$2, resultados!$A$1:$ZZ$1, 0))</f>
        <v/>
      </c>
      <c r="C151">
        <f>INDEX(resultados!$A$2:$ZZ$360, 145, MATCH($B$3, resultados!$A$1:$ZZ$1, 0))</f>
        <v/>
      </c>
    </row>
    <row r="152">
      <c r="A152">
        <f>INDEX(resultados!$A$2:$ZZ$360, 146, MATCH($B$1, resultados!$A$1:$ZZ$1, 0))</f>
        <v/>
      </c>
      <c r="B152">
        <f>INDEX(resultados!$A$2:$ZZ$360, 146, MATCH($B$2, resultados!$A$1:$ZZ$1, 0))</f>
        <v/>
      </c>
      <c r="C152">
        <f>INDEX(resultados!$A$2:$ZZ$360, 146, MATCH($B$3, resultados!$A$1:$ZZ$1, 0))</f>
        <v/>
      </c>
    </row>
    <row r="153">
      <c r="A153">
        <f>INDEX(resultados!$A$2:$ZZ$360, 147, MATCH($B$1, resultados!$A$1:$ZZ$1, 0))</f>
        <v/>
      </c>
      <c r="B153">
        <f>INDEX(resultados!$A$2:$ZZ$360, 147, MATCH($B$2, resultados!$A$1:$ZZ$1, 0))</f>
        <v/>
      </c>
      <c r="C153">
        <f>INDEX(resultados!$A$2:$ZZ$360, 147, MATCH($B$3, resultados!$A$1:$ZZ$1, 0))</f>
        <v/>
      </c>
    </row>
    <row r="154">
      <c r="A154">
        <f>INDEX(resultados!$A$2:$ZZ$360, 148, MATCH($B$1, resultados!$A$1:$ZZ$1, 0))</f>
        <v/>
      </c>
      <c r="B154">
        <f>INDEX(resultados!$A$2:$ZZ$360, 148, MATCH($B$2, resultados!$A$1:$ZZ$1, 0))</f>
        <v/>
      </c>
      <c r="C154">
        <f>INDEX(resultados!$A$2:$ZZ$360, 148, MATCH($B$3, resultados!$A$1:$ZZ$1, 0))</f>
        <v/>
      </c>
    </row>
    <row r="155">
      <c r="A155">
        <f>INDEX(resultados!$A$2:$ZZ$360, 149, MATCH($B$1, resultados!$A$1:$ZZ$1, 0))</f>
        <v/>
      </c>
      <c r="B155">
        <f>INDEX(resultados!$A$2:$ZZ$360, 149, MATCH($B$2, resultados!$A$1:$ZZ$1, 0))</f>
        <v/>
      </c>
      <c r="C155">
        <f>INDEX(resultados!$A$2:$ZZ$360, 149, MATCH($B$3, resultados!$A$1:$ZZ$1, 0))</f>
        <v/>
      </c>
    </row>
    <row r="156">
      <c r="A156">
        <f>INDEX(resultados!$A$2:$ZZ$360, 150, MATCH($B$1, resultados!$A$1:$ZZ$1, 0))</f>
        <v/>
      </c>
      <c r="B156">
        <f>INDEX(resultados!$A$2:$ZZ$360, 150, MATCH($B$2, resultados!$A$1:$ZZ$1, 0))</f>
        <v/>
      </c>
      <c r="C156">
        <f>INDEX(resultados!$A$2:$ZZ$360, 150, MATCH($B$3, resultados!$A$1:$ZZ$1, 0))</f>
        <v/>
      </c>
    </row>
    <row r="157">
      <c r="A157">
        <f>INDEX(resultados!$A$2:$ZZ$360, 151, MATCH($B$1, resultados!$A$1:$ZZ$1, 0))</f>
        <v/>
      </c>
      <c r="B157">
        <f>INDEX(resultados!$A$2:$ZZ$360, 151, MATCH($B$2, resultados!$A$1:$ZZ$1, 0))</f>
        <v/>
      </c>
      <c r="C157">
        <f>INDEX(resultados!$A$2:$ZZ$360, 151, MATCH($B$3, resultados!$A$1:$ZZ$1, 0))</f>
        <v/>
      </c>
    </row>
    <row r="158">
      <c r="A158">
        <f>INDEX(resultados!$A$2:$ZZ$360, 152, MATCH($B$1, resultados!$A$1:$ZZ$1, 0))</f>
        <v/>
      </c>
      <c r="B158">
        <f>INDEX(resultados!$A$2:$ZZ$360, 152, MATCH($B$2, resultados!$A$1:$ZZ$1, 0))</f>
        <v/>
      </c>
      <c r="C158">
        <f>INDEX(resultados!$A$2:$ZZ$360, 152, MATCH($B$3, resultados!$A$1:$ZZ$1, 0))</f>
        <v/>
      </c>
    </row>
    <row r="159">
      <c r="A159">
        <f>INDEX(resultados!$A$2:$ZZ$360, 153, MATCH($B$1, resultados!$A$1:$ZZ$1, 0))</f>
        <v/>
      </c>
      <c r="B159">
        <f>INDEX(resultados!$A$2:$ZZ$360, 153, MATCH($B$2, resultados!$A$1:$ZZ$1, 0))</f>
        <v/>
      </c>
      <c r="C159">
        <f>INDEX(resultados!$A$2:$ZZ$360, 153, MATCH($B$3, resultados!$A$1:$ZZ$1, 0))</f>
        <v/>
      </c>
    </row>
    <row r="160">
      <c r="A160">
        <f>INDEX(resultados!$A$2:$ZZ$360, 154, MATCH($B$1, resultados!$A$1:$ZZ$1, 0))</f>
        <v/>
      </c>
      <c r="B160">
        <f>INDEX(resultados!$A$2:$ZZ$360, 154, MATCH($B$2, resultados!$A$1:$ZZ$1, 0))</f>
        <v/>
      </c>
      <c r="C160">
        <f>INDEX(resultados!$A$2:$ZZ$360, 154, MATCH($B$3, resultados!$A$1:$ZZ$1, 0))</f>
        <v/>
      </c>
    </row>
    <row r="161">
      <c r="A161">
        <f>INDEX(resultados!$A$2:$ZZ$360, 155, MATCH($B$1, resultados!$A$1:$ZZ$1, 0))</f>
        <v/>
      </c>
      <c r="B161">
        <f>INDEX(resultados!$A$2:$ZZ$360, 155, MATCH($B$2, resultados!$A$1:$ZZ$1, 0))</f>
        <v/>
      </c>
      <c r="C161">
        <f>INDEX(resultados!$A$2:$ZZ$360, 155, MATCH($B$3, resultados!$A$1:$ZZ$1, 0))</f>
        <v/>
      </c>
    </row>
    <row r="162">
      <c r="A162">
        <f>INDEX(resultados!$A$2:$ZZ$360, 156, MATCH($B$1, resultados!$A$1:$ZZ$1, 0))</f>
        <v/>
      </c>
      <c r="B162">
        <f>INDEX(resultados!$A$2:$ZZ$360, 156, MATCH($B$2, resultados!$A$1:$ZZ$1, 0))</f>
        <v/>
      </c>
      <c r="C162">
        <f>INDEX(resultados!$A$2:$ZZ$360, 156, MATCH($B$3, resultados!$A$1:$ZZ$1, 0))</f>
        <v/>
      </c>
    </row>
    <row r="163">
      <c r="A163">
        <f>INDEX(resultados!$A$2:$ZZ$360, 157, MATCH($B$1, resultados!$A$1:$ZZ$1, 0))</f>
        <v/>
      </c>
      <c r="B163">
        <f>INDEX(resultados!$A$2:$ZZ$360, 157, MATCH($B$2, resultados!$A$1:$ZZ$1, 0))</f>
        <v/>
      </c>
      <c r="C163">
        <f>INDEX(resultados!$A$2:$ZZ$360, 157, MATCH($B$3, resultados!$A$1:$ZZ$1, 0))</f>
        <v/>
      </c>
    </row>
    <row r="164">
      <c r="A164">
        <f>INDEX(resultados!$A$2:$ZZ$360, 158, MATCH($B$1, resultados!$A$1:$ZZ$1, 0))</f>
        <v/>
      </c>
      <c r="B164">
        <f>INDEX(resultados!$A$2:$ZZ$360, 158, MATCH($B$2, resultados!$A$1:$ZZ$1, 0))</f>
        <v/>
      </c>
      <c r="C164">
        <f>INDEX(resultados!$A$2:$ZZ$360, 158, MATCH($B$3, resultados!$A$1:$ZZ$1, 0))</f>
        <v/>
      </c>
    </row>
    <row r="165">
      <c r="A165">
        <f>INDEX(resultados!$A$2:$ZZ$360, 159, MATCH($B$1, resultados!$A$1:$ZZ$1, 0))</f>
        <v/>
      </c>
      <c r="B165">
        <f>INDEX(resultados!$A$2:$ZZ$360, 159, MATCH($B$2, resultados!$A$1:$ZZ$1, 0))</f>
        <v/>
      </c>
      <c r="C165">
        <f>INDEX(resultados!$A$2:$ZZ$360, 159, MATCH($B$3, resultados!$A$1:$ZZ$1, 0))</f>
        <v/>
      </c>
    </row>
    <row r="166">
      <c r="A166">
        <f>INDEX(resultados!$A$2:$ZZ$360, 160, MATCH($B$1, resultados!$A$1:$ZZ$1, 0))</f>
        <v/>
      </c>
      <c r="B166">
        <f>INDEX(resultados!$A$2:$ZZ$360, 160, MATCH($B$2, resultados!$A$1:$ZZ$1, 0))</f>
        <v/>
      </c>
      <c r="C166">
        <f>INDEX(resultados!$A$2:$ZZ$360, 160, MATCH($B$3, resultados!$A$1:$ZZ$1, 0))</f>
        <v/>
      </c>
    </row>
    <row r="167">
      <c r="A167">
        <f>INDEX(resultados!$A$2:$ZZ$360, 161, MATCH($B$1, resultados!$A$1:$ZZ$1, 0))</f>
        <v/>
      </c>
      <c r="B167">
        <f>INDEX(resultados!$A$2:$ZZ$360, 161, MATCH($B$2, resultados!$A$1:$ZZ$1, 0))</f>
        <v/>
      </c>
      <c r="C167">
        <f>INDEX(resultados!$A$2:$ZZ$360, 161, MATCH($B$3, resultados!$A$1:$ZZ$1, 0))</f>
        <v/>
      </c>
    </row>
    <row r="168">
      <c r="A168">
        <f>INDEX(resultados!$A$2:$ZZ$360, 162, MATCH($B$1, resultados!$A$1:$ZZ$1, 0))</f>
        <v/>
      </c>
      <c r="B168">
        <f>INDEX(resultados!$A$2:$ZZ$360, 162, MATCH($B$2, resultados!$A$1:$ZZ$1, 0))</f>
        <v/>
      </c>
      <c r="C168">
        <f>INDEX(resultados!$A$2:$ZZ$360, 162, MATCH($B$3, resultados!$A$1:$ZZ$1, 0))</f>
        <v/>
      </c>
    </row>
    <row r="169">
      <c r="A169">
        <f>INDEX(resultados!$A$2:$ZZ$360, 163, MATCH($B$1, resultados!$A$1:$ZZ$1, 0))</f>
        <v/>
      </c>
      <c r="B169">
        <f>INDEX(resultados!$A$2:$ZZ$360, 163, MATCH($B$2, resultados!$A$1:$ZZ$1, 0))</f>
        <v/>
      </c>
      <c r="C169">
        <f>INDEX(resultados!$A$2:$ZZ$360, 163, MATCH($B$3, resultados!$A$1:$ZZ$1, 0))</f>
        <v/>
      </c>
    </row>
    <row r="170">
      <c r="A170">
        <f>INDEX(resultados!$A$2:$ZZ$360, 164, MATCH($B$1, resultados!$A$1:$ZZ$1, 0))</f>
        <v/>
      </c>
      <c r="B170">
        <f>INDEX(resultados!$A$2:$ZZ$360, 164, MATCH($B$2, resultados!$A$1:$ZZ$1, 0))</f>
        <v/>
      </c>
      <c r="C170">
        <f>INDEX(resultados!$A$2:$ZZ$360, 164, MATCH($B$3, resultados!$A$1:$ZZ$1, 0))</f>
        <v/>
      </c>
    </row>
    <row r="171">
      <c r="A171">
        <f>INDEX(resultados!$A$2:$ZZ$360, 165, MATCH($B$1, resultados!$A$1:$ZZ$1, 0))</f>
        <v/>
      </c>
      <c r="B171">
        <f>INDEX(resultados!$A$2:$ZZ$360, 165, MATCH($B$2, resultados!$A$1:$ZZ$1, 0))</f>
        <v/>
      </c>
      <c r="C171">
        <f>INDEX(resultados!$A$2:$ZZ$360, 165, MATCH($B$3, resultados!$A$1:$ZZ$1, 0))</f>
        <v/>
      </c>
    </row>
    <row r="172">
      <c r="A172">
        <f>INDEX(resultados!$A$2:$ZZ$360, 166, MATCH($B$1, resultados!$A$1:$ZZ$1, 0))</f>
        <v/>
      </c>
      <c r="B172">
        <f>INDEX(resultados!$A$2:$ZZ$360, 166, MATCH($B$2, resultados!$A$1:$ZZ$1, 0))</f>
        <v/>
      </c>
      <c r="C172">
        <f>INDEX(resultados!$A$2:$ZZ$360, 166, MATCH($B$3, resultados!$A$1:$ZZ$1, 0))</f>
        <v/>
      </c>
    </row>
    <row r="173">
      <c r="A173">
        <f>INDEX(resultados!$A$2:$ZZ$360, 167, MATCH($B$1, resultados!$A$1:$ZZ$1, 0))</f>
        <v/>
      </c>
      <c r="B173">
        <f>INDEX(resultados!$A$2:$ZZ$360, 167, MATCH($B$2, resultados!$A$1:$ZZ$1, 0))</f>
        <v/>
      </c>
      <c r="C173">
        <f>INDEX(resultados!$A$2:$ZZ$360, 167, MATCH($B$3, resultados!$A$1:$ZZ$1, 0))</f>
        <v/>
      </c>
    </row>
    <row r="174">
      <c r="A174">
        <f>INDEX(resultados!$A$2:$ZZ$360, 168, MATCH($B$1, resultados!$A$1:$ZZ$1, 0))</f>
        <v/>
      </c>
      <c r="B174">
        <f>INDEX(resultados!$A$2:$ZZ$360, 168, MATCH($B$2, resultados!$A$1:$ZZ$1, 0))</f>
        <v/>
      </c>
      <c r="C174">
        <f>INDEX(resultados!$A$2:$ZZ$360, 168, MATCH($B$3, resultados!$A$1:$ZZ$1, 0))</f>
        <v/>
      </c>
    </row>
    <row r="175">
      <c r="A175">
        <f>INDEX(resultados!$A$2:$ZZ$360, 169, MATCH($B$1, resultados!$A$1:$ZZ$1, 0))</f>
        <v/>
      </c>
      <c r="B175">
        <f>INDEX(resultados!$A$2:$ZZ$360, 169, MATCH($B$2, resultados!$A$1:$ZZ$1, 0))</f>
        <v/>
      </c>
      <c r="C175">
        <f>INDEX(resultados!$A$2:$ZZ$360, 169, MATCH($B$3, resultados!$A$1:$ZZ$1, 0))</f>
        <v/>
      </c>
    </row>
    <row r="176">
      <c r="A176">
        <f>INDEX(resultados!$A$2:$ZZ$360, 170, MATCH($B$1, resultados!$A$1:$ZZ$1, 0))</f>
        <v/>
      </c>
      <c r="B176">
        <f>INDEX(resultados!$A$2:$ZZ$360, 170, MATCH($B$2, resultados!$A$1:$ZZ$1, 0))</f>
        <v/>
      </c>
      <c r="C176">
        <f>INDEX(resultados!$A$2:$ZZ$360, 170, MATCH($B$3, resultados!$A$1:$ZZ$1, 0))</f>
        <v/>
      </c>
    </row>
    <row r="177">
      <c r="A177">
        <f>INDEX(resultados!$A$2:$ZZ$360, 171, MATCH($B$1, resultados!$A$1:$ZZ$1, 0))</f>
        <v/>
      </c>
      <c r="B177">
        <f>INDEX(resultados!$A$2:$ZZ$360, 171, MATCH($B$2, resultados!$A$1:$ZZ$1, 0))</f>
        <v/>
      </c>
      <c r="C177">
        <f>INDEX(resultados!$A$2:$ZZ$360, 171, MATCH($B$3, resultados!$A$1:$ZZ$1, 0))</f>
        <v/>
      </c>
    </row>
    <row r="178">
      <c r="A178">
        <f>INDEX(resultados!$A$2:$ZZ$360, 172, MATCH($B$1, resultados!$A$1:$ZZ$1, 0))</f>
        <v/>
      </c>
      <c r="B178">
        <f>INDEX(resultados!$A$2:$ZZ$360, 172, MATCH($B$2, resultados!$A$1:$ZZ$1, 0))</f>
        <v/>
      </c>
      <c r="C178">
        <f>INDEX(resultados!$A$2:$ZZ$360, 172, MATCH($B$3, resultados!$A$1:$ZZ$1, 0))</f>
        <v/>
      </c>
    </row>
    <row r="179">
      <c r="A179">
        <f>INDEX(resultados!$A$2:$ZZ$360, 173, MATCH($B$1, resultados!$A$1:$ZZ$1, 0))</f>
        <v/>
      </c>
      <c r="B179">
        <f>INDEX(resultados!$A$2:$ZZ$360, 173, MATCH($B$2, resultados!$A$1:$ZZ$1, 0))</f>
        <v/>
      </c>
      <c r="C179">
        <f>INDEX(resultados!$A$2:$ZZ$360, 173, MATCH($B$3, resultados!$A$1:$ZZ$1, 0))</f>
        <v/>
      </c>
    </row>
    <row r="180">
      <c r="A180">
        <f>INDEX(resultados!$A$2:$ZZ$360, 174, MATCH($B$1, resultados!$A$1:$ZZ$1, 0))</f>
        <v/>
      </c>
      <c r="B180">
        <f>INDEX(resultados!$A$2:$ZZ$360, 174, MATCH($B$2, resultados!$A$1:$ZZ$1, 0))</f>
        <v/>
      </c>
      <c r="C180">
        <f>INDEX(resultados!$A$2:$ZZ$360, 174, MATCH($B$3, resultados!$A$1:$ZZ$1, 0))</f>
        <v/>
      </c>
    </row>
    <row r="181">
      <c r="A181">
        <f>INDEX(resultados!$A$2:$ZZ$360, 175, MATCH($B$1, resultados!$A$1:$ZZ$1, 0))</f>
        <v/>
      </c>
      <c r="B181">
        <f>INDEX(resultados!$A$2:$ZZ$360, 175, MATCH($B$2, resultados!$A$1:$ZZ$1, 0))</f>
        <v/>
      </c>
      <c r="C181">
        <f>INDEX(resultados!$A$2:$ZZ$360, 175, MATCH($B$3, resultados!$A$1:$ZZ$1, 0))</f>
        <v/>
      </c>
    </row>
    <row r="182">
      <c r="A182">
        <f>INDEX(resultados!$A$2:$ZZ$360, 176, MATCH($B$1, resultados!$A$1:$ZZ$1, 0))</f>
        <v/>
      </c>
      <c r="B182">
        <f>INDEX(resultados!$A$2:$ZZ$360, 176, MATCH($B$2, resultados!$A$1:$ZZ$1, 0))</f>
        <v/>
      </c>
      <c r="C182">
        <f>INDEX(resultados!$A$2:$ZZ$360, 176, MATCH($B$3, resultados!$A$1:$ZZ$1, 0))</f>
        <v/>
      </c>
    </row>
    <row r="183">
      <c r="A183">
        <f>INDEX(resultados!$A$2:$ZZ$360, 177, MATCH($B$1, resultados!$A$1:$ZZ$1, 0))</f>
        <v/>
      </c>
      <c r="B183">
        <f>INDEX(resultados!$A$2:$ZZ$360, 177, MATCH($B$2, resultados!$A$1:$ZZ$1, 0))</f>
        <v/>
      </c>
      <c r="C183">
        <f>INDEX(resultados!$A$2:$ZZ$360, 177, MATCH($B$3, resultados!$A$1:$ZZ$1, 0))</f>
        <v/>
      </c>
    </row>
    <row r="184">
      <c r="A184">
        <f>INDEX(resultados!$A$2:$ZZ$360, 178, MATCH($B$1, resultados!$A$1:$ZZ$1, 0))</f>
        <v/>
      </c>
      <c r="B184">
        <f>INDEX(resultados!$A$2:$ZZ$360, 178, MATCH($B$2, resultados!$A$1:$ZZ$1, 0))</f>
        <v/>
      </c>
      <c r="C184">
        <f>INDEX(resultados!$A$2:$ZZ$360, 178, MATCH($B$3, resultados!$A$1:$ZZ$1, 0))</f>
        <v/>
      </c>
    </row>
    <row r="185">
      <c r="A185">
        <f>INDEX(resultados!$A$2:$ZZ$360, 179, MATCH($B$1, resultados!$A$1:$ZZ$1, 0))</f>
        <v/>
      </c>
      <c r="B185">
        <f>INDEX(resultados!$A$2:$ZZ$360, 179, MATCH($B$2, resultados!$A$1:$ZZ$1, 0))</f>
        <v/>
      </c>
      <c r="C185">
        <f>INDEX(resultados!$A$2:$ZZ$360, 179, MATCH($B$3, resultados!$A$1:$ZZ$1, 0))</f>
        <v/>
      </c>
    </row>
    <row r="186">
      <c r="A186">
        <f>INDEX(resultados!$A$2:$ZZ$360, 180, MATCH($B$1, resultados!$A$1:$ZZ$1, 0))</f>
        <v/>
      </c>
      <c r="B186">
        <f>INDEX(resultados!$A$2:$ZZ$360, 180, MATCH($B$2, resultados!$A$1:$ZZ$1, 0))</f>
        <v/>
      </c>
      <c r="C186">
        <f>INDEX(resultados!$A$2:$ZZ$360, 180, MATCH($B$3, resultados!$A$1:$ZZ$1, 0))</f>
        <v/>
      </c>
    </row>
    <row r="187">
      <c r="A187">
        <f>INDEX(resultados!$A$2:$ZZ$360, 181, MATCH($B$1, resultados!$A$1:$ZZ$1, 0))</f>
        <v/>
      </c>
      <c r="B187">
        <f>INDEX(resultados!$A$2:$ZZ$360, 181, MATCH($B$2, resultados!$A$1:$ZZ$1, 0))</f>
        <v/>
      </c>
      <c r="C187">
        <f>INDEX(resultados!$A$2:$ZZ$360, 181, MATCH($B$3, resultados!$A$1:$ZZ$1, 0))</f>
        <v/>
      </c>
    </row>
    <row r="188">
      <c r="A188">
        <f>INDEX(resultados!$A$2:$ZZ$360, 182, MATCH($B$1, resultados!$A$1:$ZZ$1, 0))</f>
        <v/>
      </c>
      <c r="B188">
        <f>INDEX(resultados!$A$2:$ZZ$360, 182, MATCH($B$2, resultados!$A$1:$ZZ$1, 0))</f>
        <v/>
      </c>
      <c r="C188">
        <f>INDEX(resultados!$A$2:$ZZ$360, 182, MATCH($B$3, resultados!$A$1:$ZZ$1, 0))</f>
        <v/>
      </c>
    </row>
    <row r="189">
      <c r="A189">
        <f>INDEX(resultados!$A$2:$ZZ$360, 183, MATCH($B$1, resultados!$A$1:$ZZ$1, 0))</f>
        <v/>
      </c>
      <c r="B189">
        <f>INDEX(resultados!$A$2:$ZZ$360, 183, MATCH($B$2, resultados!$A$1:$ZZ$1, 0))</f>
        <v/>
      </c>
      <c r="C189">
        <f>INDEX(resultados!$A$2:$ZZ$360, 183, MATCH($B$3, resultados!$A$1:$ZZ$1, 0))</f>
        <v/>
      </c>
    </row>
    <row r="190">
      <c r="A190">
        <f>INDEX(resultados!$A$2:$ZZ$360, 184, MATCH($B$1, resultados!$A$1:$ZZ$1, 0))</f>
        <v/>
      </c>
      <c r="B190">
        <f>INDEX(resultados!$A$2:$ZZ$360, 184, MATCH($B$2, resultados!$A$1:$ZZ$1, 0))</f>
        <v/>
      </c>
      <c r="C190">
        <f>INDEX(resultados!$A$2:$ZZ$360, 184, MATCH($B$3, resultados!$A$1:$ZZ$1, 0))</f>
        <v/>
      </c>
    </row>
    <row r="191">
      <c r="A191">
        <f>INDEX(resultados!$A$2:$ZZ$360, 185, MATCH($B$1, resultados!$A$1:$ZZ$1, 0))</f>
        <v/>
      </c>
      <c r="B191">
        <f>INDEX(resultados!$A$2:$ZZ$360, 185, MATCH($B$2, resultados!$A$1:$ZZ$1, 0))</f>
        <v/>
      </c>
      <c r="C191">
        <f>INDEX(resultados!$A$2:$ZZ$360, 185, MATCH($B$3, resultados!$A$1:$ZZ$1, 0))</f>
        <v/>
      </c>
    </row>
    <row r="192">
      <c r="A192">
        <f>INDEX(resultados!$A$2:$ZZ$360, 186, MATCH($B$1, resultados!$A$1:$ZZ$1, 0))</f>
        <v/>
      </c>
      <c r="B192">
        <f>INDEX(resultados!$A$2:$ZZ$360, 186, MATCH($B$2, resultados!$A$1:$ZZ$1, 0))</f>
        <v/>
      </c>
      <c r="C192">
        <f>INDEX(resultados!$A$2:$ZZ$360, 186, MATCH($B$3, resultados!$A$1:$ZZ$1, 0))</f>
        <v/>
      </c>
    </row>
    <row r="193">
      <c r="A193">
        <f>INDEX(resultados!$A$2:$ZZ$360, 187, MATCH($B$1, resultados!$A$1:$ZZ$1, 0))</f>
        <v/>
      </c>
      <c r="B193">
        <f>INDEX(resultados!$A$2:$ZZ$360, 187, MATCH($B$2, resultados!$A$1:$ZZ$1, 0))</f>
        <v/>
      </c>
      <c r="C193">
        <f>INDEX(resultados!$A$2:$ZZ$360, 187, MATCH($B$3, resultados!$A$1:$ZZ$1, 0))</f>
        <v/>
      </c>
    </row>
    <row r="194">
      <c r="A194">
        <f>INDEX(resultados!$A$2:$ZZ$360, 188, MATCH($B$1, resultados!$A$1:$ZZ$1, 0))</f>
        <v/>
      </c>
      <c r="B194">
        <f>INDEX(resultados!$A$2:$ZZ$360, 188, MATCH($B$2, resultados!$A$1:$ZZ$1, 0))</f>
        <v/>
      </c>
      <c r="C194">
        <f>INDEX(resultados!$A$2:$ZZ$360, 188, MATCH($B$3, resultados!$A$1:$ZZ$1, 0))</f>
        <v/>
      </c>
    </row>
    <row r="195">
      <c r="A195">
        <f>INDEX(resultados!$A$2:$ZZ$360, 189, MATCH($B$1, resultados!$A$1:$ZZ$1, 0))</f>
        <v/>
      </c>
      <c r="B195">
        <f>INDEX(resultados!$A$2:$ZZ$360, 189, MATCH($B$2, resultados!$A$1:$ZZ$1, 0))</f>
        <v/>
      </c>
      <c r="C195">
        <f>INDEX(resultados!$A$2:$ZZ$360, 189, MATCH($B$3, resultados!$A$1:$ZZ$1, 0))</f>
        <v/>
      </c>
    </row>
    <row r="196">
      <c r="A196">
        <f>INDEX(resultados!$A$2:$ZZ$360, 190, MATCH($B$1, resultados!$A$1:$ZZ$1, 0))</f>
        <v/>
      </c>
      <c r="B196">
        <f>INDEX(resultados!$A$2:$ZZ$360, 190, MATCH($B$2, resultados!$A$1:$ZZ$1, 0))</f>
        <v/>
      </c>
      <c r="C196">
        <f>INDEX(resultados!$A$2:$ZZ$360, 190, MATCH($B$3, resultados!$A$1:$ZZ$1, 0))</f>
        <v/>
      </c>
    </row>
    <row r="197">
      <c r="A197">
        <f>INDEX(resultados!$A$2:$ZZ$360, 191, MATCH($B$1, resultados!$A$1:$ZZ$1, 0))</f>
        <v/>
      </c>
      <c r="B197">
        <f>INDEX(resultados!$A$2:$ZZ$360, 191, MATCH($B$2, resultados!$A$1:$ZZ$1, 0))</f>
        <v/>
      </c>
      <c r="C197">
        <f>INDEX(resultados!$A$2:$ZZ$360, 191, MATCH($B$3, resultados!$A$1:$ZZ$1, 0))</f>
        <v/>
      </c>
    </row>
    <row r="198">
      <c r="A198">
        <f>INDEX(resultados!$A$2:$ZZ$360, 192, MATCH($B$1, resultados!$A$1:$ZZ$1, 0))</f>
        <v/>
      </c>
      <c r="B198">
        <f>INDEX(resultados!$A$2:$ZZ$360, 192, MATCH($B$2, resultados!$A$1:$ZZ$1, 0))</f>
        <v/>
      </c>
      <c r="C198">
        <f>INDEX(resultados!$A$2:$ZZ$360, 192, MATCH($B$3, resultados!$A$1:$ZZ$1, 0))</f>
        <v/>
      </c>
    </row>
    <row r="199">
      <c r="A199">
        <f>INDEX(resultados!$A$2:$ZZ$360, 193, MATCH($B$1, resultados!$A$1:$ZZ$1, 0))</f>
        <v/>
      </c>
      <c r="B199">
        <f>INDEX(resultados!$A$2:$ZZ$360, 193, MATCH($B$2, resultados!$A$1:$ZZ$1, 0))</f>
        <v/>
      </c>
      <c r="C199">
        <f>INDEX(resultados!$A$2:$ZZ$360, 193, MATCH($B$3, resultados!$A$1:$ZZ$1, 0))</f>
        <v/>
      </c>
    </row>
    <row r="200">
      <c r="A200">
        <f>INDEX(resultados!$A$2:$ZZ$360, 194, MATCH($B$1, resultados!$A$1:$ZZ$1, 0))</f>
        <v/>
      </c>
      <c r="B200">
        <f>INDEX(resultados!$A$2:$ZZ$360, 194, MATCH($B$2, resultados!$A$1:$ZZ$1, 0))</f>
        <v/>
      </c>
      <c r="C200">
        <f>INDEX(resultados!$A$2:$ZZ$360, 194, MATCH($B$3, resultados!$A$1:$ZZ$1, 0))</f>
        <v/>
      </c>
    </row>
    <row r="201">
      <c r="A201">
        <f>INDEX(resultados!$A$2:$ZZ$360, 195, MATCH($B$1, resultados!$A$1:$ZZ$1, 0))</f>
        <v/>
      </c>
      <c r="B201">
        <f>INDEX(resultados!$A$2:$ZZ$360, 195, MATCH($B$2, resultados!$A$1:$ZZ$1, 0))</f>
        <v/>
      </c>
      <c r="C201">
        <f>INDEX(resultados!$A$2:$ZZ$360, 195, MATCH($B$3, resultados!$A$1:$ZZ$1, 0))</f>
        <v/>
      </c>
    </row>
    <row r="202">
      <c r="A202">
        <f>INDEX(resultados!$A$2:$ZZ$360, 196, MATCH($B$1, resultados!$A$1:$ZZ$1, 0))</f>
        <v/>
      </c>
      <c r="B202">
        <f>INDEX(resultados!$A$2:$ZZ$360, 196, MATCH($B$2, resultados!$A$1:$ZZ$1, 0))</f>
        <v/>
      </c>
      <c r="C202">
        <f>INDEX(resultados!$A$2:$ZZ$360, 196, MATCH($B$3, resultados!$A$1:$ZZ$1, 0))</f>
        <v/>
      </c>
    </row>
    <row r="203">
      <c r="A203">
        <f>INDEX(resultados!$A$2:$ZZ$360, 197, MATCH($B$1, resultados!$A$1:$ZZ$1, 0))</f>
        <v/>
      </c>
      <c r="B203">
        <f>INDEX(resultados!$A$2:$ZZ$360, 197, MATCH($B$2, resultados!$A$1:$ZZ$1, 0))</f>
        <v/>
      </c>
      <c r="C203">
        <f>INDEX(resultados!$A$2:$ZZ$360, 197, MATCH($B$3, resultados!$A$1:$ZZ$1, 0))</f>
        <v/>
      </c>
    </row>
    <row r="204">
      <c r="A204">
        <f>INDEX(resultados!$A$2:$ZZ$360, 198, MATCH($B$1, resultados!$A$1:$ZZ$1, 0))</f>
        <v/>
      </c>
      <c r="B204">
        <f>INDEX(resultados!$A$2:$ZZ$360, 198, MATCH($B$2, resultados!$A$1:$ZZ$1, 0))</f>
        <v/>
      </c>
      <c r="C204">
        <f>INDEX(resultados!$A$2:$ZZ$360, 198, MATCH($B$3, resultados!$A$1:$ZZ$1, 0))</f>
        <v/>
      </c>
    </row>
    <row r="205">
      <c r="A205">
        <f>INDEX(resultados!$A$2:$ZZ$360, 199, MATCH($B$1, resultados!$A$1:$ZZ$1, 0))</f>
        <v/>
      </c>
      <c r="B205">
        <f>INDEX(resultados!$A$2:$ZZ$360, 199, MATCH($B$2, resultados!$A$1:$ZZ$1, 0))</f>
        <v/>
      </c>
      <c r="C205">
        <f>INDEX(resultados!$A$2:$ZZ$360, 199, MATCH($B$3, resultados!$A$1:$ZZ$1, 0))</f>
        <v/>
      </c>
    </row>
    <row r="206">
      <c r="A206">
        <f>INDEX(resultados!$A$2:$ZZ$360, 200, MATCH($B$1, resultados!$A$1:$ZZ$1, 0))</f>
        <v/>
      </c>
      <c r="B206">
        <f>INDEX(resultados!$A$2:$ZZ$360, 200, MATCH($B$2, resultados!$A$1:$ZZ$1, 0))</f>
        <v/>
      </c>
      <c r="C206">
        <f>INDEX(resultados!$A$2:$ZZ$360, 200, MATCH($B$3, resultados!$A$1:$ZZ$1, 0))</f>
        <v/>
      </c>
    </row>
    <row r="207">
      <c r="A207">
        <f>INDEX(resultados!$A$2:$ZZ$360, 201, MATCH($B$1, resultados!$A$1:$ZZ$1, 0))</f>
        <v/>
      </c>
      <c r="B207">
        <f>INDEX(resultados!$A$2:$ZZ$360, 201, MATCH($B$2, resultados!$A$1:$ZZ$1, 0))</f>
        <v/>
      </c>
      <c r="C207">
        <f>INDEX(resultados!$A$2:$ZZ$360, 201, MATCH($B$3, resultados!$A$1:$ZZ$1, 0))</f>
        <v/>
      </c>
    </row>
    <row r="208">
      <c r="A208">
        <f>INDEX(resultados!$A$2:$ZZ$360, 202, MATCH($B$1, resultados!$A$1:$ZZ$1, 0))</f>
        <v/>
      </c>
      <c r="B208">
        <f>INDEX(resultados!$A$2:$ZZ$360, 202, MATCH($B$2, resultados!$A$1:$ZZ$1, 0))</f>
        <v/>
      </c>
      <c r="C208">
        <f>INDEX(resultados!$A$2:$ZZ$360, 202, MATCH($B$3, resultados!$A$1:$ZZ$1, 0))</f>
        <v/>
      </c>
    </row>
    <row r="209">
      <c r="A209">
        <f>INDEX(resultados!$A$2:$ZZ$360, 203, MATCH($B$1, resultados!$A$1:$ZZ$1, 0))</f>
        <v/>
      </c>
      <c r="B209">
        <f>INDEX(resultados!$A$2:$ZZ$360, 203, MATCH($B$2, resultados!$A$1:$ZZ$1, 0))</f>
        <v/>
      </c>
      <c r="C209">
        <f>INDEX(resultados!$A$2:$ZZ$360, 203, MATCH($B$3, resultados!$A$1:$ZZ$1, 0))</f>
        <v/>
      </c>
    </row>
    <row r="210">
      <c r="A210">
        <f>INDEX(resultados!$A$2:$ZZ$360, 204, MATCH($B$1, resultados!$A$1:$ZZ$1, 0))</f>
        <v/>
      </c>
      <c r="B210">
        <f>INDEX(resultados!$A$2:$ZZ$360, 204, MATCH($B$2, resultados!$A$1:$ZZ$1, 0))</f>
        <v/>
      </c>
      <c r="C210">
        <f>INDEX(resultados!$A$2:$ZZ$360, 204, MATCH($B$3, resultados!$A$1:$ZZ$1, 0))</f>
        <v/>
      </c>
    </row>
    <row r="211">
      <c r="A211">
        <f>INDEX(resultados!$A$2:$ZZ$360, 205, MATCH($B$1, resultados!$A$1:$ZZ$1, 0))</f>
        <v/>
      </c>
      <c r="B211">
        <f>INDEX(resultados!$A$2:$ZZ$360, 205, MATCH($B$2, resultados!$A$1:$ZZ$1, 0))</f>
        <v/>
      </c>
      <c r="C211">
        <f>INDEX(resultados!$A$2:$ZZ$360, 205, MATCH($B$3, resultados!$A$1:$ZZ$1, 0))</f>
        <v/>
      </c>
    </row>
    <row r="212">
      <c r="A212">
        <f>INDEX(resultados!$A$2:$ZZ$360, 206, MATCH($B$1, resultados!$A$1:$ZZ$1, 0))</f>
        <v/>
      </c>
      <c r="B212">
        <f>INDEX(resultados!$A$2:$ZZ$360, 206, MATCH($B$2, resultados!$A$1:$ZZ$1, 0))</f>
        <v/>
      </c>
      <c r="C212">
        <f>INDEX(resultados!$A$2:$ZZ$360, 206, MATCH($B$3, resultados!$A$1:$ZZ$1, 0))</f>
        <v/>
      </c>
    </row>
    <row r="213">
      <c r="A213">
        <f>INDEX(resultados!$A$2:$ZZ$360, 207, MATCH($B$1, resultados!$A$1:$ZZ$1, 0))</f>
        <v/>
      </c>
      <c r="B213">
        <f>INDEX(resultados!$A$2:$ZZ$360, 207, MATCH($B$2, resultados!$A$1:$ZZ$1, 0))</f>
        <v/>
      </c>
      <c r="C213">
        <f>INDEX(resultados!$A$2:$ZZ$360, 207, MATCH($B$3, resultados!$A$1:$ZZ$1, 0))</f>
        <v/>
      </c>
    </row>
    <row r="214">
      <c r="A214">
        <f>INDEX(resultados!$A$2:$ZZ$360, 208, MATCH($B$1, resultados!$A$1:$ZZ$1, 0))</f>
        <v/>
      </c>
      <c r="B214">
        <f>INDEX(resultados!$A$2:$ZZ$360, 208, MATCH($B$2, resultados!$A$1:$ZZ$1, 0))</f>
        <v/>
      </c>
      <c r="C214">
        <f>INDEX(resultados!$A$2:$ZZ$360, 208, MATCH($B$3, resultados!$A$1:$ZZ$1, 0))</f>
        <v/>
      </c>
    </row>
    <row r="215">
      <c r="A215">
        <f>INDEX(resultados!$A$2:$ZZ$360, 209, MATCH($B$1, resultados!$A$1:$ZZ$1, 0))</f>
        <v/>
      </c>
      <c r="B215">
        <f>INDEX(resultados!$A$2:$ZZ$360, 209, MATCH($B$2, resultados!$A$1:$ZZ$1, 0))</f>
        <v/>
      </c>
      <c r="C215">
        <f>INDEX(resultados!$A$2:$ZZ$360, 209, MATCH($B$3, resultados!$A$1:$ZZ$1, 0))</f>
        <v/>
      </c>
    </row>
    <row r="216">
      <c r="A216">
        <f>INDEX(resultados!$A$2:$ZZ$360, 210, MATCH($B$1, resultados!$A$1:$ZZ$1, 0))</f>
        <v/>
      </c>
      <c r="B216">
        <f>INDEX(resultados!$A$2:$ZZ$360, 210, MATCH($B$2, resultados!$A$1:$ZZ$1, 0))</f>
        <v/>
      </c>
      <c r="C216">
        <f>INDEX(resultados!$A$2:$ZZ$360, 210, MATCH($B$3, resultados!$A$1:$ZZ$1, 0))</f>
        <v/>
      </c>
    </row>
    <row r="217">
      <c r="A217">
        <f>INDEX(resultados!$A$2:$ZZ$360, 211, MATCH($B$1, resultados!$A$1:$ZZ$1, 0))</f>
        <v/>
      </c>
      <c r="B217">
        <f>INDEX(resultados!$A$2:$ZZ$360, 211, MATCH($B$2, resultados!$A$1:$ZZ$1, 0))</f>
        <v/>
      </c>
      <c r="C217">
        <f>INDEX(resultados!$A$2:$ZZ$360, 211, MATCH($B$3, resultados!$A$1:$ZZ$1, 0))</f>
        <v/>
      </c>
    </row>
    <row r="218">
      <c r="A218">
        <f>INDEX(resultados!$A$2:$ZZ$360, 212, MATCH($B$1, resultados!$A$1:$ZZ$1, 0))</f>
        <v/>
      </c>
      <c r="B218">
        <f>INDEX(resultados!$A$2:$ZZ$360, 212, MATCH($B$2, resultados!$A$1:$ZZ$1, 0))</f>
        <v/>
      </c>
      <c r="C218">
        <f>INDEX(resultados!$A$2:$ZZ$360, 212, MATCH($B$3, resultados!$A$1:$ZZ$1, 0))</f>
        <v/>
      </c>
    </row>
    <row r="219">
      <c r="A219">
        <f>INDEX(resultados!$A$2:$ZZ$360, 213, MATCH($B$1, resultados!$A$1:$ZZ$1, 0))</f>
        <v/>
      </c>
      <c r="B219">
        <f>INDEX(resultados!$A$2:$ZZ$360, 213, MATCH($B$2, resultados!$A$1:$ZZ$1, 0))</f>
        <v/>
      </c>
      <c r="C219">
        <f>INDEX(resultados!$A$2:$ZZ$360, 213, MATCH($B$3, resultados!$A$1:$ZZ$1, 0))</f>
        <v/>
      </c>
    </row>
    <row r="220">
      <c r="A220">
        <f>INDEX(resultados!$A$2:$ZZ$360, 214, MATCH($B$1, resultados!$A$1:$ZZ$1, 0))</f>
        <v/>
      </c>
      <c r="B220">
        <f>INDEX(resultados!$A$2:$ZZ$360, 214, MATCH($B$2, resultados!$A$1:$ZZ$1, 0))</f>
        <v/>
      </c>
      <c r="C220">
        <f>INDEX(resultados!$A$2:$ZZ$360, 214, MATCH($B$3, resultados!$A$1:$ZZ$1, 0))</f>
        <v/>
      </c>
    </row>
    <row r="221">
      <c r="A221">
        <f>INDEX(resultados!$A$2:$ZZ$360, 215, MATCH($B$1, resultados!$A$1:$ZZ$1, 0))</f>
        <v/>
      </c>
      <c r="B221">
        <f>INDEX(resultados!$A$2:$ZZ$360, 215, MATCH($B$2, resultados!$A$1:$ZZ$1, 0))</f>
        <v/>
      </c>
      <c r="C221">
        <f>INDEX(resultados!$A$2:$ZZ$360, 215, MATCH($B$3, resultados!$A$1:$ZZ$1, 0))</f>
        <v/>
      </c>
    </row>
    <row r="222">
      <c r="A222">
        <f>INDEX(resultados!$A$2:$ZZ$360, 216, MATCH($B$1, resultados!$A$1:$ZZ$1, 0))</f>
        <v/>
      </c>
      <c r="B222">
        <f>INDEX(resultados!$A$2:$ZZ$360, 216, MATCH($B$2, resultados!$A$1:$ZZ$1, 0))</f>
        <v/>
      </c>
      <c r="C222">
        <f>INDEX(resultados!$A$2:$ZZ$360, 216, MATCH($B$3, resultados!$A$1:$ZZ$1, 0))</f>
        <v/>
      </c>
    </row>
    <row r="223">
      <c r="A223">
        <f>INDEX(resultados!$A$2:$ZZ$360, 217, MATCH($B$1, resultados!$A$1:$ZZ$1, 0))</f>
        <v/>
      </c>
      <c r="B223">
        <f>INDEX(resultados!$A$2:$ZZ$360, 217, MATCH($B$2, resultados!$A$1:$ZZ$1, 0))</f>
        <v/>
      </c>
      <c r="C223">
        <f>INDEX(resultados!$A$2:$ZZ$360, 217, MATCH($B$3, resultados!$A$1:$ZZ$1, 0))</f>
        <v/>
      </c>
    </row>
    <row r="224">
      <c r="A224">
        <f>INDEX(resultados!$A$2:$ZZ$360, 218, MATCH($B$1, resultados!$A$1:$ZZ$1, 0))</f>
        <v/>
      </c>
      <c r="B224">
        <f>INDEX(resultados!$A$2:$ZZ$360, 218, MATCH($B$2, resultados!$A$1:$ZZ$1, 0))</f>
        <v/>
      </c>
      <c r="C224">
        <f>INDEX(resultados!$A$2:$ZZ$360, 218, MATCH($B$3, resultados!$A$1:$ZZ$1, 0))</f>
        <v/>
      </c>
    </row>
    <row r="225">
      <c r="A225">
        <f>INDEX(resultados!$A$2:$ZZ$360, 219, MATCH($B$1, resultados!$A$1:$ZZ$1, 0))</f>
        <v/>
      </c>
      <c r="B225">
        <f>INDEX(resultados!$A$2:$ZZ$360, 219, MATCH($B$2, resultados!$A$1:$ZZ$1, 0))</f>
        <v/>
      </c>
      <c r="C225">
        <f>INDEX(resultados!$A$2:$ZZ$360, 219, MATCH($B$3, resultados!$A$1:$ZZ$1, 0))</f>
        <v/>
      </c>
    </row>
    <row r="226">
      <c r="A226">
        <f>INDEX(resultados!$A$2:$ZZ$360, 220, MATCH($B$1, resultados!$A$1:$ZZ$1, 0))</f>
        <v/>
      </c>
      <c r="B226">
        <f>INDEX(resultados!$A$2:$ZZ$360, 220, MATCH($B$2, resultados!$A$1:$ZZ$1, 0))</f>
        <v/>
      </c>
      <c r="C226">
        <f>INDEX(resultados!$A$2:$ZZ$360, 220, MATCH($B$3, resultados!$A$1:$ZZ$1, 0))</f>
        <v/>
      </c>
    </row>
    <row r="227">
      <c r="A227">
        <f>INDEX(resultados!$A$2:$ZZ$360, 221, MATCH($B$1, resultados!$A$1:$ZZ$1, 0))</f>
        <v/>
      </c>
      <c r="B227">
        <f>INDEX(resultados!$A$2:$ZZ$360, 221, MATCH($B$2, resultados!$A$1:$ZZ$1, 0))</f>
        <v/>
      </c>
      <c r="C227">
        <f>INDEX(resultados!$A$2:$ZZ$360, 221, MATCH($B$3, resultados!$A$1:$ZZ$1, 0))</f>
        <v/>
      </c>
    </row>
    <row r="228">
      <c r="A228">
        <f>INDEX(resultados!$A$2:$ZZ$360, 222, MATCH($B$1, resultados!$A$1:$ZZ$1, 0))</f>
        <v/>
      </c>
      <c r="B228">
        <f>INDEX(resultados!$A$2:$ZZ$360, 222, MATCH($B$2, resultados!$A$1:$ZZ$1, 0))</f>
        <v/>
      </c>
      <c r="C228">
        <f>INDEX(resultados!$A$2:$ZZ$360, 222, MATCH($B$3, resultados!$A$1:$ZZ$1, 0))</f>
        <v/>
      </c>
    </row>
    <row r="229">
      <c r="A229">
        <f>INDEX(resultados!$A$2:$ZZ$360, 223, MATCH($B$1, resultados!$A$1:$ZZ$1, 0))</f>
        <v/>
      </c>
      <c r="B229">
        <f>INDEX(resultados!$A$2:$ZZ$360, 223, MATCH($B$2, resultados!$A$1:$ZZ$1, 0))</f>
        <v/>
      </c>
      <c r="C229">
        <f>INDEX(resultados!$A$2:$ZZ$360, 223, MATCH($B$3, resultados!$A$1:$ZZ$1, 0))</f>
        <v/>
      </c>
    </row>
    <row r="230">
      <c r="A230">
        <f>INDEX(resultados!$A$2:$ZZ$360, 224, MATCH($B$1, resultados!$A$1:$ZZ$1, 0))</f>
        <v/>
      </c>
      <c r="B230">
        <f>INDEX(resultados!$A$2:$ZZ$360, 224, MATCH($B$2, resultados!$A$1:$ZZ$1, 0))</f>
        <v/>
      </c>
      <c r="C230">
        <f>INDEX(resultados!$A$2:$ZZ$360, 224, MATCH($B$3, resultados!$A$1:$ZZ$1, 0))</f>
        <v/>
      </c>
    </row>
    <row r="231">
      <c r="A231">
        <f>INDEX(resultados!$A$2:$ZZ$360, 225, MATCH($B$1, resultados!$A$1:$ZZ$1, 0))</f>
        <v/>
      </c>
      <c r="B231">
        <f>INDEX(resultados!$A$2:$ZZ$360, 225, MATCH($B$2, resultados!$A$1:$ZZ$1, 0))</f>
        <v/>
      </c>
      <c r="C231">
        <f>INDEX(resultados!$A$2:$ZZ$360, 225, MATCH($B$3, resultados!$A$1:$ZZ$1, 0))</f>
        <v/>
      </c>
    </row>
    <row r="232">
      <c r="A232">
        <f>INDEX(resultados!$A$2:$ZZ$360, 226, MATCH($B$1, resultados!$A$1:$ZZ$1, 0))</f>
        <v/>
      </c>
      <c r="B232">
        <f>INDEX(resultados!$A$2:$ZZ$360, 226, MATCH($B$2, resultados!$A$1:$ZZ$1, 0))</f>
        <v/>
      </c>
      <c r="C232">
        <f>INDEX(resultados!$A$2:$ZZ$360, 226, MATCH($B$3, resultados!$A$1:$ZZ$1, 0))</f>
        <v/>
      </c>
    </row>
    <row r="233">
      <c r="A233">
        <f>INDEX(resultados!$A$2:$ZZ$360, 227, MATCH($B$1, resultados!$A$1:$ZZ$1, 0))</f>
        <v/>
      </c>
      <c r="B233">
        <f>INDEX(resultados!$A$2:$ZZ$360, 227, MATCH($B$2, resultados!$A$1:$ZZ$1, 0))</f>
        <v/>
      </c>
      <c r="C233">
        <f>INDEX(resultados!$A$2:$ZZ$360, 227, MATCH($B$3, resultados!$A$1:$ZZ$1, 0))</f>
        <v/>
      </c>
    </row>
    <row r="234">
      <c r="A234">
        <f>INDEX(resultados!$A$2:$ZZ$360, 228, MATCH($B$1, resultados!$A$1:$ZZ$1, 0))</f>
        <v/>
      </c>
      <c r="B234">
        <f>INDEX(resultados!$A$2:$ZZ$360, 228, MATCH($B$2, resultados!$A$1:$ZZ$1, 0))</f>
        <v/>
      </c>
      <c r="C234">
        <f>INDEX(resultados!$A$2:$ZZ$360, 228, MATCH($B$3, resultados!$A$1:$ZZ$1, 0))</f>
        <v/>
      </c>
    </row>
    <row r="235">
      <c r="A235">
        <f>INDEX(resultados!$A$2:$ZZ$360, 229, MATCH($B$1, resultados!$A$1:$ZZ$1, 0))</f>
        <v/>
      </c>
      <c r="B235">
        <f>INDEX(resultados!$A$2:$ZZ$360, 229, MATCH($B$2, resultados!$A$1:$ZZ$1, 0))</f>
        <v/>
      </c>
      <c r="C235">
        <f>INDEX(resultados!$A$2:$ZZ$360, 229, MATCH($B$3, resultados!$A$1:$ZZ$1, 0))</f>
        <v/>
      </c>
    </row>
    <row r="236">
      <c r="A236">
        <f>INDEX(resultados!$A$2:$ZZ$360, 230, MATCH($B$1, resultados!$A$1:$ZZ$1, 0))</f>
        <v/>
      </c>
      <c r="B236">
        <f>INDEX(resultados!$A$2:$ZZ$360, 230, MATCH($B$2, resultados!$A$1:$ZZ$1, 0))</f>
        <v/>
      </c>
      <c r="C236">
        <f>INDEX(resultados!$A$2:$ZZ$360, 230, MATCH($B$3, resultados!$A$1:$ZZ$1, 0))</f>
        <v/>
      </c>
    </row>
    <row r="237">
      <c r="A237">
        <f>INDEX(resultados!$A$2:$ZZ$360, 231, MATCH($B$1, resultados!$A$1:$ZZ$1, 0))</f>
        <v/>
      </c>
      <c r="B237">
        <f>INDEX(resultados!$A$2:$ZZ$360, 231, MATCH($B$2, resultados!$A$1:$ZZ$1, 0))</f>
        <v/>
      </c>
      <c r="C237">
        <f>INDEX(resultados!$A$2:$ZZ$360, 231, MATCH($B$3, resultados!$A$1:$ZZ$1, 0))</f>
        <v/>
      </c>
    </row>
    <row r="238">
      <c r="A238">
        <f>INDEX(resultados!$A$2:$ZZ$360, 232, MATCH($B$1, resultados!$A$1:$ZZ$1, 0))</f>
        <v/>
      </c>
      <c r="B238">
        <f>INDEX(resultados!$A$2:$ZZ$360, 232, MATCH($B$2, resultados!$A$1:$ZZ$1, 0))</f>
        <v/>
      </c>
      <c r="C238">
        <f>INDEX(resultados!$A$2:$ZZ$360, 232, MATCH($B$3, resultados!$A$1:$ZZ$1, 0))</f>
        <v/>
      </c>
    </row>
    <row r="239">
      <c r="A239">
        <f>INDEX(resultados!$A$2:$ZZ$360, 233, MATCH($B$1, resultados!$A$1:$ZZ$1, 0))</f>
        <v/>
      </c>
      <c r="B239">
        <f>INDEX(resultados!$A$2:$ZZ$360, 233, MATCH($B$2, resultados!$A$1:$ZZ$1, 0))</f>
        <v/>
      </c>
      <c r="C239">
        <f>INDEX(resultados!$A$2:$ZZ$360, 233, MATCH($B$3, resultados!$A$1:$ZZ$1, 0))</f>
        <v/>
      </c>
    </row>
    <row r="240">
      <c r="A240">
        <f>INDEX(resultados!$A$2:$ZZ$360, 234, MATCH($B$1, resultados!$A$1:$ZZ$1, 0))</f>
        <v/>
      </c>
      <c r="B240">
        <f>INDEX(resultados!$A$2:$ZZ$360, 234, MATCH($B$2, resultados!$A$1:$ZZ$1, 0))</f>
        <v/>
      </c>
      <c r="C240">
        <f>INDEX(resultados!$A$2:$ZZ$360, 234, MATCH($B$3, resultados!$A$1:$ZZ$1, 0))</f>
        <v/>
      </c>
    </row>
    <row r="241">
      <c r="A241">
        <f>INDEX(resultados!$A$2:$ZZ$360, 235, MATCH($B$1, resultados!$A$1:$ZZ$1, 0))</f>
        <v/>
      </c>
      <c r="B241">
        <f>INDEX(resultados!$A$2:$ZZ$360, 235, MATCH($B$2, resultados!$A$1:$ZZ$1, 0))</f>
        <v/>
      </c>
      <c r="C241">
        <f>INDEX(resultados!$A$2:$ZZ$360, 235, MATCH($B$3, resultados!$A$1:$ZZ$1, 0))</f>
        <v/>
      </c>
    </row>
    <row r="242">
      <c r="A242">
        <f>INDEX(resultados!$A$2:$ZZ$360, 236, MATCH($B$1, resultados!$A$1:$ZZ$1, 0))</f>
        <v/>
      </c>
      <c r="B242">
        <f>INDEX(resultados!$A$2:$ZZ$360, 236, MATCH($B$2, resultados!$A$1:$ZZ$1, 0))</f>
        <v/>
      </c>
      <c r="C242">
        <f>INDEX(resultados!$A$2:$ZZ$360, 236, MATCH($B$3, resultados!$A$1:$ZZ$1, 0))</f>
        <v/>
      </c>
    </row>
    <row r="243">
      <c r="A243">
        <f>INDEX(resultados!$A$2:$ZZ$360, 237, MATCH($B$1, resultados!$A$1:$ZZ$1, 0))</f>
        <v/>
      </c>
      <c r="B243">
        <f>INDEX(resultados!$A$2:$ZZ$360, 237, MATCH($B$2, resultados!$A$1:$ZZ$1, 0))</f>
        <v/>
      </c>
      <c r="C243">
        <f>INDEX(resultados!$A$2:$ZZ$360, 237, MATCH($B$3, resultados!$A$1:$ZZ$1, 0))</f>
        <v/>
      </c>
    </row>
    <row r="244">
      <c r="A244">
        <f>INDEX(resultados!$A$2:$ZZ$360, 238, MATCH($B$1, resultados!$A$1:$ZZ$1, 0))</f>
        <v/>
      </c>
      <c r="B244">
        <f>INDEX(resultados!$A$2:$ZZ$360, 238, MATCH($B$2, resultados!$A$1:$ZZ$1, 0))</f>
        <v/>
      </c>
      <c r="C244">
        <f>INDEX(resultados!$A$2:$ZZ$360, 238, MATCH($B$3, resultados!$A$1:$ZZ$1, 0))</f>
        <v/>
      </c>
    </row>
    <row r="245">
      <c r="A245">
        <f>INDEX(resultados!$A$2:$ZZ$360, 239, MATCH($B$1, resultados!$A$1:$ZZ$1, 0))</f>
        <v/>
      </c>
      <c r="B245">
        <f>INDEX(resultados!$A$2:$ZZ$360, 239, MATCH($B$2, resultados!$A$1:$ZZ$1, 0))</f>
        <v/>
      </c>
      <c r="C245">
        <f>INDEX(resultados!$A$2:$ZZ$360, 239, MATCH($B$3, resultados!$A$1:$ZZ$1, 0))</f>
        <v/>
      </c>
    </row>
    <row r="246">
      <c r="A246">
        <f>INDEX(resultados!$A$2:$ZZ$360, 240, MATCH($B$1, resultados!$A$1:$ZZ$1, 0))</f>
        <v/>
      </c>
      <c r="B246">
        <f>INDEX(resultados!$A$2:$ZZ$360, 240, MATCH($B$2, resultados!$A$1:$ZZ$1, 0))</f>
        <v/>
      </c>
      <c r="C246">
        <f>INDEX(resultados!$A$2:$ZZ$360, 240, MATCH($B$3, resultados!$A$1:$ZZ$1, 0))</f>
        <v/>
      </c>
    </row>
    <row r="247">
      <c r="A247">
        <f>INDEX(resultados!$A$2:$ZZ$360, 241, MATCH($B$1, resultados!$A$1:$ZZ$1, 0))</f>
        <v/>
      </c>
      <c r="B247">
        <f>INDEX(resultados!$A$2:$ZZ$360, 241, MATCH($B$2, resultados!$A$1:$ZZ$1, 0))</f>
        <v/>
      </c>
      <c r="C247">
        <f>INDEX(resultados!$A$2:$ZZ$360, 241, MATCH($B$3, resultados!$A$1:$ZZ$1, 0))</f>
        <v/>
      </c>
    </row>
    <row r="248">
      <c r="A248">
        <f>INDEX(resultados!$A$2:$ZZ$360, 242, MATCH($B$1, resultados!$A$1:$ZZ$1, 0))</f>
        <v/>
      </c>
      <c r="B248">
        <f>INDEX(resultados!$A$2:$ZZ$360, 242, MATCH($B$2, resultados!$A$1:$ZZ$1, 0))</f>
        <v/>
      </c>
      <c r="C248">
        <f>INDEX(resultados!$A$2:$ZZ$360, 242, MATCH($B$3, resultados!$A$1:$ZZ$1, 0))</f>
        <v/>
      </c>
    </row>
    <row r="249">
      <c r="A249">
        <f>INDEX(resultados!$A$2:$ZZ$360, 243, MATCH($B$1, resultados!$A$1:$ZZ$1, 0))</f>
        <v/>
      </c>
      <c r="B249">
        <f>INDEX(resultados!$A$2:$ZZ$360, 243, MATCH($B$2, resultados!$A$1:$ZZ$1, 0))</f>
        <v/>
      </c>
      <c r="C249">
        <f>INDEX(resultados!$A$2:$ZZ$360, 243, MATCH($B$3, resultados!$A$1:$ZZ$1, 0))</f>
        <v/>
      </c>
    </row>
    <row r="250">
      <c r="A250">
        <f>INDEX(resultados!$A$2:$ZZ$360, 244, MATCH($B$1, resultados!$A$1:$ZZ$1, 0))</f>
        <v/>
      </c>
      <c r="B250">
        <f>INDEX(resultados!$A$2:$ZZ$360, 244, MATCH($B$2, resultados!$A$1:$ZZ$1, 0))</f>
        <v/>
      </c>
      <c r="C250">
        <f>INDEX(resultados!$A$2:$ZZ$360, 244, MATCH($B$3, resultados!$A$1:$ZZ$1, 0))</f>
        <v/>
      </c>
    </row>
    <row r="251">
      <c r="A251">
        <f>INDEX(resultados!$A$2:$ZZ$360, 245, MATCH($B$1, resultados!$A$1:$ZZ$1, 0))</f>
        <v/>
      </c>
      <c r="B251">
        <f>INDEX(resultados!$A$2:$ZZ$360, 245, MATCH($B$2, resultados!$A$1:$ZZ$1, 0))</f>
        <v/>
      </c>
      <c r="C251">
        <f>INDEX(resultados!$A$2:$ZZ$360, 245, MATCH($B$3, resultados!$A$1:$ZZ$1, 0))</f>
        <v/>
      </c>
    </row>
    <row r="252">
      <c r="A252">
        <f>INDEX(resultados!$A$2:$ZZ$360, 246, MATCH($B$1, resultados!$A$1:$ZZ$1, 0))</f>
        <v/>
      </c>
      <c r="B252">
        <f>INDEX(resultados!$A$2:$ZZ$360, 246, MATCH($B$2, resultados!$A$1:$ZZ$1, 0))</f>
        <v/>
      </c>
      <c r="C252">
        <f>INDEX(resultados!$A$2:$ZZ$360, 246, MATCH($B$3, resultados!$A$1:$ZZ$1, 0))</f>
        <v/>
      </c>
    </row>
    <row r="253">
      <c r="A253">
        <f>INDEX(resultados!$A$2:$ZZ$360, 247, MATCH($B$1, resultados!$A$1:$ZZ$1, 0))</f>
        <v/>
      </c>
      <c r="B253">
        <f>INDEX(resultados!$A$2:$ZZ$360, 247, MATCH($B$2, resultados!$A$1:$ZZ$1, 0))</f>
        <v/>
      </c>
      <c r="C253">
        <f>INDEX(resultados!$A$2:$ZZ$360, 247, MATCH($B$3, resultados!$A$1:$ZZ$1, 0))</f>
        <v/>
      </c>
    </row>
    <row r="254">
      <c r="A254">
        <f>INDEX(resultados!$A$2:$ZZ$360, 248, MATCH($B$1, resultados!$A$1:$ZZ$1, 0))</f>
        <v/>
      </c>
      <c r="B254">
        <f>INDEX(resultados!$A$2:$ZZ$360, 248, MATCH($B$2, resultados!$A$1:$ZZ$1, 0))</f>
        <v/>
      </c>
      <c r="C254">
        <f>INDEX(resultados!$A$2:$ZZ$360, 248, MATCH($B$3, resultados!$A$1:$ZZ$1, 0))</f>
        <v/>
      </c>
    </row>
    <row r="255">
      <c r="A255">
        <f>INDEX(resultados!$A$2:$ZZ$360, 249, MATCH($B$1, resultados!$A$1:$ZZ$1, 0))</f>
        <v/>
      </c>
      <c r="B255">
        <f>INDEX(resultados!$A$2:$ZZ$360, 249, MATCH($B$2, resultados!$A$1:$ZZ$1, 0))</f>
        <v/>
      </c>
      <c r="C255">
        <f>INDEX(resultados!$A$2:$ZZ$360, 249, MATCH($B$3, resultados!$A$1:$ZZ$1, 0))</f>
        <v/>
      </c>
    </row>
    <row r="256">
      <c r="A256">
        <f>INDEX(resultados!$A$2:$ZZ$360, 250, MATCH($B$1, resultados!$A$1:$ZZ$1, 0))</f>
        <v/>
      </c>
      <c r="B256">
        <f>INDEX(resultados!$A$2:$ZZ$360, 250, MATCH($B$2, resultados!$A$1:$ZZ$1, 0))</f>
        <v/>
      </c>
      <c r="C256">
        <f>INDEX(resultados!$A$2:$ZZ$360, 250, MATCH($B$3, resultados!$A$1:$ZZ$1, 0))</f>
        <v/>
      </c>
    </row>
    <row r="257">
      <c r="A257">
        <f>INDEX(resultados!$A$2:$ZZ$360, 251, MATCH($B$1, resultados!$A$1:$ZZ$1, 0))</f>
        <v/>
      </c>
      <c r="B257">
        <f>INDEX(resultados!$A$2:$ZZ$360, 251, MATCH($B$2, resultados!$A$1:$ZZ$1, 0))</f>
        <v/>
      </c>
      <c r="C257">
        <f>INDEX(resultados!$A$2:$ZZ$360, 251, MATCH($B$3, resultados!$A$1:$ZZ$1, 0))</f>
        <v/>
      </c>
    </row>
    <row r="258">
      <c r="A258">
        <f>INDEX(resultados!$A$2:$ZZ$360, 252, MATCH($B$1, resultados!$A$1:$ZZ$1, 0))</f>
        <v/>
      </c>
      <c r="B258">
        <f>INDEX(resultados!$A$2:$ZZ$360, 252, MATCH($B$2, resultados!$A$1:$ZZ$1, 0))</f>
        <v/>
      </c>
      <c r="C258">
        <f>INDEX(resultados!$A$2:$ZZ$360, 252, MATCH($B$3, resultados!$A$1:$ZZ$1, 0))</f>
        <v/>
      </c>
    </row>
    <row r="259">
      <c r="A259">
        <f>INDEX(resultados!$A$2:$ZZ$360, 253, MATCH($B$1, resultados!$A$1:$ZZ$1, 0))</f>
        <v/>
      </c>
      <c r="B259">
        <f>INDEX(resultados!$A$2:$ZZ$360, 253, MATCH($B$2, resultados!$A$1:$ZZ$1, 0))</f>
        <v/>
      </c>
      <c r="C259">
        <f>INDEX(resultados!$A$2:$ZZ$360, 253, MATCH($B$3, resultados!$A$1:$ZZ$1, 0))</f>
        <v/>
      </c>
    </row>
    <row r="260">
      <c r="A260">
        <f>INDEX(resultados!$A$2:$ZZ$360, 254, MATCH($B$1, resultados!$A$1:$ZZ$1, 0))</f>
        <v/>
      </c>
      <c r="B260">
        <f>INDEX(resultados!$A$2:$ZZ$360, 254, MATCH($B$2, resultados!$A$1:$ZZ$1, 0))</f>
        <v/>
      </c>
      <c r="C260">
        <f>INDEX(resultados!$A$2:$ZZ$360, 254, MATCH($B$3, resultados!$A$1:$ZZ$1, 0))</f>
        <v/>
      </c>
    </row>
    <row r="261">
      <c r="A261">
        <f>INDEX(resultados!$A$2:$ZZ$360, 255, MATCH($B$1, resultados!$A$1:$ZZ$1, 0))</f>
        <v/>
      </c>
      <c r="B261">
        <f>INDEX(resultados!$A$2:$ZZ$360, 255, MATCH($B$2, resultados!$A$1:$ZZ$1, 0))</f>
        <v/>
      </c>
      <c r="C261">
        <f>INDEX(resultados!$A$2:$ZZ$360, 255, MATCH($B$3, resultados!$A$1:$ZZ$1, 0))</f>
        <v/>
      </c>
    </row>
    <row r="262">
      <c r="A262">
        <f>INDEX(resultados!$A$2:$ZZ$360, 256, MATCH($B$1, resultados!$A$1:$ZZ$1, 0))</f>
        <v/>
      </c>
      <c r="B262">
        <f>INDEX(resultados!$A$2:$ZZ$360, 256, MATCH($B$2, resultados!$A$1:$ZZ$1, 0))</f>
        <v/>
      </c>
      <c r="C262">
        <f>INDEX(resultados!$A$2:$ZZ$360, 256, MATCH($B$3, resultados!$A$1:$ZZ$1, 0))</f>
        <v/>
      </c>
    </row>
    <row r="263">
      <c r="A263">
        <f>INDEX(resultados!$A$2:$ZZ$360, 257, MATCH($B$1, resultados!$A$1:$ZZ$1, 0))</f>
        <v/>
      </c>
      <c r="B263">
        <f>INDEX(resultados!$A$2:$ZZ$360, 257, MATCH($B$2, resultados!$A$1:$ZZ$1, 0))</f>
        <v/>
      </c>
      <c r="C263">
        <f>INDEX(resultados!$A$2:$ZZ$360, 257, MATCH($B$3, resultados!$A$1:$ZZ$1, 0))</f>
        <v/>
      </c>
    </row>
    <row r="264">
      <c r="A264">
        <f>INDEX(resultados!$A$2:$ZZ$360, 258, MATCH($B$1, resultados!$A$1:$ZZ$1, 0))</f>
        <v/>
      </c>
      <c r="B264">
        <f>INDEX(resultados!$A$2:$ZZ$360, 258, MATCH($B$2, resultados!$A$1:$ZZ$1, 0))</f>
        <v/>
      </c>
      <c r="C264">
        <f>INDEX(resultados!$A$2:$ZZ$360, 258, MATCH($B$3, resultados!$A$1:$ZZ$1, 0))</f>
        <v/>
      </c>
    </row>
    <row r="265">
      <c r="A265">
        <f>INDEX(resultados!$A$2:$ZZ$360, 259, MATCH($B$1, resultados!$A$1:$ZZ$1, 0))</f>
        <v/>
      </c>
      <c r="B265">
        <f>INDEX(resultados!$A$2:$ZZ$360, 259, MATCH($B$2, resultados!$A$1:$ZZ$1, 0))</f>
        <v/>
      </c>
      <c r="C265">
        <f>INDEX(resultados!$A$2:$ZZ$360, 259, MATCH($B$3, resultados!$A$1:$ZZ$1, 0))</f>
        <v/>
      </c>
    </row>
    <row r="266">
      <c r="A266">
        <f>INDEX(resultados!$A$2:$ZZ$360, 260, MATCH($B$1, resultados!$A$1:$ZZ$1, 0))</f>
        <v/>
      </c>
      <c r="B266">
        <f>INDEX(resultados!$A$2:$ZZ$360, 260, MATCH($B$2, resultados!$A$1:$ZZ$1, 0))</f>
        <v/>
      </c>
      <c r="C266">
        <f>INDEX(resultados!$A$2:$ZZ$360, 260, MATCH($B$3, resultados!$A$1:$ZZ$1, 0))</f>
        <v/>
      </c>
    </row>
    <row r="267">
      <c r="A267">
        <f>INDEX(resultados!$A$2:$ZZ$360, 261, MATCH($B$1, resultados!$A$1:$ZZ$1, 0))</f>
        <v/>
      </c>
      <c r="B267">
        <f>INDEX(resultados!$A$2:$ZZ$360, 261, MATCH($B$2, resultados!$A$1:$ZZ$1, 0))</f>
        <v/>
      </c>
      <c r="C267">
        <f>INDEX(resultados!$A$2:$ZZ$360, 261, MATCH($B$3, resultados!$A$1:$ZZ$1, 0))</f>
        <v/>
      </c>
    </row>
    <row r="268">
      <c r="A268">
        <f>INDEX(resultados!$A$2:$ZZ$360, 262, MATCH($B$1, resultados!$A$1:$ZZ$1, 0))</f>
        <v/>
      </c>
      <c r="B268">
        <f>INDEX(resultados!$A$2:$ZZ$360, 262, MATCH($B$2, resultados!$A$1:$ZZ$1, 0))</f>
        <v/>
      </c>
      <c r="C268">
        <f>INDEX(resultados!$A$2:$ZZ$360, 262, MATCH($B$3, resultados!$A$1:$ZZ$1, 0))</f>
        <v/>
      </c>
    </row>
    <row r="269">
      <c r="A269">
        <f>INDEX(resultados!$A$2:$ZZ$360, 263, MATCH($B$1, resultados!$A$1:$ZZ$1, 0))</f>
        <v/>
      </c>
      <c r="B269">
        <f>INDEX(resultados!$A$2:$ZZ$360, 263, MATCH($B$2, resultados!$A$1:$ZZ$1, 0))</f>
        <v/>
      </c>
      <c r="C269">
        <f>INDEX(resultados!$A$2:$ZZ$360, 263, MATCH($B$3, resultados!$A$1:$ZZ$1, 0))</f>
        <v/>
      </c>
    </row>
    <row r="270">
      <c r="A270">
        <f>INDEX(resultados!$A$2:$ZZ$360, 264, MATCH($B$1, resultados!$A$1:$ZZ$1, 0))</f>
        <v/>
      </c>
      <c r="B270">
        <f>INDEX(resultados!$A$2:$ZZ$360, 264, MATCH($B$2, resultados!$A$1:$ZZ$1, 0))</f>
        <v/>
      </c>
      <c r="C270">
        <f>INDEX(resultados!$A$2:$ZZ$360, 264, MATCH($B$3, resultados!$A$1:$ZZ$1, 0))</f>
        <v/>
      </c>
    </row>
    <row r="271">
      <c r="A271">
        <f>INDEX(resultados!$A$2:$ZZ$360, 265, MATCH($B$1, resultados!$A$1:$ZZ$1, 0))</f>
        <v/>
      </c>
      <c r="B271">
        <f>INDEX(resultados!$A$2:$ZZ$360, 265, MATCH($B$2, resultados!$A$1:$ZZ$1, 0))</f>
        <v/>
      </c>
      <c r="C271">
        <f>INDEX(resultados!$A$2:$ZZ$360, 265, MATCH($B$3, resultados!$A$1:$ZZ$1, 0))</f>
        <v/>
      </c>
    </row>
    <row r="272">
      <c r="A272">
        <f>INDEX(resultados!$A$2:$ZZ$360, 266, MATCH($B$1, resultados!$A$1:$ZZ$1, 0))</f>
        <v/>
      </c>
      <c r="B272">
        <f>INDEX(resultados!$A$2:$ZZ$360, 266, MATCH($B$2, resultados!$A$1:$ZZ$1, 0))</f>
        <v/>
      </c>
      <c r="C272">
        <f>INDEX(resultados!$A$2:$ZZ$360, 266, MATCH($B$3, resultados!$A$1:$ZZ$1, 0))</f>
        <v/>
      </c>
    </row>
    <row r="273">
      <c r="A273">
        <f>INDEX(resultados!$A$2:$ZZ$360, 267, MATCH($B$1, resultados!$A$1:$ZZ$1, 0))</f>
        <v/>
      </c>
      <c r="B273">
        <f>INDEX(resultados!$A$2:$ZZ$360, 267, MATCH($B$2, resultados!$A$1:$ZZ$1, 0))</f>
        <v/>
      </c>
      <c r="C273">
        <f>INDEX(resultados!$A$2:$ZZ$360, 267, MATCH($B$3, resultados!$A$1:$ZZ$1, 0))</f>
        <v/>
      </c>
    </row>
    <row r="274">
      <c r="A274">
        <f>INDEX(resultados!$A$2:$ZZ$360, 268, MATCH($B$1, resultados!$A$1:$ZZ$1, 0))</f>
        <v/>
      </c>
      <c r="B274">
        <f>INDEX(resultados!$A$2:$ZZ$360, 268, MATCH($B$2, resultados!$A$1:$ZZ$1, 0))</f>
        <v/>
      </c>
      <c r="C274">
        <f>INDEX(resultados!$A$2:$ZZ$360, 268, MATCH($B$3, resultados!$A$1:$ZZ$1, 0))</f>
        <v/>
      </c>
    </row>
    <row r="275">
      <c r="A275">
        <f>INDEX(resultados!$A$2:$ZZ$360, 269, MATCH($B$1, resultados!$A$1:$ZZ$1, 0))</f>
        <v/>
      </c>
      <c r="B275">
        <f>INDEX(resultados!$A$2:$ZZ$360, 269, MATCH($B$2, resultados!$A$1:$ZZ$1, 0))</f>
        <v/>
      </c>
      <c r="C275">
        <f>INDEX(resultados!$A$2:$ZZ$360, 269, MATCH($B$3, resultados!$A$1:$ZZ$1, 0))</f>
        <v/>
      </c>
    </row>
    <row r="276">
      <c r="A276">
        <f>INDEX(resultados!$A$2:$ZZ$360, 270, MATCH($B$1, resultados!$A$1:$ZZ$1, 0))</f>
        <v/>
      </c>
      <c r="B276">
        <f>INDEX(resultados!$A$2:$ZZ$360, 270, MATCH($B$2, resultados!$A$1:$ZZ$1, 0))</f>
        <v/>
      </c>
      <c r="C276">
        <f>INDEX(resultados!$A$2:$ZZ$360, 270, MATCH($B$3, resultados!$A$1:$ZZ$1, 0))</f>
        <v/>
      </c>
    </row>
    <row r="277">
      <c r="A277">
        <f>INDEX(resultados!$A$2:$ZZ$360, 271, MATCH($B$1, resultados!$A$1:$ZZ$1, 0))</f>
        <v/>
      </c>
      <c r="B277">
        <f>INDEX(resultados!$A$2:$ZZ$360, 271, MATCH($B$2, resultados!$A$1:$ZZ$1, 0))</f>
        <v/>
      </c>
      <c r="C277">
        <f>INDEX(resultados!$A$2:$ZZ$360, 271, MATCH($B$3, resultados!$A$1:$ZZ$1, 0))</f>
        <v/>
      </c>
    </row>
    <row r="278">
      <c r="A278">
        <f>INDEX(resultados!$A$2:$ZZ$360, 272, MATCH($B$1, resultados!$A$1:$ZZ$1, 0))</f>
        <v/>
      </c>
      <c r="B278">
        <f>INDEX(resultados!$A$2:$ZZ$360, 272, MATCH($B$2, resultados!$A$1:$ZZ$1, 0))</f>
        <v/>
      </c>
      <c r="C278">
        <f>INDEX(resultados!$A$2:$ZZ$360, 272, MATCH($B$3, resultados!$A$1:$ZZ$1, 0))</f>
        <v/>
      </c>
    </row>
    <row r="279">
      <c r="A279">
        <f>INDEX(resultados!$A$2:$ZZ$360, 273, MATCH($B$1, resultados!$A$1:$ZZ$1, 0))</f>
        <v/>
      </c>
      <c r="B279">
        <f>INDEX(resultados!$A$2:$ZZ$360, 273, MATCH($B$2, resultados!$A$1:$ZZ$1, 0))</f>
        <v/>
      </c>
      <c r="C279">
        <f>INDEX(resultados!$A$2:$ZZ$360, 273, MATCH($B$3, resultados!$A$1:$ZZ$1, 0))</f>
        <v/>
      </c>
    </row>
    <row r="280">
      <c r="A280">
        <f>INDEX(resultados!$A$2:$ZZ$360, 274, MATCH($B$1, resultados!$A$1:$ZZ$1, 0))</f>
        <v/>
      </c>
      <c r="B280">
        <f>INDEX(resultados!$A$2:$ZZ$360, 274, MATCH($B$2, resultados!$A$1:$ZZ$1, 0))</f>
        <v/>
      </c>
      <c r="C280">
        <f>INDEX(resultados!$A$2:$ZZ$360, 274, MATCH($B$3, resultados!$A$1:$ZZ$1, 0))</f>
        <v/>
      </c>
    </row>
    <row r="281">
      <c r="A281">
        <f>INDEX(resultados!$A$2:$ZZ$360, 275, MATCH($B$1, resultados!$A$1:$ZZ$1, 0))</f>
        <v/>
      </c>
      <c r="B281">
        <f>INDEX(resultados!$A$2:$ZZ$360, 275, MATCH($B$2, resultados!$A$1:$ZZ$1, 0))</f>
        <v/>
      </c>
      <c r="C281">
        <f>INDEX(resultados!$A$2:$ZZ$360, 275, MATCH($B$3, resultados!$A$1:$ZZ$1, 0))</f>
        <v/>
      </c>
    </row>
    <row r="282">
      <c r="A282">
        <f>INDEX(resultados!$A$2:$ZZ$360, 276, MATCH($B$1, resultados!$A$1:$ZZ$1, 0))</f>
        <v/>
      </c>
      <c r="B282">
        <f>INDEX(resultados!$A$2:$ZZ$360, 276, MATCH($B$2, resultados!$A$1:$ZZ$1, 0))</f>
        <v/>
      </c>
      <c r="C282">
        <f>INDEX(resultados!$A$2:$ZZ$360, 276, MATCH($B$3, resultados!$A$1:$ZZ$1, 0))</f>
        <v/>
      </c>
    </row>
    <row r="283">
      <c r="A283">
        <f>INDEX(resultados!$A$2:$ZZ$360, 277, MATCH($B$1, resultados!$A$1:$ZZ$1, 0))</f>
        <v/>
      </c>
      <c r="B283">
        <f>INDEX(resultados!$A$2:$ZZ$360, 277, MATCH($B$2, resultados!$A$1:$ZZ$1, 0))</f>
        <v/>
      </c>
      <c r="C283">
        <f>INDEX(resultados!$A$2:$ZZ$360, 277, MATCH($B$3, resultados!$A$1:$ZZ$1, 0))</f>
        <v/>
      </c>
    </row>
    <row r="284">
      <c r="A284">
        <f>INDEX(resultados!$A$2:$ZZ$360, 278, MATCH($B$1, resultados!$A$1:$ZZ$1, 0))</f>
        <v/>
      </c>
      <c r="B284">
        <f>INDEX(resultados!$A$2:$ZZ$360, 278, MATCH($B$2, resultados!$A$1:$ZZ$1, 0))</f>
        <v/>
      </c>
      <c r="C284">
        <f>INDEX(resultados!$A$2:$ZZ$360, 278, MATCH($B$3, resultados!$A$1:$ZZ$1, 0))</f>
        <v/>
      </c>
    </row>
    <row r="285">
      <c r="A285">
        <f>INDEX(resultados!$A$2:$ZZ$360, 279, MATCH($B$1, resultados!$A$1:$ZZ$1, 0))</f>
        <v/>
      </c>
      <c r="B285">
        <f>INDEX(resultados!$A$2:$ZZ$360, 279, MATCH($B$2, resultados!$A$1:$ZZ$1, 0))</f>
        <v/>
      </c>
      <c r="C285">
        <f>INDEX(resultados!$A$2:$ZZ$360, 279, MATCH($B$3, resultados!$A$1:$ZZ$1, 0))</f>
        <v/>
      </c>
    </row>
    <row r="286">
      <c r="A286">
        <f>INDEX(resultados!$A$2:$ZZ$360, 280, MATCH($B$1, resultados!$A$1:$ZZ$1, 0))</f>
        <v/>
      </c>
      <c r="B286">
        <f>INDEX(resultados!$A$2:$ZZ$360, 280, MATCH($B$2, resultados!$A$1:$ZZ$1, 0))</f>
        <v/>
      </c>
      <c r="C286">
        <f>INDEX(resultados!$A$2:$ZZ$360, 280, MATCH($B$3, resultados!$A$1:$ZZ$1, 0))</f>
        <v/>
      </c>
    </row>
    <row r="287">
      <c r="A287">
        <f>INDEX(resultados!$A$2:$ZZ$360, 281, MATCH($B$1, resultados!$A$1:$ZZ$1, 0))</f>
        <v/>
      </c>
      <c r="B287">
        <f>INDEX(resultados!$A$2:$ZZ$360, 281, MATCH($B$2, resultados!$A$1:$ZZ$1, 0))</f>
        <v/>
      </c>
      <c r="C287">
        <f>INDEX(resultados!$A$2:$ZZ$360, 281, MATCH($B$3, resultados!$A$1:$ZZ$1, 0))</f>
        <v/>
      </c>
    </row>
    <row r="288">
      <c r="A288">
        <f>INDEX(resultados!$A$2:$ZZ$360, 282, MATCH($B$1, resultados!$A$1:$ZZ$1, 0))</f>
        <v/>
      </c>
      <c r="B288">
        <f>INDEX(resultados!$A$2:$ZZ$360, 282, MATCH($B$2, resultados!$A$1:$ZZ$1, 0))</f>
        <v/>
      </c>
      <c r="C288">
        <f>INDEX(resultados!$A$2:$ZZ$360, 282, MATCH($B$3, resultados!$A$1:$ZZ$1, 0))</f>
        <v/>
      </c>
    </row>
    <row r="289">
      <c r="A289">
        <f>INDEX(resultados!$A$2:$ZZ$360, 283, MATCH($B$1, resultados!$A$1:$ZZ$1, 0))</f>
        <v/>
      </c>
      <c r="B289">
        <f>INDEX(resultados!$A$2:$ZZ$360, 283, MATCH($B$2, resultados!$A$1:$ZZ$1, 0))</f>
        <v/>
      </c>
      <c r="C289">
        <f>INDEX(resultados!$A$2:$ZZ$360, 283, MATCH($B$3, resultados!$A$1:$ZZ$1, 0))</f>
        <v/>
      </c>
    </row>
    <row r="290">
      <c r="A290">
        <f>INDEX(resultados!$A$2:$ZZ$360, 284, MATCH($B$1, resultados!$A$1:$ZZ$1, 0))</f>
        <v/>
      </c>
      <c r="B290">
        <f>INDEX(resultados!$A$2:$ZZ$360, 284, MATCH($B$2, resultados!$A$1:$ZZ$1, 0))</f>
        <v/>
      </c>
      <c r="C290">
        <f>INDEX(resultados!$A$2:$ZZ$360, 284, MATCH($B$3, resultados!$A$1:$ZZ$1, 0))</f>
        <v/>
      </c>
    </row>
    <row r="291">
      <c r="A291">
        <f>INDEX(resultados!$A$2:$ZZ$360, 285, MATCH($B$1, resultados!$A$1:$ZZ$1, 0))</f>
        <v/>
      </c>
      <c r="B291">
        <f>INDEX(resultados!$A$2:$ZZ$360, 285, MATCH($B$2, resultados!$A$1:$ZZ$1, 0))</f>
        <v/>
      </c>
      <c r="C291">
        <f>INDEX(resultados!$A$2:$ZZ$360, 285, MATCH($B$3, resultados!$A$1:$ZZ$1, 0))</f>
        <v/>
      </c>
    </row>
    <row r="292">
      <c r="A292">
        <f>INDEX(resultados!$A$2:$ZZ$360, 286, MATCH($B$1, resultados!$A$1:$ZZ$1, 0))</f>
        <v/>
      </c>
      <c r="B292">
        <f>INDEX(resultados!$A$2:$ZZ$360, 286, MATCH($B$2, resultados!$A$1:$ZZ$1, 0))</f>
        <v/>
      </c>
      <c r="C292">
        <f>INDEX(resultados!$A$2:$ZZ$360, 286, MATCH($B$3, resultados!$A$1:$ZZ$1, 0))</f>
        <v/>
      </c>
    </row>
    <row r="293">
      <c r="A293">
        <f>INDEX(resultados!$A$2:$ZZ$360, 287, MATCH($B$1, resultados!$A$1:$ZZ$1, 0))</f>
        <v/>
      </c>
      <c r="B293">
        <f>INDEX(resultados!$A$2:$ZZ$360, 287, MATCH($B$2, resultados!$A$1:$ZZ$1, 0))</f>
        <v/>
      </c>
      <c r="C293">
        <f>INDEX(resultados!$A$2:$ZZ$360, 287, MATCH($B$3, resultados!$A$1:$ZZ$1, 0))</f>
        <v/>
      </c>
    </row>
    <row r="294">
      <c r="A294">
        <f>INDEX(resultados!$A$2:$ZZ$360, 288, MATCH($B$1, resultados!$A$1:$ZZ$1, 0))</f>
        <v/>
      </c>
      <c r="B294">
        <f>INDEX(resultados!$A$2:$ZZ$360, 288, MATCH($B$2, resultados!$A$1:$ZZ$1, 0))</f>
        <v/>
      </c>
      <c r="C294">
        <f>INDEX(resultados!$A$2:$ZZ$360, 288, MATCH($B$3, resultados!$A$1:$ZZ$1, 0))</f>
        <v/>
      </c>
    </row>
    <row r="295">
      <c r="A295">
        <f>INDEX(resultados!$A$2:$ZZ$360, 289, MATCH($B$1, resultados!$A$1:$ZZ$1, 0))</f>
        <v/>
      </c>
      <c r="B295">
        <f>INDEX(resultados!$A$2:$ZZ$360, 289, MATCH($B$2, resultados!$A$1:$ZZ$1, 0))</f>
        <v/>
      </c>
      <c r="C295">
        <f>INDEX(resultados!$A$2:$ZZ$360, 289, MATCH($B$3, resultados!$A$1:$ZZ$1, 0))</f>
        <v/>
      </c>
    </row>
    <row r="296">
      <c r="A296">
        <f>INDEX(resultados!$A$2:$ZZ$360, 290, MATCH($B$1, resultados!$A$1:$ZZ$1, 0))</f>
        <v/>
      </c>
      <c r="B296">
        <f>INDEX(resultados!$A$2:$ZZ$360, 290, MATCH($B$2, resultados!$A$1:$ZZ$1, 0))</f>
        <v/>
      </c>
      <c r="C296">
        <f>INDEX(resultados!$A$2:$ZZ$360, 290, MATCH($B$3, resultados!$A$1:$ZZ$1, 0))</f>
        <v/>
      </c>
    </row>
    <row r="297">
      <c r="A297">
        <f>INDEX(resultados!$A$2:$ZZ$360, 291, MATCH($B$1, resultados!$A$1:$ZZ$1, 0))</f>
        <v/>
      </c>
      <c r="B297">
        <f>INDEX(resultados!$A$2:$ZZ$360, 291, MATCH($B$2, resultados!$A$1:$ZZ$1, 0))</f>
        <v/>
      </c>
      <c r="C297">
        <f>INDEX(resultados!$A$2:$ZZ$360, 291, MATCH($B$3, resultados!$A$1:$ZZ$1, 0))</f>
        <v/>
      </c>
    </row>
    <row r="298">
      <c r="A298">
        <f>INDEX(resultados!$A$2:$ZZ$360, 292, MATCH($B$1, resultados!$A$1:$ZZ$1, 0))</f>
        <v/>
      </c>
      <c r="B298">
        <f>INDEX(resultados!$A$2:$ZZ$360, 292, MATCH($B$2, resultados!$A$1:$ZZ$1, 0))</f>
        <v/>
      </c>
      <c r="C298">
        <f>INDEX(resultados!$A$2:$ZZ$360, 292, MATCH($B$3, resultados!$A$1:$ZZ$1, 0))</f>
        <v/>
      </c>
    </row>
    <row r="299">
      <c r="A299">
        <f>INDEX(resultados!$A$2:$ZZ$360, 293, MATCH($B$1, resultados!$A$1:$ZZ$1, 0))</f>
        <v/>
      </c>
      <c r="B299">
        <f>INDEX(resultados!$A$2:$ZZ$360, 293, MATCH($B$2, resultados!$A$1:$ZZ$1, 0))</f>
        <v/>
      </c>
      <c r="C299">
        <f>INDEX(resultados!$A$2:$ZZ$360, 293, MATCH($B$3, resultados!$A$1:$ZZ$1, 0))</f>
        <v/>
      </c>
    </row>
    <row r="300">
      <c r="A300">
        <f>INDEX(resultados!$A$2:$ZZ$360, 294, MATCH($B$1, resultados!$A$1:$ZZ$1, 0))</f>
        <v/>
      </c>
      <c r="B300">
        <f>INDEX(resultados!$A$2:$ZZ$360, 294, MATCH($B$2, resultados!$A$1:$ZZ$1, 0))</f>
        <v/>
      </c>
      <c r="C300">
        <f>INDEX(resultados!$A$2:$ZZ$360, 294, MATCH($B$3, resultados!$A$1:$ZZ$1, 0))</f>
        <v/>
      </c>
    </row>
    <row r="301">
      <c r="A301">
        <f>INDEX(resultados!$A$2:$ZZ$360, 295, MATCH($B$1, resultados!$A$1:$ZZ$1, 0))</f>
        <v/>
      </c>
      <c r="B301">
        <f>INDEX(resultados!$A$2:$ZZ$360, 295, MATCH($B$2, resultados!$A$1:$ZZ$1, 0))</f>
        <v/>
      </c>
      <c r="C301">
        <f>INDEX(resultados!$A$2:$ZZ$360, 295, MATCH($B$3, resultados!$A$1:$ZZ$1, 0))</f>
        <v/>
      </c>
    </row>
    <row r="302">
      <c r="A302">
        <f>INDEX(resultados!$A$2:$ZZ$360, 296, MATCH($B$1, resultados!$A$1:$ZZ$1, 0))</f>
        <v/>
      </c>
      <c r="B302">
        <f>INDEX(resultados!$A$2:$ZZ$360, 296, MATCH($B$2, resultados!$A$1:$ZZ$1, 0))</f>
        <v/>
      </c>
      <c r="C302">
        <f>INDEX(resultados!$A$2:$ZZ$360, 296, MATCH($B$3, resultados!$A$1:$ZZ$1, 0))</f>
        <v/>
      </c>
    </row>
    <row r="303">
      <c r="A303">
        <f>INDEX(resultados!$A$2:$ZZ$360, 297, MATCH($B$1, resultados!$A$1:$ZZ$1, 0))</f>
        <v/>
      </c>
      <c r="B303">
        <f>INDEX(resultados!$A$2:$ZZ$360, 297, MATCH($B$2, resultados!$A$1:$ZZ$1, 0))</f>
        <v/>
      </c>
      <c r="C303">
        <f>INDEX(resultados!$A$2:$ZZ$360, 297, MATCH($B$3, resultados!$A$1:$ZZ$1, 0))</f>
        <v/>
      </c>
    </row>
    <row r="304">
      <c r="A304">
        <f>INDEX(resultados!$A$2:$ZZ$360, 298, MATCH($B$1, resultados!$A$1:$ZZ$1, 0))</f>
        <v/>
      </c>
      <c r="B304">
        <f>INDEX(resultados!$A$2:$ZZ$360, 298, MATCH($B$2, resultados!$A$1:$ZZ$1, 0))</f>
        <v/>
      </c>
      <c r="C304">
        <f>INDEX(resultados!$A$2:$ZZ$360, 298, MATCH($B$3, resultados!$A$1:$ZZ$1, 0))</f>
        <v/>
      </c>
    </row>
    <row r="305">
      <c r="A305">
        <f>INDEX(resultados!$A$2:$ZZ$360, 299, MATCH($B$1, resultados!$A$1:$ZZ$1, 0))</f>
        <v/>
      </c>
      <c r="B305">
        <f>INDEX(resultados!$A$2:$ZZ$360, 299, MATCH($B$2, resultados!$A$1:$ZZ$1, 0))</f>
        <v/>
      </c>
      <c r="C305">
        <f>INDEX(resultados!$A$2:$ZZ$360, 299, MATCH($B$3, resultados!$A$1:$ZZ$1, 0))</f>
        <v/>
      </c>
    </row>
    <row r="306">
      <c r="A306">
        <f>INDEX(resultados!$A$2:$ZZ$360, 300, MATCH($B$1, resultados!$A$1:$ZZ$1, 0))</f>
        <v/>
      </c>
      <c r="B306">
        <f>INDEX(resultados!$A$2:$ZZ$360, 300, MATCH($B$2, resultados!$A$1:$ZZ$1, 0))</f>
        <v/>
      </c>
      <c r="C306">
        <f>INDEX(resultados!$A$2:$ZZ$360, 300, MATCH($B$3, resultados!$A$1:$ZZ$1, 0))</f>
        <v/>
      </c>
    </row>
    <row r="307">
      <c r="A307">
        <f>INDEX(resultados!$A$2:$ZZ$360, 301, MATCH($B$1, resultados!$A$1:$ZZ$1, 0))</f>
        <v/>
      </c>
      <c r="B307">
        <f>INDEX(resultados!$A$2:$ZZ$360, 301, MATCH($B$2, resultados!$A$1:$ZZ$1, 0))</f>
        <v/>
      </c>
      <c r="C307">
        <f>INDEX(resultados!$A$2:$ZZ$360, 301, MATCH($B$3, resultados!$A$1:$ZZ$1, 0))</f>
        <v/>
      </c>
    </row>
    <row r="308">
      <c r="A308">
        <f>INDEX(resultados!$A$2:$ZZ$360, 302, MATCH($B$1, resultados!$A$1:$ZZ$1, 0))</f>
        <v/>
      </c>
      <c r="B308">
        <f>INDEX(resultados!$A$2:$ZZ$360, 302, MATCH($B$2, resultados!$A$1:$ZZ$1, 0))</f>
        <v/>
      </c>
      <c r="C308">
        <f>INDEX(resultados!$A$2:$ZZ$360, 302, MATCH($B$3, resultados!$A$1:$ZZ$1, 0))</f>
        <v/>
      </c>
    </row>
    <row r="309">
      <c r="A309">
        <f>INDEX(resultados!$A$2:$ZZ$360, 303, MATCH($B$1, resultados!$A$1:$ZZ$1, 0))</f>
        <v/>
      </c>
      <c r="B309">
        <f>INDEX(resultados!$A$2:$ZZ$360, 303, MATCH($B$2, resultados!$A$1:$ZZ$1, 0))</f>
        <v/>
      </c>
      <c r="C309">
        <f>INDEX(resultados!$A$2:$ZZ$360, 303, MATCH($B$3, resultados!$A$1:$ZZ$1, 0))</f>
        <v/>
      </c>
    </row>
    <row r="310">
      <c r="A310">
        <f>INDEX(resultados!$A$2:$ZZ$360, 304, MATCH($B$1, resultados!$A$1:$ZZ$1, 0))</f>
        <v/>
      </c>
      <c r="B310">
        <f>INDEX(resultados!$A$2:$ZZ$360, 304, MATCH($B$2, resultados!$A$1:$ZZ$1, 0))</f>
        <v/>
      </c>
      <c r="C310">
        <f>INDEX(resultados!$A$2:$ZZ$360, 304, MATCH($B$3, resultados!$A$1:$ZZ$1, 0))</f>
        <v/>
      </c>
    </row>
    <row r="311">
      <c r="A311">
        <f>INDEX(resultados!$A$2:$ZZ$360, 305, MATCH($B$1, resultados!$A$1:$ZZ$1, 0))</f>
        <v/>
      </c>
      <c r="B311">
        <f>INDEX(resultados!$A$2:$ZZ$360, 305, MATCH($B$2, resultados!$A$1:$ZZ$1, 0))</f>
        <v/>
      </c>
      <c r="C311">
        <f>INDEX(resultados!$A$2:$ZZ$360, 305, MATCH($B$3, resultados!$A$1:$ZZ$1, 0))</f>
        <v/>
      </c>
    </row>
    <row r="312">
      <c r="A312">
        <f>INDEX(resultados!$A$2:$ZZ$360, 306, MATCH($B$1, resultados!$A$1:$ZZ$1, 0))</f>
        <v/>
      </c>
      <c r="B312">
        <f>INDEX(resultados!$A$2:$ZZ$360, 306, MATCH($B$2, resultados!$A$1:$ZZ$1, 0))</f>
        <v/>
      </c>
      <c r="C312">
        <f>INDEX(resultados!$A$2:$ZZ$360, 306, MATCH($B$3, resultados!$A$1:$ZZ$1, 0))</f>
        <v/>
      </c>
    </row>
    <row r="313">
      <c r="A313">
        <f>INDEX(resultados!$A$2:$ZZ$360, 307, MATCH($B$1, resultados!$A$1:$ZZ$1, 0))</f>
        <v/>
      </c>
      <c r="B313">
        <f>INDEX(resultados!$A$2:$ZZ$360, 307, MATCH($B$2, resultados!$A$1:$ZZ$1, 0))</f>
        <v/>
      </c>
      <c r="C313">
        <f>INDEX(resultados!$A$2:$ZZ$360, 307, MATCH($B$3, resultados!$A$1:$ZZ$1, 0))</f>
        <v/>
      </c>
    </row>
    <row r="314">
      <c r="A314">
        <f>INDEX(resultados!$A$2:$ZZ$360, 308, MATCH($B$1, resultados!$A$1:$ZZ$1, 0))</f>
        <v/>
      </c>
      <c r="B314">
        <f>INDEX(resultados!$A$2:$ZZ$360, 308, MATCH($B$2, resultados!$A$1:$ZZ$1, 0))</f>
        <v/>
      </c>
      <c r="C314">
        <f>INDEX(resultados!$A$2:$ZZ$360, 308, MATCH($B$3, resultados!$A$1:$ZZ$1, 0))</f>
        <v/>
      </c>
    </row>
    <row r="315">
      <c r="A315">
        <f>INDEX(resultados!$A$2:$ZZ$360, 309, MATCH($B$1, resultados!$A$1:$ZZ$1, 0))</f>
        <v/>
      </c>
      <c r="B315">
        <f>INDEX(resultados!$A$2:$ZZ$360, 309, MATCH($B$2, resultados!$A$1:$ZZ$1, 0))</f>
        <v/>
      </c>
      <c r="C315">
        <f>INDEX(resultados!$A$2:$ZZ$360, 309, MATCH($B$3, resultados!$A$1:$ZZ$1, 0))</f>
        <v/>
      </c>
    </row>
    <row r="316">
      <c r="A316">
        <f>INDEX(resultados!$A$2:$ZZ$360, 310, MATCH($B$1, resultados!$A$1:$ZZ$1, 0))</f>
        <v/>
      </c>
      <c r="B316">
        <f>INDEX(resultados!$A$2:$ZZ$360, 310, MATCH($B$2, resultados!$A$1:$ZZ$1, 0))</f>
        <v/>
      </c>
      <c r="C316">
        <f>INDEX(resultados!$A$2:$ZZ$360, 310, MATCH($B$3, resultados!$A$1:$ZZ$1, 0))</f>
        <v/>
      </c>
    </row>
    <row r="317">
      <c r="A317">
        <f>INDEX(resultados!$A$2:$ZZ$360, 311, MATCH($B$1, resultados!$A$1:$ZZ$1, 0))</f>
        <v/>
      </c>
      <c r="B317">
        <f>INDEX(resultados!$A$2:$ZZ$360, 311, MATCH($B$2, resultados!$A$1:$ZZ$1, 0))</f>
        <v/>
      </c>
      <c r="C317">
        <f>INDEX(resultados!$A$2:$ZZ$360, 311, MATCH($B$3, resultados!$A$1:$ZZ$1, 0))</f>
        <v/>
      </c>
    </row>
    <row r="318">
      <c r="A318">
        <f>INDEX(resultados!$A$2:$ZZ$360, 312, MATCH($B$1, resultados!$A$1:$ZZ$1, 0))</f>
        <v/>
      </c>
      <c r="B318">
        <f>INDEX(resultados!$A$2:$ZZ$360, 312, MATCH($B$2, resultados!$A$1:$ZZ$1, 0))</f>
        <v/>
      </c>
      <c r="C318">
        <f>INDEX(resultados!$A$2:$ZZ$360, 312, MATCH($B$3, resultados!$A$1:$ZZ$1, 0))</f>
        <v/>
      </c>
    </row>
    <row r="319">
      <c r="A319">
        <f>INDEX(resultados!$A$2:$ZZ$360, 313, MATCH($B$1, resultados!$A$1:$ZZ$1, 0))</f>
        <v/>
      </c>
      <c r="B319">
        <f>INDEX(resultados!$A$2:$ZZ$360, 313, MATCH($B$2, resultados!$A$1:$ZZ$1, 0))</f>
        <v/>
      </c>
      <c r="C319">
        <f>INDEX(resultados!$A$2:$ZZ$360, 313, MATCH($B$3, resultados!$A$1:$ZZ$1, 0))</f>
        <v/>
      </c>
    </row>
    <row r="320">
      <c r="A320">
        <f>INDEX(resultados!$A$2:$ZZ$360, 314, MATCH($B$1, resultados!$A$1:$ZZ$1, 0))</f>
        <v/>
      </c>
      <c r="B320">
        <f>INDEX(resultados!$A$2:$ZZ$360, 314, MATCH($B$2, resultados!$A$1:$ZZ$1, 0))</f>
        <v/>
      </c>
      <c r="C320">
        <f>INDEX(resultados!$A$2:$ZZ$360, 314, MATCH($B$3, resultados!$A$1:$ZZ$1, 0))</f>
        <v/>
      </c>
    </row>
    <row r="321">
      <c r="A321">
        <f>INDEX(resultados!$A$2:$ZZ$360, 315, MATCH($B$1, resultados!$A$1:$ZZ$1, 0))</f>
        <v/>
      </c>
      <c r="B321">
        <f>INDEX(resultados!$A$2:$ZZ$360, 315, MATCH($B$2, resultados!$A$1:$ZZ$1, 0))</f>
        <v/>
      </c>
      <c r="C321">
        <f>INDEX(resultados!$A$2:$ZZ$360, 315, MATCH($B$3, resultados!$A$1:$ZZ$1, 0))</f>
        <v/>
      </c>
    </row>
    <row r="322">
      <c r="A322">
        <f>INDEX(resultados!$A$2:$ZZ$360, 316, MATCH($B$1, resultados!$A$1:$ZZ$1, 0))</f>
        <v/>
      </c>
      <c r="B322">
        <f>INDEX(resultados!$A$2:$ZZ$360, 316, MATCH($B$2, resultados!$A$1:$ZZ$1, 0))</f>
        <v/>
      </c>
      <c r="C322">
        <f>INDEX(resultados!$A$2:$ZZ$360, 316, MATCH($B$3, resultados!$A$1:$ZZ$1, 0))</f>
        <v/>
      </c>
    </row>
    <row r="323">
      <c r="A323">
        <f>INDEX(resultados!$A$2:$ZZ$360, 317, MATCH($B$1, resultados!$A$1:$ZZ$1, 0))</f>
        <v/>
      </c>
      <c r="B323">
        <f>INDEX(resultados!$A$2:$ZZ$360, 317, MATCH($B$2, resultados!$A$1:$ZZ$1, 0))</f>
        <v/>
      </c>
      <c r="C323">
        <f>INDEX(resultados!$A$2:$ZZ$360, 317, MATCH($B$3, resultados!$A$1:$ZZ$1, 0))</f>
        <v/>
      </c>
    </row>
    <row r="324">
      <c r="A324">
        <f>INDEX(resultados!$A$2:$ZZ$360, 318, MATCH($B$1, resultados!$A$1:$ZZ$1, 0))</f>
        <v/>
      </c>
      <c r="B324">
        <f>INDEX(resultados!$A$2:$ZZ$360, 318, MATCH($B$2, resultados!$A$1:$ZZ$1, 0))</f>
        <v/>
      </c>
      <c r="C324">
        <f>INDEX(resultados!$A$2:$ZZ$360, 318, MATCH($B$3, resultados!$A$1:$ZZ$1, 0))</f>
        <v/>
      </c>
    </row>
    <row r="325">
      <c r="A325">
        <f>INDEX(resultados!$A$2:$ZZ$360, 319, MATCH($B$1, resultados!$A$1:$ZZ$1, 0))</f>
        <v/>
      </c>
      <c r="B325">
        <f>INDEX(resultados!$A$2:$ZZ$360, 319, MATCH($B$2, resultados!$A$1:$ZZ$1, 0))</f>
        <v/>
      </c>
      <c r="C325">
        <f>INDEX(resultados!$A$2:$ZZ$360, 319, MATCH($B$3, resultados!$A$1:$ZZ$1, 0))</f>
        <v/>
      </c>
    </row>
    <row r="326">
      <c r="A326">
        <f>INDEX(resultados!$A$2:$ZZ$360, 320, MATCH($B$1, resultados!$A$1:$ZZ$1, 0))</f>
        <v/>
      </c>
      <c r="B326">
        <f>INDEX(resultados!$A$2:$ZZ$360, 320, MATCH($B$2, resultados!$A$1:$ZZ$1, 0))</f>
        <v/>
      </c>
      <c r="C326">
        <f>INDEX(resultados!$A$2:$ZZ$360, 320, MATCH($B$3, resultados!$A$1:$ZZ$1, 0))</f>
        <v/>
      </c>
    </row>
    <row r="327">
      <c r="A327">
        <f>INDEX(resultados!$A$2:$ZZ$360, 321, MATCH($B$1, resultados!$A$1:$ZZ$1, 0))</f>
        <v/>
      </c>
      <c r="B327">
        <f>INDEX(resultados!$A$2:$ZZ$360, 321, MATCH($B$2, resultados!$A$1:$ZZ$1, 0))</f>
        <v/>
      </c>
      <c r="C327">
        <f>INDEX(resultados!$A$2:$ZZ$360, 321, MATCH($B$3, resultados!$A$1:$ZZ$1, 0))</f>
        <v/>
      </c>
    </row>
    <row r="328">
      <c r="A328">
        <f>INDEX(resultados!$A$2:$ZZ$360, 322, MATCH($B$1, resultados!$A$1:$ZZ$1, 0))</f>
        <v/>
      </c>
      <c r="B328">
        <f>INDEX(resultados!$A$2:$ZZ$360, 322, MATCH($B$2, resultados!$A$1:$ZZ$1, 0))</f>
        <v/>
      </c>
      <c r="C328">
        <f>INDEX(resultados!$A$2:$ZZ$360, 322, MATCH($B$3, resultados!$A$1:$ZZ$1, 0))</f>
        <v/>
      </c>
    </row>
    <row r="329">
      <c r="A329">
        <f>INDEX(resultados!$A$2:$ZZ$360, 323, MATCH($B$1, resultados!$A$1:$ZZ$1, 0))</f>
        <v/>
      </c>
      <c r="B329">
        <f>INDEX(resultados!$A$2:$ZZ$360, 323, MATCH($B$2, resultados!$A$1:$ZZ$1, 0))</f>
        <v/>
      </c>
      <c r="C329">
        <f>INDEX(resultados!$A$2:$ZZ$360, 323, MATCH($B$3, resultados!$A$1:$ZZ$1, 0))</f>
        <v/>
      </c>
    </row>
    <row r="330">
      <c r="A330">
        <f>INDEX(resultados!$A$2:$ZZ$360, 324, MATCH($B$1, resultados!$A$1:$ZZ$1, 0))</f>
        <v/>
      </c>
      <c r="B330">
        <f>INDEX(resultados!$A$2:$ZZ$360, 324, MATCH($B$2, resultados!$A$1:$ZZ$1, 0))</f>
        <v/>
      </c>
      <c r="C330">
        <f>INDEX(resultados!$A$2:$ZZ$360, 324, MATCH($B$3, resultados!$A$1:$ZZ$1, 0))</f>
        <v/>
      </c>
    </row>
    <row r="331">
      <c r="A331">
        <f>INDEX(resultados!$A$2:$ZZ$360, 325, MATCH($B$1, resultados!$A$1:$ZZ$1, 0))</f>
        <v/>
      </c>
      <c r="B331">
        <f>INDEX(resultados!$A$2:$ZZ$360, 325, MATCH($B$2, resultados!$A$1:$ZZ$1, 0))</f>
        <v/>
      </c>
      <c r="C331">
        <f>INDEX(resultados!$A$2:$ZZ$360, 325, MATCH($B$3, resultados!$A$1:$ZZ$1, 0))</f>
        <v/>
      </c>
    </row>
    <row r="332">
      <c r="A332">
        <f>INDEX(resultados!$A$2:$ZZ$360, 326, MATCH($B$1, resultados!$A$1:$ZZ$1, 0))</f>
        <v/>
      </c>
      <c r="B332">
        <f>INDEX(resultados!$A$2:$ZZ$360, 326, MATCH($B$2, resultados!$A$1:$ZZ$1, 0))</f>
        <v/>
      </c>
      <c r="C332">
        <f>INDEX(resultados!$A$2:$ZZ$360, 326, MATCH($B$3, resultados!$A$1:$ZZ$1, 0))</f>
        <v/>
      </c>
    </row>
    <row r="333">
      <c r="A333">
        <f>INDEX(resultados!$A$2:$ZZ$360, 327, MATCH($B$1, resultados!$A$1:$ZZ$1, 0))</f>
        <v/>
      </c>
      <c r="B333">
        <f>INDEX(resultados!$A$2:$ZZ$360, 327, MATCH($B$2, resultados!$A$1:$ZZ$1, 0))</f>
        <v/>
      </c>
      <c r="C333">
        <f>INDEX(resultados!$A$2:$ZZ$360, 327, MATCH($B$3, resultados!$A$1:$ZZ$1, 0))</f>
        <v/>
      </c>
    </row>
    <row r="334">
      <c r="A334">
        <f>INDEX(resultados!$A$2:$ZZ$360, 328, MATCH($B$1, resultados!$A$1:$ZZ$1, 0))</f>
        <v/>
      </c>
      <c r="B334">
        <f>INDEX(resultados!$A$2:$ZZ$360, 328, MATCH($B$2, resultados!$A$1:$ZZ$1, 0))</f>
        <v/>
      </c>
      <c r="C334">
        <f>INDEX(resultados!$A$2:$ZZ$360, 328, MATCH($B$3, resultados!$A$1:$ZZ$1, 0))</f>
        <v/>
      </c>
    </row>
    <row r="335">
      <c r="A335">
        <f>INDEX(resultados!$A$2:$ZZ$360, 329, MATCH($B$1, resultados!$A$1:$ZZ$1, 0))</f>
        <v/>
      </c>
      <c r="B335">
        <f>INDEX(resultados!$A$2:$ZZ$360, 329, MATCH($B$2, resultados!$A$1:$ZZ$1, 0))</f>
        <v/>
      </c>
      <c r="C335">
        <f>INDEX(resultados!$A$2:$ZZ$360, 329, MATCH($B$3, resultados!$A$1:$ZZ$1, 0))</f>
        <v/>
      </c>
    </row>
    <row r="336">
      <c r="A336">
        <f>INDEX(resultados!$A$2:$ZZ$360, 330, MATCH($B$1, resultados!$A$1:$ZZ$1, 0))</f>
        <v/>
      </c>
      <c r="B336">
        <f>INDEX(resultados!$A$2:$ZZ$360, 330, MATCH($B$2, resultados!$A$1:$ZZ$1, 0))</f>
        <v/>
      </c>
      <c r="C336">
        <f>INDEX(resultados!$A$2:$ZZ$360, 330, MATCH($B$3, resultados!$A$1:$ZZ$1, 0))</f>
        <v/>
      </c>
    </row>
    <row r="337">
      <c r="A337">
        <f>INDEX(resultados!$A$2:$ZZ$360, 331, MATCH($B$1, resultados!$A$1:$ZZ$1, 0))</f>
        <v/>
      </c>
      <c r="B337">
        <f>INDEX(resultados!$A$2:$ZZ$360, 331, MATCH($B$2, resultados!$A$1:$ZZ$1, 0))</f>
        <v/>
      </c>
      <c r="C337">
        <f>INDEX(resultados!$A$2:$ZZ$360, 331, MATCH($B$3, resultados!$A$1:$ZZ$1, 0))</f>
        <v/>
      </c>
    </row>
    <row r="338">
      <c r="A338">
        <f>INDEX(resultados!$A$2:$ZZ$360, 332, MATCH($B$1, resultados!$A$1:$ZZ$1, 0))</f>
        <v/>
      </c>
      <c r="B338">
        <f>INDEX(resultados!$A$2:$ZZ$360, 332, MATCH($B$2, resultados!$A$1:$ZZ$1, 0))</f>
        <v/>
      </c>
      <c r="C338">
        <f>INDEX(resultados!$A$2:$ZZ$360, 332, MATCH($B$3, resultados!$A$1:$ZZ$1, 0))</f>
        <v/>
      </c>
    </row>
    <row r="339">
      <c r="A339">
        <f>INDEX(resultados!$A$2:$ZZ$360, 333, MATCH($B$1, resultados!$A$1:$ZZ$1, 0))</f>
        <v/>
      </c>
      <c r="B339">
        <f>INDEX(resultados!$A$2:$ZZ$360, 333, MATCH($B$2, resultados!$A$1:$ZZ$1, 0))</f>
        <v/>
      </c>
      <c r="C339">
        <f>INDEX(resultados!$A$2:$ZZ$360, 333, MATCH($B$3, resultados!$A$1:$ZZ$1, 0))</f>
        <v/>
      </c>
    </row>
    <row r="340">
      <c r="A340">
        <f>INDEX(resultados!$A$2:$ZZ$360, 334, MATCH($B$1, resultados!$A$1:$ZZ$1, 0))</f>
        <v/>
      </c>
      <c r="B340">
        <f>INDEX(resultados!$A$2:$ZZ$360, 334, MATCH($B$2, resultados!$A$1:$ZZ$1, 0))</f>
        <v/>
      </c>
      <c r="C340">
        <f>INDEX(resultados!$A$2:$ZZ$360, 334, MATCH($B$3, resultados!$A$1:$ZZ$1, 0))</f>
        <v/>
      </c>
    </row>
    <row r="341">
      <c r="A341">
        <f>INDEX(resultados!$A$2:$ZZ$360, 335, MATCH($B$1, resultados!$A$1:$ZZ$1, 0))</f>
        <v/>
      </c>
      <c r="B341">
        <f>INDEX(resultados!$A$2:$ZZ$360, 335, MATCH($B$2, resultados!$A$1:$ZZ$1, 0))</f>
        <v/>
      </c>
      <c r="C341">
        <f>INDEX(resultados!$A$2:$ZZ$360, 335, MATCH($B$3, resultados!$A$1:$ZZ$1, 0))</f>
        <v/>
      </c>
    </row>
    <row r="342">
      <c r="A342">
        <f>INDEX(resultados!$A$2:$ZZ$360, 336, MATCH($B$1, resultados!$A$1:$ZZ$1, 0))</f>
        <v/>
      </c>
      <c r="B342">
        <f>INDEX(resultados!$A$2:$ZZ$360, 336, MATCH($B$2, resultados!$A$1:$ZZ$1, 0))</f>
        <v/>
      </c>
      <c r="C342">
        <f>INDEX(resultados!$A$2:$ZZ$360, 336, MATCH($B$3, resultados!$A$1:$ZZ$1, 0))</f>
        <v/>
      </c>
    </row>
    <row r="343">
      <c r="A343">
        <f>INDEX(resultados!$A$2:$ZZ$360, 337, MATCH($B$1, resultados!$A$1:$ZZ$1, 0))</f>
        <v/>
      </c>
      <c r="B343">
        <f>INDEX(resultados!$A$2:$ZZ$360, 337, MATCH($B$2, resultados!$A$1:$ZZ$1, 0))</f>
        <v/>
      </c>
      <c r="C343">
        <f>INDEX(resultados!$A$2:$ZZ$360, 337, MATCH($B$3, resultados!$A$1:$ZZ$1, 0))</f>
        <v/>
      </c>
    </row>
    <row r="344">
      <c r="A344">
        <f>INDEX(resultados!$A$2:$ZZ$360, 338, MATCH($B$1, resultados!$A$1:$ZZ$1, 0))</f>
        <v/>
      </c>
      <c r="B344">
        <f>INDEX(resultados!$A$2:$ZZ$360, 338, MATCH($B$2, resultados!$A$1:$ZZ$1, 0))</f>
        <v/>
      </c>
      <c r="C344">
        <f>INDEX(resultados!$A$2:$ZZ$360, 338, MATCH($B$3, resultados!$A$1:$ZZ$1, 0))</f>
        <v/>
      </c>
    </row>
    <row r="345">
      <c r="A345">
        <f>INDEX(resultados!$A$2:$ZZ$360, 339, MATCH($B$1, resultados!$A$1:$ZZ$1, 0))</f>
        <v/>
      </c>
      <c r="B345">
        <f>INDEX(resultados!$A$2:$ZZ$360, 339, MATCH($B$2, resultados!$A$1:$ZZ$1, 0))</f>
        <v/>
      </c>
      <c r="C345">
        <f>INDEX(resultados!$A$2:$ZZ$360, 339, MATCH($B$3, resultados!$A$1:$ZZ$1, 0))</f>
        <v/>
      </c>
    </row>
    <row r="346">
      <c r="A346">
        <f>INDEX(resultados!$A$2:$ZZ$360, 340, MATCH($B$1, resultados!$A$1:$ZZ$1, 0))</f>
        <v/>
      </c>
      <c r="B346">
        <f>INDEX(resultados!$A$2:$ZZ$360, 340, MATCH($B$2, resultados!$A$1:$ZZ$1, 0))</f>
        <v/>
      </c>
      <c r="C346">
        <f>INDEX(resultados!$A$2:$ZZ$360, 340, MATCH($B$3, resultados!$A$1:$ZZ$1, 0))</f>
        <v/>
      </c>
    </row>
    <row r="347">
      <c r="A347">
        <f>INDEX(resultados!$A$2:$ZZ$360, 341, MATCH($B$1, resultados!$A$1:$ZZ$1, 0))</f>
        <v/>
      </c>
      <c r="B347">
        <f>INDEX(resultados!$A$2:$ZZ$360, 341, MATCH($B$2, resultados!$A$1:$ZZ$1, 0))</f>
        <v/>
      </c>
      <c r="C347">
        <f>INDEX(resultados!$A$2:$ZZ$360, 341, MATCH($B$3, resultados!$A$1:$ZZ$1, 0))</f>
        <v/>
      </c>
    </row>
    <row r="348">
      <c r="A348">
        <f>INDEX(resultados!$A$2:$ZZ$360, 342, MATCH($B$1, resultados!$A$1:$ZZ$1, 0))</f>
        <v/>
      </c>
      <c r="B348">
        <f>INDEX(resultados!$A$2:$ZZ$360, 342, MATCH($B$2, resultados!$A$1:$ZZ$1, 0))</f>
        <v/>
      </c>
      <c r="C348">
        <f>INDEX(resultados!$A$2:$ZZ$360, 342, MATCH($B$3, resultados!$A$1:$ZZ$1, 0))</f>
        <v/>
      </c>
    </row>
    <row r="349">
      <c r="A349">
        <f>INDEX(resultados!$A$2:$ZZ$360, 343, MATCH($B$1, resultados!$A$1:$ZZ$1, 0))</f>
        <v/>
      </c>
      <c r="B349">
        <f>INDEX(resultados!$A$2:$ZZ$360, 343, MATCH($B$2, resultados!$A$1:$ZZ$1, 0))</f>
        <v/>
      </c>
      <c r="C349">
        <f>INDEX(resultados!$A$2:$ZZ$360, 343, MATCH($B$3, resultados!$A$1:$ZZ$1, 0))</f>
        <v/>
      </c>
    </row>
    <row r="350">
      <c r="A350">
        <f>INDEX(resultados!$A$2:$ZZ$360, 344, MATCH($B$1, resultados!$A$1:$ZZ$1, 0))</f>
        <v/>
      </c>
      <c r="B350">
        <f>INDEX(resultados!$A$2:$ZZ$360, 344, MATCH($B$2, resultados!$A$1:$ZZ$1, 0))</f>
        <v/>
      </c>
      <c r="C350">
        <f>INDEX(resultados!$A$2:$ZZ$360, 344, MATCH($B$3, resultados!$A$1:$ZZ$1, 0))</f>
        <v/>
      </c>
    </row>
    <row r="351">
      <c r="A351">
        <f>INDEX(resultados!$A$2:$ZZ$360, 345, MATCH($B$1, resultados!$A$1:$ZZ$1, 0))</f>
        <v/>
      </c>
      <c r="B351">
        <f>INDEX(resultados!$A$2:$ZZ$360, 345, MATCH($B$2, resultados!$A$1:$ZZ$1, 0))</f>
        <v/>
      </c>
      <c r="C351">
        <f>INDEX(resultados!$A$2:$ZZ$360, 345, MATCH($B$3, resultados!$A$1:$ZZ$1, 0))</f>
        <v/>
      </c>
    </row>
    <row r="352">
      <c r="A352">
        <f>INDEX(resultados!$A$2:$ZZ$360, 346, MATCH($B$1, resultados!$A$1:$ZZ$1, 0))</f>
        <v/>
      </c>
      <c r="B352">
        <f>INDEX(resultados!$A$2:$ZZ$360, 346, MATCH($B$2, resultados!$A$1:$ZZ$1, 0))</f>
        <v/>
      </c>
      <c r="C352">
        <f>INDEX(resultados!$A$2:$ZZ$360, 346, MATCH($B$3, resultados!$A$1:$ZZ$1, 0))</f>
        <v/>
      </c>
    </row>
    <row r="353">
      <c r="A353">
        <f>INDEX(resultados!$A$2:$ZZ$360, 347, MATCH($B$1, resultados!$A$1:$ZZ$1, 0))</f>
        <v/>
      </c>
      <c r="B353">
        <f>INDEX(resultados!$A$2:$ZZ$360, 347, MATCH($B$2, resultados!$A$1:$ZZ$1, 0))</f>
        <v/>
      </c>
      <c r="C353">
        <f>INDEX(resultados!$A$2:$ZZ$360, 347, MATCH($B$3, resultados!$A$1:$ZZ$1, 0))</f>
        <v/>
      </c>
    </row>
    <row r="354">
      <c r="A354">
        <f>INDEX(resultados!$A$2:$ZZ$360, 348, MATCH($B$1, resultados!$A$1:$ZZ$1, 0))</f>
        <v/>
      </c>
      <c r="B354">
        <f>INDEX(resultados!$A$2:$ZZ$360, 348, MATCH($B$2, resultados!$A$1:$ZZ$1, 0))</f>
        <v/>
      </c>
      <c r="C354">
        <f>INDEX(resultados!$A$2:$ZZ$360, 348, MATCH($B$3, resultados!$A$1:$ZZ$1, 0))</f>
        <v/>
      </c>
    </row>
    <row r="355">
      <c r="A355">
        <f>INDEX(resultados!$A$2:$ZZ$360, 349, MATCH($B$1, resultados!$A$1:$ZZ$1, 0))</f>
        <v/>
      </c>
      <c r="B355">
        <f>INDEX(resultados!$A$2:$ZZ$360, 349, MATCH($B$2, resultados!$A$1:$ZZ$1, 0))</f>
        <v/>
      </c>
      <c r="C355">
        <f>INDEX(resultados!$A$2:$ZZ$360, 349, MATCH($B$3, resultados!$A$1:$ZZ$1, 0))</f>
        <v/>
      </c>
    </row>
    <row r="356">
      <c r="A356">
        <f>INDEX(resultados!$A$2:$ZZ$360, 350, MATCH($B$1, resultados!$A$1:$ZZ$1, 0))</f>
        <v/>
      </c>
      <c r="B356">
        <f>INDEX(resultados!$A$2:$ZZ$360, 350, MATCH($B$2, resultados!$A$1:$ZZ$1, 0))</f>
        <v/>
      </c>
      <c r="C356">
        <f>INDEX(resultados!$A$2:$ZZ$360, 350, MATCH($B$3, resultados!$A$1:$ZZ$1, 0))</f>
        <v/>
      </c>
    </row>
    <row r="357">
      <c r="A357">
        <f>INDEX(resultados!$A$2:$ZZ$360, 351, MATCH($B$1, resultados!$A$1:$ZZ$1, 0))</f>
        <v/>
      </c>
      <c r="B357">
        <f>INDEX(resultados!$A$2:$ZZ$360, 351, MATCH($B$2, resultados!$A$1:$ZZ$1, 0))</f>
        <v/>
      </c>
      <c r="C357">
        <f>INDEX(resultados!$A$2:$ZZ$360, 351, MATCH($B$3, resultados!$A$1:$ZZ$1, 0))</f>
        <v/>
      </c>
    </row>
    <row r="358">
      <c r="A358">
        <f>INDEX(resultados!$A$2:$ZZ$360, 352, MATCH($B$1, resultados!$A$1:$ZZ$1, 0))</f>
        <v/>
      </c>
      <c r="B358">
        <f>INDEX(resultados!$A$2:$ZZ$360, 352, MATCH($B$2, resultados!$A$1:$ZZ$1, 0))</f>
        <v/>
      </c>
      <c r="C358">
        <f>INDEX(resultados!$A$2:$ZZ$360, 352, MATCH($B$3, resultados!$A$1:$ZZ$1, 0))</f>
        <v/>
      </c>
    </row>
    <row r="359">
      <c r="A359">
        <f>INDEX(resultados!$A$2:$ZZ$360, 353, MATCH($B$1, resultados!$A$1:$ZZ$1, 0))</f>
        <v/>
      </c>
      <c r="B359">
        <f>INDEX(resultados!$A$2:$ZZ$360, 353, MATCH($B$2, resultados!$A$1:$ZZ$1, 0))</f>
        <v/>
      </c>
      <c r="C359">
        <f>INDEX(resultados!$A$2:$ZZ$360, 353, MATCH($B$3, resultados!$A$1:$ZZ$1, 0))</f>
        <v/>
      </c>
    </row>
    <row r="360">
      <c r="A360">
        <f>INDEX(resultados!$A$2:$ZZ$360, 354, MATCH($B$1, resultados!$A$1:$ZZ$1, 0))</f>
        <v/>
      </c>
      <c r="B360">
        <f>INDEX(resultados!$A$2:$ZZ$360, 354, MATCH($B$2, resultados!$A$1:$ZZ$1, 0))</f>
        <v/>
      </c>
      <c r="C360">
        <f>INDEX(resultados!$A$2:$ZZ$360, 354, MATCH($B$3, resultados!$A$1:$ZZ$1, 0))</f>
        <v/>
      </c>
    </row>
    <row r="361">
      <c r="A361">
        <f>INDEX(resultados!$A$2:$ZZ$360, 355, MATCH($B$1, resultados!$A$1:$ZZ$1, 0))</f>
        <v/>
      </c>
      <c r="B361">
        <f>INDEX(resultados!$A$2:$ZZ$360, 355, MATCH($B$2, resultados!$A$1:$ZZ$1, 0))</f>
        <v/>
      </c>
      <c r="C361">
        <f>INDEX(resultados!$A$2:$ZZ$360, 355, MATCH($B$3, resultados!$A$1:$ZZ$1, 0))</f>
        <v/>
      </c>
    </row>
    <row r="362">
      <c r="A362">
        <f>INDEX(resultados!$A$2:$ZZ$360, 356, MATCH($B$1, resultados!$A$1:$ZZ$1, 0))</f>
        <v/>
      </c>
      <c r="B362">
        <f>INDEX(resultados!$A$2:$ZZ$360, 356, MATCH($B$2, resultados!$A$1:$ZZ$1, 0))</f>
        <v/>
      </c>
      <c r="C362">
        <f>INDEX(resultados!$A$2:$ZZ$360, 356, MATCH($B$3, resultados!$A$1:$ZZ$1, 0))</f>
        <v/>
      </c>
    </row>
    <row r="363">
      <c r="A363">
        <f>INDEX(resultados!$A$2:$ZZ$360, 357, MATCH($B$1, resultados!$A$1:$ZZ$1, 0))</f>
        <v/>
      </c>
      <c r="B363">
        <f>INDEX(resultados!$A$2:$ZZ$360, 357, MATCH($B$2, resultados!$A$1:$ZZ$1, 0))</f>
        <v/>
      </c>
      <c r="C363">
        <f>INDEX(resultados!$A$2:$ZZ$360, 357, MATCH($B$3, resultados!$A$1:$ZZ$1, 0))</f>
        <v/>
      </c>
    </row>
    <row r="364">
      <c r="A364">
        <f>INDEX(resultados!$A$2:$ZZ$360, 358, MATCH($B$1, resultados!$A$1:$ZZ$1, 0))</f>
        <v/>
      </c>
      <c r="B364">
        <f>INDEX(resultados!$A$2:$ZZ$360, 358, MATCH($B$2, resultados!$A$1:$ZZ$1, 0))</f>
        <v/>
      </c>
      <c r="C364">
        <f>INDEX(resultados!$A$2:$ZZ$360, 358, MATCH($B$3, resultados!$A$1:$ZZ$1, 0))</f>
        <v/>
      </c>
    </row>
    <row r="365">
      <c r="A365">
        <f>INDEX(resultados!$A$2:$ZZ$360, 359, MATCH($B$1, resultados!$A$1:$ZZ$1, 0))</f>
        <v/>
      </c>
      <c r="B365">
        <f>INDEX(resultados!$A$2:$ZZ$360, 359, MATCH($B$2, resultados!$A$1:$ZZ$1, 0))</f>
        <v/>
      </c>
      <c r="C365">
        <f>INDEX(resultados!$A$2:$ZZ$360, 359,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1.9491</v>
      </c>
      <c r="E2" t="n">
        <v>51.3</v>
      </c>
      <c r="F2" t="n">
        <v>45.81</v>
      </c>
      <c r="G2" t="n">
        <v>11.7</v>
      </c>
      <c r="H2" t="n">
        <v>0.24</v>
      </c>
      <c r="I2" t="n">
        <v>235</v>
      </c>
      <c r="J2" t="n">
        <v>71.52</v>
      </c>
      <c r="K2" t="n">
        <v>32.27</v>
      </c>
      <c r="L2" t="n">
        <v>1</v>
      </c>
      <c r="M2" t="n">
        <v>233</v>
      </c>
      <c r="N2" t="n">
        <v>8.25</v>
      </c>
      <c r="O2" t="n">
        <v>9054.6</v>
      </c>
      <c r="P2" t="n">
        <v>323.92</v>
      </c>
      <c r="Q2" t="n">
        <v>790.27</v>
      </c>
      <c r="R2" t="n">
        <v>370.61</v>
      </c>
      <c r="S2" t="n">
        <v>58.53</v>
      </c>
      <c r="T2" t="n">
        <v>147817.28</v>
      </c>
      <c r="U2" t="n">
        <v>0.16</v>
      </c>
      <c r="V2" t="n">
        <v>0.63</v>
      </c>
      <c r="W2" t="n">
        <v>2.96</v>
      </c>
      <c r="X2" t="n">
        <v>8.9</v>
      </c>
      <c r="Y2" t="n">
        <v>0.5</v>
      </c>
      <c r="Z2" t="n">
        <v>10</v>
      </c>
      <c r="AA2" t="n">
        <v>328.0709229031183</v>
      </c>
      <c r="AB2" t="n">
        <v>448.8811101836799</v>
      </c>
      <c r="AC2" t="n">
        <v>406.0405270363437</v>
      </c>
      <c r="AD2" t="n">
        <v>328070.9229031183</v>
      </c>
      <c r="AE2" t="n">
        <v>448881.1101836799</v>
      </c>
      <c r="AF2" t="n">
        <v>2.138393149040092e-06</v>
      </c>
      <c r="AG2" t="n">
        <v>0.7124999999999999</v>
      </c>
      <c r="AH2" t="n">
        <v>406040.5270363437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2.2665</v>
      </c>
      <c r="E3" t="n">
        <v>44.12</v>
      </c>
      <c r="F3" t="n">
        <v>40.69</v>
      </c>
      <c r="G3" t="n">
        <v>23.93</v>
      </c>
      <c r="H3" t="n">
        <v>0.48</v>
      </c>
      <c r="I3" t="n">
        <v>102</v>
      </c>
      <c r="J3" t="n">
        <v>72.7</v>
      </c>
      <c r="K3" t="n">
        <v>32.27</v>
      </c>
      <c r="L3" t="n">
        <v>2</v>
      </c>
      <c r="M3" t="n">
        <v>100</v>
      </c>
      <c r="N3" t="n">
        <v>8.43</v>
      </c>
      <c r="O3" t="n">
        <v>9200.25</v>
      </c>
      <c r="P3" t="n">
        <v>278.88</v>
      </c>
      <c r="Q3" t="n">
        <v>790.1799999999999</v>
      </c>
      <c r="R3" t="n">
        <v>199.39</v>
      </c>
      <c r="S3" t="n">
        <v>58.53</v>
      </c>
      <c r="T3" t="n">
        <v>62875.73</v>
      </c>
      <c r="U3" t="n">
        <v>0.29</v>
      </c>
      <c r="V3" t="n">
        <v>0.71</v>
      </c>
      <c r="W3" t="n">
        <v>2.75</v>
      </c>
      <c r="X3" t="n">
        <v>3.79</v>
      </c>
      <c r="Y3" t="n">
        <v>0.5</v>
      </c>
      <c r="Z3" t="n">
        <v>10</v>
      </c>
      <c r="AA3" t="n">
        <v>245.8759001260726</v>
      </c>
      <c r="AB3" t="n">
        <v>336.418253831486</v>
      </c>
      <c r="AC3" t="n">
        <v>304.3109678518939</v>
      </c>
      <c r="AD3" t="n">
        <v>245875.9001260726</v>
      </c>
      <c r="AE3" t="n">
        <v>336418.253831486</v>
      </c>
      <c r="AF3" t="n">
        <v>2.486618476373387e-06</v>
      </c>
      <c r="AG3" t="n">
        <v>0.6127777777777778</v>
      </c>
      <c r="AH3" t="n">
        <v>304310.9678518939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2.3741</v>
      </c>
      <c r="E4" t="n">
        <v>42.12</v>
      </c>
      <c r="F4" t="n">
        <v>39.28</v>
      </c>
      <c r="G4" t="n">
        <v>36.83</v>
      </c>
      <c r="H4" t="n">
        <v>0.71</v>
      </c>
      <c r="I4" t="n">
        <v>64</v>
      </c>
      <c r="J4" t="n">
        <v>73.88</v>
      </c>
      <c r="K4" t="n">
        <v>32.27</v>
      </c>
      <c r="L4" t="n">
        <v>3</v>
      </c>
      <c r="M4" t="n">
        <v>62</v>
      </c>
      <c r="N4" t="n">
        <v>8.609999999999999</v>
      </c>
      <c r="O4" t="n">
        <v>9346.23</v>
      </c>
      <c r="P4" t="n">
        <v>261.29</v>
      </c>
      <c r="Q4" t="n">
        <v>790.2</v>
      </c>
      <c r="R4" t="n">
        <v>152.96</v>
      </c>
      <c r="S4" t="n">
        <v>58.53</v>
      </c>
      <c r="T4" t="n">
        <v>39846.58</v>
      </c>
      <c r="U4" t="n">
        <v>0.38</v>
      </c>
      <c r="V4" t="n">
        <v>0.74</v>
      </c>
      <c r="W4" t="n">
        <v>2.67</v>
      </c>
      <c r="X4" t="n">
        <v>2.38</v>
      </c>
      <c r="Y4" t="n">
        <v>0.5</v>
      </c>
      <c r="Z4" t="n">
        <v>10</v>
      </c>
      <c r="AA4" t="n">
        <v>222.2429344852395</v>
      </c>
      <c r="AB4" t="n">
        <v>304.0825876288544</v>
      </c>
      <c r="AC4" t="n">
        <v>275.0613722482386</v>
      </c>
      <c r="AD4" t="n">
        <v>222242.9344852395</v>
      </c>
      <c r="AE4" t="n">
        <v>304082.5876288544</v>
      </c>
      <c r="AF4" t="n">
        <v>2.6046683983049e-06</v>
      </c>
      <c r="AG4" t="n">
        <v>0.585</v>
      </c>
      <c r="AH4" t="n">
        <v>275061.3722482386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2.4347</v>
      </c>
      <c r="E5" t="n">
        <v>41.07</v>
      </c>
      <c r="F5" t="n">
        <v>38.53</v>
      </c>
      <c r="G5" t="n">
        <v>51.37</v>
      </c>
      <c r="H5" t="n">
        <v>0.93</v>
      </c>
      <c r="I5" t="n">
        <v>45</v>
      </c>
      <c r="J5" t="n">
        <v>75.06999999999999</v>
      </c>
      <c r="K5" t="n">
        <v>32.27</v>
      </c>
      <c r="L5" t="n">
        <v>4</v>
      </c>
      <c r="M5" t="n">
        <v>43</v>
      </c>
      <c r="N5" t="n">
        <v>8.800000000000001</v>
      </c>
      <c r="O5" t="n">
        <v>9492.549999999999</v>
      </c>
      <c r="P5" t="n">
        <v>245.6</v>
      </c>
      <c r="Q5" t="n">
        <v>790.17</v>
      </c>
      <c r="R5" t="n">
        <v>127.42</v>
      </c>
      <c r="S5" t="n">
        <v>58.53</v>
      </c>
      <c r="T5" t="n">
        <v>27171.46</v>
      </c>
      <c r="U5" t="n">
        <v>0.46</v>
      </c>
      <c r="V5" t="n">
        <v>0.75</v>
      </c>
      <c r="W5" t="n">
        <v>2.65</v>
      </c>
      <c r="X5" t="n">
        <v>1.63</v>
      </c>
      <c r="Y5" t="n">
        <v>0.5</v>
      </c>
      <c r="Z5" t="n">
        <v>10</v>
      </c>
      <c r="AA5" t="n">
        <v>206.6964290403135</v>
      </c>
      <c r="AB5" t="n">
        <v>282.8111730157028</v>
      </c>
      <c r="AC5" t="n">
        <v>255.8200715911415</v>
      </c>
      <c r="AD5" t="n">
        <v>206696.4290403135</v>
      </c>
      <c r="AE5" t="n">
        <v>282811.1730157027</v>
      </c>
      <c r="AF5" t="n">
        <v>2.671153763258894e-06</v>
      </c>
      <c r="AG5" t="n">
        <v>0.5704166666666667</v>
      </c>
      <c r="AH5" t="n">
        <v>255820.0715911415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2.4665</v>
      </c>
      <c r="E6" t="n">
        <v>40.54</v>
      </c>
      <c r="F6" t="n">
        <v>38.16</v>
      </c>
      <c r="G6" t="n">
        <v>65.41</v>
      </c>
      <c r="H6" t="n">
        <v>1.15</v>
      </c>
      <c r="I6" t="n">
        <v>35</v>
      </c>
      <c r="J6" t="n">
        <v>76.26000000000001</v>
      </c>
      <c r="K6" t="n">
        <v>32.27</v>
      </c>
      <c r="L6" t="n">
        <v>5</v>
      </c>
      <c r="M6" t="n">
        <v>33</v>
      </c>
      <c r="N6" t="n">
        <v>8.99</v>
      </c>
      <c r="O6" t="n">
        <v>9639.200000000001</v>
      </c>
      <c r="P6" t="n">
        <v>234.24</v>
      </c>
      <c r="Q6" t="n">
        <v>790.17</v>
      </c>
      <c r="R6" t="n">
        <v>114.95</v>
      </c>
      <c r="S6" t="n">
        <v>58.53</v>
      </c>
      <c r="T6" t="n">
        <v>20991.11</v>
      </c>
      <c r="U6" t="n">
        <v>0.51</v>
      </c>
      <c r="V6" t="n">
        <v>0.76</v>
      </c>
      <c r="W6" t="n">
        <v>2.63</v>
      </c>
      <c r="X6" t="n">
        <v>1.25</v>
      </c>
      <c r="Y6" t="n">
        <v>0.5</v>
      </c>
      <c r="Z6" t="n">
        <v>10</v>
      </c>
      <c r="AA6" t="n">
        <v>197.159328162165</v>
      </c>
      <c r="AB6" t="n">
        <v>269.7620908470306</v>
      </c>
      <c r="AC6" t="n">
        <v>244.0163755101414</v>
      </c>
      <c r="AD6" t="n">
        <v>197159.328162165</v>
      </c>
      <c r="AE6" t="n">
        <v>269762.0908470306</v>
      </c>
      <c r="AF6" t="n">
        <v>2.706042123086238e-06</v>
      </c>
      <c r="AG6" t="n">
        <v>0.5630555555555555</v>
      </c>
      <c r="AH6" t="n">
        <v>244016.3755101414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2.4845</v>
      </c>
      <c r="E7" t="n">
        <v>40.25</v>
      </c>
      <c r="F7" t="n">
        <v>37.95</v>
      </c>
      <c r="G7" t="n">
        <v>78.53</v>
      </c>
      <c r="H7" t="n">
        <v>1.36</v>
      </c>
      <c r="I7" t="n">
        <v>29</v>
      </c>
      <c r="J7" t="n">
        <v>77.45</v>
      </c>
      <c r="K7" t="n">
        <v>32.27</v>
      </c>
      <c r="L7" t="n">
        <v>6</v>
      </c>
      <c r="M7" t="n">
        <v>14</v>
      </c>
      <c r="N7" t="n">
        <v>9.18</v>
      </c>
      <c r="O7" t="n">
        <v>9786.190000000001</v>
      </c>
      <c r="P7" t="n">
        <v>223.11</v>
      </c>
      <c r="Q7" t="n">
        <v>790.16</v>
      </c>
      <c r="R7" t="n">
        <v>108.18</v>
      </c>
      <c r="S7" t="n">
        <v>58.53</v>
      </c>
      <c r="T7" t="n">
        <v>17633.72</v>
      </c>
      <c r="U7" t="n">
        <v>0.54</v>
      </c>
      <c r="V7" t="n">
        <v>0.76</v>
      </c>
      <c r="W7" t="n">
        <v>2.63</v>
      </c>
      <c r="X7" t="n">
        <v>1.05</v>
      </c>
      <c r="Y7" t="n">
        <v>0.5</v>
      </c>
      <c r="Z7" t="n">
        <v>10</v>
      </c>
      <c r="AA7" t="n">
        <v>189.2948095515272</v>
      </c>
      <c r="AB7" t="n">
        <v>259.0015095258872</v>
      </c>
      <c r="AC7" t="n">
        <v>234.2827689677138</v>
      </c>
      <c r="AD7" t="n">
        <v>189294.8095515271</v>
      </c>
      <c r="AE7" t="n">
        <v>259001.5095258872</v>
      </c>
      <c r="AF7" t="n">
        <v>2.725790251290395e-06</v>
      </c>
      <c r="AG7" t="n">
        <v>0.5590277777777778</v>
      </c>
      <c r="AH7" t="n">
        <v>234282.7689677138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2.4867</v>
      </c>
      <c r="E8" t="n">
        <v>40.21</v>
      </c>
      <c r="F8" t="n">
        <v>37.93</v>
      </c>
      <c r="G8" t="n">
        <v>81.29000000000001</v>
      </c>
      <c r="H8" t="n">
        <v>1.56</v>
      </c>
      <c r="I8" t="n">
        <v>28</v>
      </c>
      <c r="J8" t="n">
        <v>78.65000000000001</v>
      </c>
      <c r="K8" t="n">
        <v>32.27</v>
      </c>
      <c r="L8" t="n">
        <v>7</v>
      </c>
      <c r="M8" t="n">
        <v>0</v>
      </c>
      <c r="N8" t="n">
        <v>9.380000000000001</v>
      </c>
      <c r="O8" t="n">
        <v>9933.52</v>
      </c>
      <c r="P8" t="n">
        <v>224.78</v>
      </c>
      <c r="Q8" t="n">
        <v>790.17</v>
      </c>
      <c r="R8" t="n">
        <v>106.9</v>
      </c>
      <c r="S8" t="n">
        <v>58.53</v>
      </c>
      <c r="T8" t="n">
        <v>17000.22</v>
      </c>
      <c r="U8" t="n">
        <v>0.55</v>
      </c>
      <c r="V8" t="n">
        <v>0.76</v>
      </c>
      <c r="W8" t="n">
        <v>2.64</v>
      </c>
      <c r="X8" t="n">
        <v>1.03</v>
      </c>
      <c r="Y8" t="n">
        <v>0.5</v>
      </c>
      <c r="Z8" t="n">
        <v>10</v>
      </c>
      <c r="AA8" t="n">
        <v>190.0086463816883</v>
      </c>
      <c r="AB8" t="n">
        <v>259.9782125691716</v>
      </c>
      <c r="AC8" t="n">
        <v>235.1662568433588</v>
      </c>
      <c r="AD8" t="n">
        <v>190008.6463816883</v>
      </c>
      <c r="AE8" t="n">
        <v>259978.2125691716</v>
      </c>
      <c r="AF8" t="n">
        <v>2.728203911404236e-06</v>
      </c>
      <c r="AG8" t="n">
        <v>0.5584722222222223</v>
      </c>
      <c r="AH8" t="n">
        <v>235166.2568433587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2.2138</v>
      </c>
      <c r="E2" t="n">
        <v>45.17</v>
      </c>
      <c r="F2" t="n">
        <v>41.97</v>
      </c>
      <c r="G2" t="n">
        <v>18.65</v>
      </c>
      <c r="H2" t="n">
        <v>0.43</v>
      </c>
      <c r="I2" t="n">
        <v>135</v>
      </c>
      <c r="J2" t="n">
        <v>39.78</v>
      </c>
      <c r="K2" t="n">
        <v>19.54</v>
      </c>
      <c r="L2" t="n">
        <v>1</v>
      </c>
      <c r="M2" t="n">
        <v>133</v>
      </c>
      <c r="N2" t="n">
        <v>4.24</v>
      </c>
      <c r="O2" t="n">
        <v>5140</v>
      </c>
      <c r="P2" t="n">
        <v>185.67</v>
      </c>
      <c r="Q2" t="n">
        <v>790.23</v>
      </c>
      <c r="R2" t="n">
        <v>242.4</v>
      </c>
      <c r="S2" t="n">
        <v>58.53</v>
      </c>
      <c r="T2" t="n">
        <v>84214.28999999999</v>
      </c>
      <c r="U2" t="n">
        <v>0.24</v>
      </c>
      <c r="V2" t="n">
        <v>0.6899999999999999</v>
      </c>
      <c r="W2" t="n">
        <v>2.79</v>
      </c>
      <c r="X2" t="n">
        <v>5.07</v>
      </c>
      <c r="Y2" t="n">
        <v>0.5</v>
      </c>
      <c r="Z2" t="n">
        <v>10</v>
      </c>
      <c r="AA2" t="n">
        <v>177.3733025803977</v>
      </c>
      <c r="AB2" t="n">
        <v>242.6899777482276</v>
      </c>
      <c r="AC2" t="n">
        <v>219.5279868895302</v>
      </c>
      <c r="AD2" t="n">
        <v>177373.3025803977</v>
      </c>
      <c r="AE2" t="n">
        <v>242689.9777482276</v>
      </c>
      <c r="AF2" t="n">
        <v>2.606843680364184e-06</v>
      </c>
      <c r="AG2" t="n">
        <v>0.6273611111111111</v>
      </c>
      <c r="AH2" t="n">
        <v>219527.9868895301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2.413</v>
      </c>
      <c r="E3" t="n">
        <v>41.44</v>
      </c>
      <c r="F3" t="n">
        <v>39.09</v>
      </c>
      <c r="G3" t="n">
        <v>39.75</v>
      </c>
      <c r="H3" t="n">
        <v>0.84</v>
      </c>
      <c r="I3" t="n">
        <v>59</v>
      </c>
      <c r="J3" t="n">
        <v>40.89</v>
      </c>
      <c r="K3" t="n">
        <v>19.54</v>
      </c>
      <c r="L3" t="n">
        <v>2</v>
      </c>
      <c r="M3" t="n">
        <v>35</v>
      </c>
      <c r="N3" t="n">
        <v>4.35</v>
      </c>
      <c r="O3" t="n">
        <v>5277.26</v>
      </c>
      <c r="P3" t="n">
        <v>155.88</v>
      </c>
      <c r="Q3" t="n">
        <v>790.25</v>
      </c>
      <c r="R3" t="n">
        <v>145.28</v>
      </c>
      <c r="S3" t="n">
        <v>58.53</v>
      </c>
      <c r="T3" t="n">
        <v>36036.12</v>
      </c>
      <c r="U3" t="n">
        <v>0.4</v>
      </c>
      <c r="V3" t="n">
        <v>0.74</v>
      </c>
      <c r="W3" t="n">
        <v>2.7</v>
      </c>
      <c r="X3" t="n">
        <v>2.18</v>
      </c>
      <c r="Y3" t="n">
        <v>0.5</v>
      </c>
      <c r="Z3" t="n">
        <v>10</v>
      </c>
      <c r="AA3" t="n">
        <v>142.2961295800912</v>
      </c>
      <c r="AB3" t="n">
        <v>194.6958421535763</v>
      </c>
      <c r="AC3" t="n">
        <v>176.1143442358247</v>
      </c>
      <c r="AD3" t="n">
        <v>142296.1295800912</v>
      </c>
      <c r="AE3" t="n">
        <v>194695.8421535763</v>
      </c>
      <c r="AF3" t="n">
        <v>2.841410154810179e-06</v>
      </c>
      <c r="AG3" t="n">
        <v>0.5755555555555555</v>
      </c>
      <c r="AH3" t="n">
        <v>176114.3442358247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2.4258</v>
      </c>
      <c r="E4" t="n">
        <v>41.22</v>
      </c>
      <c r="F4" t="n">
        <v>38.92</v>
      </c>
      <c r="G4" t="n">
        <v>43.25</v>
      </c>
      <c r="H4" t="n">
        <v>1.22</v>
      </c>
      <c r="I4" t="n">
        <v>54</v>
      </c>
      <c r="J4" t="n">
        <v>42.01</v>
      </c>
      <c r="K4" t="n">
        <v>19.54</v>
      </c>
      <c r="L4" t="n">
        <v>3</v>
      </c>
      <c r="M4" t="n">
        <v>0</v>
      </c>
      <c r="N4" t="n">
        <v>4.46</v>
      </c>
      <c r="O4" t="n">
        <v>5414.79</v>
      </c>
      <c r="P4" t="n">
        <v>156.35</v>
      </c>
      <c r="Q4" t="n">
        <v>790.1900000000001</v>
      </c>
      <c r="R4" t="n">
        <v>138.91</v>
      </c>
      <c r="S4" t="n">
        <v>58.53</v>
      </c>
      <c r="T4" t="n">
        <v>32873.56</v>
      </c>
      <c r="U4" t="n">
        <v>0.42</v>
      </c>
      <c r="V4" t="n">
        <v>0.75</v>
      </c>
      <c r="W4" t="n">
        <v>2.72</v>
      </c>
      <c r="X4" t="n">
        <v>2.02</v>
      </c>
      <c r="Y4" t="n">
        <v>0.5</v>
      </c>
      <c r="Z4" t="n">
        <v>10</v>
      </c>
      <c r="AA4" t="n">
        <v>141.5959034316933</v>
      </c>
      <c r="AB4" t="n">
        <v>193.7377618455413</v>
      </c>
      <c r="AC4" t="n">
        <v>175.2477017677141</v>
      </c>
      <c r="AD4" t="n">
        <v>141595.9034316933</v>
      </c>
      <c r="AE4" t="n">
        <v>193737.7618455412</v>
      </c>
      <c r="AF4" t="n">
        <v>2.856482699352894e-06</v>
      </c>
      <c r="AG4" t="n">
        <v>0.5725</v>
      </c>
      <c r="AH4" t="n">
        <v>175247.7017677141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1.4328</v>
      </c>
      <c r="E2" t="n">
        <v>69.79000000000001</v>
      </c>
      <c r="F2" t="n">
        <v>54.53</v>
      </c>
      <c r="G2" t="n">
        <v>7.26</v>
      </c>
      <c r="H2" t="n">
        <v>0.12</v>
      </c>
      <c r="I2" t="n">
        <v>451</v>
      </c>
      <c r="J2" t="n">
        <v>141.81</v>
      </c>
      <c r="K2" t="n">
        <v>47.83</v>
      </c>
      <c r="L2" t="n">
        <v>1</v>
      </c>
      <c r="M2" t="n">
        <v>449</v>
      </c>
      <c r="N2" t="n">
        <v>22.98</v>
      </c>
      <c r="O2" t="n">
        <v>17723.39</v>
      </c>
      <c r="P2" t="n">
        <v>619.08</v>
      </c>
      <c r="Q2" t="n">
        <v>790.25</v>
      </c>
      <c r="R2" t="n">
        <v>662.52</v>
      </c>
      <c r="S2" t="n">
        <v>58.53</v>
      </c>
      <c r="T2" t="n">
        <v>292694.08</v>
      </c>
      <c r="U2" t="n">
        <v>0.09</v>
      </c>
      <c r="V2" t="n">
        <v>0.53</v>
      </c>
      <c r="W2" t="n">
        <v>3.33</v>
      </c>
      <c r="X2" t="n">
        <v>17.62</v>
      </c>
      <c r="Y2" t="n">
        <v>0.5</v>
      </c>
      <c r="Z2" t="n">
        <v>10</v>
      </c>
      <c r="AA2" t="n">
        <v>816.5510724758942</v>
      </c>
      <c r="AB2" t="n">
        <v>1117.241201052412</v>
      </c>
      <c r="AC2" t="n">
        <v>1010.613268881843</v>
      </c>
      <c r="AD2" t="n">
        <v>816551.0724758942</v>
      </c>
      <c r="AE2" t="n">
        <v>1117241.201052412</v>
      </c>
      <c r="AF2" t="n">
        <v>1.410973159273129e-06</v>
      </c>
      <c r="AG2" t="n">
        <v>0.9693055555555556</v>
      </c>
      <c r="AH2" t="n">
        <v>1010613.268881843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1.9623</v>
      </c>
      <c r="E3" t="n">
        <v>50.96</v>
      </c>
      <c r="F3" t="n">
        <v>43.59</v>
      </c>
      <c r="G3" t="n">
        <v>14.69</v>
      </c>
      <c r="H3" t="n">
        <v>0.25</v>
      </c>
      <c r="I3" t="n">
        <v>178</v>
      </c>
      <c r="J3" t="n">
        <v>143.17</v>
      </c>
      <c r="K3" t="n">
        <v>47.83</v>
      </c>
      <c r="L3" t="n">
        <v>2</v>
      </c>
      <c r="M3" t="n">
        <v>176</v>
      </c>
      <c r="N3" t="n">
        <v>23.34</v>
      </c>
      <c r="O3" t="n">
        <v>17891.86</v>
      </c>
      <c r="P3" t="n">
        <v>490.58</v>
      </c>
      <c r="Q3" t="n">
        <v>790.21</v>
      </c>
      <c r="R3" t="n">
        <v>297.3</v>
      </c>
      <c r="S3" t="n">
        <v>58.53</v>
      </c>
      <c r="T3" t="n">
        <v>111449.22</v>
      </c>
      <c r="U3" t="n">
        <v>0.2</v>
      </c>
      <c r="V3" t="n">
        <v>0.67</v>
      </c>
      <c r="W3" t="n">
        <v>2.84</v>
      </c>
      <c r="X3" t="n">
        <v>6.68</v>
      </c>
      <c r="Y3" t="n">
        <v>0.5</v>
      </c>
      <c r="Z3" t="n">
        <v>10</v>
      </c>
      <c r="AA3" t="n">
        <v>474.7578802738861</v>
      </c>
      <c r="AB3" t="n">
        <v>649.5846766301971</v>
      </c>
      <c r="AC3" t="n">
        <v>587.58922679043</v>
      </c>
      <c r="AD3" t="n">
        <v>474757.8802738861</v>
      </c>
      <c r="AE3" t="n">
        <v>649584.6766301971</v>
      </c>
      <c r="AF3" t="n">
        <v>1.93240691683533e-06</v>
      </c>
      <c r="AG3" t="n">
        <v>0.7077777777777778</v>
      </c>
      <c r="AH3" t="n">
        <v>587589.2267904299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2.153</v>
      </c>
      <c r="E4" t="n">
        <v>46.45</v>
      </c>
      <c r="F4" t="n">
        <v>41.01</v>
      </c>
      <c r="G4" t="n">
        <v>22.17</v>
      </c>
      <c r="H4" t="n">
        <v>0.37</v>
      </c>
      <c r="I4" t="n">
        <v>111</v>
      </c>
      <c r="J4" t="n">
        <v>144.54</v>
      </c>
      <c r="K4" t="n">
        <v>47.83</v>
      </c>
      <c r="L4" t="n">
        <v>3</v>
      </c>
      <c r="M4" t="n">
        <v>109</v>
      </c>
      <c r="N4" t="n">
        <v>23.71</v>
      </c>
      <c r="O4" t="n">
        <v>18060.85</v>
      </c>
      <c r="P4" t="n">
        <v>457.98</v>
      </c>
      <c r="Q4" t="n">
        <v>790.1900000000001</v>
      </c>
      <c r="R4" t="n">
        <v>210.64</v>
      </c>
      <c r="S4" t="n">
        <v>58.53</v>
      </c>
      <c r="T4" t="n">
        <v>68453.63</v>
      </c>
      <c r="U4" t="n">
        <v>0.28</v>
      </c>
      <c r="V4" t="n">
        <v>0.71</v>
      </c>
      <c r="W4" t="n">
        <v>2.75</v>
      </c>
      <c r="X4" t="n">
        <v>4.11</v>
      </c>
      <c r="Y4" t="n">
        <v>0.5</v>
      </c>
      <c r="Z4" t="n">
        <v>10</v>
      </c>
      <c r="AA4" t="n">
        <v>405.1995317571914</v>
      </c>
      <c r="AB4" t="n">
        <v>554.4118754918966</v>
      </c>
      <c r="AC4" t="n">
        <v>501.4995842169036</v>
      </c>
      <c r="AD4" t="n">
        <v>405199.5317571915</v>
      </c>
      <c r="AE4" t="n">
        <v>554411.8754918965</v>
      </c>
      <c r="AF4" t="n">
        <v>2.120201850861981e-06</v>
      </c>
      <c r="AG4" t="n">
        <v>0.6451388888888889</v>
      </c>
      <c r="AH4" t="n">
        <v>501499.5842169036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2.2482</v>
      </c>
      <c r="E5" t="n">
        <v>44.48</v>
      </c>
      <c r="F5" t="n">
        <v>39.91</v>
      </c>
      <c r="G5" t="n">
        <v>29.56</v>
      </c>
      <c r="H5" t="n">
        <v>0.49</v>
      </c>
      <c r="I5" t="n">
        <v>81</v>
      </c>
      <c r="J5" t="n">
        <v>145.92</v>
      </c>
      <c r="K5" t="n">
        <v>47.83</v>
      </c>
      <c r="L5" t="n">
        <v>4</v>
      </c>
      <c r="M5" t="n">
        <v>79</v>
      </c>
      <c r="N5" t="n">
        <v>24.09</v>
      </c>
      <c r="O5" t="n">
        <v>18230.35</v>
      </c>
      <c r="P5" t="n">
        <v>442.19</v>
      </c>
      <c r="Q5" t="n">
        <v>790.21</v>
      </c>
      <c r="R5" t="n">
        <v>174.01</v>
      </c>
      <c r="S5" t="n">
        <v>58.53</v>
      </c>
      <c r="T5" t="n">
        <v>50286.53</v>
      </c>
      <c r="U5" t="n">
        <v>0.34</v>
      </c>
      <c r="V5" t="n">
        <v>0.73</v>
      </c>
      <c r="W5" t="n">
        <v>2.7</v>
      </c>
      <c r="X5" t="n">
        <v>3.01</v>
      </c>
      <c r="Y5" t="n">
        <v>0.5</v>
      </c>
      <c r="Z5" t="n">
        <v>10</v>
      </c>
      <c r="AA5" t="n">
        <v>375.6758321894283</v>
      </c>
      <c r="AB5" t="n">
        <v>514.0162472495836</v>
      </c>
      <c r="AC5" t="n">
        <v>464.9592580384166</v>
      </c>
      <c r="AD5" t="n">
        <v>375675.8321894283</v>
      </c>
      <c r="AE5" t="n">
        <v>514016.2472495836</v>
      </c>
      <c r="AF5" t="n">
        <v>2.213951602929821e-06</v>
      </c>
      <c r="AG5" t="n">
        <v>0.6177777777777778</v>
      </c>
      <c r="AH5" t="n">
        <v>464959.2580384166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2.3116</v>
      </c>
      <c r="E6" t="n">
        <v>43.26</v>
      </c>
      <c r="F6" t="n">
        <v>39.21</v>
      </c>
      <c r="G6" t="n">
        <v>37.35</v>
      </c>
      <c r="H6" t="n">
        <v>0.6</v>
      </c>
      <c r="I6" t="n">
        <v>63</v>
      </c>
      <c r="J6" t="n">
        <v>147.3</v>
      </c>
      <c r="K6" t="n">
        <v>47.83</v>
      </c>
      <c r="L6" t="n">
        <v>5</v>
      </c>
      <c r="M6" t="n">
        <v>61</v>
      </c>
      <c r="N6" t="n">
        <v>24.47</v>
      </c>
      <c r="O6" t="n">
        <v>18400.38</v>
      </c>
      <c r="P6" t="n">
        <v>430.29</v>
      </c>
      <c r="Q6" t="n">
        <v>790.17</v>
      </c>
      <c r="R6" t="n">
        <v>150.38</v>
      </c>
      <c r="S6" t="n">
        <v>58.53</v>
      </c>
      <c r="T6" t="n">
        <v>38564.19</v>
      </c>
      <c r="U6" t="n">
        <v>0.39</v>
      </c>
      <c r="V6" t="n">
        <v>0.74</v>
      </c>
      <c r="W6" t="n">
        <v>2.68</v>
      </c>
      <c r="X6" t="n">
        <v>2.31</v>
      </c>
      <c r="Y6" t="n">
        <v>0.5</v>
      </c>
      <c r="Z6" t="n">
        <v>10</v>
      </c>
      <c r="AA6" t="n">
        <v>356.6312475776864</v>
      </c>
      <c r="AB6" t="n">
        <v>487.9586063960228</v>
      </c>
      <c r="AC6" t="n">
        <v>441.3885218557909</v>
      </c>
      <c r="AD6" t="n">
        <v>356631.2475776864</v>
      </c>
      <c r="AE6" t="n">
        <v>487958.6063960228</v>
      </c>
      <c r="AF6" t="n">
        <v>2.276385786554833e-06</v>
      </c>
      <c r="AG6" t="n">
        <v>0.6008333333333333</v>
      </c>
      <c r="AH6" t="n">
        <v>441388.5218557909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2.35</v>
      </c>
      <c r="E7" t="n">
        <v>42.55</v>
      </c>
      <c r="F7" t="n">
        <v>38.82</v>
      </c>
      <c r="G7" t="n">
        <v>44.79</v>
      </c>
      <c r="H7" t="n">
        <v>0.71</v>
      </c>
      <c r="I7" t="n">
        <v>52</v>
      </c>
      <c r="J7" t="n">
        <v>148.68</v>
      </c>
      <c r="K7" t="n">
        <v>47.83</v>
      </c>
      <c r="L7" t="n">
        <v>6</v>
      </c>
      <c r="M7" t="n">
        <v>50</v>
      </c>
      <c r="N7" t="n">
        <v>24.85</v>
      </c>
      <c r="O7" t="n">
        <v>18570.94</v>
      </c>
      <c r="P7" t="n">
        <v>422.92</v>
      </c>
      <c r="Q7" t="n">
        <v>790.17</v>
      </c>
      <c r="R7" t="n">
        <v>137.33</v>
      </c>
      <c r="S7" t="n">
        <v>58.53</v>
      </c>
      <c r="T7" t="n">
        <v>32093.27</v>
      </c>
      <c r="U7" t="n">
        <v>0.43</v>
      </c>
      <c r="V7" t="n">
        <v>0.75</v>
      </c>
      <c r="W7" t="n">
        <v>2.66</v>
      </c>
      <c r="X7" t="n">
        <v>1.92</v>
      </c>
      <c r="Y7" t="n">
        <v>0.5</v>
      </c>
      <c r="Z7" t="n">
        <v>10</v>
      </c>
      <c r="AA7" t="n">
        <v>345.5869431598458</v>
      </c>
      <c r="AB7" t="n">
        <v>472.8473018512101</v>
      </c>
      <c r="AC7" t="n">
        <v>427.719419007886</v>
      </c>
      <c r="AD7" t="n">
        <v>345586.9431598458</v>
      </c>
      <c r="AE7" t="n">
        <v>472847.3018512101</v>
      </c>
      <c r="AF7" t="n">
        <v>2.314200812599004e-06</v>
      </c>
      <c r="AG7" t="n">
        <v>0.5909722222222222</v>
      </c>
      <c r="AH7" t="n">
        <v>427719.419007886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2.3813</v>
      </c>
      <c r="E8" t="n">
        <v>41.99</v>
      </c>
      <c r="F8" t="n">
        <v>38.49</v>
      </c>
      <c r="G8" t="n">
        <v>52.49</v>
      </c>
      <c r="H8" t="n">
        <v>0.83</v>
      </c>
      <c r="I8" t="n">
        <v>44</v>
      </c>
      <c r="J8" t="n">
        <v>150.07</v>
      </c>
      <c r="K8" t="n">
        <v>47.83</v>
      </c>
      <c r="L8" t="n">
        <v>7</v>
      </c>
      <c r="M8" t="n">
        <v>42</v>
      </c>
      <c r="N8" t="n">
        <v>25.24</v>
      </c>
      <c r="O8" t="n">
        <v>18742.03</v>
      </c>
      <c r="P8" t="n">
        <v>415.72</v>
      </c>
      <c r="Q8" t="n">
        <v>790.16</v>
      </c>
      <c r="R8" t="n">
        <v>126.48</v>
      </c>
      <c r="S8" t="n">
        <v>58.53</v>
      </c>
      <c r="T8" t="n">
        <v>26708.33</v>
      </c>
      <c r="U8" t="n">
        <v>0.46</v>
      </c>
      <c r="V8" t="n">
        <v>0.75</v>
      </c>
      <c r="W8" t="n">
        <v>2.64</v>
      </c>
      <c r="X8" t="n">
        <v>1.59</v>
      </c>
      <c r="Y8" t="n">
        <v>0.5</v>
      </c>
      <c r="Z8" t="n">
        <v>10</v>
      </c>
      <c r="AA8" t="n">
        <v>336.13692718298</v>
      </c>
      <c r="AB8" t="n">
        <v>459.9173730863811</v>
      </c>
      <c r="AC8" t="n">
        <v>416.0235044971034</v>
      </c>
      <c r="AD8" t="n">
        <v>336136.92718298</v>
      </c>
      <c r="AE8" t="n">
        <v>459917.3730863811</v>
      </c>
      <c r="AF8" t="n">
        <v>2.345023997890216e-06</v>
      </c>
      <c r="AG8" t="n">
        <v>0.5831944444444445</v>
      </c>
      <c r="AH8" t="n">
        <v>416023.5044971034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2.4045</v>
      </c>
      <c r="E9" t="n">
        <v>41.59</v>
      </c>
      <c r="F9" t="n">
        <v>38.26</v>
      </c>
      <c r="G9" t="n">
        <v>60.41</v>
      </c>
      <c r="H9" t="n">
        <v>0.9399999999999999</v>
      </c>
      <c r="I9" t="n">
        <v>38</v>
      </c>
      <c r="J9" t="n">
        <v>151.46</v>
      </c>
      <c r="K9" t="n">
        <v>47.83</v>
      </c>
      <c r="L9" t="n">
        <v>8</v>
      </c>
      <c r="M9" t="n">
        <v>36</v>
      </c>
      <c r="N9" t="n">
        <v>25.63</v>
      </c>
      <c r="O9" t="n">
        <v>18913.66</v>
      </c>
      <c r="P9" t="n">
        <v>409.64</v>
      </c>
      <c r="Q9" t="n">
        <v>790.1900000000001</v>
      </c>
      <c r="R9" t="n">
        <v>118.67</v>
      </c>
      <c r="S9" t="n">
        <v>58.53</v>
      </c>
      <c r="T9" t="n">
        <v>22835.29</v>
      </c>
      <c r="U9" t="n">
        <v>0.49</v>
      </c>
      <c r="V9" t="n">
        <v>0.76</v>
      </c>
      <c r="W9" t="n">
        <v>2.63</v>
      </c>
      <c r="X9" t="n">
        <v>1.36</v>
      </c>
      <c r="Y9" t="n">
        <v>0.5</v>
      </c>
      <c r="Z9" t="n">
        <v>10</v>
      </c>
      <c r="AA9" t="n">
        <v>328.9066486572909</v>
      </c>
      <c r="AB9" t="n">
        <v>450.024587030157</v>
      </c>
      <c r="AC9" t="n">
        <v>407.0748720574728</v>
      </c>
      <c r="AD9" t="n">
        <v>328906.6486572908</v>
      </c>
      <c r="AE9" t="n">
        <v>450024.587030157</v>
      </c>
      <c r="AF9" t="n">
        <v>2.367870576125236e-06</v>
      </c>
      <c r="AG9" t="n">
        <v>0.5776388888888889</v>
      </c>
      <c r="AH9" t="n">
        <v>407074.8720574728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2.4189</v>
      </c>
      <c r="E10" t="n">
        <v>41.34</v>
      </c>
      <c r="F10" t="n">
        <v>38.13</v>
      </c>
      <c r="G10" t="n">
        <v>67.29000000000001</v>
      </c>
      <c r="H10" t="n">
        <v>1.04</v>
      </c>
      <c r="I10" t="n">
        <v>34</v>
      </c>
      <c r="J10" t="n">
        <v>152.85</v>
      </c>
      <c r="K10" t="n">
        <v>47.83</v>
      </c>
      <c r="L10" t="n">
        <v>9</v>
      </c>
      <c r="M10" t="n">
        <v>32</v>
      </c>
      <c r="N10" t="n">
        <v>26.03</v>
      </c>
      <c r="O10" t="n">
        <v>19085.83</v>
      </c>
      <c r="P10" t="n">
        <v>404.41</v>
      </c>
      <c r="Q10" t="n">
        <v>790.16</v>
      </c>
      <c r="R10" t="n">
        <v>114.4</v>
      </c>
      <c r="S10" t="n">
        <v>58.53</v>
      </c>
      <c r="T10" t="n">
        <v>20718.08</v>
      </c>
      <c r="U10" t="n">
        <v>0.51</v>
      </c>
      <c r="V10" t="n">
        <v>0.76</v>
      </c>
      <c r="W10" t="n">
        <v>2.63</v>
      </c>
      <c r="X10" t="n">
        <v>1.23</v>
      </c>
      <c r="Y10" t="n">
        <v>0.5</v>
      </c>
      <c r="Z10" t="n">
        <v>10</v>
      </c>
      <c r="AA10" t="n">
        <v>323.7004070295701</v>
      </c>
      <c r="AB10" t="n">
        <v>442.901177551939</v>
      </c>
      <c r="AC10" t="n">
        <v>400.631310782088</v>
      </c>
      <c r="AD10" t="n">
        <v>323700.4070295701</v>
      </c>
      <c r="AE10" t="n">
        <v>442901.177551939</v>
      </c>
      <c r="AF10" t="n">
        <v>2.3820512108918e-06</v>
      </c>
      <c r="AG10" t="n">
        <v>0.5741666666666667</v>
      </c>
      <c r="AH10" t="n">
        <v>400631.310782088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2.4357</v>
      </c>
      <c r="E11" t="n">
        <v>41.06</v>
      </c>
      <c r="F11" t="n">
        <v>37.96</v>
      </c>
      <c r="G11" t="n">
        <v>75.92</v>
      </c>
      <c r="H11" t="n">
        <v>1.15</v>
      </c>
      <c r="I11" t="n">
        <v>30</v>
      </c>
      <c r="J11" t="n">
        <v>154.25</v>
      </c>
      <c r="K11" t="n">
        <v>47.83</v>
      </c>
      <c r="L11" t="n">
        <v>10</v>
      </c>
      <c r="M11" t="n">
        <v>28</v>
      </c>
      <c r="N11" t="n">
        <v>26.43</v>
      </c>
      <c r="O11" t="n">
        <v>19258.55</v>
      </c>
      <c r="P11" t="n">
        <v>398.7</v>
      </c>
      <c r="Q11" t="n">
        <v>790.1799999999999</v>
      </c>
      <c r="R11" t="n">
        <v>108.46</v>
      </c>
      <c r="S11" t="n">
        <v>58.53</v>
      </c>
      <c r="T11" t="n">
        <v>17769.5</v>
      </c>
      <c r="U11" t="n">
        <v>0.54</v>
      </c>
      <c r="V11" t="n">
        <v>0.76</v>
      </c>
      <c r="W11" t="n">
        <v>2.62</v>
      </c>
      <c r="X11" t="n">
        <v>1.06</v>
      </c>
      <c r="Y11" t="n">
        <v>0.5</v>
      </c>
      <c r="Z11" t="n">
        <v>10</v>
      </c>
      <c r="AA11" t="n">
        <v>317.8790932349418</v>
      </c>
      <c r="AB11" t="n">
        <v>434.9361991998892</v>
      </c>
      <c r="AC11" t="n">
        <v>393.4264987850406</v>
      </c>
      <c r="AD11" t="n">
        <v>317879.0932349418</v>
      </c>
      <c r="AE11" t="n">
        <v>434936.1991998892</v>
      </c>
      <c r="AF11" t="n">
        <v>2.398595284786125e-06</v>
      </c>
      <c r="AG11" t="n">
        <v>0.5702777777777778</v>
      </c>
      <c r="AH11" t="n">
        <v>393426.4987850406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2.4463</v>
      </c>
      <c r="E12" t="n">
        <v>40.88</v>
      </c>
      <c r="F12" t="n">
        <v>37.87</v>
      </c>
      <c r="G12" t="n">
        <v>84.16</v>
      </c>
      <c r="H12" t="n">
        <v>1.25</v>
      </c>
      <c r="I12" t="n">
        <v>27</v>
      </c>
      <c r="J12" t="n">
        <v>155.66</v>
      </c>
      <c r="K12" t="n">
        <v>47.83</v>
      </c>
      <c r="L12" t="n">
        <v>11</v>
      </c>
      <c r="M12" t="n">
        <v>25</v>
      </c>
      <c r="N12" t="n">
        <v>26.83</v>
      </c>
      <c r="O12" t="n">
        <v>19431.82</v>
      </c>
      <c r="P12" t="n">
        <v>394.73</v>
      </c>
      <c r="Q12" t="n">
        <v>790.17</v>
      </c>
      <c r="R12" t="n">
        <v>105.66</v>
      </c>
      <c r="S12" t="n">
        <v>58.53</v>
      </c>
      <c r="T12" t="n">
        <v>16385.82</v>
      </c>
      <c r="U12" t="n">
        <v>0.55</v>
      </c>
      <c r="V12" t="n">
        <v>0.77</v>
      </c>
      <c r="W12" t="n">
        <v>2.62</v>
      </c>
      <c r="X12" t="n">
        <v>0.97</v>
      </c>
      <c r="Y12" t="n">
        <v>0.5</v>
      </c>
      <c r="Z12" t="n">
        <v>10</v>
      </c>
      <c r="AA12" t="n">
        <v>314.0842982842759</v>
      </c>
      <c r="AB12" t="n">
        <v>429.7439933338505</v>
      </c>
      <c r="AC12" t="n">
        <v>388.7298297595498</v>
      </c>
      <c r="AD12" t="n">
        <v>314084.2982842759</v>
      </c>
      <c r="AE12" t="n">
        <v>429743.9933338505</v>
      </c>
      <c r="AF12" t="n">
        <v>2.409033807600401e-06</v>
      </c>
      <c r="AG12" t="n">
        <v>0.5677777777777778</v>
      </c>
      <c r="AH12" t="n">
        <v>388729.8297595498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2.4539</v>
      </c>
      <c r="E13" t="n">
        <v>40.75</v>
      </c>
      <c r="F13" t="n">
        <v>37.8</v>
      </c>
      <c r="G13" t="n">
        <v>90.72</v>
      </c>
      <c r="H13" t="n">
        <v>1.35</v>
      </c>
      <c r="I13" t="n">
        <v>25</v>
      </c>
      <c r="J13" t="n">
        <v>157.07</v>
      </c>
      <c r="K13" t="n">
        <v>47.83</v>
      </c>
      <c r="L13" t="n">
        <v>12</v>
      </c>
      <c r="M13" t="n">
        <v>23</v>
      </c>
      <c r="N13" t="n">
        <v>27.24</v>
      </c>
      <c r="O13" t="n">
        <v>19605.66</v>
      </c>
      <c r="P13" t="n">
        <v>391.04</v>
      </c>
      <c r="Q13" t="n">
        <v>790.1799999999999</v>
      </c>
      <c r="R13" t="n">
        <v>103.09</v>
      </c>
      <c r="S13" t="n">
        <v>58.53</v>
      </c>
      <c r="T13" t="n">
        <v>15106.7</v>
      </c>
      <c r="U13" t="n">
        <v>0.57</v>
      </c>
      <c r="V13" t="n">
        <v>0.77</v>
      </c>
      <c r="W13" t="n">
        <v>2.62</v>
      </c>
      <c r="X13" t="n">
        <v>0.9</v>
      </c>
      <c r="Y13" t="n">
        <v>0.5</v>
      </c>
      <c r="Z13" t="n">
        <v>10</v>
      </c>
      <c r="AA13" t="n">
        <v>310.9027749472562</v>
      </c>
      <c r="AB13" t="n">
        <v>425.3908927452365</v>
      </c>
      <c r="AC13" t="n">
        <v>384.7921829814981</v>
      </c>
      <c r="AD13" t="n">
        <v>310902.7749472562</v>
      </c>
      <c r="AE13" t="n">
        <v>425390.8927452365</v>
      </c>
      <c r="AF13" t="n">
        <v>2.416518031504977e-06</v>
      </c>
      <c r="AG13" t="n">
        <v>0.5659722222222222</v>
      </c>
      <c r="AH13" t="n">
        <v>384792.1829814981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2.4618</v>
      </c>
      <c r="E14" t="n">
        <v>40.62</v>
      </c>
      <c r="F14" t="n">
        <v>37.73</v>
      </c>
      <c r="G14" t="n">
        <v>98.42</v>
      </c>
      <c r="H14" t="n">
        <v>1.45</v>
      </c>
      <c r="I14" t="n">
        <v>23</v>
      </c>
      <c r="J14" t="n">
        <v>158.48</v>
      </c>
      <c r="K14" t="n">
        <v>47.83</v>
      </c>
      <c r="L14" t="n">
        <v>13</v>
      </c>
      <c r="M14" t="n">
        <v>21</v>
      </c>
      <c r="N14" t="n">
        <v>27.65</v>
      </c>
      <c r="O14" t="n">
        <v>19780.06</v>
      </c>
      <c r="P14" t="n">
        <v>385.52</v>
      </c>
      <c r="Q14" t="n">
        <v>790.17</v>
      </c>
      <c r="R14" t="n">
        <v>100.93</v>
      </c>
      <c r="S14" t="n">
        <v>58.53</v>
      </c>
      <c r="T14" t="n">
        <v>14038.66</v>
      </c>
      <c r="U14" t="n">
        <v>0.58</v>
      </c>
      <c r="V14" t="n">
        <v>0.77</v>
      </c>
      <c r="W14" t="n">
        <v>2.61</v>
      </c>
      <c r="X14" t="n">
        <v>0.83</v>
      </c>
      <c r="Y14" t="n">
        <v>0.5</v>
      </c>
      <c r="Z14" t="n">
        <v>10</v>
      </c>
      <c r="AA14" t="n">
        <v>306.692448668514</v>
      </c>
      <c r="AB14" t="n">
        <v>419.6301385841753</v>
      </c>
      <c r="AC14" t="n">
        <v>379.5812271122994</v>
      </c>
      <c r="AD14" t="n">
        <v>306692.448668514</v>
      </c>
      <c r="AE14" t="n">
        <v>419630.1385841753</v>
      </c>
      <c r="AF14" t="n">
        <v>2.424297685300522e-06</v>
      </c>
      <c r="AG14" t="n">
        <v>0.5641666666666666</v>
      </c>
      <c r="AH14" t="n">
        <v>379581.2271122994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2.4701</v>
      </c>
      <c r="E15" t="n">
        <v>40.48</v>
      </c>
      <c r="F15" t="n">
        <v>37.65</v>
      </c>
      <c r="G15" t="n">
        <v>107.57</v>
      </c>
      <c r="H15" t="n">
        <v>1.55</v>
      </c>
      <c r="I15" t="n">
        <v>21</v>
      </c>
      <c r="J15" t="n">
        <v>159.9</v>
      </c>
      <c r="K15" t="n">
        <v>47.83</v>
      </c>
      <c r="L15" t="n">
        <v>14</v>
      </c>
      <c r="M15" t="n">
        <v>19</v>
      </c>
      <c r="N15" t="n">
        <v>28.07</v>
      </c>
      <c r="O15" t="n">
        <v>19955.16</v>
      </c>
      <c r="P15" t="n">
        <v>380.83</v>
      </c>
      <c r="Q15" t="n">
        <v>790.16</v>
      </c>
      <c r="R15" t="n">
        <v>98.29000000000001</v>
      </c>
      <c r="S15" t="n">
        <v>58.53</v>
      </c>
      <c r="T15" t="n">
        <v>12730.95</v>
      </c>
      <c r="U15" t="n">
        <v>0.6</v>
      </c>
      <c r="V15" t="n">
        <v>0.77</v>
      </c>
      <c r="W15" t="n">
        <v>2.61</v>
      </c>
      <c r="X15" t="n">
        <v>0.75</v>
      </c>
      <c r="Y15" t="n">
        <v>0.5</v>
      </c>
      <c r="Z15" t="n">
        <v>10</v>
      </c>
      <c r="AA15" t="n">
        <v>302.8934704004512</v>
      </c>
      <c r="AB15" t="n">
        <v>414.4322089187193</v>
      </c>
      <c r="AC15" t="n">
        <v>374.8793805587744</v>
      </c>
      <c r="AD15" t="n">
        <v>302893.4704004512</v>
      </c>
      <c r="AE15" t="n">
        <v>414432.2089187193</v>
      </c>
      <c r="AF15" t="n">
        <v>2.432471245617361e-06</v>
      </c>
      <c r="AG15" t="n">
        <v>0.5622222222222222</v>
      </c>
      <c r="AH15" t="n">
        <v>374879.3805587743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2.478</v>
      </c>
      <c r="E16" t="n">
        <v>40.35</v>
      </c>
      <c r="F16" t="n">
        <v>37.58</v>
      </c>
      <c r="G16" t="n">
        <v>118.67</v>
      </c>
      <c r="H16" t="n">
        <v>1.65</v>
      </c>
      <c r="I16" t="n">
        <v>19</v>
      </c>
      <c r="J16" t="n">
        <v>161.32</v>
      </c>
      <c r="K16" t="n">
        <v>47.83</v>
      </c>
      <c r="L16" t="n">
        <v>15</v>
      </c>
      <c r="M16" t="n">
        <v>17</v>
      </c>
      <c r="N16" t="n">
        <v>28.5</v>
      </c>
      <c r="O16" t="n">
        <v>20130.71</v>
      </c>
      <c r="P16" t="n">
        <v>376.86</v>
      </c>
      <c r="Q16" t="n">
        <v>790.16</v>
      </c>
      <c r="R16" t="n">
        <v>95.83</v>
      </c>
      <c r="S16" t="n">
        <v>58.53</v>
      </c>
      <c r="T16" t="n">
        <v>11506.84</v>
      </c>
      <c r="U16" t="n">
        <v>0.61</v>
      </c>
      <c r="V16" t="n">
        <v>0.77</v>
      </c>
      <c r="W16" t="n">
        <v>2.61</v>
      </c>
      <c r="X16" t="n">
        <v>0.68</v>
      </c>
      <c r="Y16" t="n">
        <v>0.5</v>
      </c>
      <c r="Z16" t="n">
        <v>10</v>
      </c>
      <c r="AA16" t="n">
        <v>299.5871192115354</v>
      </c>
      <c r="AB16" t="n">
        <v>409.9083133561248</v>
      </c>
      <c r="AC16" t="n">
        <v>370.7872392393467</v>
      </c>
      <c r="AD16" t="n">
        <v>299587.1192115354</v>
      </c>
      <c r="AE16" t="n">
        <v>409908.3133561249</v>
      </c>
      <c r="AF16" t="n">
        <v>2.440250899412907e-06</v>
      </c>
      <c r="AG16" t="n">
        <v>0.5604166666666667</v>
      </c>
      <c r="AH16" t="n">
        <v>370787.2392393466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2.4823</v>
      </c>
      <c r="E17" t="n">
        <v>40.29</v>
      </c>
      <c r="F17" t="n">
        <v>37.54</v>
      </c>
      <c r="G17" t="n">
        <v>125.12</v>
      </c>
      <c r="H17" t="n">
        <v>1.74</v>
      </c>
      <c r="I17" t="n">
        <v>18</v>
      </c>
      <c r="J17" t="n">
        <v>162.75</v>
      </c>
      <c r="K17" t="n">
        <v>47.83</v>
      </c>
      <c r="L17" t="n">
        <v>16</v>
      </c>
      <c r="M17" t="n">
        <v>16</v>
      </c>
      <c r="N17" t="n">
        <v>28.92</v>
      </c>
      <c r="O17" t="n">
        <v>20306.85</v>
      </c>
      <c r="P17" t="n">
        <v>372.3</v>
      </c>
      <c r="Q17" t="n">
        <v>790.16</v>
      </c>
      <c r="R17" t="n">
        <v>94.36</v>
      </c>
      <c r="S17" t="n">
        <v>58.53</v>
      </c>
      <c r="T17" t="n">
        <v>10776.59</v>
      </c>
      <c r="U17" t="n">
        <v>0.62</v>
      </c>
      <c r="V17" t="n">
        <v>0.77</v>
      </c>
      <c r="W17" t="n">
        <v>2.61</v>
      </c>
      <c r="X17" t="n">
        <v>0.63</v>
      </c>
      <c r="Y17" t="n">
        <v>0.5</v>
      </c>
      <c r="Z17" t="n">
        <v>10</v>
      </c>
      <c r="AA17" t="n">
        <v>296.4773714155215</v>
      </c>
      <c r="AB17" t="n">
        <v>405.6534192292285</v>
      </c>
      <c r="AC17" t="n">
        <v>366.9384262361398</v>
      </c>
      <c r="AD17" t="n">
        <v>296477.3714155215</v>
      </c>
      <c r="AE17" t="n">
        <v>405653.4192292285</v>
      </c>
      <c r="AF17" t="n">
        <v>2.444485394516811e-06</v>
      </c>
      <c r="AG17" t="n">
        <v>0.5595833333333333</v>
      </c>
      <c r="AH17" t="n">
        <v>366938.4262361398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2.4863</v>
      </c>
      <c r="E18" t="n">
        <v>40.22</v>
      </c>
      <c r="F18" t="n">
        <v>37.5</v>
      </c>
      <c r="G18" t="n">
        <v>132.36</v>
      </c>
      <c r="H18" t="n">
        <v>1.83</v>
      </c>
      <c r="I18" t="n">
        <v>17</v>
      </c>
      <c r="J18" t="n">
        <v>164.19</v>
      </c>
      <c r="K18" t="n">
        <v>47.83</v>
      </c>
      <c r="L18" t="n">
        <v>17</v>
      </c>
      <c r="M18" t="n">
        <v>15</v>
      </c>
      <c r="N18" t="n">
        <v>29.36</v>
      </c>
      <c r="O18" t="n">
        <v>20483.57</v>
      </c>
      <c r="P18" t="n">
        <v>366.45</v>
      </c>
      <c r="Q18" t="n">
        <v>790.16</v>
      </c>
      <c r="R18" t="n">
        <v>93.34</v>
      </c>
      <c r="S18" t="n">
        <v>58.53</v>
      </c>
      <c r="T18" t="n">
        <v>10273.99</v>
      </c>
      <c r="U18" t="n">
        <v>0.63</v>
      </c>
      <c r="V18" t="n">
        <v>0.77</v>
      </c>
      <c r="W18" t="n">
        <v>2.6</v>
      </c>
      <c r="X18" t="n">
        <v>0.6</v>
      </c>
      <c r="Y18" t="n">
        <v>0.5</v>
      </c>
      <c r="Z18" t="n">
        <v>10</v>
      </c>
      <c r="AA18" t="n">
        <v>292.7070271042634</v>
      </c>
      <c r="AB18" t="n">
        <v>400.4946678067136</v>
      </c>
      <c r="AC18" t="n">
        <v>362.2720188090365</v>
      </c>
      <c r="AD18" t="n">
        <v>292707.0271042634</v>
      </c>
      <c r="AE18" t="n">
        <v>400494.6678067136</v>
      </c>
      <c r="AF18" t="n">
        <v>2.448424459729746e-06</v>
      </c>
      <c r="AG18" t="n">
        <v>0.5586111111111111</v>
      </c>
      <c r="AH18" t="n">
        <v>362272.0188090365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2.4906</v>
      </c>
      <c r="E19" t="n">
        <v>40.15</v>
      </c>
      <c r="F19" t="n">
        <v>37.46</v>
      </c>
      <c r="G19" t="n">
        <v>140.48</v>
      </c>
      <c r="H19" t="n">
        <v>1.93</v>
      </c>
      <c r="I19" t="n">
        <v>16</v>
      </c>
      <c r="J19" t="n">
        <v>165.62</v>
      </c>
      <c r="K19" t="n">
        <v>47.83</v>
      </c>
      <c r="L19" t="n">
        <v>18</v>
      </c>
      <c r="M19" t="n">
        <v>14</v>
      </c>
      <c r="N19" t="n">
        <v>29.8</v>
      </c>
      <c r="O19" t="n">
        <v>20660.89</v>
      </c>
      <c r="P19" t="n">
        <v>361.21</v>
      </c>
      <c r="Q19" t="n">
        <v>790.16</v>
      </c>
      <c r="R19" t="n">
        <v>91.97</v>
      </c>
      <c r="S19" t="n">
        <v>58.53</v>
      </c>
      <c r="T19" t="n">
        <v>9594.700000000001</v>
      </c>
      <c r="U19" t="n">
        <v>0.64</v>
      </c>
      <c r="V19" t="n">
        <v>0.77</v>
      </c>
      <c r="W19" t="n">
        <v>2.6</v>
      </c>
      <c r="X19" t="n">
        <v>0.5600000000000001</v>
      </c>
      <c r="Y19" t="n">
        <v>0.5</v>
      </c>
      <c r="Z19" t="n">
        <v>10</v>
      </c>
      <c r="AA19" t="n">
        <v>289.247605302016</v>
      </c>
      <c r="AB19" t="n">
        <v>395.76133427796</v>
      </c>
      <c r="AC19" t="n">
        <v>357.9904279889919</v>
      </c>
      <c r="AD19" t="n">
        <v>289247.605302016</v>
      </c>
      <c r="AE19" t="n">
        <v>395761.3342779599</v>
      </c>
      <c r="AF19" t="n">
        <v>2.45265895483365e-06</v>
      </c>
      <c r="AG19" t="n">
        <v>0.5576388888888889</v>
      </c>
      <c r="AH19" t="n">
        <v>357990.427988992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2.4946</v>
      </c>
      <c r="E20" t="n">
        <v>40.09</v>
      </c>
      <c r="F20" t="n">
        <v>37.42</v>
      </c>
      <c r="G20" t="n">
        <v>149.7</v>
      </c>
      <c r="H20" t="n">
        <v>2.02</v>
      </c>
      <c r="I20" t="n">
        <v>15</v>
      </c>
      <c r="J20" t="n">
        <v>167.07</v>
      </c>
      <c r="K20" t="n">
        <v>47.83</v>
      </c>
      <c r="L20" t="n">
        <v>19</v>
      </c>
      <c r="M20" t="n">
        <v>13</v>
      </c>
      <c r="N20" t="n">
        <v>30.24</v>
      </c>
      <c r="O20" t="n">
        <v>20838.81</v>
      </c>
      <c r="P20" t="n">
        <v>359.28</v>
      </c>
      <c r="Q20" t="n">
        <v>790.17</v>
      </c>
      <c r="R20" t="n">
        <v>90.76000000000001</v>
      </c>
      <c r="S20" t="n">
        <v>58.53</v>
      </c>
      <c r="T20" t="n">
        <v>8996.02</v>
      </c>
      <c r="U20" t="n">
        <v>0.64</v>
      </c>
      <c r="V20" t="n">
        <v>0.78</v>
      </c>
      <c r="W20" t="n">
        <v>2.6</v>
      </c>
      <c r="X20" t="n">
        <v>0.52</v>
      </c>
      <c r="Y20" t="n">
        <v>0.5</v>
      </c>
      <c r="Z20" t="n">
        <v>10</v>
      </c>
      <c r="AA20" t="n">
        <v>287.6396903547937</v>
      </c>
      <c r="AB20" t="n">
        <v>393.5613141109695</v>
      </c>
      <c r="AC20" t="n">
        <v>356.0003746589913</v>
      </c>
      <c r="AD20" t="n">
        <v>287639.6903547937</v>
      </c>
      <c r="AE20" t="n">
        <v>393561.3141109695</v>
      </c>
      <c r="AF20" t="n">
        <v>2.456598020046585e-06</v>
      </c>
      <c r="AG20" t="n">
        <v>0.5568055555555556</v>
      </c>
      <c r="AH20" t="n">
        <v>356000.3746589913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2.4991</v>
      </c>
      <c r="E21" t="n">
        <v>40.01</v>
      </c>
      <c r="F21" t="n">
        <v>37.38</v>
      </c>
      <c r="G21" t="n">
        <v>160.21</v>
      </c>
      <c r="H21" t="n">
        <v>2.1</v>
      </c>
      <c r="I21" t="n">
        <v>14</v>
      </c>
      <c r="J21" t="n">
        <v>168.51</v>
      </c>
      <c r="K21" t="n">
        <v>47.83</v>
      </c>
      <c r="L21" t="n">
        <v>20</v>
      </c>
      <c r="M21" t="n">
        <v>11</v>
      </c>
      <c r="N21" t="n">
        <v>30.69</v>
      </c>
      <c r="O21" t="n">
        <v>21017.33</v>
      </c>
      <c r="P21" t="n">
        <v>352.08</v>
      </c>
      <c r="Q21" t="n">
        <v>790.16</v>
      </c>
      <c r="R21" t="n">
        <v>89.13</v>
      </c>
      <c r="S21" t="n">
        <v>58.53</v>
      </c>
      <c r="T21" t="n">
        <v>8182.85</v>
      </c>
      <c r="U21" t="n">
        <v>0.66</v>
      </c>
      <c r="V21" t="n">
        <v>0.78</v>
      </c>
      <c r="W21" t="n">
        <v>2.6</v>
      </c>
      <c r="X21" t="n">
        <v>0.48</v>
      </c>
      <c r="Y21" t="n">
        <v>0.5</v>
      </c>
      <c r="Z21" t="n">
        <v>10</v>
      </c>
      <c r="AA21" t="n">
        <v>283.1105327942371</v>
      </c>
      <c r="AB21" t="n">
        <v>387.3643209242864</v>
      </c>
      <c r="AC21" t="n">
        <v>350.3948138045107</v>
      </c>
      <c r="AD21" t="n">
        <v>283110.5327942371</v>
      </c>
      <c r="AE21" t="n">
        <v>387364.3209242864</v>
      </c>
      <c r="AF21" t="n">
        <v>2.461029468411136e-06</v>
      </c>
      <c r="AG21" t="n">
        <v>0.5556944444444444</v>
      </c>
      <c r="AH21" t="n">
        <v>350394.8138045107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2.4984</v>
      </c>
      <c r="E22" t="n">
        <v>40.02</v>
      </c>
      <c r="F22" t="n">
        <v>37.39</v>
      </c>
      <c r="G22" t="n">
        <v>160.25</v>
      </c>
      <c r="H22" t="n">
        <v>2.19</v>
      </c>
      <c r="I22" t="n">
        <v>14</v>
      </c>
      <c r="J22" t="n">
        <v>169.97</v>
      </c>
      <c r="K22" t="n">
        <v>47.83</v>
      </c>
      <c r="L22" t="n">
        <v>21</v>
      </c>
      <c r="M22" t="n">
        <v>7</v>
      </c>
      <c r="N22" t="n">
        <v>31.14</v>
      </c>
      <c r="O22" t="n">
        <v>21196.47</v>
      </c>
      <c r="P22" t="n">
        <v>348.46</v>
      </c>
      <c r="Q22" t="n">
        <v>790.1900000000001</v>
      </c>
      <c r="R22" t="n">
        <v>89.47</v>
      </c>
      <c r="S22" t="n">
        <v>58.53</v>
      </c>
      <c r="T22" t="n">
        <v>8351.790000000001</v>
      </c>
      <c r="U22" t="n">
        <v>0.65</v>
      </c>
      <c r="V22" t="n">
        <v>0.78</v>
      </c>
      <c r="W22" t="n">
        <v>2.6</v>
      </c>
      <c r="X22" t="n">
        <v>0.49</v>
      </c>
      <c r="Y22" t="n">
        <v>0.5</v>
      </c>
      <c r="Z22" t="n">
        <v>10</v>
      </c>
      <c r="AA22" t="n">
        <v>281.2416462914826</v>
      </c>
      <c r="AB22" t="n">
        <v>384.8072279617642</v>
      </c>
      <c r="AC22" t="n">
        <v>348.0817662054291</v>
      </c>
      <c r="AD22" t="n">
        <v>281241.6462914826</v>
      </c>
      <c r="AE22" t="n">
        <v>384807.2279617641</v>
      </c>
      <c r="AF22" t="n">
        <v>2.460340131998873e-06</v>
      </c>
      <c r="AG22" t="n">
        <v>0.5558333333333334</v>
      </c>
      <c r="AH22" t="n">
        <v>348081.766205429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2.5027</v>
      </c>
      <c r="E23" t="n">
        <v>39.96</v>
      </c>
      <c r="F23" t="n">
        <v>37.35</v>
      </c>
      <c r="G23" t="n">
        <v>172.39</v>
      </c>
      <c r="H23" t="n">
        <v>2.28</v>
      </c>
      <c r="I23" t="n">
        <v>13</v>
      </c>
      <c r="J23" t="n">
        <v>171.42</v>
      </c>
      <c r="K23" t="n">
        <v>47.83</v>
      </c>
      <c r="L23" t="n">
        <v>22</v>
      </c>
      <c r="M23" t="n">
        <v>4</v>
      </c>
      <c r="N23" t="n">
        <v>31.6</v>
      </c>
      <c r="O23" t="n">
        <v>21376.23</v>
      </c>
      <c r="P23" t="n">
        <v>349.76</v>
      </c>
      <c r="Q23" t="n">
        <v>790.17</v>
      </c>
      <c r="R23" t="n">
        <v>88</v>
      </c>
      <c r="S23" t="n">
        <v>58.53</v>
      </c>
      <c r="T23" t="n">
        <v>7625.96</v>
      </c>
      <c r="U23" t="n">
        <v>0.67</v>
      </c>
      <c r="V23" t="n">
        <v>0.78</v>
      </c>
      <c r="W23" t="n">
        <v>2.6</v>
      </c>
      <c r="X23" t="n">
        <v>0.45</v>
      </c>
      <c r="Y23" t="n">
        <v>0.5</v>
      </c>
      <c r="Z23" t="n">
        <v>10</v>
      </c>
      <c r="AA23" t="n">
        <v>281.3742669612392</v>
      </c>
      <c r="AB23" t="n">
        <v>384.9886854129361</v>
      </c>
      <c r="AC23" t="n">
        <v>348.2459056121382</v>
      </c>
      <c r="AD23" t="n">
        <v>281374.2669612392</v>
      </c>
      <c r="AE23" t="n">
        <v>384988.6854129361</v>
      </c>
      <c r="AF23" t="n">
        <v>2.464574627102777e-06</v>
      </c>
      <c r="AG23" t="n">
        <v>0.555</v>
      </c>
      <c r="AH23" t="n">
        <v>348245.9056121382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2.5018</v>
      </c>
      <c r="E24" t="n">
        <v>39.97</v>
      </c>
      <c r="F24" t="n">
        <v>37.37</v>
      </c>
      <c r="G24" t="n">
        <v>172.47</v>
      </c>
      <c r="H24" t="n">
        <v>2.36</v>
      </c>
      <c r="I24" t="n">
        <v>13</v>
      </c>
      <c r="J24" t="n">
        <v>172.89</v>
      </c>
      <c r="K24" t="n">
        <v>47.83</v>
      </c>
      <c r="L24" t="n">
        <v>23</v>
      </c>
      <c r="M24" t="n">
        <v>2</v>
      </c>
      <c r="N24" t="n">
        <v>32.06</v>
      </c>
      <c r="O24" t="n">
        <v>21556.61</v>
      </c>
      <c r="P24" t="n">
        <v>350.67</v>
      </c>
      <c r="Q24" t="n">
        <v>790.2</v>
      </c>
      <c r="R24" t="n">
        <v>88.34</v>
      </c>
      <c r="S24" t="n">
        <v>58.53</v>
      </c>
      <c r="T24" t="n">
        <v>7791.64</v>
      </c>
      <c r="U24" t="n">
        <v>0.66</v>
      </c>
      <c r="V24" t="n">
        <v>0.78</v>
      </c>
      <c r="W24" t="n">
        <v>2.61</v>
      </c>
      <c r="X24" t="n">
        <v>0.46</v>
      </c>
      <c r="Y24" t="n">
        <v>0.5</v>
      </c>
      <c r="Z24" t="n">
        <v>10</v>
      </c>
      <c r="AA24" t="n">
        <v>282.0166116713308</v>
      </c>
      <c r="AB24" t="n">
        <v>385.867569783532</v>
      </c>
      <c r="AC24" t="n">
        <v>349.0409104919264</v>
      </c>
      <c r="AD24" t="n">
        <v>282016.6116713308</v>
      </c>
      <c r="AE24" t="n">
        <v>385867.569783532</v>
      </c>
      <c r="AF24" t="n">
        <v>2.463688337429867e-06</v>
      </c>
      <c r="AG24" t="n">
        <v>0.5551388888888888</v>
      </c>
      <c r="AH24" t="n">
        <v>349040.9104919264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2.5015</v>
      </c>
      <c r="E25" t="n">
        <v>39.98</v>
      </c>
      <c r="F25" t="n">
        <v>37.37</v>
      </c>
      <c r="G25" t="n">
        <v>172.48</v>
      </c>
      <c r="H25" t="n">
        <v>2.44</v>
      </c>
      <c r="I25" t="n">
        <v>13</v>
      </c>
      <c r="J25" t="n">
        <v>174.35</v>
      </c>
      <c r="K25" t="n">
        <v>47.83</v>
      </c>
      <c r="L25" t="n">
        <v>24</v>
      </c>
      <c r="M25" t="n">
        <v>1</v>
      </c>
      <c r="N25" t="n">
        <v>32.53</v>
      </c>
      <c r="O25" t="n">
        <v>21737.62</v>
      </c>
      <c r="P25" t="n">
        <v>351.22</v>
      </c>
      <c r="Q25" t="n">
        <v>790.16</v>
      </c>
      <c r="R25" t="n">
        <v>88.63</v>
      </c>
      <c r="S25" t="n">
        <v>58.53</v>
      </c>
      <c r="T25" t="n">
        <v>7941.06</v>
      </c>
      <c r="U25" t="n">
        <v>0.66</v>
      </c>
      <c r="V25" t="n">
        <v>0.78</v>
      </c>
      <c r="W25" t="n">
        <v>2.61</v>
      </c>
      <c r="X25" t="n">
        <v>0.47</v>
      </c>
      <c r="Y25" t="n">
        <v>0.5</v>
      </c>
      <c r="Z25" t="n">
        <v>10</v>
      </c>
      <c r="AA25" t="n">
        <v>282.3495985015719</v>
      </c>
      <c r="AB25" t="n">
        <v>386.3231770550102</v>
      </c>
      <c r="AC25" t="n">
        <v>349.4530352448636</v>
      </c>
      <c r="AD25" t="n">
        <v>282349.5985015719</v>
      </c>
      <c r="AE25" t="n">
        <v>386323.1770550102</v>
      </c>
      <c r="AF25" t="n">
        <v>2.463392907538897e-06</v>
      </c>
      <c r="AG25" t="n">
        <v>0.5552777777777778</v>
      </c>
      <c r="AH25" t="n">
        <v>349453.0352448636</v>
      </c>
    </row>
    <row r="26">
      <c r="A26" t="n">
        <v>24</v>
      </c>
      <c r="B26" t="n">
        <v>70</v>
      </c>
      <c r="C26" t="inlineStr">
        <is>
          <t xml:space="preserve">CONCLUIDO	</t>
        </is>
      </c>
      <c r="D26" t="n">
        <v>2.5017</v>
      </c>
      <c r="E26" t="n">
        <v>39.97</v>
      </c>
      <c r="F26" t="n">
        <v>37.37</v>
      </c>
      <c r="G26" t="n">
        <v>172.47</v>
      </c>
      <c r="H26" t="n">
        <v>2.52</v>
      </c>
      <c r="I26" t="n">
        <v>13</v>
      </c>
      <c r="J26" t="n">
        <v>175.83</v>
      </c>
      <c r="K26" t="n">
        <v>47.83</v>
      </c>
      <c r="L26" t="n">
        <v>25</v>
      </c>
      <c r="M26" t="n">
        <v>0</v>
      </c>
      <c r="N26" t="n">
        <v>33</v>
      </c>
      <c r="O26" t="n">
        <v>21919.27</v>
      </c>
      <c r="P26" t="n">
        <v>353.65</v>
      </c>
      <c r="Q26" t="n">
        <v>790.17</v>
      </c>
      <c r="R26" t="n">
        <v>88.38</v>
      </c>
      <c r="S26" t="n">
        <v>58.53</v>
      </c>
      <c r="T26" t="n">
        <v>7814.8</v>
      </c>
      <c r="U26" t="n">
        <v>0.66</v>
      </c>
      <c r="V26" t="n">
        <v>0.78</v>
      </c>
      <c r="W26" t="n">
        <v>2.61</v>
      </c>
      <c r="X26" t="n">
        <v>0.47</v>
      </c>
      <c r="Y26" t="n">
        <v>0.5</v>
      </c>
      <c r="Z26" t="n">
        <v>10</v>
      </c>
      <c r="AA26" t="n">
        <v>283.6483496355097</v>
      </c>
      <c r="AB26" t="n">
        <v>388.10018565332</v>
      </c>
      <c r="AC26" t="n">
        <v>351.0604486365979</v>
      </c>
      <c r="AD26" t="n">
        <v>283648.3496355097</v>
      </c>
      <c r="AE26" t="n">
        <v>388100.1856533199</v>
      </c>
      <c r="AF26" t="n">
        <v>2.463589860799544e-06</v>
      </c>
      <c r="AG26" t="n">
        <v>0.5551388888888888</v>
      </c>
      <c r="AH26" t="n">
        <v>351060.448636598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1.2185</v>
      </c>
      <c r="E2" t="n">
        <v>82.06999999999999</v>
      </c>
      <c r="F2" t="n">
        <v>59.41</v>
      </c>
      <c r="G2" t="n">
        <v>6.27</v>
      </c>
      <c r="H2" t="n">
        <v>0.1</v>
      </c>
      <c r="I2" t="n">
        <v>569</v>
      </c>
      <c r="J2" t="n">
        <v>176.73</v>
      </c>
      <c r="K2" t="n">
        <v>52.44</v>
      </c>
      <c r="L2" t="n">
        <v>1</v>
      </c>
      <c r="M2" t="n">
        <v>567</v>
      </c>
      <c r="N2" t="n">
        <v>33.29</v>
      </c>
      <c r="O2" t="n">
        <v>22031.19</v>
      </c>
      <c r="P2" t="n">
        <v>778.8200000000001</v>
      </c>
      <c r="Q2" t="n">
        <v>790.3099999999999</v>
      </c>
      <c r="R2" t="n">
        <v>826.83</v>
      </c>
      <c r="S2" t="n">
        <v>58.53</v>
      </c>
      <c r="T2" t="n">
        <v>374259.54</v>
      </c>
      <c r="U2" t="n">
        <v>0.07000000000000001</v>
      </c>
      <c r="V2" t="n">
        <v>0.49</v>
      </c>
      <c r="W2" t="n">
        <v>3.52</v>
      </c>
      <c r="X2" t="n">
        <v>22.5</v>
      </c>
      <c r="Y2" t="n">
        <v>0.5</v>
      </c>
      <c r="Z2" t="n">
        <v>10</v>
      </c>
      <c r="AA2" t="n">
        <v>1192.537759721715</v>
      </c>
      <c r="AB2" t="n">
        <v>1631.682773904107</v>
      </c>
      <c r="AC2" t="n">
        <v>1475.957260043855</v>
      </c>
      <c r="AD2" t="n">
        <v>1192537.759721715</v>
      </c>
      <c r="AE2" t="n">
        <v>1631682.773904107</v>
      </c>
      <c r="AF2" t="n">
        <v>1.156298190771857e-06</v>
      </c>
      <c r="AG2" t="n">
        <v>1.139861111111111</v>
      </c>
      <c r="AH2" t="n">
        <v>1475957.260043855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1.8196</v>
      </c>
      <c r="E3" t="n">
        <v>54.96</v>
      </c>
      <c r="F3" t="n">
        <v>44.96</v>
      </c>
      <c r="G3" t="n">
        <v>12.67</v>
      </c>
      <c r="H3" t="n">
        <v>0.2</v>
      </c>
      <c r="I3" t="n">
        <v>213</v>
      </c>
      <c r="J3" t="n">
        <v>178.21</v>
      </c>
      <c r="K3" t="n">
        <v>52.44</v>
      </c>
      <c r="L3" t="n">
        <v>2</v>
      </c>
      <c r="M3" t="n">
        <v>211</v>
      </c>
      <c r="N3" t="n">
        <v>33.77</v>
      </c>
      <c r="O3" t="n">
        <v>22213.89</v>
      </c>
      <c r="P3" t="n">
        <v>586.08</v>
      </c>
      <c r="Q3" t="n">
        <v>790.2</v>
      </c>
      <c r="R3" t="n">
        <v>342.34</v>
      </c>
      <c r="S3" t="n">
        <v>58.53</v>
      </c>
      <c r="T3" t="n">
        <v>133794.25</v>
      </c>
      <c r="U3" t="n">
        <v>0.17</v>
      </c>
      <c r="V3" t="n">
        <v>0.65</v>
      </c>
      <c r="W3" t="n">
        <v>2.93</v>
      </c>
      <c r="X3" t="n">
        <v>8.06</v>
      </c>
      <c r="Y3" t="n">
        <v>0.5</v>
      </c>
      <c r="Z3" t="n">
        <v>10</v>
      </c>
      <c r="AA3" t="n">
        <v>603.2984025869571</v>
      </c>
      <c r="AB3" t="n">
        <v>825.4594900665593</v>
      </c>
      <c r="AC3" t="n">
        <v>746.6787948742768</v>
      </c>
      <c r="AD3" t="n">
        <v>603298.4025869571</v>
      </c>
      <c r="AE3" t="n">
        <v>825459.4900665593</v>
      </c>
      <c r="AF3" t="n">
        <v>1.72671332616206e-06</v>
      </c>
      <c r="AG3" t="n">
        <v>0.7633333333333333</v>
      </c>
      <c r="AH3" t="n">
        <v>746678.7948742768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2.0462</v>
      </c>
      <c r="E4" t="n">
        <v>48.87</v>
      </c>
      <c r="F4" t="n">
        <v>41.79</v>
      </c>
      <c r="G4" t="n">
        <v>19.14</v>
      </c>
      <c r="H4" t="n">
        <v>0.3</v>
      </c>
      <c r="I4" t="n">
        <v>131</v>
      </c>
      <c r="J4" t="n">
        <v>179.7</v>
      </c>
      <c r="K4" t="n">
        <v>52.44</v>
      </c>
      <c r="L4" t="n">
        <v>3</v>
      </c>
      <c r="M4" t="n">
        <v>129</v>
      </c>
      <c r="N4" t="n">
        <v>34.26</v>
      </c>
      <c r="O4" t="n">
        <v>22397.24</v>
      </c>
      <c r="P4" t="n">
        <v>542.03</v>
      </c>
      <c r="Q4" t="n">
        <v>790.22</v>
      </c>
      <c r="R4" t="n">
        <v>236.62</v>
      </c>
      <c r="S4" t="n">
        <v>58.53</v>
      </c>
      <c r="T4" t="n">
        <v>81342.56</v>
      </c>
      <c r="U4" t="n">
        <v>0.25</v>
      </c>
      <c r="V4" t="n">
        <v>0.6899999999999999</v>
      </c>
      <c r="W4" t="n">
        <v>2.78</v>
      </c>
      <c r="X4" t="n">
        <v>4.89</v>
      </c>
      <c r="Y4" t="n">
        <v>0.5</v>
      </c>
      <c r="Z4" t="n">
        <v>10</v>
      </c>
      <c r="AA4" t="n">
        <v>497.2911132787311</v>
      </c>
      <c r="AB4" t="n">
        <v>680.415640123506</v>
      </c>
      <c r="AC4" t="n">
        <v>615.4777263994666</v>
      </c>
      <c r="AD4" t="n">
        <v>497291.1132787311</v>
      </c>
      <c r="AE4" t="n">
        <v>680415.6401235061</v>
      </c>
      <c r="AF4" t="n">
        <v>1.94174588260761e-06</v>
      </c>
      <c r="AG4" t="n">
        <v>0.67875</v>
      </c>
      <c r="AH4" t="n">
        <v>615477.7263994666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2.1635</v>
      </c>
      <c r="E5" t="n">
        <v>46.22</v>
      </c>
      <c r="F5" t="n">
        <v>40.42</v>
      </c>
      <c r="G5" t="n">
        <v>25.53</v>
      </c>
      <c r="H5" t="n">
        <v>0.39</v>
      </c>
      <c r="I5" t="n">
        <v>95</v>
      </c>
      <c r="J5" t="n">
        <v>181.19</v>
      </c>
      <c r="K5" t="n">
        <v>52.44</v>
      </c>
      <c r="L5" t="n">
        <v>4</v>
      </c>
      <c r="M5" t="n">
        <v>93</v>
      </c>
      <c r="N5" t="n">
        <v>34.75</v>
      </c>
      <c r="O5" t="n">
        <v>22581.25</v>
      </c>
      <c r="P5" t="n">
        <v>521.71</v>
      </c>
      <c r="Q5" t="n">
        <v>790.1900000000001</v>
      </c>
      <c r="R5" t="n">
        <v>190.88</v>
      </c>
      <c r="S5" t="n">
        <v>58.53</v>
      </c>
      <c r="T5" t="n">
        <v>58652.31</v>
      </c>
      <c r="U5" t="n">
        <v>0.31</v>
      </c>
      <c r="V5" t="n">
        <v>0.72</v>
      </c>
      <c r="W5" t="n">
        <v>2.73</v>
      </c>
      <c r="X5" t="n">
        <v>3.52</v>
      </c>
      <c r="Y5" t="n">
        <v>0.5</v>
      </c>
      <c r="Z5" t="n">
        <v>10</v>
      </c>
      <c r="AA5" t="n">
        <v>453.5157037614691</v>
      </c>
      <c r="AB5" t="n">
        <v>620.5201935872203</v>
      </c>
      <c r="AC5" t="n">
        <v>561.2986172168166</v>
      </c>
      <c r="AD5" t="n">
        <v>453515.7037614691</v>
      </c>
      <c r="AE5" t="n">
        <v>620520.1935872203</v>
      </c>
      <c r="AF5" t="n">
        <v>2.053057969417244e-06</v>
      </c>
      <c r="AG5" t="n">
        <v>0.6419444444444444</v>
      </c>
      <c r="AH5" t="n">
        <v>561298.6172168166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2.2388</v>
      </c>
      <c r="E6" t="n">
        <v>44.67</v>
      </c>
      <c r="F6" t="n">
        <v>39.62</v>
      </c>
      <c r="G6" t="n">
        <v>32.12</v>
      </c>
      <c r="H6" t="n">
        <v>0.49</v>
      </c>
      <c r="I6" t="n">
        <v>74</v>
      </c>
      <c r="J6" t="n">
        <v>182.69</v>
      </c>
      <c r="K6" t="n">
        <v>52.44</v>
      </c>
      <c r="L6" t="n">
        <v>5</v>
      </c>
      <c r="M6" t="n">
        <v>72</v>
      </c>
      <c r="N6" t="n">
        <v>35.25</v>
      </c>
      <c r="O6" t="n">
        <v>22766.06</v>
      </c>
      <c r="P6" t="n">
        <v>508.65</v>
      </c>
      <c r="Q6" t="n">
        <v>790.23</v>
      </c>
      <c r="R6" t="n">
        <v>163.39</v>
      </c>
      <c r="S6" t="n">
        <v>58.53</v>
      </c>
      <c r="T6" t="n">
        <v>45012.76</v>
      </c>
      <c r="U6" t="n">
        <v>0.36</v>
      </c>
      <c r="V6" t="n">
        <v>0.73</v>
      </c>
      <c r="W6" t="n">
        <v>2.7</v>
      </c>
      <c r="X6" t="n">
        <v>2.71</v>
      </c>
      <c r="Y6" t="n">
        <v>0.5</v>
      </c>
      <c r="Z6" t="n">
        <v>10</v>
      </c>
      <c r="AA6" t="n">
        <v>428.0536963780692</v>
      </c>
      <c r="AB6" t="n">
        <v>585.6819517807655</v>
      </c>
      <c r="AC6" t="n">
        <v>529.7852883125905</v>
      </c>
      <c r="AD6" t="n">
        <v>428053.6963780692</v>
      </c>
      <c r="AE6" t="n">
        <v>585681.9517807656</v>
      </c>
      <c r="AF6" t="n">
        <v>2.124514066064861e-06</v>
      </c>
      <c r="AG6" t="n">
        <v>0.6204166666666667</v>
      </c>
      <c r="AH6" t="n">
        <v>529785.2883125906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2.2864</v>
      </c>
      <c r="E7" t="n">
        <v>43.74</v>
      </c>
      <c r="F7" t="n">
        <v>39.15</v>
      </c>
      <c r="G7" t="n">
        <v>38.51</v>
      </c>
      <c r="H7" t="n">
        <v>0.58</v>
      </c>
      <c r="I7" t="n">
        <v>61</v>
      </c>
      <c r="J7" t="n">
        <v>184.19</v>
      </c>
      <c r="K7" t="n">
        <v>52.44</v>
      </c>
      <c r="L7" t="n">
        <v>6</v>
      </c>
      <c r="M7" t="n">
        <v>59</v>
      </c>
      <c r="N7" t="n">
        <v>35.75</v>
      </c>
      <c r="O7" t="n">
        <v>22951.43</v>
      </c>
      <c r="P7" t="n">
        <v>500.41</v>
      </c>
      <c r="Q7" t="n">
        <v>790.21</v>
      </c>
      <c r="R7" t="n">
        <v>147.86</v>
      </c>
      <c r="S7" t="n">
        <v>58.53</v>
      </c>
      <c r="T7" t="n">
        <v>37315.23</v>
      </c>
      <c r="U7" t="n">
        <v>0.4</v>
      </c>
      <c r="V7" t="n">
        <v>0.74</v>
      </c>
      <c r="W7" t="n">
        <v>2.68</v>
      </c>
      <c r="X7" t="n">
        <v>2.24</v>
      </c>
      <c r="Y7" t="n">
        <v>0.5</v>
      </c>
      <c r="Z7" t="n">
        <v>10</v>
      </c>
      <c r="AA7" t="n">
        <v>412.9343080205206</v>
      </c>
      <c r="AB7" t="n">
        <v>564.9949376096292</v>
      </c>
      <c r="AC7" t="n">
        <v>511.0726137395408</v>
      </c>
      <c r="AD7" t="n">
        <v>412934.3080205206</v>
      </c>
      <c r="AE7" t="n">
        <v>564994.9376096292</v>
      </c>
      <c r="AF7" t="n">
        <v>2.16968418824848e-06</v>
      </c>
      <c r="AG7" t="n">
        <v>0.6075</v>
      </c>
      <c r="AH7" t="n">
        <v>511072.6137395407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2.3208</v>
      </c>
      <c r="E8" t="n">
        <v>43.09</v>
      </c>
      <c r="F8" t="n">
        <v>38.82</v>
      </c>
      <c r="G8" t="n">
        <v>44.79</v>
      </c>
      <c r="H8" t="n">
        <v>0.67</v>
      </c>
      <c r="I8" t="n">
        <v>52</v>
      </c>
      <c r="J8" t="n">
        <v>185.7</v>
      </c>
      <c r="K8" t="n">
        <v>52.44</v>
      </c>
      <c r="L8" t="n">
        <v>7</v>
      </c>
      <c r="M8" t="n">
        <v>50</v>
      </c>
      <c r="N8" t="n">
        <v>36.26</v>
      </c>
      <c r="O8" t="n">
        <v>23137.49</v>
      </c>
      <c r="P8" t="n">
        <v>493.43</v>
      </c>
      <c r="Q8" t="n">
        <v>790.17</v>
      </c>
      <c r="R8" t="n">
        <v>137.34</v>
      </c>
      <c r="S8" t="n">
        <v>58.53</v>
      </c>
      <c r="T8" t="n">
        <v>32097.84</v>
      </c>
      <c r="U8" t="n">
        <v>0.43</v>
      </c>
      <c r="V8" t="n">
        <v>0.75</v>
      </c>
      <c r="W8" t="n">
        <v>2.66</v>
      </c>
      <c r="X8" t="n">
        <v>1.92</v>
      </c>
      <c r="Y8" t="n">
        <v>0.5</v>
      </c>
      <c r="Z8" t="n">
        <v>10</v>
      </c>
      <c r="AA8" t="n">
        <v>401.8199038290423</v>
      </c>
      <c r="AB8" t="n">
        <v>549.7877194619417</v>
      </c>
      <c r="AC8" t="n">
        <v>497.3167511484039</v>
      </c>
      <c r="AD8" t="n">
        <v>401819.9038290423</v>
      </c>
      <c r="AE8" t="n">
        <v>549787.7194619417</v>
      </c>
      <c r="AF8" t="n">
        <v>2.202328142095466e-06</v>
      </c>
      <c r="AG8" t="n">
        <v>0.5984722222222223</v>
      </c>
      <c r="AH8" t="n">
        <v>497316.7511484039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2.3495</v>
      </c>
      <c r="E9" t="n">
        <v>42.56</v>
      </c>
      <c r="F9" t="n">
        <v>38.54</v>
      </c>
      <c r="G9" t="n">
        <v>51.39</v>
      </c>
      <c r="H9" t="n">
        <v>0.76</v>
      </c>
      <c r="I9" t="n">
        <v>45</v>
      </c>
      <c r="J9" t="n">
        <v>187.22</v>
      </c>
      <c r="K9" t="n">
        <v>52.44</v>
      </c>
      <c r="L9" t="n">
        <v>8</v>
      </c>
      <c r="M9" t="n">
        <v>43</v>
      </c>
      <c r="N9" t="n">
        <v>36.78</v>
      </c>
      <c r="O9" t="n">
        <v>23324.24</v>
      </c>
      <c r="P9" t="n">
        <v>487.01</v>
      </c>
      <c r="Q9" t="n">
        <v>790.17</v>
      </c>
      <c r="R9" t="n">
        <v>127.67</v>
      </c>
      <c r="S9" t="n">
        <v>58.53</v>
      </c>
      <c r="T9" t="n">
        <v>27299.72</v>
      </c>
      <c r="U9" t="n">
        <v>0.46</v>
      </c>
      <c r="V9" t="n">
        <v>0.75</v>
      </c>
      <c r="W9" t="n">
        <v>2.65</v>
      </c>
      <c r="X9" t="n">
        <v>1.64</v>
      </c>
      <c r="Y9" t="n">
        <v>0.5</v>
      </c>
      <c r="Z9" t="n">
        <v>10</v>
      </c>
      <c r="AA9" t="n">
        <v>392.4376426035899</v>
      </c>
      <c r="AB9" t="n">
        <v>536.9504957371253</v>
      </c>
      <c r="AC9" t="n">
        <v>485.7046940387271</v>
      </c>
      <c r="AD9" t="n">
        <v>392437.6426035899</v>
      </c>
      <c r="AE9" t="n">
        <v>536950.4957371253</v>
      </c>
      <c r="AF9" t="n">
        <v>2.229563068706177e-06</v>
      </c>
      <c r="AG9" t="n">
        <v>0.5911111111111111</v>
      </c>
      <c r="AH9" t="n">
        <v>485704.6940387271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2.3691</v>
      </c>
      <c r="E10" t="n">
        <v>42.21</v>
      </c>
      <c r="F10" t="n">
        <v>38.37</v>
      </c>
      <c r="G10" t="n">
        <v>57.55</v>
      </c>
      <c r="H10" t="n">
        <v>0.85</v>
      </c>
      <c r="I10" t="n">
        <v>40</v>
      </c>
      <c r="J10" t="n">
        <v>188.74</v>
      </c>
      <c r="K10" t="n">
        <v>52.44</v>
      </c>
      <c r="L10" t="n">
        <v>9</v>
      </c>
      <c r="M10" t="n">
        <v>38</v>
      </c>
      <c r="N10" t="n">
        <v>37.3</v>
      </c>
      <c r="O10" t="n">
        <v>23511.69</v>
      </c>
      <c r="P10" t="n">
        <v>482.68</v>
      </c>
      <c r="Q10" t="n">
        <v>790.17</v>
      </c>
      <c r="R10" t="n">
        <v>122.15</v>
      </c>
      <c r="S10" t="n">
        <v>58.53</v>
      </c>
      <c r="T10" t="n">
        <v>24562.14</v>
      </c>
      <c r="U10" t="n">
        <v>0.48</v>
      </c>
      <c r="V10" t="n">
        <v>0.76</v>
      </c>
      <c r="W10" t="n">
        <v>2.64</v>
      </c>
      <c r="X10" t="n">
        <v>1.46</v>
      </c>
      <c r="Y10" t="n">
        <v>0.5</v>
      </c>
      <c r="Z10" t="n">
        <v>10</v>
      </c>
      <c r="AA10" t="n">
        <v>386.2506530091752</v>
      </c>
      <c r="AB10" t="n">
        <v>528.48518362333</v>
      </c>
      <c r="AC10" t="n">
        <v>478.0472994319325</v>
      </c>
      <c r="AD10" t="n">
        <v>386250.6530091752</v>
      </c>
      <c r="AE10" t="n">
        <v>528485.1836233301</v>
      </c>
      <c r="AF10" t="n">
        <v>2.248162530781786e-06</v>
      </c>
      <c r="AG10" t="n">
        <v>0.58625</v>
      </c>
      <c r="AH10" t="n">
        <v>478047.2994319324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2.3852</v>
      </c>
      <c r="E11" t="n">
        <v>41.92</v>
      </c>
      <c r="F11" t="n">
        <v>38.22</v>
      </c>
      <c r="G11" t="n">
        <v>63.71</v>
      </c>
      <c r="H11" t="n">
        <v>0.93</v>
      </c>
      <c r="I11" t="n">
        <v>36</v>
      </c>
      <c r="J11" t="n">
        <v>190.26</v>
      </c>
      <c r="K11" t="n">
        <v>52.44</v>
      </c>
      <c r="L11" t="n">
        <v>10</v>
      </c>
      <c r="M11" t="n">
        <v>34</v>
      </c>
      <c r="N11" t="n">
        <v>37.82</v>
      </c>
      <c r="O11" t="n">
        <v>23699.85</v>
      </c>
      <c r="P11" t="n">
        <v>478.55</v>
      </c>
      <c r="Q11" t="n">
        <v>790.17</v>
      </c>
      <c r="R11" t="n">
        <v>117.22</v>
      </c>
      <c r="S11" t="n">
        <v>58.53</v>
      </c>
      <c r="T11" t="n">
        <v>22119.44</v>
      </c>
      <c r="U11" t="n">
        <v>0.5</v>
      </c>
      <c r="V11" t="n">
        <v>0.76</v>
      </c>
      <c r="W11" t="n">
        <v>2.64</v>
      </c>
      <c r="X11" t="n">
        <v>1.32</v>
      </c>
      <c r="Y11" t="n">
        <v>0.5</v>
      </c>
      <c r="Z11" t="n">
        <v>10</v>
      </c>
      <c r="AA11" t="n">
        <v>380.889000590658</v>
      </c>
      <c r="AB11" t="n">
        <v>521.1491342449042</v>
      </c>
      <c r="AC11" t="n">
        <v>471.4113923099736</v>
      </c>
      <c r="AD11" t="n">
        <v>380889.000590658</v>
      </c>
      <c r="AE11" t="n">
        <v>521149.1342449042</v>
      </c>
      <c r="AF11" t="n">
        <v>2.263440660343892e-06</v>
      </c>
      <c r="AG11" t="n">
        <v>0.5822222222222222</v>
      </c>
      <c r="AH11" t="n">
        <v>471411.3923099736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2.4029</v>
      </c>
      <c r="E12" t="n">
        <v>41.62</v>
      </c>
      <c r="F12" t="n">
        <v>38.06</v>
      </c>
      <c r="G12" t="n">
        <v>71.36</v>
      </c>
      <c r="H12" t="n">
        <v>1.02</v>
      </c>
      <c r="I12" t="n">
        <v>32</v>
      </c>
      <c r="J12" t="n">
        <v>191.79</v>
      </c>
      <c r="K12" t="n">
        <v>52.44</v>
      </c>
      <c r="L12" t="n">
        <v>11</v>
      </c>
      <c r="M12" t="n">
        <v>30</v>
      </c>
      <c r="N12" t="n">
        <v>38.35</v>
      </c>
      <c r="O12" t="n">
        <v>23888.73</v>
      </c>
      <c r="P12" t="n">
        <v>474.05</v>
      </c>
      <c r="Q12" t="n">
        <v>790.1799999999999</v>
      </c>
      <c r="R12" t="n">
        <v>111.82</v>
      </c>
      <c r="S12" t="n">
        <v>58.53</v>
      </c>
      <c r="T12" t="n">
        <v>19440.58</v>
      </c>
      <c r="U12" t="n">
        <v>0.52</v>
      </c>
      <c r="V12" t="n">
        <v>0.76</v>
      </c>
      <c r="W12" t="n">
        <v>2.63</v>
      </c>
      <c r="X12" t="n">
        <v>1.15</v>
      </c>
      <c r="Y12" t="n">
        <v>0.5</v>
      </c>
      <c r="Z12" t="n">
        <v>10</v>
      </c>
      <c r="AA12" t="n">
        <v>375.1142833410677</v>
      </c>
      <c r="AB12" t="n">
        <v>513.2479113414698</v>
      </c>
      <c r="AC12" t="n">
        <v>464.2642510310069</v>
      </c>
      <c r="AD12" t="n">
        <v>375114.2833410677</v>
      </c>
      <c r="AE12" t="n">
        <v>513247.9113414698</v>
      </c>
      <c r="AF12" t="n">
        <v>2.280237113340742e-06</v>
      </c>
      <c r="AG12" t="n">
        <v>0.5780555555555555</v>
      </c>
      <c r="AH12" t="n">
        <v>464264.251031007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2.4104</v>
      </c>
      <c r="E13" t="n">
        <v>41.49</v>
      </c>
      <c r="F13" t="n">
        <v>38</v>
      </c>
      <c r="G13" t="n">
        <v>76</v>
      </c>
      <c r="H13" t="n">
        <v>1.1</v>
      </c>
      <c r="I13" t="n">
        <v>30</v>
      </c>
      <c r="J13" t="n">
        <v>193.33</v>
      </c>
      <c r="K13" t="n">
        <v>52.44</v>
      </c>
      <c r="L13" t="n">
        <v>12</v>
      </c>
      <c r="M13" t="n">
        <v>28</v>
      </c>
      <c r="N13" t="n">
        <v>38.89</v>
      </c>
      <c r="O13" t="n">
        <v>24078.33</v>
      </c>
      <c r="P13" t="n">
        <v>471.34</v>
      </c>
      <c r="Q13" t="n">
        <v>790.1799999999999</v>
      </c>
      <c r="R13" t="n">
        <v>109.96</v>
      </c>
      <c r="S13" t="n">
        <v>58.53</v>
      </c>
      <c r="T13" t="n">
        <v>18521.1</v>
      </c>
      <c r="U13" t="n">
        <v>0.53</v>
      </c>
      <c r="V13" t="n">
        <v>0.76</v>
      </c>
      <c r="W13" t="n">
        <v>2.62</v>
      </c>
      <c r="X13" t="n">
        <v>1.1</v>
      </c>
      <c r="Y13" t="n">
        <v>0.5</v>
      </c>
      <c r="Z13" t="n">
        <v>10</v>
      </c>
      <c r="AA13" t="n">
        <v>372.2604638245489</v>
      </c>
      <c r="AB13" t="n">
        <v>509.3431895773374</v>
      </c>
      <c r="AC13" t="n">
        <v>460.732190431732</v>
      </c>
      <c r="AD13" t="n">
        <v>372260.4638245489</v>
      </c>
      <c r="AE13" t="n">
        <v>509343.1895773374</v>
      </c>
      <c r="AF13" t="n">
        <v>2.287354254441103e-06</v>
      </c>
      <c r="AG13" t="n">
        <v>0.57625</v>
      </c>
      <c r="AH13" t="n">
        <v>460732.190431732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2.4233</v>
      </c>
      <c r="E14" t="n">
        <v>41.27</v>
      </c>
      <c r="F14" t="n">
        <v>37.89</v>
      </c>
      <c r="G14" t="n">
        <v>84.19</v>
      </c>
      <c r="H14" t="n">
        <v>1.18</v>
      </c>
      <c r="I14" t="n">
        <v>27</v>
      </c>
      <c r="J14" t="n">
        <v>194.88</v>
      </c>
      <c r="K14" t="n">
        <v>52.44</v>
      </c>
      <c r="L14" t="n">
        <v>13</v>
      </c>
      <c r="M14" t="n">
        <v>25</v>
      </c>
      <c r="N14" t="n">
        <v>39.43</v>
      </c>
      <c r="O14" t="n">
        <v>24268.67</v>
      </c>
      <c r="P14" t="n">
        <v>467.95</v>
      </c>
      <c r="Q14" t="n">
        <v>790.16</v>
      </c>
      <c r="R14" t="n">
        <v>105.8</v>
      </c>
      <c r="S14" t="n">
        <v>58.53</v>
      </c>
      <c r="T14" t="n">
        <v>16451.58</v>
      </c>
      <c r="U14" t="n">
        <v>0.55</v>
      </c>
      <c r="V14" t="n">
        <v>0.77</v>
      </c>
      <c r="W14" t="n">
        <v>2.63</v>
      </c>
      <c r="X14" t="n">
        <v>0.98</v>
      </c>
      <c r="Y14" t="n">
        <v>0.5</v>
      </c>
      <c r="Z14" t="n">
        <v>10</v>
      </c>
      <c r="AA14" t="n">
        <v>368.0886980613853</v>
      </c>
      <c r="AB14" t="n">
        <v>503.6351956148608</v>
      </c>
      <c r="AC14" t="n">
        <v>455.5689594018143</v>
      </c>
      <c r="AD14" t="n">
        <v>368088.6980613853</v>
      </c>
      <c r="AE14" t="n">
        <v>503635.1956148609</v>
      </c>
      <c r="AF14" t="n">
        <v>2.299595737133722e-06</v>
      </c>
      <c r="AG14" t="n">
        <v>0.5731944444444445</v>
      </c>
      <c r="AH14" t="n">
        <v>455568.9594018143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2.4329</v>
      </c>
      <c r="E15" t="n">
        <v>41.1</v>
      </c>
      <c r="F15" t="n">
        <v>37.79</v>
      </c>
      <c r="G15" t="n">
        <v>90.7</v>
      </c>
      <c r="H15" t="n">
        <v>1.27</v>
      </c>
      <c r="I15" t="n">
        <v>25</v>
      </c>
      <c r="J15" t="n">
        <v>196.42</v>
      </c>
      <c r="K15" t="n">
        <v>52.44</v>
      </c>
      <c r="L15" t="n">
        <v>14</v>
      </c>
      <c r="M15" t="n">
        <v>23</v>
      </c>
      <c r="N15" t="n">
        <v>39.98</v>
      </c>
      <c r="O15" t="n">
        <v>24459.75</v>
      </c>
      <c r="P15" t="n">
        <v>463.83</v>
      </c>
      <c r="Q15" t="n">
        <v>790.17</v>
      </c>
      <c r="R15" t="n">
        <v>103.28</v>
      </c>
      <c r="S15" t="n">
        <v>58.53</v>
      </c>
      <c r="T15" t="n">
        <v>15201.96</v>
      </c>
      <c r="U15" t="n">
        <v>0.57</v>
      </c>
      <c r="V15" t="n">
        <v>0.77</v>
      </c>
      <c r="W15" t="n">
        <v>2.61</v>
      </c>
      <c r="X15" t="n">
        <v>0.89</v>
      </c>
      <c r="Y15" t="n">
        <v>0.5</v>
      </c>
      <c r="Z15" t="n">
        <v>10</v>
      </c>
      <c r="AA15" t="n">
        <v>364.070754668411</v>
      </c>
      <c r="AB15" t="n">
        <v>498.1376682054412</v>
      </c>
      <c r="AC15" t="n">
        <v>450.5961082925214</v>
      </c>
      <c r="AD15" t="n">
        <v>364070.754668411</v>
      </c>
      <c r="AE15" t="n">
        <v>498137.6682054412</v>
      </c>
      <c r="AF15" t="n">
        <v>2.308705677742183e-06</v>
      </c>
      <c r="AG15" t="n">
        <v>0.5708333333333333</v>
      </c>
      <c r="AH15" t="n">
        <v>450596.1082925214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2.4421</v>
      </c>
      <c r="E16" t="n">
        <v>40.95</v>
      </c>
      <c r="F16" t="n">
        <v>37.71</v>
      </c>
      <c r="G16" t="n">
        <v>98.37</v>
      </c>
      <c r="H16" t="n">
        <v>1.35</v>
      </c>
      <c r="I16" t="n">
        <v>23</v>
      </c>
      <c r="J16" t="n">
        <v>197.98</v>
      </c>
      <c r="K16" t="n">
        <v>52.44</v>
      </c>
      <c r="L16" t="n">
        <v>15</v>
      </c>
      <c r="M16" t="n">
        <v>21</v>
      </c>
      <c r="N16" t="n">
        <v>40.54</v>
      </c>
      <c r="O16" t="n">
        <v>24651.58</v>
      </c>
      <c r="P16" t="n">
        <v>459.33</v>
      </c>
      <c r="Q16" t="n">
        <v>790.1900000000001</v>
      </c>
      <c r="R16" t="n">
        <v>100.42</v>
      </c>
      <c r="S16" t="n">
        <v>58.53</v>
      </c>
      <c r="T16" t="n">
        <v>13782.21</v>
      </c>
      <c r="U16" t="n">
        <v>0.58</v>
      </c>
      <c r="V16" t="n">
        <v>0.77</v>
      </c>
      <c r="W16" t="n">
        <v>2.61</v>
      </c>
      <c r="X16" t="n">
        <v>0.8100000000000001</v>
      </c>
      <c r="Y16" t="n">
        <v>0.5</v>
      </c>
      <c r="Z16" t="n">
        <v>10</v>
      </c>
      <c r="AA16" t="n">
        <v>359.9852996302796</v>
      </c>
      <c r="AB16" t="n">
        <v>492.5477683847141</v>
      </c>
      <c r="AC16" t="n">
        <v>445.5397006652109</v>
      </c>
      <c r="AD16" t="n">
        <v>359985.2996302796</v>
      </c>
      <c r="AE16" t="n">
        <v>492547.7683847141</v>
      </c>
      <c r="AF16" t="n">
        <v>2.317436037491958e-06</v>
      </c>
      <c r="AG16" t="n">
        <v>0.5687500000000001</v>
      </c>
      <c r="AH16" t="n">
        <v>445539.700665211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2.4462</v>
      </c>
      <c r="E17" t="n">
        <v>40.88</v>
      </c>
      <c r="F17" t="n">
        <v>37.68</v>
      </c>
      <c r="G17" t="n">
        <v>102.76</v>
      </c>
      <c r="H17" t="n">
        <v>1.42</v>
      </c>
      <c r="I17" t="n">
        <v>22</v>
      </c>
      <c r="J17" t="n">
        <v>199.54</v>
      </c>
      <c r="K17" t="n">
        <v>52.44</v>
      </c>
      <c r="L17" t="n">
        <v>16</v>
      </c>
      <c r="M17" t="n">
        <v>20</v>
      </c>
      <c r="N17" t="n">
        <v>41.1</v>
      </c>
      <c r="O17" t="n">
        <v>24844.17</v>
      </c>
      <c r="P17" t="n">
        <v>457.4</v>
      </c>
      <c r="Q17" t="n">
        <v>790.16</v>
      </c>
      <c r="R17" t="n">
        <v>99.15000000000001</v>
      </c>
      <c r="S17" t="n">
        <v>58.53</v>
      </c>
      <c r="T17" t="n">
        <v>13152.08</v>
      </c>
      <c r="U17" t="n">
        <v>0.59</v>
      </c>
      <c r="V17" t="n">
        <v>0.77</v>
      </c>
      <c r="W17" t="n">
        <v>2.61</v>
      </c>
      <c r="X17" t="n">
        <v>0.78</v>
      </c>
      <c r="Y17" t="n">
        <v>0.5</v>
      </c>
      <c r="Z17" t="n">
        <v>10</v>
      </c>
      <c r="AA17" t="n">
        <v>358.2313460326444</v>
      </c>
      <c r="AB17" t="n">
        <v>490.1479316934581</v>
      </c>
      <c r="AC17" t="n">
        <v>443.3689010195764</v>
      </c>
      <c r="AD17" t="n">
        <v>358231.3460326444</v>
      </c>
      <c r="AE17" t="n">
        <v>490147.9316934581</v>
      </c>
      <c r="AF17" t="n">
        <v>2.321326741293489e-06</v>
      </c>
      <c r="AG17" t="n">
        <v>0.5677777777777778</v>
      </c>
      <c r="AH17" t="n">
        <v>443368.9010195764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2.4505</v>
      </c>
      <c r="E18" t="n">
        <v>40.81</v>
      </c>
      <c r="F18" t="n">
        <v>37.64</v>
      </c>
      <c r="G18" t="n">
        <v>107.54</v>
      </c>
      <c r="H18" t="n">
        <v>1.5</v>
      </c>
      <c r="I18" t="n">
        <v>21</v>
      </c>
      <c r="J18" t="n">
        <v>201.11</v>
      </c>
      <c r="K18" t="n">
        <v>52.44</v>
      </c>
      <c r="L18" t="n">
        <v>17</v>
      </c>
      <c r="M18" t="n">
        <v>19</v>
      </c>
      <c r="N18" t="n">
        <v>41.67</v>
      </c>
      <c r="O18" t="n">
        <v>25037.53</v>
      </c>
      <c r="P18" t="n">
        <v>454.22</v>
      </c>
      <c r="Q18" t="n">
        <v>790.17</v>
      </c>
      <c r="R18" t="n">
        <v>98.27</v>
      </c>
      <c r="S18" t="n">
        <v>58.53</v>
      </c>
      <c r="T18" t="n">
        <v>12719.77</v>
      </c>
      <c r="U18" t="n">
        <v>0.6</v>
      </c>
      <c r="V18" t="n">
        <v>0.77</v>
      </c>
      <c r="W18" t="n">
        <v>2.6</v>
      </c>
      <c r="X18" t="n">
        <v>0.74</v>
      </c>
      <c r="Y18" t="n">
        <v>0.5</v>
      </c>
      <c r="Z18" t="n">
        <v>10</v>
      </c>
      <c r="AA18" t="n">
        <v>355.7338818554308</v>
      </c>
      <c r="AB18" t="n">
        <v>486.7307910258509</v>
      </c>
      <c r="AC18" t="n">
        <v>440.2778874612986</v>
      </c>
      <c r="AD18" t="n">
        <v>355733.8818554308</v>
      </c>
      <c r="AE18" t="n">
        <v>486730.7910258509</v>
      </c>
      <c r="AF18" t="n">
        <v>2.325407235524362e-06</v>
      </c>
      <c r="AG18" t="n">
        <v>0.5668055555555556</v>
      </c>
      <c r="AH18" t="n">
        <v>440277.8874612986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2.4588</v>
      </c>
      <c r="E19" t="n">
        <v>40.67</v>
      </c>
      <c r="F19" t="n">
        <v>37.57</v>
      </c>
      <c r="G19" t="n">
        <v>118.66</v>
      </c>
      <c r="H19" t="n">
        <v>1.58</v>
      </c>
      <c r="I19" t="n">
        <v>19</v>
      </c>
      <c r="J19" t="n">
        <v>202.68</v>
      </c>
      <c r="K19" t="n">
        <v>52.44</v>
      </c>
      <c r="L19" t="n">
        <v>18</v>
      </c>
      <c r="M19" t="n">
        <v>17</v>
      </c>
      <c r="N19" t="n">
        <v>42.24</v>
      </c>
      <c r="O19" t="n">
        <v>25231.66</v>
      </c>
      <c r="P19" t="n">
        <v>452.16</v>
      </c>
      <c r="Q19" t="n">
        <v>790.16</v>
      </c>
      <c r="R19" t="n">
        <v>95.72</v>
      </c>
      <c r="S19" t="n">
        <v>58.53</v>
      </c>
      <c r="T19" t="n">
        <v>11452.34</v>
      </c>
      <c r="U19" t="n">
        <v>0.61</v>
      </c>
      <c r="V19" t="n">
        <v>0.77</v>
      </c>
      <c r="W19" t="n">
        <v>2.6</v>
      </c>
      <c r="X19" t="n">
        <v>0.67</v>
      </c>
      <c r="Y19" t="n">
        <v>0.5</v>
      </c>
      <c r="Z19" t="n">
        <v>10</v>
      </c>
      <c r="AA19" t="n">
        <v>353.2132290713516</v>
      </c>
      <c r="AB19" t="n">
        <v>483.2819226833215</v>
      </c>
      <c r="AC19" t="n">
        <v>437.158174272863</v>
      </c>
      <c r="AD19" t="n">
        <v>353213.2290713516</v>
      </c>
      <c r="AE19" t="n">
        <v>483281.9226833215</v>
      </c>
      <c r="AF19" t="n">
        <v>2.333283538342094e-06</v>
      </c>
      <c r="AG19" t="n">
        <v>0.5648611111111111</v>
      </c>
      <c r="AH19" t="n">
        <v>437158.174272863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2.4638</v>
      </c>
      <c r="E20" t="n">
        <v>40.59</v>
      </c>
      <c r="F20" t="n">
        <v>37.53</v>
      </c>
      <c r="G20" t="n">
        <v>125.09</v>
      </c>
      <c r="H20" t="n">
        <v>1.65</v>
      </c>
      <c r="I20" t="n">
        <v>18</v>
      </c>
      <c r="J20" t="n">
        <v>204.26</v>
      </c>
      <c r="K20" t="n">
        <v>52.44</v>
      </c>
      <c r="L20" t="n">
        <v>19</v>
      </c>
      <c r="M20" t="n">
        <v>16</v>
      </c>
      <c r="N20" t="n">
        <v>42.82</v>
      </c>
      <c r="O20" t="n">
        <v>25426.72</v>
      </c>
      <c r="P20" t="n">
        <v>447.09</v>
      </c>
      <c r="Q20" t="n">
        <v>790.16</v>
      </c>
      <c r="R20" t="n">
        <v>94.08</v>
      </c>
      <c r="S20" t="n">
        <v>58.53</v>
      </c>
      <c r="T20" t="n">
        <v>10640.98</v>
      </c>
      <c r="U20" t="n">
        <v>0.62</v>
      </c>
      <c r="V20" t="n">
        <v>0.77</v>
      </c>
      <c r="W20" t="n">
        <v>2.6</v>
      </c>
      <c r="X20" t="n">
        <v>0.62</v>
      </c>
      <c r="Y20" t="n">
        <v>0.5</v>
      </c>
      <c r="Z20" t="n">
        <v>10</v>
      </c>
      <c r="AA20" t="n">
        <v>349.594511112224</v>
      </c>
      <c r="AB20" t="n">
        <v>478.330633125074</v>
      </c>
      <c r="AC20" t="n">
        <v>432.6794288408761</v>
      </c>
      <c r="AD20" t="n">
        <v>349594.511112224</v>
      </c>
      <c r="AE20" t="n">
        <v>478330.633125074</v>
      </c>
      <c r="AF20" t="n">
        <v>2.338028299075667e-06</v>
      </c>
      <c r="AG20" t="n">
        <v>0.5637500000000001</v>
      </c>
      <c r="AH20" t="n">
        <v>432679.4288408761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2.4675</v>
      </c>
      <c r="E21" t="n">
        <v>40.53</v>
      </c>
      <c r="F21" t="n">
        <v>37.5</v>
      </c>
      <c r="G21" t="n">
        <v>132.36</v>
      </c>
      <c r="H21" t="n">
        <v>1.73</v>
      </c>
      <c r="I21" t="n">
        <v>17</v>
      </c>
      <c r="J21" t="n">
        <v>205.85</v>
      </c>
      <c r="K21" t="n">
        <v>52.44</v>
      </c>
      <c r="L21" t="n">
        <v>20</v>
      </c>
      <c r="M21" t="n">
        <v>15</v>
      </c>
      <c r="N21" t="n">
        <v>43.41</v>
      </c>
      <c r="O21" t="n">
        <v>25622.45</v>
      </c>
      <c r="P21" t="n">
        <v>445.62</v>
      </c>
      <c r="Q21" t="n">
        <v>790.1799999999999</v>
      </c>
      <c r="R21" t="n">
        <v>93.37</v>
      </c>
      <c r="S21" t="n">
        <v>58.53</v>
      </c>
      <c r="T21" t="n">
        <v>10289.33</v>
      </c>
      <c r="U21" t="n">
        <v>0.63</v>
      </c>
      <c r="V21" t="n">
        <v>0.77</v>
      </c>
      <c r="W21" t="n">
        <v>2.6</v>
      </c>
      <c r="X21" t="n">
        <v>0.6</v>
      </c>
      <c r="Y21" t="n">
        <v>0.5</v>
      </c>
      <c r="Z21" t="n">
        <v>10</v>
      </c>
      <c r="AA21" t="n">
        <v>348.1831004693368</v>
      </c>
      <c r="AB21" t="n">
        <v>476.3994788164326</v>
      </c>
      <c r="AC21" t="n">
        <v>430.9325811890594</v>
      </c>
      <c r="AD21" t="n">
        <v>348183.1004693367</v>
      </c>
      <c r="AE21" t="n">
        <v>476399.4788164326</v>
      </c>
      <c r="AF21" t="n">
        <v>2.341539422018512e-06</v>
      </c>
      <c r="AG21" t="n">
        <v>0.5629166666666667</v>
      </c>
      <c r="AH21" t="n">
        <v>430932.5811890594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2.4739</v>
      </c>
      <c r="E22" t="n">
        <v>40.42</v>
      </c>
      <c r="F22" t="n">
        <v>37.43</v>
      </c>
      <c r="G22" t="n">
        <v>140.37</v>
      </c>
      <c r="H22" t="n">
        <v>1.8</v>
      </c>
      <c r="I22" t="n">
        <v>16</v>
      </c>
      <c r="J22" t="n">
        <v>207.45</v>
      </c>
      <c r="K22" t="n">
        <v>52.44</v>
      </c>
      <c r="L22" t="n">
        <v>21</v>
      </c>
      <c r="M22" t="n">
        <v>14</v>
      </c>
      <c r="N22" t="n">
        <v>44</v>
      </c>
      <c r="O22" t="n">
        <v>25818.99</v>
      </c>
      <c r="P22" t="n">
        <v>440.09</v>
      </c>
      <c r="Q22" t="n">
        <v>790.16</v>
      </c>
      <c r="R22" t="n">
        <v>91.17</v>
      </c>
      <c r="S22" t="n">
        <v>58.53</v>
      </c>
      <c r="T22" t="n">
        <v>9194.370000000001</v>
      </c>
      <c r="U22" t="n">
        <v>0.64</v>
      </c>
      <c r="V22" t="n">
        <v>0.77</v>
      </c>
      <c r="W22" t="n">
        <v>2.59</v>
      </c>
      <c r="X22" t="n">
        <v>0.53</v>
      </c>
      <c r="Y22" t="n">
        <v>0.5</v>
      </c>
      <c r="Z22" t="n">
        <v>10</v>
      </c>
      <c r="AA22" t="n">
        <v>344.0609056435013</v>
      </c>
      <c r="AB22" t="n">
        <v>470.7593099973239</v>
      </c>
      <c r="AC22" t="n">
        <v>425.8307021660198</v>
      </c>
      <c r="AD22" t="n">
        <v>344060.9056435013</v>
      </c>
      <c r="AE22" t="n">
        <v>470759.3099973239</v>
      </c>
      <c r="AF22" t="n">
        <v>2.347612715757486e-06</v>
      </c>
      <c r="AG22" t="n">
        <v>0.5613888888888889</v>
      </c>
      <c r="AH22" t="n">
        <v>425830.7021660198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2.4719</v>
      </c>
      <c r="E23" t="n">
        <v>40.45</v>
      </c>
      <c r="F23" t="n">
        <v>37.47</v>
      </c>
      <c r="G23" t="n">
        <v>140.49</v>
      </c>
      <c r="H23" t="n">
        <v>1.87</v>
      </c>
      <c r="I23" t="n">
        <v>16</v>
      </c>
      <c r="J23" t="n">
        <v>209.05</v>
      </c>
      <c r="K23" t="n">
        <v>52.44</v>
      </c>
      <c r="L23" t="n">
        <v>22</v>
      </c>
      <c r="M23" t="n">
        <v>14</v>
      </c>
      <c r="N23" t="n">
        <v>44.6</v>
      </c>
      <c r="O23" t="n">
        <v>26016.35</v>
      </c>
      <c r="P23" t="n">
        <v>439.12</v>
      </c>
      <c r="Q23" t="n">
        <v>790.16</v>
      </c>
      <c r="R23" t="n">
        <v>92.11</v>
      </c>
      <c r="S23" t="n">
        <v>58.53</v>
      </c>
      <c r="T23" t="n">
        <v>9663.02</v>
      </c>
      <c r="U23" t="n">
        <v>0.64</v>
      </c>
      <c r="V23" t="n">
        <v>0.77</v>
      </c>
      <c r="W23" t="n">
        <v>2.6</v>
      </c>
      <c r="X23" t="n">
        <v>0.5600000000000001</v>
      </c>
      <c r="Y23" t="n">
        <v>0.5</v>
      </c>
      <c r="Z23" t="n">
        <v>10</v>
      </c>
      <c r="AA23" t="n">
        <v>343.9093516710173</v>
      </c>
      <c r="AB23" t="n">
        <v>470.5519471660818</v>
      </c>
      <c r="AC23" t="n">
        <v>425.6431297523559</v>
      </c>
      <c r="AD23" t="n">
        <v>343909.3516710173</v>
      </c>
      <c r="AE23" t="n">
        <v>470551.9471660818</v>
      </c>
      <c r="AF23" t="n">
        <v>2.345714811464057e-06</v>
      </c>
      <c r="AG23" t="n">
        <v>0.5618055555555556</v>
      </c>
      <c r="AH23" t="n">
        <v>425643.1297523559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2.4767</v>
      </c>
      <c r="E24" t="n">
        <v>40.38</v>
      </c>
      <c r="F24" t="n">
        <v>37.42</v>
      </c>
      <c r="G24" t="n">
        <v>149.69</v>
      </c>
      <c r="H24" t="n">
        <v>1.94</v>
      </c>
      <c r="I24" t="n">
        <v>15</v>
      </c>
      <c r="J24" t="n">
        <v>210.65</v>
      </c>
      <c r="K24" t="n">
        <v>52.44</v>
      </c>
      <c r="L24" t="n">
        <v>23</v>
      </c>
      <c r="M24" t="n">
        <v>13</v>
      </c>
      <c r="N24" t="n">
        <v>45.21</v>
      </c>
      <c r="O24" t="n">
        <v>26214.54</v>
      </c>
      <c r="P24" t="n">
        <v>437.61</v>
      </c>
      <c r="Q24" t="n">
        <v>790.16</v>
      </c>
      <c r="R24" t="n">
        <v>90.78</v>
      </c>
      <c r="S24" t="n">
        <v>58.53</v>
      </c>
      <c r="T24" t="n">
        <v>9003.75</v>
      </c>
      <c r="U24" t="n">
        <v>0.64</v>
      </c>
      <c r="V24" t="n">
        <v>0.78</v>
      </c>
      <c r="W24" t="n">
        <v>2.59</v>
      </c>
      <c r="X24" t="n">
        <v>0.52</v>
      </c>
      <c r="Y24" t="n">
        <v>0.5</v>
      </c>
      <c r="Z24" t="n">
        <v>10</v>
      </c>
      <c r="AA24" t="n">
        <v>342.2854442658932</v>
      </c>
      <c r="AB24" t="n">
        <v>468.3300454126525</v>
      </c>
      <c r="AC24" t="n">
        <v>423.6332831838151</v>
      </c>
      <c r="AD24" t="n">
        <v>342285.4442658932</v>
      </c>
      <c r="AE24" t="n">
        <v>468330.0454126525</v>
      </c>
      <c r="AF24" t="n">
        <v>2.350269781768287e-06</v>
      </c>
      <c r="AG24" t="n">
        <v>0.5608333333333334</v>
      </c>
      <c r="AH24" t="n">
        <v>423633.2831838151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2.4816</v>
      </c>
      <c r="E25" t="n">
        <v>40.3</v>
      </c>
      <c r="F25" t="n">
        <v>37.38</v>
      </c>
      <c r="G25" t="n">
        <v>160.19</v>
      </c>
      <c r="H25" t="n">
        <v>2.01</v>
      </c>
      <c r="I25" t="n">
        <v>14</v>
      </c>
      <c r="J25" t="n">
        <v>212.27</v>
      </c>
      <c r="K25" t="n">
        <v>52.44</v>
      </c>
      <c r="L25" t="n">
        <v>24</v>
      </c>
      <c r="M25" t="n">
        <v>12</v>
      </c>
      <c r="N25" t="n">
        <v>45.82</v>
      </c>
      <c r="O25" t="n">
        <v>26413.56</v>
      </c>
      <c r="P25" t="n">
        <v>432.48</v>
      </c>
      <c r="Q25" t="n">
        <v>790.16</v>
      </c>
      <c r="R25" t="n">
        <v>89.06999999999999</v>
      </c>
      <c r="S25" t="n">
        <v>58.53</v>
      </c>
      <c r="T25" t="n">
        <v>8155.28</v>
      </c>
      <c r="U25" t="n">
        <v>0.66</v>
      </c>
      <c r="V25" t="n">
        <v>0.78</v>
      </c>
      <c r="W25" t="n">
        <v>2.6</v>
      </c>
      <c r="X25" t="n">
        <v>0.48</v>
      </c>
      <c r="Y25" t="n">
        <v>0.5</v>
      </c>
      <c r="Z25" t="n">
        <v>10</v>
      </c>
      <c r="AA25" t="n">
        <v>338.6954045499237</v>
      </c>
      <c r="AB25" t="n">
        <v>463.4179946918886</v>
      </c>
      <c r="AC25" t="n">
        <v>419.1900316897346</v>
      </c>
      <c r="AD25" t="n">
        <v>338695.4045499237</v>
      </c>
      <c r="AE25" t="n">
        <v>463417.9946918886</v>
      </c>
      <c r="AF25" t="n">
        <v>2.354919647287189e-06</v>
      </c>
      <c r="AG25" t="n">
        <v>0.5597222222222222</v>
      </c>
      <c r="AH25" t="n">
        <v>419190.0316897345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2.4823</v>
      </c>
      <c r="E26" t="n">
        <v>40.28</v>
      </c>
      <c r="F26" t="n">
        <v>37.37</v>
      </c>
      <c r="G26" t="n">
        <v>160.14</v>
      </c>
      <c r="H26" t="n">
        <v>2.08</v>
      </c>
      <c r="I26" t="n">
        <v>14</v>
      </c>
      <c r="J26" t="n">
        <v>213.89</v>
      </c>
      <c r="K26" t="n">
        <v>52.44</v>
      </c>
      <c r="L26" t="n">
        <v>25</v>
      </c>
      <c r="M26" t="n">
        <v>12</v>
      </c>
      <c r="N26" t="n">
        <v>46.44</v>
      </c>
      <c r="O26" t="n">
        <v>26613.43</v>
      </c>
      <c r="P26" t="n">
        <v>429.94</v>
      </c>
      <c r="Q26" t="n">
        <v>790.16</v>
      </c>
      <c r="R26" t="n">
        <v>88.77</v>
      </c>
      <c r="S26" t="n">
        <v>58.53</v>
      </c>
      <c r="T26" t="n">
        <v>8004.87</v>
      </c>
      <c r="U26" t="n">
        <v>0.66</v>
      </c>
      <c r="V26" t="n">
        <v>0.78</v>
      </c>
      <c r="W26" t="n">
        <v>2.6</v>
      </c>
      <c r="X26" t="n">
        <v>0.46</v>
      </c>
      <c r="Y26" t="n">
        <v>0.5</v>
      </c>
      <c r="Z26" t="n">
        <v>10</v>
      </c>
      <c r="AA26" t="n">
        <v>337.1816046108935</v>
      </c>
      <c r="AB26" t="n">
        <v>461.3467468311676</v>
      </c>
      <c r="AC26" t="n">
        <v>417.3164608178262</v>
      </c>
      <c r="AD26" t="n">
        <v>337181.6046108935</v>
      </c>
      <c r="AE26" t="n">
        <v>461346.7468311677</v>
      </c>
      <c r="AF26" t="n">
        <v>2.355583913789889e-06</v>
      </c>
      <c r="AG26" t="n">
        <v>0.5594444444444444</v>
      </c>
      <c r="AH26" t="n">
        <v>417316.4608178262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2.4868</v>
      </c>
      <c r="E27" t="n">
        <v>40.21</v>
      </c>
      <c r="F27" t="n">
        <v>37.33</v>
      </c>
      <c r="G27" t="n">
        <v>172.29</v>
      </c>
      <c r="H27" t="n">
        <v>2.14</v>
      </c>
      <c r="I27" t="n">
        <v>13</v>
      </c>
      <c r="J27" t="n">
        <v>215.51</v>
      </c>
      <c r="K27" t="n">
        <v>52.44</v>
      </c>
      <c r="L27" t="n">
        <v>26</v>
      </c>
      <c r="M27" t="n">
        <v>11</v>
      </c>
      <c r="N27" t="n">
        <v>47.07</v>
      </c>
      <c r="O27" t="n">
        <v>26814.17</v>
      </c>
      <c r="P27" t="n">
        <v>427.18</v>
      </c>
      <c r="Q27" t="n">
        <v>790.16</v>
      </c>
      <c r="R27" t="n">
        <v>87.66</v>
      </c>
      <c r="S27" t="n">
        <v>58.53</v>
      </c>
      <c r="T27" t="n">
        <v>7454.01</v>
      </c>
      <c r="U27" t="n">
        <v>0.67</v>
      </c>
      <c r="V27" t="n">
        <v>0.78</v>
      </c>
      <c r="W27" t="n">
        <v>2.59</v>
      </c>
      <c r="X27" t="n">
        <v>0.43</v>
      </c>
      <c r="Y27" t="n">
        <v>0.5</v>
      </c>
      <c r="Z27" t="n">
        <v>10</v>
      </c>
      <c r="AA27" t="n">
        <v>334.9598375680692</v>
      </c>
      <c r="AB27" t="n">
        <v>458.3068271457312</v>
      </c>
      <c r="AC27" t="n">
        <v>414.5666668006137</v>
      </c>
      <c r="AD27" t="n">
        <v>334959.8375680692</v>
      </c>
      <c r="AE27" t="n">
        <v>458306.8271457313</v>
      </c>
      <c r="AF27" t="n">
        <v>2.359854198450105e-06</v>
      </c>
      <c r="AG27" t="n">
        <v>0.5584722222222223</v>
      </c>
      <c r="AH27" t="n">
        <v>414566.6668006137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2.4845</v>
      </c>
      <c r="E28" t="n">
        <v>40.25</v>
      </c>
      <c r="F28" t="n">
        <v>37.37</v>
      </c>
      <c r="G28" t="n">
        <v>172.46</v>
      </c>
      <c r="H28" t="n">
        <v>2.21</v>
      </c>
      <c r="I28" t="n">
        <v>13</v>
      </c>
      <c r="J28" t="n">
        <v>217.15</v>
      </c>
      <c r="K28" t="n">
        <v>52.44</v>
      </c>
      <c r="L28" t="n">
        <v>27</v>
      </c>
      <c r="M28" t="n">
        <v>11</v>
      </c>
      <c r="N28" t="n">
        <v>47.71</v>
      </c>
      <c r="O28" t="n">
        <v>27015.77</v>
      </c>
      <c r="P28" t="n">
        <v>426</v>
      </c>
      <c r="Q28" t="n">
        <v>790.16</v>
      </c>
      <c r="R28" t="n">
        <v>88.91</v>
      </c>
      <c r="S28" t="n">
        <v>58.53</v>
      </c>
      <c r="T28" t="n">
        <v>8076.89</v>
      </c>
      <c r="U28" t="n">
        <v>0.66</v>
      </c>
      <c r="V28" t="n">
        <v>0.78</v>
      </c>
      <c r="W28" t="n">
        <v>2.59</v>
      </c>
      <c r="X28" t="n">
        <v>0.46</v>
      </c>
      <c r="Y28" t="n">
        <v>0.5</v>
      </c>
      <c r="Z28" t="n">
        <v>10</v>
      </c>
      <c r="AA28" t="n">
        <v>334.7272337059707</v>
      </c>
      <c r="AB28" t="n">
        <v>457.9885682798501</v>
      </c>
      <c r="AC28" t="n">
        <v>414.278782114213</v>
      </c>
      <c r="AD28" t="n">
        <v>334727.2337059707</v>
      </c>
      <c r="AE28" t="n">
        <v>457988.5682798501</v>
      </c>
      <c r="AF28" t="n">
        <v>2.357671608512662e-06</v>
      </c>
      <c r="AG28" t="n">
        <v>0.5590277777777778</v>
      </c>
      <c r="AH28" t="n">
        <v>414278.782114213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2.4911</v>
      </c>
      <c r="E29" t="n">
        <v>40.14</v>
      </c>
      <c r="F29" t="n">
        <v>37.3</v>
      </c>
      <c r="G29" t="n">
        <v>186.48</v>
      </c>
      <c r="H29" t="n">
        <v>2.27</v>
      </c>
      <c r="I29" t="n">
        <v>12</v>
      </c>
      <c r="J29" t="n">
        <v>218.79</v>
      </c>
      <c r="K29" t="n">
        <v>52.44</v>
      </c>
      <c r="L29" t="n">
        <v>28</v>
      </c>
      <c r="M29" t="n">
        <v>10</v>
      </c>
      <c r="N29" t="n">
        <v>48.35</v>
      </c>
      <c r="O29" t="n">
        <v>27218.26</v>
      </c>
      <c r="P29" t="n">
        <v>423.01</v>
      </c>
      <c r="Q29" t="n">
        <v>790.16</v>
      </c>
      <c r="R29" t="n">
        <v>86.69</v>
      </c>
      <c r="S29" t="n">
        <v>58.53</v>
      </c>
      <c r="T29" t="n">
        <v>6975.87</v>
      </c>
      <c r="U29" t="n">
        <v>0.68</v>
      </c>
      <c r="V29" t="n">
        <v>0.78</v>
      </c>
      <c r="W29" t="n">
        <v>2.59</v>
      </c>
      <c r="X29" t="n">
        <v>0.39</v>
      </c>
      <c r="Y29" t="n">
        <v>0.5</v>
      </c>
      <c r="Z29" t="n">
        <v>10</v>
      </c>
      <c r="AA29" t="n">
        <v>332.0286052851353</v>
      </c>
      <c r="AB29" t="n">
        <v>454.2961858193796</v>
      </c>
      <c r="AC29" t="n">
        <v>410.9387954534786</v>
      </c>
      <c r="AD29" t="n">
        <v>332028.6052851353</v>
      </c>
      <c r="AE29" t="n">
        <v>454296.1858193796</v>
      </c>
      <c r="AF29" t="n">
        <v>2.363934692680978e-06</v>
      </c>
      <c r="AG29" t="n">
        <v>0.5575</v>
      </c>
      <c r="AH29" t="n">
        <v>410938.7954534786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2.4908</v>
      </c>
      <c r="E30" t="n">
        <v>40.15</v>
      </c>
      <c r="F30" t="n">
        <v>37.3</v>
      </c>
      <c r="G30" t="n">
        <v>186.51</v>
      </c>
      <c r="H30" t="n">
        <v>2.34</v>
      </c>
      <c r="I30" t="n">
        <v>12</v>
      </c>
      <c r="J30" t="n">
        <v>220.44</v>
      </c>
      <c r="K30" t="n">
        <v>52.44</v>
      </c>
      <c r="L30" t="n">
        <v>29</v>
      </c>
      <c r="M30" t="n">
        <v>10</v>
      </c>
      <c r="N30" t="n">
        <v>49</v>
      </c>
      <c r="O30" t="n">
        <v>27421.64</v>
      </c>
      <c r="P30" t="n">
        <v>421.23</v>
      </c>
      <c r="Q30" t="n">
        <v>790.17</v>
      </c>
      <c r="R30" t="n">
        <v>86.69</v>
      </c>
      <c r="S30" t="n">
        <v>58.53</v>
      </c>
      <c r="T30" t="n">
        <v>6974.85</v>
      </c>
      <c r="U30" t="n">
        <v>0.68</v>
      </c>
      <c r="V30" t="n">
        <v>0.78</v>
      </c>
      <c r="W30" t="n">
        <v>2.59</v>
      </c>
      <c r="X30" t="n">
        <v>0.4</v>
      </c>
      <c r="Y30" t="n">
        <v>0.5</v>
      </c>
      <c r="Z30" t="n">
        <v>10</v>
      </c>
      <c r="AA30" t="n">
        <v>331.0963919144716</v>
      </c>
      <c r="AB30" t="n">
        <v>453.0206903592861</v>
      </c>
      <c r="AC30" t="n">
        <v>409.7850314899272</v>
      </c>
      <c r="AD30" t="n">
        <v>331096.3919144716</v>
      </c>
      <c r="AE30" t="n">
        <v>453020.6903592861</v>
      </c>
      <c r="AF30" t="n">
        <v>2.363650007036964e-06</v>
      </c>
      <c r="AG30" t="n">
        <v>0.5576388888888889</v>
      </c>
      <c r="AH30" t="n">
        <v>409785.0314899272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2.4948</v>
      </c>
      <c r="E31" t="n">
        <v>40.08</v>
      </c>
      <c r="F31" t="n">
        <v>37.27</v>
      </c>
      <c r="G31" t="n">
        <v>203.3</v>
      </c>
      <c r="H31" t="n">
        <v>2.4</v>
      </c>
      <c r="I31" t="n">
        <v>11</v>
      </c>
      <c r="J31" t="n">
        <v>222.1</v>
      </c>
      <c r="K31" t="n">
        <v>52.44</v>
      </c>
      <c r="L31" t="n">
        <v>30</v>
      </c>
      <c r="M31" t="n">
        <v>9</v>
      </c>
      <c r="N31" t="n">
        <v>49.65</v>
      </c>
      <c r="O31" t="n">
        <v>27625.93</v>
      </c>
      <c r="P31" t="n">
        <v>416.64</v>
      </c>
      <c r="Q31" t="n">
        <v>790.17</v>
      </c>
      <c r="R31" t="n">
        <v>85.54000000000001</v>
      </c>
      <c r="S31" t="n">
        <v>58.53</v>
      </c>
      <c r="T31" t="n">
        <v>6404.84</v>
      </c>
      <c r="U31" t="n">
        <v>0.68</v>
      </c>
      <c r="V31" t="n">
        <v>0.78</v>
      </c>
      <c r="W31" t="n">
        <v>2.59</v>
      </c>
      <c r="X31" t="n">
        <v>0.37</v>
      </c>
      <c r="Y31" t="n">
        <v>0.5</v>
      </c>
      <c r="Z31" t="n">
        <v>10</v>
      </c>
      <c r="AA31" t="n">
        <v>327.9865120913851</v>
      </c>
      <c r="AB31" t="n">
        <v>448.7656155871244</v>
      </c>
      <c r="AC31" t="n">
        <v>405.9360550819858</v>
      </c>
      <c r="AD31" t="n">
        <v>327986.5120913851</v>
      </c>
      <c r="AE31" t="n">
        <v>448765.6155871244</v>
      </c>
      <c r="AF31" t="n">
        <v>2.367445815623823e-06</v>
      </c>
      <c r="AG31" t="n">
        <v>0.5566666666666666</v>
      </c>
      <c r="AH31" t="n">
        <v>405936.0550819858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2.4949</v>
      </c>
      <c r="E32" t="n">
        <v>40.08</v>
      </c>
      <c r="F32" t="n">
        <v>37.27</v>
      </c>
      <c r="G32" t="n">
        <v>203.29</v>
      </c>
      <c r="H32" t="n">
        <v>2.46</v>
      </c>
      <c r="I32" t="n">
        <v>11</v>
      </c>
      <c r="J32" t="n">
        <v>223.76</v>
      </c>
      <c r="K32" t="n">
        <v>52.44</v>
      </c>
      <c r="L32" t="n">
        <v>31</v>
      </c>
      <c r="M32" t="n">
        <v>8</v>
      </c>
      <c r="N32" t="n">
        <v>50.32</v>
      </c>
      <c r="O32" t="n">
        <v>27831.27</v>
      </c>
      <c r="P32" t="n">
        <v>413.1</v>
      </c>
      <c r="Q32" t="n">
        <v>790.16</v>
      </c>
      <c r="R32" t="n">
        <v>85.65000000000001</v>
      </c>
      <c r="S32" t="n">
        <v>58.53</v>
      </c>
      <c r="T32" t="n">
        <v>6458.86</v>
      </c>
      <c r="U32" t="n">
        <v>0.68</v>
      </c>
      <c r="V32" t="n">
        <v>0.78</v>
      </c>
      <c r="W32" t="n">
        <v>2.59</v>
      </c>
      <c r="X32" t="n">
        <v>0.37</v>
      </c>
      <c r="Y32" t="n">
        <v>0.5</v>
      </c>
      <c r="Z32" t="n">
        <v>10</v>
      </c>
      <c r="AA32" t="n">
        <v>326.043114315385</v>
      </c>
      <c r="AB32" t="n">
        <v>446.106573013342</v>
      </c>
      <c r="AC32" t="n">
        <v>403.5307877994555</v>
      </c>
      <c r="AD32" t="n">
        <v>326043.1143153849</v>
      </c>
      <c r="AE32" t="n">
        <v>446106.573013342</v>
      </c>
      <c r="AF32" t="n">
        <v>2.367540710838494e-06</v>
      </c>
      <c r="AG32" t="n">
        <v>0.5566666666666666</v>
      </c>
      <c r="AH32" t="n">
        <v>403530.7877994555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2.4939</v>
      </c>
      <c r="E33" t="n">
        <v>40.1</v>
      </c>
      <c r="F33" t="n">
        <v>37.29</v>
      </c>
      <c r="G33" t="n">
        <v>203.38</v>
      </c>
      <c r="H33" t="n">
        <v>2.52</v>
      </c>
      <c r="I33" t="n">
        <v>11</v>
      </c>
      <c r="J33" t="n">
        <v>225.43</v>
      </c>
      <c r="K33" t="n">
        <v>52.44</v>
      </c>
      <c r="L33" t="n">
        <v>32</v>
      </c>
      <c r="M33" t="n">
        <v>6</v>
      </c>
      <c r="N33" t="n">
        <v>50.99</v>
      </c>
      <c r="O33" t="n">
        <v>28037.42</v>
      </c>
      <c r="P33" t="n">
        <v>414.96</v>
      </c>
      <c r="Q33" t="n">
        <v>790.16</v>
      </c>
      <c r="R33" t="n">
        <v>86.04000000000001</v>
      </c>
      <c r="S33" t="n">
        <v>58.53</v>
      </c>
      <c r="T33" t="n">
        <v>6652.48</v>
      </c>
      <c r="U33" t="n">
        <v>0.68</v>
      </c>
      <c r="V33" t="n">
        <v>0.78</v>
      </c>
      <c r="W33" t="n">
        <v>2.59</v>
      </c>
      <c r="X33" t="n">
        <v>0.38</v>
      </c>
      <c r="Y33" t="n">
        <v>0.5</v>
      </c>
      <c r="Z33" t="n">
        <v>10</v>
      </c>
      <c r="AA33" t="n">
        <v>327.2402856979838</v>
      </c>
      <c r="AB33" t="n">
        <v>447.7445957144876</v>
      </c>
      <c r="AC33" t="n">
        <v>405.0124799129829</v>
      </c>
      <c r="AD33" t="n">
        <v>327240.2856979838</v>
      </c>
      <c r="AE33" t="n">
        <v>447744.5957144875</v>
      </c>
      <c r="AF33" t="n">
        <v>2.36659175869178e-06</v>
      </c>
      <c r="AG33" t="n">
        <v>0.5569444444444445</v>
      </c>
      <c r="AH33" t="n">
        <v>405012.479912983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2.494</v>
      </c>
      <c r="E34" t="n">
        <v>40.1</v>
      </c>
      <c r="F34" t="n">
        <v>37.28</v>
      </c>
      <c r="G34" t="n">
        <v>203.37</v>
      </c>
      <c r="H34" t="n">
        <v>2.58</v>
      </c>
      <c r="I34" t="n">
        <v>11</v>
      </c>
      <c r="J34" t="n">
        <v>227.11</v>
      </c>
      <c r="K34" t="n">
        <v>52.44</v>
      </c>
      <c r="L34" t="n">
        <v>33</v>
      </c>
      <c r="M34" t="n">
        <v>4</v>
      </c>
      <c r="N34" t="n">
        <v>51.67</v>
      </c>
      <c r="O34" t="n">
        <v>28244.51</v>
      </c>
      <c r="P34" t="n">
        <v>415.34</v>
      </c>
      <c r="Q34" t="n">
        <v>790.1799999999999</v>
      </c>
      <c r="R34" t="n">
        <v>86</v>
      </c>
      <c r="S34" t="n">
        <v>58.53</v>
      </c>
      <c r="T34" t="n">
        <v>6634.75</v>
      </c>
      <c r="U34" t="n">
        <v>0.68</v>
      </c>
      <c r="V34" t="n">
        <v>0.78</v>
      </c>
      <c r="W34" t="n">
        <v>2.59</v>
      </c>
      <c r="X34" t="n">
        <v>0.38</v>
      </c>
      <c r="Y34" t="n">
        <v>0.5</v>
      </c>
      <c r="Z34" t="n">
        <v>10</v>
      </c>
      <c r="AA34" t="n">
        <v>327.4084835771853</v>
      </c>
      <c r="AB34" t="n">
        <v>447.9747314731777</v>
      </c>
      <c r="AC34" t="n">
        <v>405.2206518378613</v>
      </c>
      <c r="AD34" t="n">
        <v>327408.4835771853</v>
      </c>
      <c r="AE34" t="n">
        <v>447974.7314731777</v>
      </c>
      <c r="AF34" t="n">
        <v>2.366686653906452e-06</v>
      </c>
      <c r="AG34" t="n">
        <v>0.5569444444444445</v>
      </c>
      <c r="AH34" t="n">
        <v>405220.6518378613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2.4991</v>
      </c>
      <c r="E35" t="n">
        <v>40.01</v>
      </c>
      <c r="F35" t="n">
        <v>37.24</v>
      </c>
      <c r="G35" t="n">
        <v>223.43</v>
      </c>
      <c r="H35" t="n">
        <v>2.64</v>
      </c>
      <c r="I35" t="n">
        <v>10</v>
      </c>
      <c r="J35" t="n">
        <v>228.8</v>
      </c>
      <c r="K35" t="n">
        <v>52.44</v>
      </c>
      <c r="L35" t="n">
        <v>34</v>
      </c>
      <c r="M35" t="n">
        <v>2</v>
      </c>
      <c r="N35" t="n">
        <v>52.36</v>
      </c>
      <c r="O35" t="n">
        <v>28452.56</v>
      </c>
      <c r="P35" t="n">
        <v>413.86</v>
      </c>
      <c r="Q35" t="n">
        <v>790.16</v>
      </c>
      <c r="R35" t="n">
        <v>84.22</v>
      </c>
      <c r="S35" t="n">
        <v>58.53</v>
      </c>
      <c r="T35" t="n">
        <v>5748.49</v>
      </c>
      <c r="U35" t="n">
        <v>0.7</v>
      </c>
      <c r="V35" t="n">
        <v>0.78</v>
      </c>
      <c r="W35" t="n">
        <v>2.6</v>
      </c>
      <c r="X35" t="n">
        <v>0.34</v>
      </c>
      <c r="Y35" t="n">
        <v>0.5</v>
      </c>
      <c r="Z35" t="n">
        <v>10</v>
      </c>
      <c r="AA35" t="n">
        <v>325.8333454899025</v>
      </c>
      <c r="AB35" t="n">
        <v>445.8195580519695</v>
      </c>
      <c r="AC35" t="n">
        <v>403.2711651431683</v>
      </c>
      <c r="AD35" t="n">
        <v>325833.3454899025</v>
      </c>
      <c r="AE35" t="n">
        <v>445819.5580519695</v>
      </c>
      <c r="AF35" t="n">
        <v>2.371526309854696e-06</v>
      </c>
      <c r="AG35" t="n">
        <v>0.5556944444444444</v>
      </c>
      <c r="AH35" t="n">
        <v>403271.1651431683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2.4986</v>
      </c>
      <c r="E36" t="n">
        <v>40.02</v>
      </c>
      <c r="F36" t="n">
        <v>37.25</v>
      </c>
      <c r="G36" t="n">
        <v>223.48</v>
      </c>
      <c r="H36" t="n">
        <v>2.7</v>
      </c>
      <c r="I36" t="n">
        <v>10</v>
      </c>
      <c r="J36" t="n">
        <v>230.49</v>
      </c>
      <c r="K36" t="n">
        <v>52.44</v>
      </c>
      <c r="L36" t="n">
        <v>35</v>
      </c>
      <c r="M36" t="n">
        <v>1</v>
      </c>
      <c r="N36" t="n">
        <v>53.05</v>
      </c>
      <c r="O36" t="n">
        <v>28661.58</v>
      </c>
      <c r="P36" t="n">
        <v>415.41</v>
      </c>
      <c r="Q36" t="n">
        <v>790.1900000000001</v>
      </c>
      <c r="R36" t="n">
        <v>84.45999999999999</v>
      </c>
      <c r="S36" t="n">
        <v>58.53</v>
      </c>
      <c r="T36" t="n">
        <v>5870.61</v>
      </c>
      <c r="U36" t="n">
        <v>0.6899999999999999</v>
      </c>
      <c r="V36" t="n">
        <v>0.78</v>
      </c>
      <c r="W36" t="n">
        <v>2.6</v>
      </c>
      <c r="X36" t="n">
        <v>0.34</v>
      </c>
      <c r="Y36" t="n">
        <v>0.5</v>
      </c>
      <c r="Z36" t="n">
        <v>10</v>
      </c>
      <c r="AA36" t="n">
        <v>326.7683552337627</v>
      </c>
      <c r="AB36" t="n">
        <v>447.0988796332377</v>
      </c>
      <c r="AC36" t="n">
        <v>404.4283900682594</v>
      </c>
      <c r="AD36" t="n">
        <v>326768.3552337628</v>
      </c>
      <c r="AE36" t="n">
        <v>447098.8796332377</v>
      </c>
      <c r="AF36" t="n">
        <v>2.371051833781339e-06</v>
      </c>
      <c r="AG36" t="n">
        <v>0.5558333333333334</v>
      </c>
      <c r="AH36" t="n">
        <v>404428.3900682594</v>
      </c>
    </row>
    <row r="37">
      <c r="A37" t="n">
        <v>35</v>
      </c>
      <c r="B37" t="n">
        <v>90</v>
      </c>
      <c r="C37" t="inlineStr">
        <is>
          <t xml:space="preserve">CONCLUIDO	</t>
        </is>
      </c>
      <c r="D37" t="n">
        <v>2.499</v>
      </c>
      <c r="E37" t="n">
        <v>40.02</v>
      </c>
      <c r="F37" t="n">
        <v>37.24</v>
      </c>
      <c r="G37" t="n">
        <v>223.44</v>
      </c>
      <c r="H37" t="n">
        <v>2.76</v>
      </c>
      <c r="I37" t="n">
        <v>10</v>
      </c>
      <c r="J37" t="n">
        <v>232.2</v>
      </c>
      <c r="K37" t="n">
        <v>52.44</v>
      </c>
      <c r="L37" t="n">
        <v>36</v>
      </c>
      <c r="M37" t="n">
        <v>0</v>
      </c>
      <c r="N37" t="n">
        <v>53.75</v>
      </c>
      <c r="O37" t="n">
        <v>28871.58</v>
      </c>
      <c r="P37" t="n">
        <v>418</v>
      </c>
      <c r="Q37" t="n">
        <v>790.16</v>
      </c>
      <c r="R37" t="n">
        <v>84.3</v>
      </c>
      <c r="S37" t="n">
        <v>58.53</v>
      </c>
      <c r="T37" t="n">
        <v>5789.56</v>
      </c>
      <c r="U37" t="n">
        <v>0.6899999999999999</v>
      </c>
      <c r="V37" t="n">
        <v>0.78</v>
      </c>
      <c r="W37" t="n">
        <v>2.6</v>
      </c>
      <c r="X37" t="n">
        <v>0.34</v>
      </c>
      <c r="Y37" t="n">
        <v>0.5</v>
      </c>
      <c r="Z37" t="n">
        <v>10</v>
      </c>
      <c r="AA37" t="n">
        <v>328.1005800102301</v>
      </c>
      <c r="AB37" t="n">
        <v>448.9216883460094</v>
      </c>
      <c r="AC37" t="n">
        <v>406.0772324758123</v>
      </c>
      <c r="AD37" t="n">
        <v>328100.5800102301</v>
      </c>
      <c r="AE37" t="n">
        <v>448921.6883460094</v>
      </c>
      <c r="AF37" t="n">
        <v>2.371431414640025e-06</v>
      </c>
      <c r="AG37" t="n">
        <v>0.5558333333333334</v>
      </c>
      <c r="AH37" t="n">
        <v>406077.2324758123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2.3277</v>
      </c>
      <c r="E2" t="n">
        <v>42.96</v>
      </c>
      <c r="F2" t="n">
        <v>40.31</v>
      </c>
      <c r="G2" t="n">
        <v>26.88</v>
      </c>
      <c r="H2" t="n">
        <v>0.64</v>
      </c>
      <c r="I2" t="n">
        <v>90</v>
      </c>
      <c r="J2" t="n">
        <v>26.11</v>
      </c>
      <c r="K2" t="n">
        <v>12.1</v>
      </c>
      <c r="L2" t="n">
        <v>1</v>
      </c>
      <c r="M2" t="n">
        <v>54</v>
      </c>
      <c r="N2" t="n">
        <v>3.01</v>
      </c>
      <c r="O2" t="n">
        <v>3454.41</v>
      </c>
      <c r="P2" t="n">
        <v>118.06</v>
      </c>
      <c r="Q2" t="n">
        <v>790.1900000000001</v>
      </c>
      <c r="R2" t="n">
        <v>185.21</v>
      </c>
      <c r="S2" t="n">
        <v>58.53</v>
      </c>
      <c r="T2" t="n">
        <v>55845.05</v>
      </c>
      <c r="U2" t="n">
        <v>0.32</v>
      </c>
      <c r="V2" t="n">
        <v>0.72</v>
      </c>
      <c r="W2" t="n">
        <v>2.78</v>
      </c>
      <c r="X2" t="n">
        <v>3.41</v>
      </c>
      <c r="Y2" t="n">
        <v>0.5</v>
      </c>
      <c r="Z2" t="n">
        <v>10</v>
      </c>
      <c r="AA2" t="n">
        <v>118.6903142460121</v>
      </c>
      <c r="AB2" t="n">
        <v>162.3973241984322</v>
      </c>
      <c r="AC2" t="n">
        <v>146.8983515030547</v>
      </c>
      <c r="AD2" t="n">
        <v>118690.3142460121</v>
      </c>
      <c r="AE2" t="n">
        <v>162397.3241984322</v>
      </c>
      <c r="AF2" t="n">
        <v>2.838276147072277e-06</v>
      </c>
      <c r="AG2" t="n">
        <v>0.5966666666666667</v>
      </c>
      <c r="AH2" t="n">
        <v>146898.3515030547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2.3561</v>
      </c>
      <c r="E3" t="n">
        <v>42.44</v>
      </c>
      <c r="F3" t="n">
        <v>39.91</v>
      </c>
      <c r="G3" t="n">
        <v>29.93</v>
      </c>
      <c r="H3" t="n">
        <v>1.23</v>
      </c>
      <c r="I3" t="n">
        <v>80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117.67</v>
      </c>
      <c r="Q3" t="n">
        <v>790.23</v>
      </c>
      <c r="R3" t="n">
        <v>170.24</v>
      </c>
      <c r="S3" t="n">
        <v>58.53</v>
      </c>
      <c r="T3" t="n">
        <v>48407.41</v>
      </c>
      <c r="U3" t="n">
        <v>0.34</v>
      </c>
      <c r="V3" t="n">
        <v>0.73</v>
      </c>
      <c r="W3" t="n">
        <v>2.8</v>
      </c>
      <c r="X3" t="n">
        <v>3</v>
      </c>
      <c r="Y3" t="n">
        <v>0.5</v>
      </c>
      <c r="Z3" t="n">
        <v>10</v>
      </c>
      <c r="AA3" t="n">
        <v>116.5983178120383</v>
      </c>
      <c r="AB3" t="n">
        <v>159.5349623851018</v>
      </c>
      <c r="AC3" t="n">
        <v>144.3091694838376</v>
      </c>
      <c r="AD3" t="n">
        <v>116598.3178120383</v>
      </c>
      <c r="AE3" t="n">
        <v>159534.9623851018</v>
      </c>
      <c r="AF3" t="n">
        <v>2.872905627923268e-06</v>
      </c>
      <c r="AG3" t="n">
        <v>0.5894444444444444</v>
      </c>
      <c r="AH3" t="n">
        <v>144309.1694838376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1.737</v>
      </c>
      <c r="E2" t="n">
        <v>57.57</v>
      </c>
      <c r="F2" t="n">
        <v>49.06</v>
      </c>
      <c r="G2" t="n">
        <v>9.289999999999999</v>
      </c>
      <c r="H2" t="n">
        <v>0.18</v>
      </c>
      <c r="I2" t="n">
        <v>317</v>
      </c>
      <c r="J2" t="n">
        <v>98.70999999999999</v>
      </c>
      <c r="K2" t="n">
        <v>39.72</v>
      </c>
      <c r="L2" t="n">
        <v>1</v>
      </c>
      <c r="M2" t="n">
        <v>315</v>
      </c>
      <c r="N2" t="n">
        <v>12.99</v>
      </c>
      <c r="O2" t="n">
        <v>12407.75</v>
      </c>
      <c r="P2" t="n">
        <v>436.26</v>
      </c>
      <c r="Q2" t="n">
        <v>790.21</v>
      </c>
      <c r="R2" t="n">
        <v>479.2</v>
      </c>
      <c r="S2" t="n">
        <v>58.53</v>
      </c>
      <c r="T2" t="n">
        <v>201705.66</v>
      </c>
      <c r="U2" t="n">
        <v>0.12</v>
      </c>
      <c r="V2" t="n">
        <v>0.59</v>
      </c>
      <c r="W2" t="n">
        <v>3.11</v>
      </c>
      <c r="X2" t="n">
        <v>12.16</v>
      </c>
      <c r="Y2" t="n">
        <v>0.5</v>
      </c>
      <c r="Z2" t="n">
        <v>10</v>
      </c>
      <c r="AA2" t="n">
        <v>484.8370725434424</v>
      </c>
      <c r="AB2" t="n">
        <v>663.375472155984</v>
      </c>
      <c r="AC2" t="n">
        <v>600.0638481467389</v>
      </c>
      <c r="AD2" t="n">
        <v>484837.0725434424</v>
      </c>
      <c r="AE2" t="n">
        <v>663375.472155984</v>
      </c>
      <c r="AF2" t="n">
        <v>1.815370601444665e-06</v>
      </c>
      <c r="AG2" t="n">
        <v>0.7995833333333333</v>
      </c>
      <c r="AH2" t="n">
        <v>600063.848146739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2.1475</v>
      </c>
      <c r="E3" t="n">
        <v>46.57</v>
      </c>
      <c r="F3" t="n">
        <v>41.84</v>
      </c>
      <c r="G3" t="n">
        <v>18.88</v>
      </c>
      <c r="H3" t="n">
        <v>0.35</v>
      </c>
      <c r="I3" t="n">
        <v>133</v>
      </c>
      <c r="J3" t="n">
        <v>99.95</v>
      </c>
      <c r="K3" t="n">
        <v>39.72</v>
      </c>
      <c r="L3" t="n">
        <v>2</v>
      </c>
      <c r="M3" t="n">
        <v>131</v>
      </c>
      <c r="N3" t="n">
        <v>13.24</v>
      </c>
      <c r="O3" t="n">
        <v>12561.45</v>
      </c>
      <c r="P3" t="n">
        <v>365.94</v>
      </c>
      <c r="Q3" t="n">
        <v>790.25</v>
      </c>
      <c r="R3" t="n">
        <v>238.58</v>
      </c>
      <c r="S3" t="n">
        <v>58.53</v>
      </c>
      <c r="T3" t="n">
        <v>82311.33</v>
      </c>
      <c r="U3" t="n">
        <v>0.25</v>
      </c>
      <c r="V3" t="n">
        <v>0.6899999999999999</v>
      </c>
      <c r="W3" t="n">
        <v>2.78</v>
      </c>
      <c r="X3" t="n">
        <v>4.94</v>
      </c>
      <c r="Y3" t="n">
        <v>0.5</v>
      </c>
      <c r="Z3" t="n">
        <v>10</v>
      </c>
      <c r="AA3" t="n">
        <v>331.3672616362443</v>
      </c>
      <c r="AB3" t="n">
        <v>453.3913062625443</v>
      </c>
      <c r="AC3" t="n">
        <v>410.1202763315412</v>
      </c>
      <c r="AD3" t="n">
        <v>331367.2616362443</v>
      </c>
      <c r="AE3" t="n">
        <v>453391.3062625444</v>
      </c>
      <c r="AF3" t="n">
        <v>2.244391690617397e-06</v>
      </c>
      <c r="AG3" t="n">
        <v>0.6468055555555555</v>
      </c>
      <c r="AH3" t="n">
        <v>410120.2763315412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2.2872</v>
      </c>
      <c r="E4" t="n">
        <v>43.72</v>
      </c>
      <c r="F4" t="n">
        <v>40.01</v>
      </c>
      <c r="G4" t="n">
        <v>28.58</v>
      </c>
      <c r="H4" t="n">
        <v>0.52</v>
      </c>
      <c r="I4" t="n">
        <v>84</v>
      </c>
      <c r="J4" t="n">
        <v>101.2</v>
      </c>
      <c r="K4" t="n">
        <v>39.72</v>
      </c>
      <c r="L4" t="n">
        <v>3</v>
      </c>
      <c r="M4" t="n">
        <v>82</v>
      </c>
      <c r="N4" t="n">
        <v>13.49</v>
      </c>
      <c r="O4" t="n">
        <v>12715.54</v>
      </c>
      <c r="P4" t="n">
        <v>344.02</v>
      </c>
      <c r="Q4" t="n">
        <v>790.17</v>
      </c>
      <c r="R4" t="n">
        <v>176.72</v>
      </c>
      <c r="S4" t="n">
        <v>58.53</v>
      </c>
      <c r="T4" t="n">
        <v>51630.86</v>
      </c>
      <c r="U4" t="n">
        <v>0.33</v>
      </c>
      <c r="V4" t="n">
        <v>0.73</v>
      </c>
      <c r="W4" t="n">
        <v>2.71</v>
      </c>
      <c r="X4" t="n">
        <v>3.1</v>
      </c>
      <c r="Y4" t="n">
        <v>0.5</v>
      </c>
      <c r="Z4" t="n">
        <v>10</v>
      </c>
      <c r="AA4" t="n">
        <v>294.248759279908</v>
      </c>
      <c r="AB4" t="n">
        <v>402.6041337858536</v>
      </c>
      <c r="AC4" t="n">
        <v>364.1801603157817</v>
      </c>
      <c r="AD4" t="n">
        <v>294248.759279908</v>
      </c>
      <c r="AE4" t="n">
        <v>402604.1337858536</v>
      </c>
      <c r="AF4" t="n">
        <v>2.390394726323683e-06</v>
      </c>
      <c r="AG4" t="n">
        <v>0.6072222222222222</v>
      </c>
      <c r="AH4" t="n">
        <v>364180.1603157817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2.3579</v>
      </c>
      <c r="E5" t="n">
        <v>42.41</v>
      </c>
      <c r="F5" t="n">
        <v>39.17</v>
      </c>
      <c r="G5" t="n">
        <v>38.53</v>
      </c>
      <c r="H5" t="n">
        <v>0.6899999999999999</v>
      </c>
      <c r="I5" t="n">
        <v>61</v>
      </c>
      <c r="J5" t="n">
        <v>102.45</v>
      </c>
      <c r="K5" t="n">
        <v>39.72</v>
      </c>
      <c r="L5" t="n">
        <v>4</v>
      </c>
      <c r="M5" t="n">
        <v>59</v>
      </c>
      <c r="N5" t="n">
        <v>13.74</v>
      </c>
      <c r="O5" t="n">
        <v>12870.03</v>
      </c>
      <c r="P5" t="n">
        <v>330.9</v>
      </c>
      <c r="Q5" t="n">
        <v>790.17</v>
      </c>
      <c r="R5" t="n">
        <v>148.62</v>
      </c>
      <c r="S5" t="n">
        <v>58.53</v>
      </c>
      <c r="T5" t="n">
        <v>37693.9</v>
      </c>
      <c r="U5" t="n">
        <v>0.39</v>
      </c>
      <c r="V5" t="n">
        <v>0.74</v>
      </c>
      <c r="W5" t="n">
        <v>2.68</v>
      </c>
      <c r="X5" t="n">
        <v>2.27</v>
      </c>
      <c r="Y5" t="n">
        <v>0.5</v>
      </c>
      <c r="Z5" t="n">
        <v>10</v>
      </c>
      <c r="AA5" t="n">
        <v>276.1505752736585</v>
      </c>
      <c r="AB5" t="n">
        <v>377.8413999929755</v>
      </c>
      <c r="AC5" t="n">
        <v>341.7807470813807</v>
      </c>
      <c r="AD5" t="n">
        <v>276150.5752736586</v>
      </c>
      <c r="AE5" t="n">
        <v>377841.3999929755</v>
      </c>
      <c r="AF5" t="n">
        <v>2.464284594787781e-06</v>
      </c>
      <c r="AG5" t="n">
        <v>0.5890277777777777</v>
      </c>
      <c r="AH5" t="n">
        <v>341780.7470813807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2.4052</v>
      </c>
      <c r="E6" t="n">
        <v>41.58</v>
      </c>
      <c r="F6" t="n">
        <v>38.62</v>
      </c>
      <c r="G6" t="n">
        <v>49.3</v>
      </c>
      <c r="H6" t="n">
        <v>0.85</v>
      </c>
      <c r="I6" t="n">
        <v>47</v>
      </c>
      <c r="J6" t="n">
        <v>103.71</v>
      </c>
      <c r="K6" t="n">
        <v>39.72</v>
      </c>
      <c r="L6" t="n">
        <v>5</v>
      </c>
      <c r="M6" t="n">
        <v>45</v>
      </c>
      <c r="N6" t="n">
        <v>14</v>
      </c>
      <c r="O6" t="n">
        <v>13024.91</v>
      </c>
      <c r="P6" t="n">
        <v>320.43</v>
      </c>
      <c r="Q6" t="n">
        <v>790.17</v>
      </c>
      <c r="R6" t="n">
        <v>130.64</v>
      </c>
      <c r="S6" t="n">
        <v>58.53</v>
      </c>
      <c r="T6" t="n">
        <v>28775.48</v>
      </c>
      <c r="U6" t="n">
        <v>0.45</v>
      </c>
      <c r="V6" t="n">
        <v>0.75</v>
      </c>
      <c r="W6" t="n">
        <v>2.65</v>
      </c>
      <c r="X6" t="n">
        <v>1.72</v>
      </c>
      <c r="Y6" t="n">
        <v>0.5</v>
      </c>
      <c r="Z6" t="n">
        <v>10</v>
      </c>
      <c r="AA6" t="n">
        <v>263.7038547223957</v>
      </c>
      <c r="AB6" t="n">
        <v>360.8112478241814</v>
      </c>
      <c r="AC6" t="n">
        <v>326.3759287336075</v>
      </c>
      <c r="AD6" t="n">
        <v>263703.8547223957</v>
      </c>
      <c r="AE6" t="n">
        <v>360811.2478241813</v>
      </c>
      <c r="AF6" t="n">
        <v>2.513718693491484e-06</v>
      </c>
      <c r="AG6" t="n">
        <v>0.5775</v>
      </c>
      <c r="AH6" t="n">
        <v>326375.9287336075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2.4326</v>
      </c>
      <c r="E7" t="n">
        <v>41.11</v>
      </c>
      <c r="F7" t="n">
        <v>38.32</v>
      </c>
      <c r="G7" t="n">
        <v>58.95</v>
      </c>
      <c r="H7" t="n">
        <v>1.01</v>
      </c>
      <c r="I7" t="n">
        <v>39</v>
      </c>
      <c r="J7" t="n">
        <v>104.97</v>
      </c>
      <c r="K7" t="n">
        <v>39.72</v>
      </c>
      <c r="L7" t="n">
        <v>6</v>
      </c>
      <c r="M7" t="n">
        <v>37</v>
      </c>
      <c r="N7" t="n">
        <v>14.25</v>
      </c>
      <c r="O7" t="n">
        <v>13180.19</v>
      </c>
      <c r="P7" t="n">
        <v>310.63</v>
      </c>
      <c r="Q7" t="n">
        <v>790.2</v>
      </c>
      <c r="R7" t="n">
        <v>120.52</v>
      </c>
      <c r="S7" t="n">
        <v>58.53</v>
      </c>
      <c r="T7" t="n">
        <v>23753.19</v>
      </c>
      <c r="U7" t="n">
        <v>0.49</v>
      </c>
      <c r="V7" t="n">
        <v>0.76</v>
      </c>
      <c r="W7" t="n">
        <v>2.64</v>
      </c>
      <c r="X7" t="n">
        <v>1.41</v>
      </c>
      <c r="Y7" t="n">
        <v>0.5</v>
      </c>
      <c r="Z7" t="n">
        <v>10</v>
      </c>
      <c r="AA7" t="n">
        <v>254.6637579665233</v>
      </c>
      <c r="AB7" t="n">
        <v>348.4421886217105</v>
      </c>
      <c r="AC7" t="n">
        <v>315.1873551814417</v>
      </c>
      <c r="AD7" t="n">
        <v>254663.7579665233</v>
      </c>
      <c r="AE7" t="n">
        <v>348442.1886217105</v>
      </c>
      <c r="AF7" t="n">
        <v>2.542354936715194e-06</v>
      </c>
      <c r="AG7" t="n">
        <v>0.5709722222222222</v>
      </c>
      <c r="AH7" t="n">
        <v>315187.3551814417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2.4568</v>
      </c>
      <c r="E8" t="n">
        <v>40.7</v>
      </c>
      <c r="F8" t="n">
        <v>38.06</v>
      </c>
      <c r="G8" t="n">
        <v>71.36</v>
      </c>
      <c r="H8" t="n">
        <v>1.16</v>
      </c>
      <c r="I8" t="n">
        <v>32</v>
      </c>
      <c r="J8" t="n">
        <v>106.23</v>
      </c>
      <c r="K8" t="n">
        <v>39.72</v>
      </c>
      <c r="L8" t="n">
        <v>7</v>
      </c>
      <c r="M8" t="n">
        <v>30</v>
      </c>
      <c r="N8" t="n">
        <v>14.52</v>
      </c>
      <c r="O8" t="n">
        <v>13335.87</v>
      </c>
      <c r="P8" t="n">
        <v>302.73</v>
      </c>
      <c r="Q8" t="n">
        <v>790.16</v>
      </c>
      <c r="R8" t="n">
        <v>111.99</v>
      </c>
      <c r="S8" t="n">
        <v>58.53</v>
      </c>
      <c r="T8" t="n">
        <v>19521.14</v>
      </c>
      <c r="U8" t="n">
        <v>0.52</v>
      </c>
      <c r="V8" t="n">
        <v>0.76</v>
      </c>
      <c r="W8" t="n">
        <v>2.62</v>
      </c>
      <c r="X8" t="n">
        <v>1.16</v>
      </c>
      <c r="Y8" t="n">
        <v>0.5</v>
      </c>
      <c r="Z8" t="n">
        <v>10</v>
      </c>
      <c r="AA8" t="n">
        <v>247.2752840408979</v>
      </c>
      <c r="AB8" t="n">
        <v>338.3329526402103</v>
      </c>
      <c r="AC8" t="n">
        <v>306.0429304936108</v>
      </c>
      <c r="AD8" t="n">
        <v>247275.2840408979</v>
      </c>
      <c r="AE8" t="n">
        <v>338332.9526402103</v>
      </c>
      <c r="AF8" t="n">
        <v>2.567646801168251e-06</v>
      </c>
      <c r="AG8" t="n">
        <v>0.5652777777777778</v>
      </c>
      <c r="AH8" t="n">
        <v>306042.9304936108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2.4711</v>
      </c>
      <c r="E9" t="n">
        <v>40.47</v>
      </c>
      <c r="F9" t="n">
        <v>37.9</v>
      </c>
      <c r="G9" t="n">
        <v>81.22</v>
      </c>
      <c r="H9" t="n">
        <v>1.31</v>
      </c>
      <c r="I9" t="n">
        <v>28</v>
      </c>
      <c r="J9" t="n">
        <v>107.5</v>
      </c>
      <c r="K9" t="n">
        <v>39.72</v>
      </c>
      <c r="L9" t="n">
        <v>8</v>
      </c>
      <c r="M9" t="n">
        <v>26</v>
      </c>
      <c r="N9" t="n">
        <v>14.78</v>
      </c>
      <c r="O9" t="n">
        <v>13491.96</v>
      </c>
      <c r="P9" t="n">
        <v>295.26</v>
      </c>
      <c r="Q9" t="n">
        <v>790.1799999999999</v>
      </c>
      <c r="R9" t="n">
        <v>106.55</v>
      </c>
      <c r="S9" t="n">
        <v>58.53</v>
      </c>
      <c r="T9" t="n">
        <v>16824.2</v>
      </c>
      <c r="U9" t="n">
        <v>0.55</v>
      </c>
      <c r="V9" t="n">
        <v>0.77</v>
      </c>
      <c r="W9" t="n">
        <v>2.62</v>
      </c>
      <c r="X9" t="n">
        <v>1</v>
      </c>
      <c r="Y9" t="n">
        <v>0.5</v>
      </c>
      <c r="Z9" t="n">
        <v>10</v>
      </c>
      <c r="AA9" t="n">
        <v>241.422497401786</v>
      </c>
      <c r="AB9" t="n">
        <v>330.3249117538581</v>
      </c>
      <c r="AC9" t="n">
        <v>298.7991657900935</v>
      </c>
      <c r="AD9" t="n">
        <v>241422.4974017859</v>
      </c>
      <c r="AE9" t="n">
        <v>330324.9117538581</v>
      </c>
      <c r="AF9" t="n">
        <v>2.582591993799603e-06</v>
      </c>
      <c r="AG9" t="n">
        <v>0.5620833333333333</v>
      </c>
      <c r="AH9" t="n">
        <v>298799.1657900935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2.4851</v>
      </c>
      <c r="E10" t="n">
        <v>40.24</v>
      </c>
      <c r="F10" t="n">
        <v>37.76</v>
      </c>
      <c r="G10" t="n">
        <v>94.40000000000001</v>
      </c>
      <c r="H10" t="n">
        <v>1.46</v>
      </c>
      <c r="I10" t="n">
        <v>24</v>
      </c>
      <c r="J10" t="n">
        <v>108.77</v>
      </c>
      <c r="K10" t="n">
        <v>39.72</v>
      </c>
      <c r="L10" t="n">
        <v>9</v>
      </c>
      <c r="M10" t="n">
        <v>22</v>
      </c>
      <c r="N10" t="n">
        <v>15.05</v>
      </c>
      <c r="O10" t="n">
        <v>13648.58</v>
      </c>
      <c r="P10" t="n">
        <v>287.13</v>
      </c>
      <c r="Q10" t="n">
        <v>790.16</v>
      </c>
      <c r="R10" t="n">
        <v>101.87</v>
      </c>
      <c r="S10" t="n">
        <v>58.53</v>
      </c>
      <c r="T10" t="n">
        <v>14503.08</v>
      </c>
      <c r="U10" t="n">
        <v>0.57</v>
      </c>
      <c r="V10" t="n">
        <v>0.77</v>
      </c>
      <c r="W10" t="n">
        <v>2.61</v>
      </c>
      <c r="X10" t="n">
        <v>0.86</v>
      </c>
      <c r="Y10" t="n">
        <v>0.5</v>
      </c>
      <c r="Z10" t="n">
        <v>10</v>
      </c>
      <c r="AA10" t="n">
        <v>235.3432979719322</v>
      </c>
      <c r="AB10" t="n">
        <v>322.0070828985858</v>
      </c>
      <c r="AC10" t="n">
        <v>291.2751788466197</v>
      </c>
      <c r="AD10" t="n">
        <v>235343.2979719322</v>
      </c>
      <c r="AE10" t="n">
        <v>322007.0828985858</v>
      </c>
      <c r="AF10" t="n">
        <v>2.597223650921207e-06</v>
      </c>
      <c r="AG10" t="n">
        <v>0.5588888888888889</v>
      </c>
      <c r="AH10" t="n">
        <v>291275.1788466197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2.4963</v>
      </c>
      <c r="E11" t="n">
        <v>40.06</v>
      </c>
      <c r="F11" t="n">
        <v>37.64</v>
      </c>
      <c r="G11" t="n">
        <v>107.54</v>
      </c>
      <c r="H11" t="n">
        <v>1.6</v>
      </c>
      <c r="I11" t="n">
        <v>21</v>
      </c>
      <c r="J11" t="n">
        <v>110.04</v>
      </c>
      <c r="K11" t="n">
        <v>39.72</v>
      </c>
      <c r="L11" t="n">
        <v>10</v>
      </c>
      <c r="M11" t="n">
        <v>17</v>
      </c>
      <c r="N11" t="n">
        <v>15.32</v>
      </c>
      <c r="O11" t="n">
        <v>13805.5</v>
      </c>
      <c r="P11" t="n">
        <v>277.64</v>
      </c>
      <c r="Q11" t="n">
        <v>790.16</v>
      </c>
      <c r="R11" t="n">
        <v>97.87</v>
      </c>
      <c r="S11" t="n">
        <v>58.53</v>
      </c>
      <c r="T11" t="n">
        <v>12518.65</v>
      </c>
      <c r="U11" t="n">
        <v>0.6</v>
      </c>
      <c r="V11" t="n">
        <v>0.77</v>
      </c>
      <c r="W11" t="n">
        <v>2.61</v>
      </c>
      <c r="X11" t="n">
        <v>0.74</v>
      </c>
      <c r="Y11" t="n">
        <v>0.5</v>
      </c>
      <c r="Z11" t="n">
        <v>10</v>
      </c>
      <c r="AA11" t="n">
        <v>228.8859664792914</v>
      </c>
      <c r="AB11" t="n">
        <v>313.1718770729992</v>
      </c>
      <c r="AC11" t="n">
        <v>283.2831926647349</v>
      </c>
      <c r="AD11" t="n">
        <v>228885.9664792914</v>
      </c>
      <c r="AE11" t="n">
        <v>313171.8770729992</v>
      </c>
      <c r="AF11" t="n">
        <v>2.60892897661849e-06</v>
      </c>
      <c r="AG11" t="n">
        <v>0.5563888888888889</v>
      </c>
      <c r="AH11" t="n">
        <v>283283.1926647349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2.4985</v>
      </c>
      <c r="E12" t="n">
        <v>40.02</v>
      </c>
      <c r="F12" t="n">
        <v>37.62</v>
      </c>
      <c r="G12" t="n">
        <v>112.88</v>
      </c>
      <c r="H12" t="n">
        <v>1.74</v>
      </c>
      <c r="I12" t="n">
        <v>20</v>
      </c>
      <c r="J12" t="n">
        <v>111.32</v>
      </c>
      <c r="K12" t="n">
        <v>39.72</v>
      </c>
      <c r="L12" t="n">
        <v>11</v>
      </c>
      <c r="M12" t="n">
        <v>8</v>
      </c>
      <c r="N12" t="n">
        <v>15.6</v>
      </c>
      <c r="O12" t="n">
        <v>13962.83</v>
      </c>
      <c r="P12" t="n">
        <v>275.6</v>
      </c>
      <c r="Q12" t="n">
        <v>790.17</v>
      </c>
      <c r="R12" t="n">
        <v>97.06</v>
      </c>
      <c r="S12" t="n">
        <v>58.53</v>
      </c>
      <c r="T12" t="n">
        <v>12118.12</v>
      </c>
      <c r="U12" t="n">
        <v>0.6</v>
      </c>
      <c r="V12" t="n">
        <v>0.77</v>
      </c>
      <c r="W12" t="n">
        <v>2.62</v>
      </c>
      <c r="X12" t="n">
        <v>0.72</v>
      </c>
      <c r="Y12" t="n">
        <v>0.5</v>
      </c>
      <c r="Z12" t="n">
        <v>10</v>
      </c>
      <c r="AA12" t="n">
        <v>227.5354217131374</v>
      </c>
      <c r="AB12" t="n">
        <v>311.3240021421182</v>
      </c>
      <c r="AC12" t="n">
        <v>281.6116763237479</v>
      </c>
      <c r="AD12" t="n">
        <v>227535.4217131374</v>
      </c>
      <c r="AE12" t="n">
        <v>311324.0021421182</v>
      </c>
      <c r="AF12" t="n">
        <v>2.611228237023313e-06</v>
      </c>
      <c r="AG12" t="n">
        <v>0.5558333333333334</v>
      </c>
      <c r="AH12" t="n">
        <v>281611.6763237479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2.5021</v>
      </c>
      <c r="E13" t="n">
        <v>39.97</v>
      </c>
      <c r="F13" t="n">
        <v>37.59</v>
      </c>
      <c r="G13" t="n">
        <v>118.7</v>
      </c>
      <c r="H13" t="n">
        <v>1.88</v>
      </c>
      <c r="I13" t="n">
        <v>19</v>
      </c>
      <c r="J13" t="n">
        <v>112.59</v>
      </c>
      <c r="K13" t="n">
        <v>39.72</v>
      </c>
      <c r="L13" t="n">
        <v>12</v>
      </c>
      <c r="M13" t="n">
        <v>3</v>
      </c>
      <c r="N13" t="n">
        <v>15.88</v>
      </c>
      <c r="O13" t="n">
        <v>14120.58</v>
      </c>
      <c r="P13" t="n">
        <v>274.72</v>
      </c>
      <c r="Q13" t="n">
        <v>790.17</v>
      </c>
      <c r="R13" t="n">
        <v>95.77</v>
      </c>
      <c r="S13" t="n">
        <v>58.53</v>
      </c>
      <c r="T13" t="n">
        <v>11479.48</v>
      </c>
      <c r="U13" t="n">
        <v>0.61</v>
      </c>
      <c r="V13" t="n">
        <v>0.77</v>
      </c>
      <c r="W13" t="n">
        <v>2.62</v>
      </c>
      <c r="X13" t="n">
        <v>0.6899999999999999</v>
      </c>
      <c r="Y13" t="n">
        <v>0.5</v>
      </c>
      <c r="Z13" t="n">
        <v>10</v>
      </c>
      <c r="AA13" t="n">
        <v>226.6731853246153</v>
      </c>
      <c r="AB13" t="n">
        <v>310.1442522761581</v>
      </c>
      <c r="AC13" t="n">
        <v>280.5445201292053</v>
      </c>
      <c r="AD13" t="n">
        <v>226673.1853246153</v>
      </c>
      <c r="AE13" t="n">
        <v>310144.2522761581</v>
      </c>
      <c r="AF13" t="n">
        <v>2.614990663140297e-06</v>
      </c>
      <c r="AG13" t="n">
        <v>0.5551388888888888</v>
      </c>
      <c r="AH13" t="n">
        <v>280544.5201292053</v>
      </c>
    </row>
    <row r="14">
      <c r="A14" t="n">
        <v>12</v>
      </c>
      <c r="B14" t="n">
        <v>45</v>
      </c>
      <c r="C14" t="inlineStr">
        <is>
          <t xml:space="preserve">CONCLUIDO	</t>
        </is>
      </c>
      <c r="D14" t="n">
        <v>2.5018</v>
      </c>
      <c r="E14" t="n">
        <v>39.97</v>
      </c>
      <c r="F14" t="n">
        <v>37.59</v>
      </c>
      <c r="G14" t="n">
        <v>118.71</v>
      </c>
      <c r="H14" t="n">
        <v>2.01</v>
      </c>
      <c r="I14" t="n">
        <v>19</v>
      </c>
      <c r="J14" t="n">
        <v>113.88</v>
      </c>
      <c r="K14" t="n">
        <v>39.72</v>
      </c>
      <c r="L14" t="n">
        <v>13</v>
      </c>
      <c r="M14" t="n">
        <v>0</v>
      </c>
      <c r="N14" t="n">
        <v>16.16</v>
      </c>
      <c r="O14" t="n">
        <v>14278.75</v>
      </c>
      <c r="P14" t="n">
        <v>277.32</v>
      </c>
      <c r="Q14" t="n">
        <v>790.2</v>
      </c>
      <c r="R14" t="n">
        <v>95.73999999999999</v>
      </c>
      <c r="S14" t="n">
        <v>58.53</v>
      </c>
      <c r="T14" t="n">
        <v>11464.56</v>
      </c>
      <c r="U14" t="n">
        <v>0.61</v>
      </c>
      <c r="V14" t="n">
        <v>0.77</v>
      </c>
      <c r="W14" t="n">
        <v>2.62</v>
      </c>
      <c r="X14" t="n">
        <v>0.6899999999999999</v>
      </c>
      <c r="Y14" t="n">
        <v>0.5</v>
      </c>
      <c r="Z14" t="n">
        <v>10</v>
      </c>
      <c r="AA14" t="n">
        <v>228.1138595475011</v>
      </c>
      <c r="AB14" t="n">
        <v>312.1154463059705</v>
      </c>
      <c r="AC14" t="n">
        <v>282.3275861674013</v>
      </c>
      <c r="AD14" t="n">
        <v>228113.8595475011</v>
      </c>
      <c r="AE14" t="n">
        <v>312115.4463059705</v>
      </c>
      <c r="AF14" t="n">
        <v>2.614677127630548e-06</v>
      </c>
      <c r="AG14" t="n">
        <v>0.5551388888888888</v>
      </c>
      <c r="AH14" t="n">
        <v>282327.5861674013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1.5502</v>
      </c>
      <c r="E2" t="n">
        <v>64.51000000000001</v>
      </c>
      <c r="F2" t="n">
        <v>52.26</v>
      </c>
      <c r="G2" t="n">
        <v>7.92</v>
      </c>
      <c r="H2" t="n">
        <v>0.14</v>
      </c>
      <c r="I2" t="n">
        <v>396</v>
      </c>
      <c r="J2" t="n">
        <v>124.63</v>
      </c>
      <c r="K2" t="n">
        <v>45</v>
      </c>
      <c r="L2" t="n">
        <v>1</v>
      </c>
      <c r="M2" t="n">
        <v>394</v>
      </c>
      <c r="N2" t="n">
        <v>18.64</v>
      </c>
      <c r="O2" t="n">
        <v>15605.44</v>
      </c>
      <c r="P2" t="n">
        <v>544.38</v>
      </c>
      <c r="Q2" t="n">
        <v>790.3</v>
      </c>
      <c r="R2" t="n">
        <v>586.47</v>
      </c>
      <c r="S2" t="n">
        <v>58.53</v>
      </c>
      <c r="T2" t="n">
        <v>254943.6</v>
      </c>
      <c r="U2" t="n">
        <v>0.1</v>
      </c>
      <c r="V2" t="n">
        <v>0.5600000000000001</v>
      </c>
      <c r="W2" t="n">
        <v>3.23</v>
      </c>
      <c r="X2" t="n">
        <v>15.35</v>
      </c>
      <c r="Y2" t="n">
        <v>0.5</v>
      </c>
      <c r="Z2" t="n">
        <v>10</v>
      </c>
      <c r="AA2" t="n">
        <v>668.6418494519477</v>
      </c>
      <c r="AB2" t="n">
        <v>914.8652768166613</v>
      </c>
      <c r="AC2" t="n">
        <v>827.551818818759</v>
      </c>
      <c r="AD2" t="n">
        <v>668641.8494519477</v>
      </c>
      <c r="AE2" t="n">
        <v>914865.2768166614</v>
      </c>
      <c r="AF2" t="n">
        <v>1.559849950124542e-06</v>
      </c>
      <c r="AG2" t="n">
        <v>0.8959722222222223</v>
      </c>
      <c r="AH2" t="n">
        <v>827551.8188187589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2.0333</v>
      </c>
      <c r="E3" t="n">
        <v>49.18</v>
      </c>
      <c r="F3" t="n">
        <v>42.94</v>
      </c>
      <c r="G3" t="n">
        <v>16</v>
      </c>
      <c r="H3" t="n">
        <v>0.28</v>
      </c>
      <c r="I3" t="n">
        <v>161</v>
      </c>
      <c r="J3" t="n">
        <v>125.95</v>
      </c>
      <c r="K3" t="n">
        <v>45</v>
      </c>
      <c r="L3" t="n">
        <v>2</v>
      </c>
      <c r="M3" t="n">
        <v>159</v>
      </c>
      <c r="N3" t="n">
        <v>18.95</v>
      </c>
      <c r="O3" t="n">
        <v>15767.7</v>
      </c>
      <c r="P3" t="n">
        <v>442.45</v>
      </c>
      <c r="Q3" t="n">
        <v>790.1900000000001</v>
      </c>
      <c r="R3" t="n">
        <v>275.01</v>
      </c>
      <c r="S3" t="n">
        <v>58.53</v>
      </c>
      <c r="T3" t="n">
        <v>100390.37</v>
      </c>
      <c r="U3" t="n">
        <v>0.21</v>
      </c>
      <c r="V3" t="n">
        <v>0.68</v>
      </c>
      <c r="W3" t="n">
        <v>2.83</v>
      </c>
      <c r="X3" t="n">
        <v>6.03</v>
      </c>
      <c r="Y3" t="n">
        <v>0.5</v>
      </c>
      <c r="Z3" t="n">
        <v>10</v>
      </c>
      <c r="AA3" t="n">
        <v>416.6150041570609</v>
      </c>
      <c r="AB3" t="n">
        <v>570.031028444497</v>
      </c>
      <c r="AC3" t="n">
        <v>515.6280671333266</v>
      </c>
      <c r="AD3" t="n">
        <v>416615.0041570609</v>
      </c>
      <c r="AE3" t="n">
        <v>570031.028444497</v>
      </c>
      <c r="AF3" t="n">
        <v>2.045957233639679e-06</v>
      </c>
      <c r="AG3" t="n">
        <v>0.6830555555555555</v>
      </c>
      <c r="AH3" t="n">
        <v>515628.0671333266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2.2037</v>
      </c>
      <c r="E4" t="n">
        <v>45.38</v>
      </c>
      <c r="F4" t="n">
        <v>40.66</v>
      </c>
      <c r="G4" t="n">
        <v>24.16</v>
      </c>
      <c r="H4" t="n">
        <v>0.42</v>
      </c>
      <c r="I4" t="n">
        <v>101</v>
      </c>
      <c r="J4" t="n">
        <v>127.27</v>
      </c>
      <c r="K4" t="n">
        <v>45</v>
      </c>
      <c r="L4" t="n">
        <v>3</v>
      </c>
      <c r="M4" t="n">
        <v>99</v>
      </c>
      <c r="N4" t="n">
        <v>19.27</v>
      </c>
      <c r="O4" t="n">
        <v>15930.42</v>
      </c>
      <c r="P4" t="n">
        <v>414.92</v>
      </c>
      <c r="Q4" t="n">
        <v>790.1900000000001</v>
      </c>
      <c r="R4" t="n">
        <v>198.77</v>
      </c>
      <c r="S4" t="n">
        <v>58.53</v>
      </c>
      <c r="T4" t="n">
        <v>62569.58</v>
      </c>
      <c r="U4" t="n">
        <v>0.29</v>
      </c>
      <c r="V4" t="n">
        <v>0.71</v>
      </c>
      <c r="W4" t="n">
        <v>2.74</v>
      </c>
      <c r="X4" t="n">
        <v>3.76</v>
      </c>
      <c r="Y4" t="n">
        <v>0.5</v>
      </c>
      <c r="Z4" t="n">
        <v>10</v>
      </c>
      <c r="AA4" t="n">
        <v>361.8093293130515</v>
      </c>
      <c r="AB4" t="n">
        <v>495.0434862671929</v>
      </c>
      <c r="AC4" t="n">
        <v>447.797230735748</v>
      </c>
      <c r="AD4" t="n">
        <v>361809.3293130515</v>
      </c>
      <c r="AE4" t="n">
        <v>495043.4862671929</v>
      </c>
      <c r="AF4" t="n">
        <v>2.217417968706911e-06</v>
      </c>
      <c r="AG4" t="n">
        <v>0.6302777777777778</v>
      </c>
      <c r="AH4" t="n">
        <v>447797.230735748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2.2941</v>
      </c>
      <c r="E5" t="n">
        <v>43.59</v>
      </c>
      <c r="F5" t="n">
        <v>39.59</v>
      </c>
      <c r="G5" t="n">
        <v>32.54</v>
      </c>
      <c r="H5" t="n">
        <v>0.55</v>
      </c>
      <c r="I5" t="n">
        <v>73</v>
      </c>
      <c r="J5" t="n">
        <v>128.59</v>
      </c>
      <c r="K5" t="n">
        <v>45</v>
      </c>
      <c r="L5" t="n">
        <v>4</v>
      </c>
      <c r="M5" t="n">
        <v>71</v>
      </c>
      <c r="N5" t="n">
        <v>19.59</v>
      </c>
      <c r="O5" t="n">
        <v>16093.6</v>
      </c>
      <c r="P5" t="n">
        <v>399.79</v>
      </c>
      <c r="Q5" t="n">
        <v>790.17</v>
      </c>
      <c r="R5" t="n">
        <v>163.31</v>
      </c>
      <c r="S5" t="n">
        <v>58.53</v>
      </c>
      <c r="T5" t="n">
        <v>44976.74</v>
      </c>
      <c r="U5" t="n">
        <v>0.36</v>
      </c>
      <c r="V5" t="n">
        <v>0.73</v>
      </c>
      <c r="W5" t="n">
        <v>2.68</v>
      </c>
      <c r="X5" t="n">
        <v>2.69</v>
      </c>
      <c r="Y5" t="n">
        <v>0.5</v>
      </c>
      <c r="Z5" t="n">
        <v>10</v>
      </c>
      <c r="AA5" t="n">
        <v>336.0644211355643</v>
      </c>
      <c r="AB5" t="n">
        <v>459.8181671135659</v>
      </c>
      <c r="AC5" t="n">
        <v>415.9337666030972</v>
      </c>
      <c r="AD5" t="n">
        <v>336064.4211355643</v>
      </c>
      <c r="AE5" t="n">
        <v>459818.167113566</v>
      </c>
      <c r="AF5" t="n">
        <v>2.308380706089995e-06</v>
      </c>
      <c r="AG5" t="n">
        <v>0.6054166666666667</v>
      </c>
      <c r="AH5" t="n">
        <v>415933.7666030972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2.3487</v>
      </c>
      <c r="E6" t="n">
        <v>42.58</v>
      </c>
      <c r="F6" t="n">
        <v>38.99</v>
      </c>
      <c r="G6" t="n">
        <v>41.04</v>
      </c>
      <c r="H6" t="n">
        <v>0.68</v>
      </c>
      <c r="I6" t="n">
        <v>57</v>
      </c>
      <c r="J6" t="n">
        <v>129.92</v>
      </c>
      <c r="K6" t="n">
        <v>45</v>
      </c>
      <c r="L6" t="n">
        <v>5</v>
      </c>
      <c r="M6" t="n">
        <v>55</v>
      </c>
      <c r="N6" t="n">
        <v>19.92</v>
      </c>
      <c r="O6" t="n">
        <v>16257.24</v>
      </c>
      <c r="P6" t="n">
        <v>388.57</v>
      </c>
      <c r="Q6" t="n">
        <v>790.1799999999999</v>
      </c>
      <c r="R6" t="n">
        <v>143</v>
      </c>
      <c r="S6" t="n">
        <v>58.53</v>
      </c>
      <c r="T6" t="n">
        <v>34904.32</v>
      </c>
      <c r="U6" t="n">
        <v>0.41</v>
      </c>
      <c r="V6" t="n">
        <v>0.74</v>
      </c>
      <c r="W6" t="n">
        <v>2.66</v>
      </c>
      <c r="X6" t="n">
        <v>2.08</v>
      </c>
      <c r="Y6" t="n">
        <v>0.5</v>
      </c>
      <c r="Z6" t="n">
        <v>10</v>
      </c>
      <c r="AA6" t="n">
        <v>320.37817402581</v>
      </c>
      <c r="AB6" t="n">
        <v>438.3555517896184</v>
      </c>
      <c r="AC6" t="n">
        <v>396.5195131626974</v>
      </c>
      <c r="AD6" t="n">
        <v>320378.17402581</v>
      </c>
      <c r="AE6" t="n">
        <v>438355.5517896184</v>
      </c>
      <c r="AF6" t="n">
        <v>2.363320589509425e-06</v>
      </c>
      <c r="AG6" t="n">
        <v>0.5913888888888889</v>
      </c>
      <c r="AH6" t="n">
        <v>396519.5131626974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2.3855</v>
      </c>
      <c r="E7" t="n">
        <v>41.92</v>
      </c>
      <c r="F7" t="n">
        <v>38.59</v>
      </c>
      <c r="G7" t="n">
        <v>49.26</v>
      </c>
      <c r="H7" t="n">
        <v>0.8100000000000001</v>
      </c>
      <c r="I7" t="n">
        <v>47</v>
      </c>
      <c r="J7" t="n">
        <v>131.25</v>
      </c>
      <c r="K7" t="n">
        <v>45</v>
      </c>
      <c r="L7" t="n">
        <v>6</v>
      </c>
      <c r="M7" t="n">
        <v>45</v>
      </c>
      <c r="N7" t="n">
        <v>20.25</v>
      </c>
      <c r="O7" t="n">
        <v>16421.36</v>
      </c>
      <c r="P7" t="n">
        <v>381.67</v>
      </c>
      <c r="Q7" t="n">
        <v>790.16</v>
      </c>
      <c r="R7" t="n">
        <v>129.49</v>
      </c>
      <c r="S7" t="n">
        <v>58.53</v>
      </c>
      <c r="T7" t="n">
        <v>28197.94</v>
      </c>
      <c r="U7" t="n">
        <v>0.45</v>
      </c>
      <c r="V7" t="n">
        <v>0.75</v>
      </c>
      <c r="W7" t="n">
        <v>2.65</v>
      </c>
      <c r="X7" t="n">
        <v>1.68</v>
      </c>
      <c r="Y7" t="n">
        <v>0.5</v>
      </c>
      <c r="Z7" t="n">
        <v>10</v>
      </c>
      <c r="AA7" t="n">
        <v>310.5984562568055</v>
      </c>
      <c r="AB7" t="n">
        <v>424.9745104873689</v>
      </c>
      <c r="AC7" t="n">
        <v>384.4155396619252</v>
      </c>
      <c r="AD7" t="n">
        <v>310598.4562568056</v>
      </c>
      <c r="AE7" t="n">
        <v>424974.5104873689</v>
      </c>
      <c r="AF7" t="n">
        <v>2.400349668444133e-06</v>
      </c>
      <c r="AG7" t="n">
        <v>0.5822222222222222</v>
      </c>
      <c r="AH7" t="n">
        <v>384415.5396619252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2.408</v>
      </c>
      <c r="E8" t="n">
        <v>41.53</v>
      </c>
      <c r="F8" t="n">
        <v>38.37</v>
      </c>
      <c r="G8" t="n">
        <v>57.56</v>
      </c>
      <c r="H8" t="n">
        <v>0.93</v>
      </c>
      <c r="I8" t="n">
        <v>40</v>
      </c>
      <c r="J8" t="n">
        <v>132.58</v>
      </c>
      <c r="K8" t="n">
        <v>45</v>
      </c>
      <c r="L8" t="n">
        <v>7</v>
      </c>
      <c r="M8" t="n">
        <v>38</v>
      </c>
      <c r="N8" t="n">
        <v>20.59</v>
      </c>
      <c r="O8" t="n">
        <v>16585.95</v>
      </c>
      <c r="P8" t="n">
        <v>374.38</v>
      </c>
      <c r="Q8" t="n">
        <v>790.16</v>
      </c>
      <c r="R8" t="n">
        <v>122.55</v>
      </c>
      <c r="S8" t="n">
        <v>58.53</v>
      </c>
      <c r="T8" t="n">
        <v>24765.45</v>
      </c>
      <c r="U8" t="n">
        <v>0.48</v>
      </c>
      <c r="V8" t="n">
        <v>0.76</v>
      </c>
      <c r="W8" t="n">
        <v>2.63</v>
      </c>
      <c r="X8" t="n">
        <v>1.47</v>
      </c>
      <c r="Y8" t="n">
        <v>0.5</v>
      </c>
      <c r="Z8" t="n">
        <v>10</v>
      </c>
      <c r="AA8" t="n">
        <v>303.087614293111</v>
      </c>
      <c r="AB8" t="n">
        <v>414.6978451576804</v>
      </c>
      <c r="AC8" t="n">
        <v>375.1196648479118</v>
      </c>
      <c r="AD8" t="n">
        <v>303087.614293111</v>
      </c>
      <c r="AE8" t="n">
        <v>414697.8451576805</v>
      </c>
      <c r="AF8" t="n">
        <v>2.422989730292799e-06</v>
      </c>
      <c r="AG8" t="n">
        <v>0.5768055555555556</v>
      </c>
      <c r="AH8" t="n">
        <v>375119.6648479119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2.4314</v>
      </c>
      <c r="E9" t="n">
        <v>41.13</v>
      </c>
      <c r="F9" t="n">
        <v>38.13</v>
      </c>
      <c r="G9" t="n">
        <v>67.28</v>
      </c>
      <c r="H9" t="n">
        <v>1.06</v>
      </c>
      <c r="I9" t="n">
        <v>34</v>
      </c>
      <c r="J9" t="n">
        <v>133.92</v>
      </c>
      <c r="K9" t="n">
        <v>45</v>
      </c>
      <c r="L9" t="n">
        <v>8</v>
      </c>
      <c r="M9" t="n">
        <v>32</v>
      </c>
      <c r="N9" t="n">
        <v>20.93</v>
      </c>
      <c r="O9" t="n">
        <v>16751.02</v>
      </c>
      <c r="P9" t="n">
        <v>367.6</v>
      </c>
      <c r="Q9" t="n">
        <v>790.17</v>
      </c>
      <c r="R9" t="n">
        <v>114.3</v>
      </c>
      <c r="S9" t="n">
        <v>58.53</v>
      </c>
      <c r="T9" t="n">
        <v>20668.99</v>
      </c>
      <c r="U9" t="n">
        <v>0.51</v>
      </c>
      <c r="V9" t="n">
        <v>0.76</v>
      </c>
      <c r="W9" t="n">
        <v>2.63</v>
      </c>
      <c r="X9" t="n">
        <v>1.22</v>
      </c>
      <c r="Y9" t="n">
        <v>0.5</v>
      </c>
      <c r="Z9" t="n">
        <v>10</v>
      </c>
      <c r="AA9" t="n">
        <v>295.8467719802385</v>
      </c>
      <c r="AB9" t="n">
        <v>404.7906052617907</v>
      </c>
      <c r="AC9" t="n">
        <v>366.1579580227873</v>
      </c>
      <c r="AD9" t="n">
        <v>295846.7719802386</v>
      </c>
      <c r="AE9" t="n">
        <v>404790.6052617907</v>
      </c>
      <c r="AF9" t="n">
        <v>2.446535394615411e-06</v>
      </c>
      <c r="AG9" t="n">
        <v>0.57125</v>
      </c>
      <c r="AH9" t="n">
        <v>366157.9580227874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2.4469</v>
      </c>
      <c r="E10" t="n">
        <v>40.87</v>
      </c>
      <c r="F10" t="n">
        <v>37.97</v>
      </c>
      <c r="G10" t="n">
        <v>75.94</v>
      </c>
      <c r="H10" t="n">
        <v>1.18</v>
      </c>
      <c r="I10" t="n">
        <v>30</v>
      </c>
      <c r="J10" t="n">
        <v>135.27</v>
      </c>
      <c r="K10" t="n">
        <v>45</v>
      </c>
      <c r="L10" t="n">
        <v>9</v>
      </c>
      <c r="M10" t="n">
        <v>28</v>
      </c>
      <c r="N10" t="n">
        <v>21.27</v>
      </c>
      <c r="O10" t="n">
        <v>16916.71</v>
      </c>
      <c r="P10" t="n">
        <v>360.71</v>
      </c>
      <c r="Q10" t="n">
        <v>790.16</v>
      </c>
      <c r="R10" t="n">
        <v>109.01</v>
      </c>
      <c r="S10" t="n">
        <v>58.53</v>
      </c>
      <c r="T10" t="n">
        <v>18045.16</v>
      </c>
      <c r="U10" t="n">
        <v>0.54</v>
      </c>
      <c r="V10" t="n">
        <v>0.76</v>
      </c>
      <c r="W10" t="n">
        <v>2.62</v>
      </c>
      <c r="X10" t="n">
        <v>1.07</v>
      </c>
      <c r="Y10" t="n">
        <v>0.5</v>
      </c>
      <c r="Z10" t="n">
        <v>10</v>
      </c>
      <c r="AA10" t="n">
        <v>289.7906092381751</v>
      </c>
      <c r="AB10" t="n">
        <v>396.5042962190559</v>
      </c>
      <c r="AC10" t="n">
        <v>358.6624826851833</v>
      </c>
      <c r="AD10" t="n">
        <v>289790.6092381751</v>
      </c>
      <c r="AE10" t="n">
        <v>396504.2962190559</v>
      </c>
      <c r="AF10" t="n">
        <v>2.462131881666714e-06</v>
      </c>
      <c r="AG10" t="n">
        <v>0.5676388888888888</v>
      </c>
      <c r="AH10" t="n">
        <v>358662.4826851833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2.4566</v>
      </c>
      <c r="E11" t="n">
        <v>40.71</v>
      </c>
      <c r="F11" t="n">
        <v>37.88</v>
      </c>
      <c r="G11" t="n">
        <v>84.19</v>
      </c>
      <c r="H11" t="n">
        <v>1.29</v>
      </c>
      <c r="I11" t="n">
        <v>27</v>
      </c>
      <c r="J11" t="n">
        <v>136.61</v>
      </c>
      <c r="K11" t="n">
        <v>45</v>
      </c>
      <c r="L11" t="n">
        <v>10</v>
      </c>
      <c r="M11" t="n">
        <v>25</v>
      </c>
      <c r="N11" t="n">
        <v>21.61</v>
      </c>
      <c r="O11" t="n">
        <v>17082.76</v>
      </c>
      <c r="P11" t="n">
        <v>355.18</v>
      </c>
      <c r="Q11" t="n">
        <v>790.17</v>
      </c>
      <c r="R11" t="n">
        <v>105.97</v>
      </c>
      <c r="S11" t="n">
        <v>58.53</v>
      </c>
      <c r="T11" t="n">
        <v>16540.17</v>
      </c>
      <c r="U11" t="n">
        <v>0.55</v>
      </c>
      <c r="V11" t="n">
        <v>0.77</v>
      </c>
      <c r="W11" t="n">
        <v>2.62</v>
      </c>
      <c r="X11" t="n">
        <v>0.98</v>
      </c>
      <c r="Y11" t="n">
        <v>0.5</v>
      </c>
      <c r="Z11" t="n">
        <v>10</v>
      </c>
      <c r="AA11" t="n">
        <v>285.3877003499369</v>
      </c>
      <c r="AB11" t="n">
        <v>390.4800420355372</v>
      </c>
      <c r="AC11" t="n">
        <v>353.2131748658458</v>
      </c>
      <c r="AD11" t="n">
        <v>285387.700349937</v>
      </c>
      <c r="AE11" t="n">
        <v>390480.0420355372</v>
      </c>
      <c r="AF11" t="n">
        <v>2.471892263885917e-06</v>
      </c>
      <c r="AG11" t="n">
        <v>0.5654166666666667</v>
      </c>
      <c r="AH11" t="n">
        <v>353213.1748658458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2.4694</v>
      </c>
      <c r="E12" t="n">
        <v>40.5</v>
      </c>
      <c r="F12" t="n">
        <v>37.75</v>
      </c>
      <c r="G12" t="n">
        <v>94.38</v>
      </c>
      <c r="H12" t="n">
        <v>1.41</v>
      </c>
      <c r="I12" t="n">
        <v>24</v>
      </c>
      <c r="J12" t="n">
        <v>137.96</v>
      </c>
      <c r="K12" t="n">
        <v>45</v>
      </c>
      <c r="L12" t="n">
        <v>11</v>
      </c>
      <c r="M12" t="n">
        <v>22</v>
      </c>
      <c r="N12" t="n">
        <v>21.96</v>
      </c>
      <c r="O12" t="n">
        <v>17249.3</v>
      </c>
      <c r="P12" t="n">
        <v>350.16</v>
      </c>
      <c r="Q12" t="n">
        <v>790.16</v>
      </c>
      <c r="R12" t="n">
        <v>101.53</v>
      </c>
      <c r="S12" t="n">
        <v>58.53</v>
      </c>
      <c r="T12" t="n">
        <v>14333.44</v>
      </c>
      <c r="U12" t="n">
        <v>0.58</v>
      </c>
      <c r="V12" t="n">
        <v>0.77</v>
      </c>
      <c r="W12" t="n">
        <v>2.61</v>
      </c>
      <c r="X12" t="n">
        <v>0.85</v>
      </c>
      <c r="Y12" t="n">
        <v>0.5</v>
      </c>
      <c r="Z12" t="n">
        <v>10</v>
      </c>
      <c r="AA12" t="n">
        <v>280.8600805413844</v>
      </c>
      <c r="AB12" t="n">
        <v>384.2851528689869</v>
      </c>
      <c r="AC12" t="n">
        <v>347.6095172267695</v>
      </c>
      <c r="AD12" t="n">
        <v>280860.0805413844</v>
      </c>
      <c r="AE12" t="n">
        <v>384285.1528689869</v>
      </c>
      <c r="AF12" t="n">
        <v>2.48477194351538e-06</v>
      </c>
      <c r="AG12" t="n">
        <v>0.5625</v>
      </c>
      <c r="AH12" t="n">
        <v>347609.5172267695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2.4768</v>
      </c>
      <c r="E13" t="n">
        <v>40.37</v>
      </c>
      <c r="F13" t="n">
        <v>37.68</v>
      </c>
      <c r="G13" t="n">
        <v>102.76</v>
      </c>
      <c r="H13" t="n">
        <v>1.52</v>
      </c>
      <c r="I13" t="n">
        <v>22</v>
      </c>
      <c r="J13" t="n">
        <v>139.32</v>
      </c>
      <c r="K13" t="n">
        <v>45</v>
      </c>
      <c r="L13" t="n">
        <v>12</v>
      </c>
      <c r="M13" t="n">
        <v>20</v>
      </c>
      <c r="N13" t="n">
        <v>22.32</v>
      </c>
      <c r="O13" t="n">
        <v>17416.34</v>
      </c>
      <c r="P13" t="n">
        <v>344.31</v>
      </c>
      <c r="Q13" t="n">
        <v>790.1799999999999</v>
      </c>
      <c r="R13" t="n">
        <v>99.12</v>
      </c>
      <c r="S13" t="n">
        <v>58.53</v>
      </c>
      <c r="T13" t="n">
        <v>13138.62</v>
      </c>
      <c r="U13" t="n">
        <v>0.59</v>
      </c>
      <c r="V13" t="n">
        <v>0.77</v>
      </c>
      <c r="W13" t="n">
        <v>2.61</v>
      </c>
      <c r="X13" t="n">
        <v>0.78</v>
      </c>
      <c r="Y13" t="n">
        <v>0.5</v>
      </c>
      <c r="Z13" t="n">
        <v>10</v>
      </c>
      <c r="AA13" t="n">
        <v>276.6557771621769</v>
      </c>
      <c r="AB13" t="n">
        <v>378.5326395047808</v>
      </c>
      <c r="AC13" t="n">
        <v>342.4060156643399</v>
      </c>
      <c r="AD13" t="n">
        <v>276655.777162177</v>
      </c>
      <c r="AE13" t="n">
        <v>378532.6395047808</v>
      </c>
      <c r="AF13" t="n">
        <v>2.492218008301164e-06</v>
      </c>
      <c r="AG13" t="n">
        <v>0.5606944444444444</v>
      </c>
      <c r="AH13" t="n">
        <v>342406.0156643399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2.484</v>
      </c>
      <c r="E14" t="n">
        <v>40.26</v>
      </c>
      <c r="F14" t="n">
        <v>37.61</v>
      </c>
      <c r="G14" t="n">
        <v>112.84</v>
      </c>
      <c r="H14" t="n">
        <v>1.63</v>
      </c>
      <c r="I14" t="n">
        <v>20</v>
      </c>
      <c r="J14" t="n">
        <v>140.67</v>
      </c>
      <c r="K14" t="n">
        <v>45</v>
      </c>
      <c r="L14" t="n">
        <v>13</v>
      </c>
      <c r="M14" t="n">
        <v>18</v>
      </c>
      <c r="N14" t="n">
        <v>22.68</v>
      </c>
      <c r="O14" t="n">
        <v>17583.88</v>
      </c>
      <c r="P14" t="n">
        <v>339.25</v>
      </c>
      <c r="Q14" t="n">
        <v>790.16</v>
      </c>
      <c r="R14" t="n">
        <v>97.03</v>
      </c>
      <c r="S14" t="n">
        <v>58.53</v>
      </c>
      <c r="T14" t="n">
        <v>12102.66</v>
      </c>
      <c r="U14" t="n">
        <v>0.6</v>
      </c>
      <c r="V14" t="n">
        <v>0.77</v>
      </c>
      <c r="W14" t="n">
        <v>2.61</v>
      </c>
      <c r="X14" t="n">
        <v>0.71</v>
      </c>
      <c r="Y14" t="n">
        <v>0.5</v>
      </c>
      <c r="Z14" t="n">
        <v>10</v>
      </c>
      <c r="AA14" t="n">
        <v>272.9317124656221</v>
      </c>
      <c r="AB14" t="n">
        <v>373.4372098928152</v>
      </c>
      <c r="AC14" t="n">
        <v>337.7968867030601</v>
      </c>
      <c r="AD14" t="n">
        <v>272931.7124656221</v>
      </c>
      <c r="AE14" t="n">
        <v>373437.2098928152</v>
      </c>
      <c r="AF14" t="n">
        <v>2.499462828092738e-06</v>
      </c>
      <c r="AG14" t="n">
        <v>0.5591666666666666</v>
      </c>
      <c r="AH14" t="n">
        <v>337796.8867030601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2.4925</v>
      </c>
      <c r="E15" t="n">
        <v>40.12</v>
      </c>
      <c r="F15" t="n">
        <v>37.53</v>
      </c>
      <c r="G15" t="n">
        <v>125.09</v>
      </c>
      <c r="H15" t="n">
        <v>1.74</v>
      </c>
      <c r="I15" t="n">
        <v>18</v>
      </c>
      <c r="J15" t="n">
        <v>142.04</v>
      </c>
      <c r="K15" t="n">
        <v>45</v>
      </c>
      <c r="L15" t="n">
        <v>14</v>
      </c>
      <c r="M15" t="n">
        <v>16</v>
      </c>
      <c r="N15" t="n">
        <v>23.04</v>
      </c>
      <c r="O15" t="n">
        <v>17751.93</v>
      </c>
      <c r="P15" t="n">
        <v>330.13</v>
      </c>
      <c r="Q15" t="n">
        <v>790.16</v>
      </c>
      <c r="R15" t="n">
        <v>94.26000000000001</v>
      </c>
      <c r="S15" t="n">
        <v>58.53</v>
      </c>
      <c r="T15" t="n">
        <v>10728.34</v>
      </c>
      <c r="U15" t="n">
        <v>0.62</v>
      </c>
      <c r="V15" t="n">
        <v>0.77</v>
      </c>
      <c r="W15" t="n">
        <v>2.6</v>
      </c>
      <c r="X15" t="n">
        <v>0.63</v>
      </c>
      <c r="Y15" t="n">
        <v>0.5</v>
      </c>
      <c r="Z15" t="n">
        <v>10</v>
      </c>
      <c r="AA15" t="n">
        <v>266.8509110511463</v>
      </c>
      <c r="AB15" t="n">
        <v>365.1171891315044</v>
      </c>
      <c r="AC15" t="n">
        <v>330.2709170459862</v>
      </c>
      <c r="AD15" t="n">
        <v>266850.9110511463</v>
      </c>
      <c r="AE15" t="n">
        <v>365117.1891315044</v>
      </c>
      <c r="AF15" t="n">
        <v>2.508015740346678e-06</v>
      </c>
      <c r="AG15" t="n">
        <v>0.5572222222222222</v>
      </c>
      <c r="AH15" t="n">
        <v>330270.9170459862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2.4965</v>
      </c>
      <c r="E16" t="n">
        <v>40.06</v>
      </c>
      <c r="F16" t="n">
        <v>37.49</v>
      </c>
      <c r="G16" t="n">
        <v>132.32</v>
      </c>
      <c r="H16" t="n">
        <v>1.85</v>
      </c>
      <c r="I16" t="n">
        <v>17</v>
      </c>
      <c r="J16" t="n">
        <v>143.4</v>
      </c>
      <c r="K16" t="n">
        <v>45</v>
      </c>
      <c r="L16" t="n">
        <v>15</v>
      </c>
      <c r="M16" t="n">
        <v>15</v>
      </c>
      <c r="N16" t="n">
        <v>23.41</v>
      </c>
      <c r="O16" t="n">
        <v>17920.49</v>
      </c>
      <c r="P16" t="n">
        <v>326.16</v>
      </c>
      <c r="Q16" t="n">
        <v>790.17</v>
      </c>
      <c r="R16" t="n">
        <v>93.06999999999999</v>
      </c>
      <c r="S16" t="n">
        <v>58.53</v>
      </c>
      <c r="T16" t="n">
        <v>10136.84</v>
      </c>
      <c r="U16" t="n">
        <v>0.63</v>
      </c>
      <c r="V16" t="n">
        <v>0.77</v>
      </c>
      <c r="W16" t="n">
        <v>2.6</v>
      </c>
      <c r="X16" t="n">
        <v>0.59</v>
      </c>
      <c r="Y16" t="n">
        <v>0.5</v>
      </c>
      <c r="Z16" t="n">
        <v>10</v>
      </c>
      <c r="AA16" t="n">
        <v>264.1740649409001</v>
      </c>
      <c r="AB16" t="n">
        <v>361.4546101893499</v>
      </c>
      <c r="AC16" t="n">
        <v>326.9578894976092</v>
      </c>
      <c r="AD16" t="n">
        <v>264174.0649409001</v>
      </c>
      <c r="AE16" t="n">
        <v>361454.6101893499</v>
      </c>
      <c r="AF16" t="n">
        <v>2.512040640230885e-06</v>
      </c>
      <c r="AG16" t="n">
        <v>0.5563888888888889</v>
      </c>
      <c r="AH16" t="n">
        <v>326957.8894976092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2.4999</v>
      </c>
      <c r="E17" t="n">
        <v>40</v>
      </c>
      <c r="F17" t="n">
        <v>37.46</v>
      </c>
      <c r="G17" t="n">
        <v>140.48</v>
      </c>
      <c r="H17" t="n">
        <v>1.96</v>
      </c>
      <c r="I17" t="n">
        <v>16</v>
      </c>
      <c r="J17" t="n">
        <v>144.77</v>
      </c>
      <c r="K17" t="n">
        <v>45</v>
      </c>
      <c r="L17" t="n">
        <v>16</v>
      </c>
      <c r="M17" t="n">
        <v>11</v>
      </c>
      <c r="N17" t="n">
        <v>23.78</v>
      </c>
      <c r="O17" t="n">
        <v>18089.56</v>
      </c>
      <c r="P17" t="n">
        <v>321.18</v>
      </c>
      <c r="Q17" t="n">
        <v>790.17</v>
      </c>
      <c r="R17" t="n">
        <v>92.06999999999999</v>
      </c>
      <c r="S17" t="n">
        <v>58.53</v>
      </c>
      <c r="T17" t="n">
        <v>9644.18</v>
      </c>
      <c r="U17" t="n">
        <v>0.64</v>
      </c>
      <c r="V17" t="n">
        <v>0.77</v>
      </c>
      <c r="W17" t="n">
        <v>2.6</v>
      </c>
      <c r="X17" t="n">
        <v>0.5600000000000001</v>
      </c>
      <c r="Y17" t="n">
        <v>0.5</v>
      </c>
      <c r="Z17" t="n">
        <v>10</v>
      </c>
      <c r="AA17" t="n">
        <v>261.0401871593066</v>
      </c>
      <c r="AB17" t="n">
        <v>357.1667003516434</v>
      </c>
      <c r="AC17" t="n">
        <v>323.0792117566941</v>
      </c>
      <c r="AD17" t="n">
        <v>261040.1871593066</v>
      </c>
      <c r="AE17" t="n">
        <v>357166.7003516434</v>
      </c>
      <c r="AF17" t="n">
        <v>2.515461805132461e-06</v>
      </c>
      <c r="AG17" t="n">
        <v>0.5555555555555556</v>
      </c>
      <c r="AH17" t="n">
        <v>323079.2117566941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2.5031</v>
      </c>
      <c r="E18" t="n">
        <v>39.95</v>
      </c>
      <c r="F18" t="n">
        <v>37.43</v>
      </c>
      <c r="G18" t="n">
        <v>149.74</v>
      </c>
      <c r="H18" t="n">
        <v>2.06</v>
      </c>
      <c r="I18" t="n">
        <v>15</v>
      </c>
      <c r="J18" t="n">
        <v>146.15</v>
      </c>
      <c r="K18" t="n">
        <v>45</v>
      </c>
      <c r="L18" t="n">
        <v>17</v>
      </c>
      <c r="M18" t="n">
        <v>6</v>
      </c>
      <c r="N18" t="n">
        <v>24.15</v>
      </c>
      <c r="O18" t="n">
        <v>18259.16</v>
      </c>
      <c r="P18" t="n">
        <v>320.42</v>
      </c>
      <c r="Q18" t="n">
        <v>790.16</v>
      </c>
      <c r="R18" t="n">
        <v>90.89</v>
      </c>
      <c r="S18" t="n">
        <v>58.53</v>
      </c>
      <c r="T18" t="n">
        <v>9057.379999999999</v>
      </c>
      <c r="U18" t="n">
        <v>0.64</v>
      </c>
      <c r="V18" t="n">
        <v>0.77</v>
      </c>
      <c r="W18" t="n">
        <v>2.6</v>
      </c>
      <c r="X18" t="n">
        <v>0.53</v>
      </c>
      <c r="Y18" t="n">
        <v>0.5</v>
      </c>
      <c r="Z18" t="n">
        <v>10</v>
      </c>
      <c r="AA18" t="n">
        <v>260.2292528215169</v>
      </c>
      <c r="AB18" t="n">
        <v>356.0571442147817</v>
      </c>
      <c r="AC18" t="n">
        <v>322.0755501002626</v>
      </c>
      <c r="AD18" t="n">
        <v>260229.2528215169</v>
      </c>
      <c r="AE18" t="n">
        <v>356057.1442147816</v>
      </c>
      <c r="AF18" t="n">
        <v>2.518681725039827e-06</v>
      </c>
      <c r="AG18" t="n">
        <v>0.5548611111111111</v>
      </c>
      <c r="AH18" t="n">
        <v>322075.5501002626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2.5029</v>
      </c>
      <c r="E19" t="n">
        <v>39.95</v>
      </c>
      <c r="F19" t="n">
        <v>37.44</v>
      </c>
      <c r="G19" t="n">
        <v>149.75</v>
      </c>
      <c r="H19" t="n">
        <v>2.16</v>
      </c>
      <c r="I19" t="n">
        <v>15</v>
      </c>
      <c r="J19" t="n">
        <v>147.53</v>
      </c>
      <c r="K19" t="n">
        <v>45</v>
      </c>
      <c r="L19" t="n">
        <v>18</v>
      </c>
      <c r="M19" t="n">
        <v>4</v>
      </c>
      <c r="N19" t="n">
        <v>24.53</v>
      </c>
      <c r="O19" t="n">
        <v>18429.27</v>
      </c>
      <c r="P19" t="n">
        <v>321.4</v>
      </c>
      <c r="Q19" t="n">
        <v>790.16</v>
      </c>
      <c r="R19" t="n">
        <v>90.86</v>
      </c>
      <c r="S19" t="n">
        <v>58.53</v>
      </c>
      <c r="T19" t="n">
        <v>9045.280000000001</v>
      </c>
      <c r="U19" t="n">
        <v>0.64</v>
      </c>
      <c r="V19" t="n">
        <v>0.77</v>
      </c>
      <c r="W19" t="n">
        <v>2.61</v>
      </c>
      <c r="X19" t="n">
        <v>0.54</v>
      </c>
      <c r="Y19" t="n">
        <v>0.5</v>
      </c>
      <c r="Z19" t="n">
        <v>10</v>
      </c>
      <c r="AA19" t="n">
        <v>260.8045649854823</v>
      </c>
      <c r="AB19" t="n">
        <v>356.8443116985004</v>
      </c>
      <c r="AC19" t="n">
        <v>322.7875914241318</v>
      </c>
      <c r="AD19" t="n">
        <v>260804.5649854823</v>
      </c>
      <c r="AE19" t="n">
        <v>356844.3116985004</v>
      </c>
      <c r="AF19" t="n">
        <v>2.518480480045617e-06</v>
      </c>
      <c r="AG19" t="n">
        <v>0.5548611111111111</v>
      </c>
      <c r="AH19" t="n">
        <v>322787.5914241318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2.503</v>
      </c>
      <c r="E20" t="n">
        <v>39.95</v>
      </c>
      <c r="F20" t="n">
        <v>37.44</v>
      </c>
      <c r="G20" t="n">
        <v>149.75</v>
      </c>
      <c r="H20" t="n">
        <v>2.26</v>
      </c>
      <c r="I20" t="n">
        <v>15</v>
      </c>
      <c r="J20" t="n">
        <v>148.91</v>
      </c>
      <c r="K20" t="n">
        <v>45</v>
      </c>
      <c r="L20" t="n">
        <v>19</v>
      </c>
      <c r="M20" t="n">
        <v>0</v>
      </c>
      <c r="N20" t="n">
        <v>24.92</v>
      </c>
      <c r="O20" t="n">
        <v>18599.92</v>
      </c>
      <c r="P20" t="n">
        <v>320.5</v>
      </c>
      <c r="Q20" t="n">
        <v>790.17</v>
      </c>
      <c r="R20" t="n">
        <v>90.7</v>
      </c>
      <c r="S20" t="n">
        <v>58.53</v>
      </c>
      <c r="T20" t="n">
        <v>8964.809999999999</v>
      </c>
      <c r="U20" t="n">
        <v>0.65</v>
      </c>
      <c r="V20" t="n">
        <v>0.77</v>
      </c>
      <c r="W20" t="n">
        <v>2.61</v>
      </c>
      <c r="X20" t="n">
        <v>0.53</v>
      </c>
      <c r="Y20" t="n">
        <v>0.5</v>
      </c>
      <c r="Z20" t="n">
        <v>10</v>
      </c>
      <c r="AA20" t="n">
        <v>260.3050911826365</v>
      </c>
      <c r="AB20" t="n">
        <v>356.1609096062179</v>
      </c>
      <c r="AC20" t="n">
        <v>322.1694122683758</v>
      </c>
      <c r="AD20" t="n">
        <v>260305.0911826366</v>
      </c>
      <c r="AE20" t="n">
        <v>356160.9096062179</v>
      </c>
      <c r="AF20" t="n">
        <v>2.518581102542722e-06</v>
      </c>
      <c r="AG20" t="n">
        <v>0.5548611111111111</v>
      </c>
      <c r="AH20" t="n">
        <v>322169.4122683758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2024-09-25T21:26:20Z</dcterms:created>
  <dcterms:modified xmlns:dcterms="http://purl.org/dc/terms/" xmlns:xsi="http://www.w3.org/2001/XMLSchema-instance" xsi:type="dcterms:W3CDTF">2024-09-25T21:26:20Z</dcterms:modified>
</cp:coreProperties>
</file>