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xVal>
          <yVal>
            <numRef>
              <f>gráficos!$B$7:$B$456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  <c r="AA2" t="n">
        <v>48460.00020331403</v>
      </c>
      <c r="AB2" t="n">
        <v>66305.11018250174</v>
      </c>
      <c r="AC2" t="n">
        <v>59977.04352648759</v>
      </c>
      <c r="AD2" t="n">
        <v>48460000.20331404</v>
      </c>
      <c r="AE2" t="n">
        <v>66305110.18250173</v>
      </c>
      <c r="AF2" t="n">
        <v>2.259749782058549e-07</v>
      </c>
      <c r="AG2" t="n">
        <v>6.724166666666666</v>
      </c>
      <c r="AH2" t="n">
        <v>59977043.52648758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  <c r="AA3" t="n">
        <v>15818.58550366648</v>
      </c>
      <c r="AB3" t="n">
        <v>21643.68655285717</v>
      </c>
      <c r="AC3" t="n">
        <v>19578.04348535652</v>
      </c>
      <c r="AD3" t="n">
        <v>15818585.50366648</v>
      </c>
      <c r="AE3" t="n">
        <v>21643686.55285717</v>
      </c>
      <c r="AF3" t="n">
        <v>4.274413725908036e-07</v>
      </c>
      <c r="AG3" t="n">
        <v>3.555</v>
      </c>
      <c r="AH3" t="n">
        <v>19578043.48535652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  <c r="AA4" t="n">
        <v>12128.38107677293</v>
      </c>
      <c r="AB4" t="n">
        <v>16594.58605565168</v>
      </c>
      <c r="AC4" t="n">
        <v>15010.82205314747</v>
      </c>
      <c r="AD4" t="n">
        <v>12128381.07677293</v>
      </c>
      <c r="AE4" t="n">
        <v>16594586.05565168</v>
      </c>
      <c r="AF4" t="n">
        <v>5.018424306185545e-07</v>
      </c>
      <c r="AG4" t="n">
        <v>3.028125</v>
      </c>
      <c r="AH4" t="n">
        <v>15010822.05314747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  <c r="AA5" t="n">
        <v>10701.23331442098</v>
      </c>
      <c r="AB5" t="n">
        <v>14641.89952588595</v>
      </c>
      <c r="AC5" t="n">
        <v>13244.4971851699</v>
      </c>
      <c r="AD5" t="n">
        <v>10701233.31442098</v>
      </c>
      <c r="AE5" t="n">
        <v>14641899.52588595</v>
      </c>
      <c r="AF5" t="n">
        <v>5.418147637550324e-07</v>
      </c>
      <c r="AG5" t="n">
        <v>2.805</v>
      </c>
      <c r="AH5" t="n">
        <v>13244497.1851699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  <c r="AA6" t="n">
        <v>9952.893265116014</v>
      </c>
      <c r="AB6" t="n">
        <v>13617.9876559939</v>
      </c>
      <c r="AC6" t="n">
        <v>12318.30602707104</v>
      </c>
      <c r="AD6" t="n">
        <v>9952893.265116014</v>
      </c>
      <c r="AE6" t="n">
        <v>13617987.6559939</v>
      </c>
      <c r="AF6" t="n">
        <v>5.664692320034439e-07</v>
      </c>
      <c r="AG6" t="n">
        <v>2.6828125</v>
      </c>
      <c r="AH6" t="n">
        <v>12318306.02707104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  <c r="AA7" t="n">
        <v>9484.24407963904</v>
      </c>
      <c r="AB7" t="n">
        <v>12976.7611650814</v>
      </c>
      <c r="AC7" t="n">
        <v>11738.27729248422</v>
      </c>
      <c r="AD7" t="n">
        <v>9484244.07963904</v>
      </c>
      <c r="AE7" t="n">
        <v>12976761.1650814</v>
      </c>
      <c r="AF7" t="n">
        <v>5.833918255940695e-07</v>
      </c>
      <c r="AG7" t="n">
        <v>2.605104166666667</v>
      </c>
      <c r="AH7" t="n">
        <v>11738277.29248422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  <c r="AA8" t="n">
        <v>9168.469644119583</v>
      </c>
      <c r="AB8" t="n">
        <v>12544.70465141875</v>
      </c>
      <c r="AC8" t="n">
        <v>11347.45564609043</v>
      </c>
      <c r="AD8" t="n">
        <v>9168469.644119583</v>
      </c>
      <c r="AE8" t="n">
        <v>12544704.65141875</v>
      </c>
      <c r="AF8" t="n">
        <v>5.955002330770173e-07</v>
      </c>
      <c r="AG8" t="n">
        <v>2.551979166666667</v>
      </c>
      <c r="AH8" t="n">
        <v>11347455.64609043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  <c r="AA9" t="n">
        <v>8926.078412817367</v>
      </c>
      <c r="AB9" t="n">
        <v>12213.05427520464</v>
      </c>
      <c r="AC9" t="n">
        <v>11047.45751630798</v>
      </c>
      <c r="AD9" t="n">
        <v>8926078.412817366</v>
      </c>
      <c r="AE9" t="n">
        <v>12213054.27520464</v>
      </c>
      <c r="AF9" t="n">
        <v>6.051286052923733e-07</v>
      </c>
      <c r="AG9" t="n">
        <v>2.5115625</v>
      </c>
      <c r="AH9" t="n">
        <v>11047457.51630798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  <c r="AA10" t="n">
        <v>8755.261934583048</v>
      </c>
      <c r="AB10" t="n">
        <v>11979.33563379326</v>
      </c>
      <c r="AC10" t="n">
        <v>10836.04465400674</v>
      </c>
      <c r="AD10" t="n">
        <v>8755261.934583047</v>
      </c>
      <c r="AE10" t="n">
        <v>11979335.63379326</v>
      </c>
      <c r="AF10" t="n">
        <v>6.121310578126321e-07</v>
      </c>
      <c r="AG10" t="n">
        <v>2.482604166666667</v>
      </c>
      <c r="AH10" t="n">
        <v>10836044.65400674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  <c r="AA11" t="n">
        <v>8613.305571681427</v>
      </c>
      <c r="AB11" t="n">
        <v>11785.10467539852</v>
      </c>
      <c r="AC11" t="n">
        <v>10660.35082567634</v>
      </c>
      <c r="AD11" t="n">
        <v>8613305.571681427</v>
      </c>
      <c r="AE11" t="n">
        <v>11785104.67539852</v>
      </c>
      <c r="AF11" t="n">
        <v>6.179664349128479e-07</v>
      </c>
      <c r="AG11" t="n">
        <v>2.458854166666667</v>
      </c>
      <c r="AH11" t="n">
        <v>10660350.82567634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  <c r="AA12" t="n">
        <v>8493.632452144215</v>
      </c>
      <c r="AB12" t="n">
        <v>11621.36263364228</v>
      </c>
      <c r="AC12" t="n">
        <v>10512.23609457192</v>
      </c>
      <c r="AD12" t="n">
        <v>8493632.452144215</v>
      </c>
      <c r="AE12" t="n">
        <v>11621362.63364228</v>
      </c>
      <c r="AF12" t="n">
        <v>6.229265054480313e-07</v>
      </c>
      <c r="AG12" t="n">
        <v>2.439270833333333</v>
      </c>
      <c r="AH12" t="n">
        <v>10512236.09457192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  <c r="AA13" t="n">
        <v>8395.298026781264</v>
      </c>
      <c r="AB13" t="n">
        <v>11486.81713465201</v>
      </c>
      <c r="AC13" t="n">
        <v>10390.53142916949</v>
      </c>
      <c r="AD13" t="n">
        <v>8395298.026781263</v>
      </c>
      <c r="AE13" t="n">
        <v>11486817.13465201</v>
      </c>
      <c r="AF13" t="n">
        <v>6.270112694181823e-07</v>
      </c>
      <c r="AG13" t="n">
        <v>2.4234375</v>
      </c>
      <c r="AH13" t="n">
        <v>10390531.42916949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  <c r="AA14" t="n">
        <v>8312.289968351817</v>
      </c>
      <c r="AB14" t="n">
        <v>11373.24184705175</v>
      </c>
      <c r="AC14" t="n">
        <v>10287.79560761389</v>
      </c>
      <c r="AD14" t="n">
        <v>8312289.968351818</v>
      </c>
      <c r="AE14" t="n">
        <v>11373241.84705175</v>
      </c>
      <c r="AF14" t="n">
        <v>6.305124956783118e-07</v>
      </c>
      <c r="AG14" t="n">
        <v>2.409895833333333</v>
      </c>
      <c r="AH14" t="n">
        <v>10287795.60761389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  <c r="AA15" t="n">
        <v>8245.683602617033</v>
      </c>
      <c r="AB15" t="n">
        <v>11282.10807898794</v>
      </c>
      <c r="AC15" t="n">
        <v>10205.35951846705</v>
      </c>
      <c r="AD15" t="n">
        <v>8245683.602617033</v>
      </c>
      <c r="AE15" t="n">
        <v>11282108.07898794</v>
      </c>
      <c r="AF15" t="n">
        <v>6.332842998009143e-07</v>
      </c>
      <c r="AG15" t="n">
        <v>2.399791666666667</v>
      </c>
      <c r="AH15" t="n">
        <v>10205359.51846705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  <c r="AA16" t="n">
        <v>8182.181888851912</v>
      </c>
      <c r="AB16" t="n">
        <v>11195.22223271661</v>
      </c>
      <c r="AC16" t="n">
        <v>10126.7659354188</v>
      </c>
      <c r="AD16" t="n">
        <v>8182181.888851912</v>
      </c>
      <c r="AE16" t="n">
        <v>11195222.23271661</v>
      </c>
      <c r="AF16" t="n">
        <v>6.359102194960113e-07</v>
      </c>
      <c r="AG16" t="n">
        <v>2.389895833333334</v>
      </c>
      <c r="AH16" t="n">
        <v>10126765.9354188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  <c r="AA17" t="n">
        <v>8128.28200104083</v>
      </c>
      <c r="AB17" t="n">
        <v>11121.47402831825</v>
      </c>
      <c r="AC17" t="n">
        <v>10060.05615614197</v>
      </c>
      <c r="AD17" t="n">
        <v>8128282.001040829</v>
      </c>
      <c r="AE17" t="n">
        <v>11121474.02831825</v>
      </c>
      <c r="AF17" t="n">
        <v>6.380984859085922e-07</v>
      </c>
      <c r="AG17" t="n">
        <v>2.381458333333333</v>
      </c>
      <c r="AH17" t="n">
        <v>10060056.15614197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  <c r="AA18" t="n">
        <v>8076.48235834031</v>
      </c>
      <c r="AB18" t="n">
        <v>11050.59947193645</v>
      </c>
      <c r="AC18" t="n">
        <v>9995.945767948182</v>
      </c>
      <c r="AD18" t="n">
        <v>8076482.35834031</v>
      </c>
      <c r="AE18" t="n">
        <v>11050599.47193645</v>
      </c>
      <c r="AF18" t="n">
        <v>6.401408678936678e-07</v>
      </c>
      <c r="AG18" t="n">
        <v>2.3740625</v>
      </c>
      <c r="AH18" t="n">
        <v>9995945.767948182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  <c r="AA19" t="n">
        <v>8029.262278439759</v>
      </c>
      <c r="AB19" t="n">
        <v>10985.99087541361</v>
      </c>
      <c r="AC19" t="n">
        <v>9937.503325198753</v>
      </c>
      <c r="AD19" t="n">
        <v>8029262.278439759</v>
      </c>
      <c r="AE19" t="n">
        <v>10985990.87541361</v>
      </c>
      <c r="AF19" t="n">
        <v>6.420373654512378e-07</v>
      </c>
      <c r="AG19" t="n">
        <v>2.366770833333333</v>
      </c>
      <c r="AH19" t="n">
        <v>9937503.325198753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  <c r="AA20" t="n">
        <v>7983.617207449541</v>
      </c>
      <c r="AB20" t="n">
        <v>10923.53727556638</v>
      </c>
      <c r="AC20" t="n">
        <v>9881.010209266766</v>
      </c>
      <c r="AD20" t="n">
        <v>7983617.20744954</v>
      </c>
      <c r="AE20" t="n">
        <v>10923537.27556638</v>
      </c>
      <c r="AF20" t="n">
        <v>6.437879785813026e-07</v>
      </c>
      <c r="AG20" t="n">
        <v>2.360729166666667</v>
      </c>
      <c r="AH20" t="n">
        <v>9881010.209266765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  <c r="AA21" t="n">
        <v>7944.695540972485</v>
      </c>
      <c r="AB21" t="n">
        <v>10870.28293438973</v>
      </c>
      <c r="AC21" t="n">
        <v>9832.83838766908</v>
      </c>
      <c r="AD21" t="n">
        <v>7944695.540972485</v>
      </c>
      <c r="AE21" t="n">
        <v>10870282.93438973</v>
      </c>
      <c r="AF21" t="n">
        <v>6.452468228563566e-07</v>
      </c>
      <c r="AG21" t="n">
        <v>2.355208333333333</v>
      </c>
      <c r="AH21" t="n">
        <v>9832838.387669081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  <c r="AA22" t="n">
        <v>7914.832701818242</v>
      </c>
      <c r="AB22" t="n">
        <v>10829.42328040341</v>
      </c>
      <c r="AC22" t="n">
        <v>9795.878321712336</v>
      </c>
      <c r="AD22" t="n">
        <v>7914832.701818242</v>
      </c>
      <c r="AE22" t="n">
        <v>10829423.28040341</v>
      </c>
      <c r="AF22" t="n">
        <v>6.464138982763996e-07</v>
      </c>
      <c r="AG22" t="n">
        <v>2.351041666666667</v>
      </c>
      <c r="AH22" t="n">
        <v>9795878.321712336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  <c r="AA23" t="n">
        <v>7882.781834651475</v>
      </c>
      <c r="AB23" t="n">
        <v>10785.56986996137</v>
      </c>
      <c r="AC23" t="n">
        <v>9756.210219214236</v>
      </c>
      <c r="AD23" t="n">
        <v>7882781.834651475</v>
      </c>
      <c r="AE23" t="n">
        <v>10785569.86996137</v>
      </c>
      <c r="AF23" t="n">
        <v>6.475809736964428e-07</v>
      </c>
      <c r="AG23" t="n">
        <v>2.3465625</v>
      </c>
      <c r="AH23" t="n">
        <v>9756210.219214236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  <c r="AA24" t="n">
        <v>7856.821508062142</v>
      </c>
      <c r="AB24" t="n">
        <v>10750.04980583307</v>
      </c>
      <c r="AC24" t="n">
        <v>9724.080140153617</v>
      </c>
      <c r="AD24" t="n">
        <v>7856821.508062142</v>
      </c>
      <c r="AE24" t="n">
        <v>10750049.80583307</v>
      </c>
      <c r="AF24" t="n">
        <v>6.484562802614752e-07</v>
      </c>
      <c r="AG24" t="n">
        <v>2.343333333333333</v>
      </c>
      <c r="AH24" t="n">
        <v>9724080.140153617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  <c r="AA25" t="n">
        <v>7828.576494777476</v>
      </c>
      <c r="AB25" t="n">
        <v>10711.40373257494</v>
      </c>
      <c r="AC25" t="n">
        <v>9689.122393887146</v>
      </c>
      <c r="AD25" t="n">
        <v>7828576.494777476</v>
      </c>
      <c r="AE25" t="n">
        <v>10711403.73257494</v>
      </c>
      <c r="AF25" t="n">
        <v>6.494774712540129e-07</v>
      </c>
      <c r="AG25" t="n">
        <v>2.339583333333333</v>
      </c>
      <c r="AH25" t="n">
        <v>9689122.393887145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  <c r="AA26" t="n">
        <v>7798.067606926766</v>
      </c>
      <c r="AB26" t="n">
        <v>10669.66012626046</v>
      </c>
      <c r="AC26" t="n">
        <v>9651.362738771799</v>
      </c>
      <c r="AD26" t="n">
        <v>7798067.606926765</v>
      </c>
      <c r="AE26" t="n">
        <v>10669660.12626046</v>
      </c>
      <c r="AF26" t="n">
        <v>6.506445466740561e-07</v>
      </c>
      <c r="AG26" t="n">
        <v>2.335729166666666</v>
      </c>
      <c r="AH26" t="n">
        <v>9651362.738771798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  <c r="AA27" t="n">
        <v>7774.152129824468</v>
      </c>
      <c r="AB27" t="n">
        <v>10636.93791541271</v>
      </c>
      <c r="AC27" t="n">
        <v>9621.763489801444</v>
      </c>
      <c r="AD27" t="n">
        <v>7774152.129824468</v>
      </c>
      <c r="AE27" t="n">
        <v>10636937.91541271</v>
      </c>
      <c r="AF27" t="n">
        <v>6.513739688115831e-07</v>
      </c>
      <c r="AG27" t="n">
        <v>2.333229166666667</v>
      </c>
      <c r="AH27" t="n">
        <v>9621763.489801444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  <c r="AA28" t="n">
        <v>7750.932027335304</v>
      </c>
      <c r="AB28" t="n">
        <v>10605.16714678841</v>
      </c>
      <c r="AC28" t="n">
        <v>9593.024878744094</v>
      </c>
      <c r="AD28" t="n">
        <v>7750932.027335304</v>
      </c>
      <c r="AE28" t="n">
        <v>10605167.14678841</v>
      </c>
      <c r="AF28" t="n">
        <v>6.522492753766154e-07</v>
      </c>
      <c r="AG28" t="n">
        <v>2.329791666666666</v>
      </c>
      <c r="AH28" t="n">
        <v>9593024.878744094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  <c r="AA29" t="n">
        <v>7731.110420377888</v>
      </c>
      <c r="AB29" t="n">
        <v>10578.04634968169</v>
      </c>
      <c r="AC29" t="n">
        <v>9568.492452448963</v>
      </c>
      <c r="AD29" t="n">
        <v>7731110.420377888</v>
      </c>
      <c r="AE29" t="n">
        <v>10578046.34968169</v>
      </c>
      <c r="AF29" t="n">
        <v>6.52832813086637e-07</v>
      </c>
      <c r="AG29" t="n">
        <v>2.327604166666667</v>
      </c>
      <c r="AH29" t="n">
        <v>9568492.452448964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  <c r="AA30" t="n">
        <v>7710.105201774136</v>
      </c>
      <c r="AB30" t="n">
        <v>10549.30608290319</v>
      </c>
      <c r="AC30" t="n">
        <v>9542.495116394588</v>
      </c>
      <c r="AD30" t="n">
        <v>7710105.201774136</v>
      </c>
      <c r="AE30" t="n">
        <v>10549306.08290319</v>
      </c>
      <c r="AF30" t="n">
        <v>6.53562235224164e-07</v>
      </c>
      <c r="AG30" t="n">
        <v>2.325208333333333</v>
      </c>
      <c r="AH30" t="n">
        <v>9542495.116394589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  <c r="AA31" t="n">
        <v>7688.656259442654</v>
      </c>
      <c r="AB31" t="n">
        <v>10519.9586937447</v>
      </c>
      <c r="AC31" t="n">
        <v>9515.948600868071</v>
      </c>
      <c r="AD31" t="n">
        <v>7688656.259442654</v>
      </c>
      <c r="AE31" t="n">
        <v>10519958.6937447</v>
      </c>
      <c r="AF31" t="n">
        <v>6.542916573616909e-07</v>
      </c>
      <c r="AG31" t="n">
        <v>2.3228125</v>
      </c>
      <c r="AH31" t="n">
        <v>9515948.60086807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  <c r="AA32" t="n">
        <v>7672.837501242735</v>
      </c>
      <c r="AB32" t="n">
        <v>10498.31477090121</v>
      </c>
      <c r="AC32" t="n">
        <v>9496.370343643328</v>
      </c>
      <c r="AD32" t="n">
        <v>7672837.501242735</v>
      </c>
      <c r="AE32" t="n">
        <v>10498314.77090121</v>
      </c>
      <c r="AF32" t="n">
        <v>6.547293106442071e-07</v>
      </c>
      <c r="AG32" t="n">
        <v>2.3209375</v>
      </c>
      <c r="AH32" t="n">
        <v>9496370.343643328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  <c r="AA33" t="n">
        <v>7656.914333309523</v>
      </c>
      <c r="AB33" t="n">
        <v>10476.5279900544</v>
      </c>
      <c r="AC33" t="n">
        <v>9476.662862582598</v>
      </c>
      <c r="AD33" t="n">
        <v>7656914.333309524</v>
      </c>
      <c r="AE33" t="n">
        <v>10476527.9900544</v>
      </c>
      <c r="AF33" t="n">
        <v>6.551669639267233e-07</v>
      </c>
      <c r="AG33" t="n">
        <v>2.319270833333333</v>
      </c>
      <c r="AH33" t="n">
        <v>9476662.862582598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  <c r="AA34" t="n">
        <v>7631.600206747174</v>
      </c>
      <c r="AB34" t="n">
        <v>10441.89208531134</v>
      </c>
      <c r="AC34" t="n">
        <v>9445.332559976425</v>
      </c>
      <c r="AD34" t="n">
        <v>7631600.206747173</v>
      </c>
      <c r="AE34" t="n">
        <v>10441892.08531135</v>
      </c>
      <c r="AF34" t="n">
        <v>6.560422704917556e-07</v>
      </c>
      <c r="AG34" t="n">
        <v>2.316458333333333</v>
      </c>
      <c r="AH34" t="n">
        <v>9445332.559976425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  <c r="AA35" t="n">
        <v>7626.76336657032</v>
      </c>
      <c r="AB35" t="n">
        <v>10435.27410719505</v>
      </c>
      <c r="AC35" t="n">
        <v>9439.346192403153</v>
      </c>
      <c r="AD35" t="n">
        <v>7626763.36657032</v>
      </c>
      <c r="AE35" t="n">
        <v>10435274.10719505</v>
      </c>
      <c r="AF35" t="n">
        <v>6.56188154919261e-07</v>
      </c>
      <c r="AG35" t="n">
        <v>2.316041666666667</v>
      </c>
      <c r="AH35" t="n">
        <v>9439346.192403153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  <c r="AA36" t="n">
        <v>7613.972253752049</v>
      </c>
      <c r="AB36" t="n">
        <v>10417.77274233302</v>
      </c>
      <c r="AC36" t="n">
        <v>9423.515133240237</v>
      </c>
      <c r="AD36" t="n">
        <v>7613972.253752049</v>
      </c>
      <c r="AE36" t="n">
        <v>10417772.74233302</v>
      </c>
      <c r="AF36" t="n">
        <v>6.566258082017772e-07</v>
      </c>
      <c r="AG36" t="n">
        <v>2.314270833333333</v>
      </c>
      <c r="AH36" t="n">
        <v>9423515.133240236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  <c r="AA37" t="n">
        <v>7597.004501294839</v>
      </c>
      <c r="AB37" t="n">
        <v>10394.55671485666</v>
      </c>
      <c r="AC37" t="n">
        <v>9402.514810842318</v>
      </c>
      <c r="AD37" t="n">
        <v>7597004.501294839</v>
      </c>
      <c r="AE37" t="n">
        <v>10394556.71485665</v>
      </c>
      <c r="AF37" t="n">
        <v>6.572093459117988e-07</v>
      </c>
      <c r="AG37" t="n">
        <v>2.312291666666666</v>
      </c>
      <c r="AH37" t="n">
        <v>9402514.810842318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  <c r="AA38" t="n">
        <v>7578.782351025452</v>
      </c>
      <c r="AB38" t="n">
        <v>10369.62436495355</v>
      </c>
      <c r="AC38" t="n">
        <v>9379.961969421191</v>
      </c>
      <c r="AD38" t="n">
        <v>7578782.351025452</v>
      </c>
      <c r="AE38" t="n">
        <v>10369624.36495355</v>
      </c>
      <c r="AF38" t="n">
        <v>6.57646999194315e-07</v>
      </c>
      <c r="AG38" t="n">
        <v>2.310625</v>
      </c>
      <c r="AH38" t="n">
        <v>9379961.969421191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  <c r="AA39" t="n">
        <v>7571.822667625622</v>
      </c>
      <c r="AB39" t="n">
        <v>10360.10181908634</v>
      </c>
      <c r="AC39" t="n">
        <v>9371.348241966572</v>
      </c>
      <c r="AD39" t="n">
        <v>7571822.667625622</v>
      </c>
      <c r="AE39" t="n">
        <v>10360101.81908634</v>
      </c>
      <c r="AF39" t="n">
        <v>6.579387680493258e-07</v>
      </c>
      <c r="AG39" t="n">
        <v>2.309895833333333</v>
      </c>
      <c r="AH39" t="n">
        <v>9371348.241966572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  <c r="AA40" t="n">
        <v>7553.030492261721</v>
      </c>
      <c r="AB40" t="n">
        <v>10334.38953570118</v>
      </c>
      <c r="AC40" t="n">
        <v>9348.089902820277</v>
      </c>
      <c r="AD40" t="n">
        <v>7553030.492261721</v>
      </c>
      <c r="AE40" t="n">
        <v>10334389.53570118</v>
      </c>
      <c r="AF40" t="n">
        <v>6.585223057593474e-07</v>
      </c>
      <c r="AG40" t="n">
        <v>2.307708333333333</v>
      </c>
      <c r="AH40" t="n">
        <v>9348089.902820276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  <c r="AA41" t="n">
        <v>7545.828109575539</v>
      </c>
      <c r="AB41" t="n">
        <v>10324.53491796324</v>
      </c>
      <c r="AC41" t="n">
        <v>9339.175795968207</v>
      </c>
      <c r="AD41" t="n">
        <v>7545828.109575539</v>
      </c>
      <c r="AE41" t="n">
        <v>10324534.91796324</v>
      </c>
      <c r="AF41" t="n">
        <v>6.586681901868528e-07</v>
      </c>
      <c r="AG41" t="n">
        <v>2.3071875</v>
      </c>
      <c r="AH41" t="n">
        <v>9339175.795968207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0.1967</v>
      </c>
      <c r="E2" t="n">
        <v>508.29</v>
      </c>
      <c r="F2" t="n">
        <v>391.48</v>
      </c>
      <c r="G2" t="n">
        <v>6.61</v>
      </c>
      <c r="H2" t="n">
        <v>0.11</v>
      </c>
      <c r="I2" t="n">
        <v>3553</v>
      </c>
      <c r="J2" t="n">
        <v>159.12</v>
      </c>
      <c r="K2" t="n">
        <v>50.28</v>
      </c>
      <c r="L2" t="n">
        <v>1</v>
      </c>
      <c r="M2" t="n">
        <v>3551</v>
      </c>
      <c r="N2" t="n">
        <v>27.84</v>
      </c>
      <c r="O2" t="n">
        <v>19859.16</v>
      </c>
      <c r="P2" t="n">
        <v>4840.22</v>
      </c>
      <c r="Q2" t="n">
        <v>3445.7</v>
      </c>
      <c r="R2" t="n">
        <v>6318.6</v>
      </c>
      <c r="S2" t="n">
        <v>300.98</v>
      </c>
      <c r="T2" t="n">
        <v>2987952.58</v>
      </c>
      <c r="U2" t="n">
        <v>0.05</v>
      </c>
      <c r="V2" t="n">
        <v>0.51</v>
      </c>
      <c r="W2" t="n">
        <v>62.69</v>
      </c>
      <c r="X2" t="n">
        <v>176.77</v>
      </c>
      <c r="Y2" t="n">
        <v>0.5</v>
      </c>
      <c r="Z2" t="n">
        <v>10</v>
      </c>
      <c r="AA2" t="n">
        <v>28960.25695704891</v>
      </c>
      <c r="AB2" t="n">
        <v>39624.70120500276</v>
      </c>
      <c r="AC2" t="n">
        <v>35842.97533561305</v>
      </c>
      <c r="AD2" t="n">
        <v>28960256.95704892</v>
      </c>
      <c r="AE2" t="n">
        <v>39624701.20500275</v>
      </c>
      <c r="AF2" t="n">
        <v>2.968505902476181e-07</v>
      </c>
      <c r="AG2" t="n">
        <v>5.2946875</v>
      </c>
      <c r="AH2" t="n">
        <v>35842975.33561305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0.3193</v>
      </c>
      <c r="E3" t="n">
        <v>313.15</v>
      </c>
      <c r="F3" t="n">
        <v>271.68</v>
      </c>
      <c r="G3" t="n">
        <v>13.42</v>
      </c>
      <c r="H3" t="n">
        <v>0.22</v>
      </c>
      <c r="I3" t="n">
        <v>1215</v>
      </c>
      <c r="J3" t="n">
        <v>160.54</v>
      </c>
      <c r="K3" t="n">
        <v>50.28</v>
      </c>
      <c r="L3" t="n">
        <v>2</v>
      </c>
      <c r="M3" t="n">
        <v>1213</v>
      </c>
      <c r="N3" t="n">
        <v>28.26</v>
      </c>
      <c r="O3" t="n">
        <v>20034.4</v>
      </c>
      <c r="P3" t="n">
        <v>3355.17</v>
      </c>
      <c r="Q3" t="n">
        <v>3442.51</v>
      </c>
      <c r="R3" t="n">
        <v>2240.63</v>
      </c>
      <c r="S3" t="n">
        <v>300.98</v>
      </c>
      <c r="T3" t="n">
        <v>960655.22</v>
      </c>
      <c r="U3" t="n">
        <v>0.13</v>
      </c>
      <c r="V3" t="n">
        <v>0.74</v>
      </c>
      <c r="W3" t="n">
        <v>58.89</v>
      </c>
      <c r="X3" t="n">
        <v>57.09</v>
      </c>
      <c r="Y3" t="n">
        <v>0.5</v>
      </c>
      <c r="Z3" t="n">
        <v>10</v>
      </c>
      <c r="AA3" t="n">
        <v>12374.32662338794</v>
      </c>
      <c r="AB3" t="n">
        <v>16931.0996028821</v>
      </c>
      <c r="AC3" t="n">
        <v>15315.21921972993</v>
      </c>
      <c r="AD3" t="n">
        <v>12374326.62338794</v>
      </c>
      <c r="AE3" t="n">
        <v>16931099.6028821</v>
      </c>
      <c r="AF3" t="n">
        <v>4.81872869680043e-07</v>
      </c>
      <c r="AG3" t="n">
        <v>3.261979166666666</v>
      </c>
      <c r="AH3" t="n">
        <v>15315219.21972993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0.3639</v>
      </c>
      <c r="E4" t="n">
        <v>274.79</v>
      </c>
      <c r="F4" t="n">
        <v>248.72</v>
      </c>
      <c r="G4" t="n">
        <v>20.25</v>
      </c>
      <c r="H4" t="n">
        <v>0.33</v>
      </c>
      <c r="I4" t="n">
        <v>737</v>
      </c>
      <c r="J4" t="n">
        <v>161.97</v>
      </c>
      <c r="K4" t="n">
        <v>50.28</v>
      </c>
      <c r="L4" t="n">
        <v>3</v>
      </c>
      <c r="M4" t="n">
        <v>735</v>
      </c>
      <c r="N4" t="n">
        <v>28.69</v>
      </c>
      <c r="O4" t="n">
        <v>20210.21</v>
      </c>
      <c r="P4" t="n">
        <v>3062.72</v>
      </c>
      <c r="Q4" t="n">
        <v>3441.95</v>
      </c>
      <c r="R4" t="n">
        <v>1463.95</v>
      </c>
      <c r="S4" t="n">
        <v>300.98</v>
      </c>
      <c r="T4" t="n">
        <v>574706.88</v>
      </c>
      <c r="U4" t="n">
        <v>0.21</v>
      </c>
      <c r="V4" t="n">
        <v>0.8</v>
      </c>
      <c r="W4" t="n">
        <v>58.05</v>
      </c>
      <c r="X4" t="n">
        <v>34.15</v>
      </c>
      <c r="Y4" t="n">
        <v>0.5</v>
      </c>
      <c r="Z4" t="n">
        <v>10</v>
      </c>
      <c r="AA4" t="n">
        <v>9919.871153041513</v>
      </c>
      <c r="AB4" t="n">
        <v>13572.8053454208</v>
      </c>
      <c r="AC4" t="n">
        <v>12277.43585280527</v>
      </c>
      <c r="AD4" t="n">
        <v>9919871.153041514</v>
      </c>
      <c r="AE4" t="n">
        <v>13572805.3454208</v>
      </c>
      <c r="AF4" t="n">
        <v>5.49181137728054e-07</v>
      </c>
      <c r="AG4" t="n">
        <v>2.862395833333334</v>
      </c>
      <c r="AH4" t="n">
        <v>12277435.85280527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0.3873</v>
      </c>
      <c r="E5" t="n">
        <v>258.21</v>
      </c>
      <c r="F5" t="n">
        <v>238.87</v>
      </c>
      <c r="G5" t="n">
        <v>27.14</v>
      </c>
      <c r="H5" t="n">
        <v>0.43</v>
      </c>
      <c r="I5" t="n">
        <v>528</v>
      </c>
      <c r="J5" t="n">
        <v>163.4</v>
      </c>
      <c r="K5" t="n">
        <v>50.28</v>
      </c>
      <c r="L5" t="n">
        <v>4</v>
      </c>
      <c r="M5" t="n">
        <v>526</v>
      </c>
      <c r="N5" t="n">
        <v>29.12</v>
      </c>
      <c r="O5" t="n">
        <v>20386.62</v>
      </c>
      <c r="P5" t="n">
        <v>2931.75</v>
      </c>
      <c r="Q5" t="n">
        <v>3441.55</v>
      </c>
      <c r="R5" t="n">
        <v>1130.77</v>
      </c>
      <c r="S5" t="n">
        <v>300.98</v>
      </c>
      <c r="T5" t="n">
        <v>409161.92</v>
      </c>
      <c r="U5" t="n">
        <v>0.27</v>
      </c>
      <c r="V5" t="n">
        <v>0.84</v>
      </c>
      <c r="W5" t="n">
        <v>57.71</v>
      </c>
      <c r="X5" t="n">
        <v>24.32</v>
      </c>
      <c r="Y5" t="n">
        <v>0.5</v>
      </c>
      <c r="Z5" t="n">
        <v>10</v>
      </c>
      <c r="AA5" t="n">
        <v>8930.13669138902</v>
      </c>
      <c r="AB5" t="n">
        <v>12218.60699098498</v>
      </c>
      <c r="AC5" t="n">
        <v>11052.48028868753</v>
      </c>
      <c r="AD5" t="n">
        <v>8930136.691389021</v>
      </c>
      <c r="AE5" t="n">
        <v>12218606.99098499</v>
      </c>
      <c r="AF5" t="n">
        <v>5.844953411433781e-07</v>
      </c>
      <c r="AG5" t="n">
        <v>2.6896875</v>
      </c>
      <c r="AH5" t="n">
        <v>11052480.28868753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0.4017</v>
      </c>
      <c r="E6" t="n">
        <v>248.94</v>
      </c>
      <c r="F6" t="n">
        <v>233.37</v>
      </c>
      <c r="G6" t="n">
        <v>34.07</v>
      </c>
      <c r="H6" t="n">
        <v>0.54</v>
      </c>
      <c r="I6" t="n">
        <v>411</v>
      </c>
      <c r="J6" t="n">
        <v>164.83</v>
      </c>
      <c r="K6" t="n">
        <v>50.28</v>
      </c>
      <c r="L6" t="n">
        <v>5</v>
      </c>
      <c r="M6" t="n">
        <v>409</v>
      </c>
      <c r="N6" t="n">
        <v>29.55</v>
      </c>
      <c r="O6" t="n">
        <v>20563.61</v>
      </c>
      <c r="P6" t="n">
        <v>2853.98</v>
      </c>
      <c r="Q6" t="n">
        <v>3441.26</v>
      </c>
      <c r="R6" t="n">
        <v>945.54</v>
      </c>
      <c r="S6" t="n">
        <v>300.98</v>
      </c>
      <c r="T6" t="n">
        <v>317130.78</v>
      </c>
      <c r="U6" t="n">
        <v>0.32</v>
      </c>
      <c r="V6" t="n">
        <v>0.86</v>
      </c>
      <c r="W6" t="n">
        <v>57.5</v>
      </c>
      <c r="X6" t="n">
        <v>18.82</v>
      </c>
      <c r="Y6" t="n">
        <v>0.5</v>
      </c>
      <c r="Z6" t="n">
        <v>10</v>
      </c>
      <c r="AA6" t="n">
        <v>8389.78936972325</v>
      </c>
      <c r="AB6" t="n">
        <v>11479.27994704044</v>
      </c>
      <c r="AC6" t="n">
        <v>10383.71358016506</v>
      </c>
      <c r="AD6" t="n">
        <v>8389789.369723251</v>
      </c>
      <c r="AE6" t="n">
        <v>11479279.94704044</v>
      </c>
      <c r="AF6" t="n">
        <v>6.062271586297315e-07</v>
      </c>
      <c r="AG6" t="n">
        <v>2.593125</v>
      </c>
      <c r="AH6" t="n">
        <v>10383713.58016506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0.4113</v>
      </c>
      <c r="E7" t="n">
        <v>243.16</v>
      </c>
      <c r="F7" t="n">
        <v>229.97</v>
      </c>
      <c r="G7" t="n">
        <v>40.94</v>
      </c>
      <c r="H7" t="n">
        <v>0.64</v>
      </c>
      <c r="I7" t="n">
        <v>337</v>
      </c>
      <c r="J7" t="n">
        <v>166.27</v>
      </c>
      <c r="K7" t="n">
        <v>50.28</v>
      </c>
      <c r="L7" t="n">
        <v>6</v>
      </c>
      <c r="M7" t="n">
        <v>335</v>
      </c>
      <c r="N7" t="n">
        <v>29.99</v>
      </c>
      <c r="O7" t="n">
        <v>20741.2</v>
      </c>
      <c r="P7" t="n">
        <v>2802.71</v>
      </c>
      <c r="Q7" t="n">
        <v>3441.23</v>
      </c>
      <c r="R7" t="n">
        <v>829.97</v>
      </c>
      <c r="S7" t="n">
        <v>300.98</v>
      </c>
      <c r="T7" t="n">
        <v>259719.89</v>
      </c>
      <c r="U7" t="n">
        <v>0.36</v>
      </c>
      <c r="V7" t="n">
        <v>0.87</v>
      </c>
      <c r="W7" t="n">
        <v>57.39</v>
      </c>
      <c r="X7" t="n">
        <v>15.43</v>
      </c>
      <c r="Y7" t="n">
        <v>0.5</v>
      </c>
      <c r="Z7" t="n">
        <v>10</v>
      </c>
      <c r="AA7" t="n">
        <v>8054.248745936353</v>
      </c>
      <c r="AB7" t="n">
        <v>11020.1784625676</v>
      </c>
      <c r="AC7" t="n">
        <v>9968.428097017348</v>
      </c>
      <c r="AD7" t="n">
        <v>8054248.745936353</v>
      </c>
      <c r="AE7" t="n">
        <v>11020178.4625676</v>
      </c>
      <c r="AF7" t="n">
        <v>6.207150369539671e-07</v>
      </c>
      <c r="AG7" t="n">
        <v>2.532916666666666</v>
      </c>
      <c r="AH7" t="n">
        <v>9968428.097017348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0.4183</v>
      </c>
      <c r="E8" t="n">
        <v>239.08</v>
      </c>
      <c r="F8" t="n">
        <v>227.57</v>
      </c>
      <c r="G8" t="n">
        <v>47.91</v>
      </c>
      <c r="H8" t="n">
        <v>0.74</v>
      </c>
      <c r="I8" t="n">
        <v>285</v>
      </c>
      <c r="J8" t="n">
        <v>167.72</v>
      </c>
      <c r="K8" t="n">
        <v>50.28</v>
      </c>
      <c r="L8" t="n">
        <v>7</v>
      </c>
      <c r="M8" t="n">
        <v>283</v>
      </c>
      <c r="N8" t="n">
        <v>30.44</v>
      </c>
      <c r="O8" t="n">
        <v>20919.39</v>
      </c>
      <c r="P8" t="n">
        <v>2763.62</v>
      </c>
      <c r="Q8" t="n">
        <v>3441.2</v>
      </c>
      <c r="R8" t="n">
        <v>748.78</v>
      </c>
      <c r="S8" t="n">
        <v>300.98</v>
      </c>
      <c r="T8" t="n">
        <v>219382.03</v>
      </c>
      <c r="U8" t="n">
        <v>0.4</v>
      </c>
      <c r="V8" t="n">
        <v>0.88</v>
      </c>
      <c r="W8" t="n">
        <v>57.3</v>
      </c>
      <c r="X8" t="n">
        <v>13.03</v>
      </c>
      <c r="Y8" t="n">
        <v>0.5</v>
      </c>
      <c r="Z8" t="n">
        <v>10</v>
      </c>
      <c r="AA8" t="n">
        <v>7816.45661940207</v>
      </c>
      <c r="AB8" t="n">
        <v>10694.82078439515</v>
      </c>
      <c r="AC8" t="n">
        <v>9674.122099007314</v>
      </c>
      <c r="AD8" t="n">
        <v>7816456.61940207</v>
      </c>
      <c r="AE8" t="n">
        <v>10694820.78439515</v>
      </c>
      <c r="AF8" t="n">
        <v>6.312791148987222e-07</v>
      </c>
      <c r="AG8" t="n">
        <v>2.490416666666667</v>
      </c>
      <c r="AH8" t="n">
        <v>9674122.099007314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0.4237</v>
      </c>
      <c r="E9" t="n">
        <v>236</v>
      </c>
      <c r="F9" t="n">
        <v>225.75</v>
      </c>
      <c r="G9" t="n">
        <v>55.06</v>
      </c>
      <c r="H9" t="n">
        <v>0.84</v>
      </c>
      <c r="I9" t="n">
        <v>246</v>
      </c>
      <c r="J9" t="n">
        <v>169.17</v>
      </c>
      <c r="K9" t="n">
        <v>50.28</v>
      </c>
      <c r="L9" t="n">
        <v>8</v>
      </c>
      <c r="M9" t="n">
        <v>244</v>
      </c>
      <c r="N9" t="n">
        <v>30.89</v>
      </c>
      <c r="O9" t="n">
        <v>21098.19</v>
      </c>
      <c r="P9" t="n">
        <v>2731.88</v>
      </c>
      <c r="Q9" t="n">
        <v>3441.26</v>
      </c>
      <c r="R9" t="n">
        <v>687.39</v>
      </c>
      <c r="S9" t="n">
        <v>300.98</v>
      </c>
      <c r="T9" t="n">
        <v>188884.8</v>
      </c>
      <c r="U9" t="n">
        <v>0.44</v>
      </c>
      <c r="V9" t="n">
        <v>0.88</v>
      </c>
      <c r="W9" t="n">
        <v>57.23</v>
      </c>
      <c r="X9" t="n">
        <v>11.21</v>
      </c>
      <c r="Y9" t="n">
        <v>0.5</v>
      </c>
      <c r="Z9" t="n">
        <v>10</v>
      </c>
      <c r="AA9" t="n">
        <v>7635.408034496038</v>
      </c>
      <c r="AB9" t="n">
        <v>10447.10212322685</v>
      </c>
      <c r="AC9" t="n">
        <v>9450.045359185604</v>
      </c>
      <c r="AD9" t="n">
        <v>7635408.034496038</v>
      </c>
      <c r="AE9" t="n">
        <v>10447102.12322685</v>
      </c>
      <c r="AF9" t="n">
        <v>6.394285464561047e-07</v>
      </c>
      <c r="AG9" t="n">
        <v>2.458333333333333</v>
      </c>
      <c r="AH9" t="n">
        <v>9450045.359185604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0.4279</v>
      </c>
      <c r="E10" t="n">
        <v>233.72</v>
      </c>
      <c r="F10" t="n">
        <v>224.4</v>
      </c>
      <c r="G10" t="n">
        <v>62.05</v>
      </c>
      <c r="H10" t="n">
        <v>0.9399999999999999</v>
      </c>
      <c r="I10" t="n">
        <v>217</v>
      </c>
      <c r="J10" t="n">
        <v>170.62</v>
      </c>
      <c r="K10" t="n">
        <v>50.28</v>
      </c>
      <c r="L10" t="n">
        <v>9</v>
      </c>
      <c r="M10" t="n">
        <v>215</v>
      </c>
      <c r="N10" t="n">
        <v>31.34</v>
      </c>
      <c r="O10" t="n">
        <v>21277.6</v>
      </c>
      <c r="P10" t="n">
        <v>2705.51</v>
      </c>
      <c r="Q10" t="n">
        <v>3441.06</v>
      </c>
      <c r="R10" t="n">
        <v>641.67</v>
      </c>
      <c r="S10" t="n">
        <v>300.98</v>
      </c>
      <c r="T10" t="n">
        <v>166168.34</v>
      </c>
      <c r="U10" t="n">
        <v>0.47</v>
      </c>
      <c r="V10" t="n">
        <v>0.89</v>
      </c>
      <c r="W10" t="n">
        <v>57.19</v>
      </c>
      <c r="X10" t="n">
        <v>9.869999999999999</v>
      </c>
      <c r="Y10" t="n">
        <v>0.5</v>
      </c>
      <c r="Z10" t="n">
        <v>10</v>
      </c>
      <c r="AA10" t="n">
        <v>7494.906864830017</v>
      </c>
      <c r="AB10" t="n">
        <v>10254.86222441565</v>
      </c>
      <c r="AC10" t="n">
        <v>9276.152566506558</v>
      </c>
      <c r="AD10" t="n">
        <v>7494906.864830017</v>
      </c>
      <c r="AE10" t="n">
        <v>10254862.22441565</v>
      </c>
      <c r="AF10" t="n">
        <v>6.457669932229577e-07</v>
      </c>
      <c r="AG10" t="n">
        <v>2.434583333333333</v>
      </c>
      <c r="AH10" t="n">
        <v>9276152.566506559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0.4312</v>
      </c>
      <c r="E11" t="n">
        <v>231.91</v>
      </c>
      <c r="F11" t="n">
        <v>223.34</v>
      </c>
      <c r="G11" t="n">
        <v>69.06999999999999</v>
      </c>
      <c r="H11" t="n">
        <v>1.03</v>
      </c>
      <c r="I11" t="n">
        <v>194</v>
      </c>
      <c r="J11" t="n">
        <v>172.08</v>
      </c>
      <c r="K11" t="n">
        <v>50.28</v>
      </c>
      <c r="L11" t="n">
        <v>10</v>
      </c>
      <c r="M11" t="n">
        <v>192</v>
      </c>
      <c r="N11" t="n">
        <v>31.8</v>
      </c>
      <c r="O11" t="n">
        <v>21457.64</v>
      </c>
      <c r="P11" t="n">
        <v>2682.57</v>
      </c>
      <c r="Q11" t="n">
        <v>3441.21</v>
      </c>
      <c r="R11" t="n">
        <v>605.99</v>
      </c>
      <c r="S11" t="n">
        <v>300.98</v>
      </c>
      <c r="T11" t="n">
        <v>148442.56</v>
      </c>
      <c r="U11" t="n">
        <v>0.5</v>
      </c>
      <c r="V11" t="n">
        <v>0.89</v>
      </c>
      <c r="W11" t="n">
        <v>57.13</v>
      </c>
      <c r="X11" t="n">
        <v>8.800000000000001</v>
      </c>
      <c r="Y11" t="n">
        <v>0.5</v>
      </c>
      <c r="Z11" t="n">
        <v>10</v>
      </c>
      <c r="AA11" t="n">
        <v>7381.953726407369</v>
      </c>
      <c r="AB11" t="n">
        <v>10100.314757285</v>
      </c>
      <c r="AC11" t="n">
        <v>9136.354892730127</v>
      </c>
      <c r="AD11" t="n">
        <v>7381953.726407369</v>
      </c>
      <c r="AE11" t="n">
        <v>10100314.757285</v>
      </c>
      <c r="AF11" t="n">
        <v>6.507472013969137e-07</v>
      </c>
      <c r="AG11" t="n">
        <v>2.415729166666666</v>
      </c>
      <c r="AH11" t="n">
        <v>9136354.892730128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0.4339</v>
      </c>
      <c r="E12" t="n">
        <v>230.46</v>
      </c>
      <c r="F12" t="n">
        <v>222.5</v>
      </c>
      <c r="G12" t="n">
        <v>76.29000000000001</v>
      </c>
      <c r="H12" t="n">
        <v>1.12</v>
      </c>
      <c r="I12" t="n">
        <v>175</v>
      </c>
      <c r="J12" t="n">
        <v>173.55</v>
      </c>
      <c r="K12" t="n">
        <v>50.28</v>
      </c>
      <c r="L12" t="n">
        <v>11</v>
      </c>
      <c r="M12" t="n">
        <v>173</v>
      </c>
      <c r="N12" t="n">
        <v>32.27</v>
      </c>
      <c r="O12" t="n">
        <v>21638.31</v>
      </c>
      <c r="P12" t="n">
        <v>2662.89</v>
      </c>
      <c r="Q12" t="n">
        <v>3441.06</v>
      </c>
      <c r="R12" t="n">
        <v>577.14</v>
      </c>
      <c r="S12" t="n">
        <v>300.98</v>
      </c>
      <c r="T12" t="n">
        <v>134111.18</v>
      </c>
      <c r="U12" t="n">
        <v>0.52</v>
      </c>
      <c r="V12" t="n">
        <v>0.9</v>
      </c>
      <c r="W12" t="n">
        <v>57.13</v>
      </c>
      <c r="X12" t="n">
        <v>7.97</v>
      </c>
      <c r="Y12" t="n">
        <v>0.5</v>
      </c>
      <c r="Z12" t="n">
        <v>10</v>
      </c>
      <c r="AA12" t="n">
        <v>7289.225246561113</v>
      </c>
      <c r="AB12" t="n">
        <v>9973.439560267529</v>
      </c>
      <c r="AC12" t="n">
        <v>9021.588486445557</v>
      </c>
      <c r="AD12" t="n">
        <v>7289225.246561113</v>
      </c>
      <c r="AE12" t="n">
        <v>9973439.560267529</v>
      </c>
      <c r="AF12" t="n">
        <v>6.548219171756049e-07</v>
      </c>
      <c r="AG12" t="n">
        <v>2.400625</v>
      </c>
      <c r="AH12" t="n">
        <v>9021588.486445557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0.4363</v>
      </c>
      <c r="E13" t="n">
        <v>229.2</v>
      </c>
      <c r="F13" t="n">
        <v>221.75</v>
      </c>
      <c r="G13" t="n">
        <v>83.68000000000001</v>
      </c>
      <c r="H13" t="n">
        <v>1.22</v>
      </c>
      <c r="I13" t="n">
        <v>159</v>
      </c>
      <c r="J13" t="n">
        <v>175.02</v>
      </c>
      <c r="K13" t="n">
        <v>50.28</v>
      </c>
      <c r="L13" t="n">
        <v>12</v>
      </c>
      <c r="M13" t="n">
        <v>157</v>
      </c>
      <c r="N13" t="n">
        <v>32.74</v>
      </c>
      <c r="O13" t="n">
        <v>21819.6</v>
      </c>
      <c r="P13" t="n">
        <v>2644.1</v>
      </c>
      <c r="Q13" t="n">
        <v>3441.1</v>
      </c>
      <c r="R13" t="n">
        <v>552.01</v>
      </c>
      <c r="S13" t="n">
        <v>300.98</v>
      </c>
      <c r="T13" t="n">
        <v>121626.34</v>
      </c>
      <c r="U13" t="n">
        <v>0.55</v>
      </c>
      <c r="V13" t="n">
        <v>0.9</v>
      </c>
      <c r="W13" t="n">
        <v>57.09</v>
      </c>
      <c r="X13" t="n">
        <v>7.21</v>
      </c>
      <c r="Y13" t="n">
        <v>0.5</v>
      </c>
      <c r="Z13" t="n">
        <v>10</v>
      </c>
      <c r="AA13" t="n">
        <v>7205.147248469808</v>
      </c>
      <c r="AB13" t="n">
        <v>9858.40033401951</v>
      </c>
      <c r="AC13" t="n">
        <v>8917.528442492086</v>
      </c>
      <c r="AD13" t="n">
        <v>7205147.248469808</v>
      </c>
      <c r="AE13" t="n">
        <v>9858400.33401951</v>
      </c>
      <c r="AF13" t="n">
        <v>6.584438867566638e-07</v>
      </c>
      <c r="AG13" t="n">
        <v>2.3875</v>
      </c>
      <c r="AH13" t="n">
        <v>8917528.442492086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0.4384</v>
      </c>
      <c r="E14" t="n">
        <v>228.12</v>
      </c>
      <c r="F14" t="n">
        <v>221.09</v>
      </c>
      <c r="G14" t="n">
        <v>90.86</v>
      </c>
      <c r="H14" t="n">
        <v>1.31</v>
      </c>
      <c r="I14" t="n">
        <v>146</v>
      </c>
      <c r="J14" t="n">
        <v>176.49</v>
      </c>
      <c r="K14" t="n">
        <v>50.28</v>
      </c>
      <c r="L14" t="n">
        <v>13</v>
      </c>
      <c r="M14" t="n">
        <v>144</v>
      </c>
      <c r="N14" t="n">
        <v>33.21</v>
      </c>
      <c r="O14" t="n">
        <v>22001.54</v>
      </c>
      <c r="P14" t="n">
        <v>2627.01</v>
      </c>
      <c r="Q14" t="n">
        <v>3440.95</v>
      </c>
      <c r="R14" t="n">
        <v>530.09</v>
      </c>
      <c r="S14" t="n">
        <v>300.98</v>
      </c>
      <c r="T14" t="n">
        <v>110732.67</v>
      </c>
      <c r="U14" t="n">
        <v>0.57</v>
      </c>
      <c r="V14" t="n">
        <v>0.9</v>
      </c>
      <c r="W14" t="n">
        <v>57.06</v>
      </c>
      <c r="X14" t="n">
        <v>6.56</v>
      </c>
      <c r="Y14" t="n">
        <v>0.5</v>
      </c>
      <c r="Z14" t="n">
        <v>10</v>
      </c>
      <c r="AA14" t="n">
        <v>7131.013682324367</v>
      </c>
      <c r="AB14" t="n">
        <v>9756.967518277197</v>
      </c>
      <c r="AC14" t="n">
        <v>8825.776232322372</v>
      </c>
      <c r="AD14" t="n">
        <v>7131013.682324367</v>
      </c>
      <c r="AE14" t="n">
        <v>9756967.518277196</v>
      </c>
      <c r="AF14" t="n">
        <v>6.616131101400904e-07</v>
      </c>
      <c r="AG14" t="n">
        <v>2.37625</v>
      </c>
      <c r="AH14" t="n">
        <v>8825776.232322372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0.4399</v>
      </c>
      <c r="E15" t="n">
        <v>227.3</v>
      </c>
      <c r="F15" t="n">
        <v>220.62</v>
      </c>
      <c r="G15" t="n">
        <v>98.06</v>
      </c>
      <c r="H15" t="n">
        <v>1.4</v>
      </c>
      <c r="I15" t="n">
        <v>135</v>
      </c>
      <c r="J15" t="n">
        <v>177.97</v>
      </c>
      <c r="K15" t="n">
        <v>50.28</v>
      </c>
      <c r="L15" t="n">
        <v>14</v>
      </c>
      <c r="M15" t="n">
        <v>133</v>
      </c>
      <c r="N15" t="n">
        <v>33.69</v>
      </c>
      <c r="O15" t="n">
        <v>22184.13</v>
      </c>
      <c r="P15" t="n">
        <v>2611.33</v>
      </c>
      <c r="Q15" t="n">
        <v>3441.02</v>
      </c>
      <c r="R15" t="n">
        <v>514.9400000000001</v>
      </c>
      <c r="S15" t="n">
        <v>300.98</v>
      </c>
      <c r="T15" t="n">
        <v>103211.82</v>
      </c>
      <c r="U15" t="n">
        <v>0.58</v>
      </c>
      <c r="V15" t="n">
        <v>0.91</v>
      </c>
      <c r="W15" t="n">
        <v>57.03</v>
      </c>
      <c r="X15" t="n">
        <v>6.09</v>
      </c>
      <c r="Y15" t="n">
        <v>0.5</v>
      </c>
      <c r="Z15" t="n">
        <v>10</v>
      </c>
      <c r="AA15" t="n">
        <v>7071.631124442204</v>
      </c>
      <c r="AB15" t="n">
        <v>9675.717682809262</v>
      </c>
      <c r="AC15" t="n">
        <v>8752.280767116637</v>
      </c>
      <c r="AD15" t="n">
        <v>7071631.124442204</v>
      </c>
      <c r="AE15" t="n">
        <v>9675717.682809262</v>
      </c>
      <c r="AF15" t="n">
        <v>6.638768411282522e-07</v>
      </c>
      <c r="AG15" t="n">
        <v>2.367708333333333</v>
      </c>
      <c r="AH15" t="n">
        <v>8752280.767116638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0.4415</v>
      </c>
      <c r="E16" t="n">
        <v>226.52</v>
      </c>
      <c r="F16" t="n">
        <v>220.17</v>
      </c>
      <c r="G16" t="n">
        <v>105.68</v>
      </c>
      <c r="H16" t="n">
        <v>1.48</v>
      </c>
      <c r="I16" t="n">
        <v>125</v>
      </c>
      <c r="J16" t="n">
        <v>179.46</v>
      </c>
      <c r="K16" t="n">
        <v>50.28</v>
      </c>
      <c r="L16" t="n">
        <v>15</v>
      </c>
      <c r="M16" t="n">
        <v>123</v>
      </c>
      <c r="N16" t="n">
        <v>34.18</v>
      </c>
      <c r="O16" t="n">
        <v>22367.38</v>
      </c>
      <c r="P16" t="n">
        <v>2596.51</v>
      </c>
      <c r="Q16" t="n">
        <v>3440.92</v>
      </c>
      <c r="R16" t="n">
        <v>498.96</v>
      </c>
      <c r="S16" t="n">
        <v>300.98</v>
      </c>
      <c r="T16" t="n">
        <v>95270.72</v>
      </c>
      <c r="U16" t="n">
        <v>0.6</v>
      </c>
      <c r="V16" t="n">
        <v>0.91</v>
      </c>
      <c r="W16" t="n">
        <v>57.03</v>
      </c>
      <c r="X16" t="n">
        <v>5.64</v>
      </c>
      <c r="Y16" t="n">
        <v>0.5</v>
      </c>
      <c r="Z16" t="n">
        <v>10</v>
      </c>
      <c r="AA16" t="n">
        <v>7012.933940535679</v>
      </c>
      <c r="AB16" t="n">
        <v>9595.405606251355</v>
      </c>
      <c r="AC16" t="n">
        <v>8679.633562426712</v>
      </c>
      <c r="AD16" t="n">
        <v>7012933.940535679</v>
      </c>
      <c r="AE16" t="n">
        <v>9595405.606251355</v>
      </c>
      <c r="AF16" t="n">
        <v>6.662914875156248e-07</v>
      </c>
      <c r="AG16" t="n">
        <v>2.359583333333334</v>
      </c>
      <c r="AH16" t="n">
        <v>8679633.562426712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0.4427</v>
      </c>
      <c r="E17" t="n">
        <v>225.9</v>
      </c>
      <c r="F17" t="n">
        <v>219.8</v>
      </c>
      <c r="G17" t="n">
        <v>112.72</v>
      </c>
      <c r="H17" t="n">
        <v>1.57</v>
      </c>
      <c r="I17" t="n">
        <v>117</v>
      </c>
      <c r="J17" t="n">
        <v>180.95</v>
      </c>
      <c r="K17" t="n">
        <v>50.28</v>
      </c>
      <c r="L17" t="n">
        <v>16</v>
      </c>
      <c r="M17" t="n">
        <v>115</v>
      </c>
      <c r="N17" t="n">
        <v>34.67</v>
      </c>
      <c r="O17" t="n">
        <v>22551.28</v>
      </c>
      <c r="P17" t="n">
        <v>2582.49</v>
      </c>
      <c r="Q17" t="n">
        <v>3440.96</v>
      </c>
      <c r="R17" t="n">
        <v>487</v>
      </c>
      <c r="S17" t="n">
        <v>300.98</v>
      </c>
      <c r="T17" t="n">
        <v>89330.58</v>
      </c>
      <c r="U17" t="n">
        <v>0.62</v>
      </c>
      <c r="V17" t="n">
        <v>0.91</v>
      </c>
      <c r="W17" t="n">
        <v>57</v>
      </c>
      <c r="X17" t="n">
        <v>5.27</v>
      </c>
      <c r="Y17" t="n">
        <v>0.5</v>
      </c>
      <c r="Z17" t="n">
        <v>10</v>
      </c>
      <c r="AA17" t="n">
        <v>6963.197415857197</v>
      </c>
      <c r="AB17" t="n">
        <v>9527.353898965644</v>
      </c>
      <c r="AC17" t="n">
        <v>8618.076614573183</v>
      </c>
      <c r="AD17" t="n">
        <v>6963197.415857198</v>
      </c>
      <c r="AE17" t="n">
        <v>9527353.898965644</v>
      </c>
      <c r="AF17" t="n">
        <v>6.681024723061542e-07</v>
      </c>
      <c r="AG17" t="n">
        <v>2.353125</v>
      </c>
      <c r="AH17" t="n">
        <v>8618076.614573183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0.4437</v>
      </c>
      <c r="E18" t="n">
        <v>225.36</v>
      </c>
      <c r="F18" t="n">
        <v>219.49</v>
      </c>
      <c r="G18" t="n">
        <v>119.72</v>
      </c>
      <c r="H18" t="n">
        <v>1.65</v>
      </c>
      <c r="I18" t="n">
        <v>110</v>
      </c>
      <c r="J18" t="n">
        <v>182.45</v>
      </c>
      <c r="K18" t="n">
        <v>50.28</v>
      </c>
      <c r="L18" t="n">
        <v>17</v>
      </c>
      <c r="M18" t="n">
        <v>108</v>
      </c>
      <c r="N18" t="n">
        <v>35.17</v>
      </c>
      <c r="O18" t="n">
        <v>22735.98</v>
      </c>
      <c r="P18" t="n">
        <v>2568.15</v>
      </c>
      <c r="Q18" t="n">
        <v>3441.03</v>
      </c>
      <c r="R18" t="n">
        <v>476.15</v>
      </c>
      <c r="S18" t="n">
        <v>300.98</v>
      </c>
      <c r="T18" t="n">
        <v>83943.31</v>
      </c>
      <c r="U18" t="n">
        <v>0.63</v>
      </c>
      <c r="V18" t="n">
        <v>0.91</v>
      </c>
      <c r="W18" t="n">
        <v>57</v>
      </c>
      <c r="X18" t="n">
        <v>4.96</v>
      </c>
      <c r="Y18" t="n">
        <v>0.5</v>
      </c>
      <c r="Z18" t="n">
        <v>10</v>
      </c>
      <c r="AA18" t="n">
        <v>6916.727433830831</v>
      </c>
      <c r="AB18" t="n">
        <v>9463.771619446248</v>
      </c>
      <c r="AC18" t="n">
        <v>8560.562538572829</v>
      </c>
      <c r="AD18" t="n">
        <v>6916727.43383083</v>
      </c>
      <c r="AE18" t="n">
        <v>9463771.619446248</v>
      </c>
      <c r="AF18" t="n">
        <v>6.696116262982621e-07</v>
      </c>
      <c r="AG18" t="n">
        <v>2.3475</v>
      </c>
      <c r="AH18" t="n">
        <v>8560562.538572829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0.4448</v>
      </c>
      <c r="E19" t="n">
        <v>224.81</v>
      </c>
      <c r="F19" t="n">
        <v>219.17</v>
      </c>
      <c r="G19" t="n">
        <v>127.67</v>
      </c>
      <c r="H19" t="n">
        <v>1.74</v>
      </c>
      <c r="I19" t="n">
        <v>103</v>
      </c>
      <c r="J19" t="n">
        <v>183.95</v>
      </c>
      <c r="K19" t="n">
        <v>50.28</v>
      </c>
      <c r="L19" t="n">
        <v>18</v>
      </c>
      <c r="M19" t="n">
        <v>101</v>
      </c>
      <c r="N19" t="n">
        <v>35.67</v>
      </c>
      <c r="O19" t="n">
        <v>22921.24</v>
      </c>
      <c r="P19" t="n">
        <v>2554.85</v>
      </c>
      <c r="Q19" t="n">
        <v>3440.99</v>
      </c>
      <c r="R19" t="n">
        <v>464.98</v>
      </c>
      <c r="S19" t="n">
        <v>300.98</v>
      </c>
      <c r="T19" t="n">
        <v>78390.78</v>
      </c>
      <c r="U19" t="n">
        <v>0.65</v>
      </c>
      <c r="V19" t="n">
        <v>0.91</v>
      </c>
      <c r="W19" t="n">
        <v>57</v>
      </c>
      <c r="X19" t="n">
        <v>4.64</v>
      </c>
      <c r="Y19" t="n">
        <v>0.5</v>
      </c>
      <c r="Z19" t="n">
        <v>10</v>
      </c>
      <c r="AA19" t="n">
        <v>6870.874299100982</v>
      </c>
      <c r="AB19" t="n">
        <v>9401.033337611329</v>
      </c>
      <c r="AC19" t="n">
        <v>8503.811910302509</v>
      </c>
      <c r="AD19" t="n">
        <v>6870874.299100982</v>
      </c>
      <c r="AE19" t="n">
        <v>9401033.337611329</v>
      </c>
      <c r="AF19" t="n">
        <v>6.712716956895807e-07</v>
      </c>
      <c r="AG19" t="n">
        <v>2.341770833333333</v>
      </c>
      <c r="AH19" t="n">
        <v>8503811.910302509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0.4456</v>
      </c>
      <c r="E20" t="n">
        <v>224.4</v>
      </c>
      <c r="F20" t="n">
        <v>218.94</v>
      </c>
      <c r="G20" t="n">
        <v>135.43</v>
      </c>
      <c r="H20" t="n">
        <v>1.82</v>
      </c>
      <c r="I20" t="n">
        <v>97</v>
      </c>
      <c r="J20" t="n">
        <v>185.46</v>
      </c>
      <c r="K20" t="n">
        <v>50.28</v>
      </c>
      <c r="L20" t="n">
        <v>19</v>
      </c>
      <c r="M20" t="n">
        <v>95</v>
      </c>
      <c r="N20" t="n">
        <v>36.18</v>
      </c>
      <c r="O20" t="n">
        <v>23107.19</v>
      </c>
      <c r="P20" t="n">
        <v>2544.26</v>
      </c>
      <c r="Q20" t="n">
        <v>3440.99</v>
      </c>
      <c r="R20" t="n">
        <v>457.58</v>
      </c>
      <c r="S20" t="n">
        <v>300.98</v>
      </c>
      <c r="T20" t="n">
        <v>74724.38</v>
      </c>
      <c r="U20" t="n">
        <v>0.66</v>
      </c>
      <c r="V20" t="n">
        <v>0.91</v>
      </c>
      <c r="W20" t="n">
        <v>56.98</v>
      </c>
      <c r="X20" t="n">
        <v>4.42</v>
      </c>
      <c r="Y20" t="n">
        <v>0.5</v>
      </c>
      <c r="Z20" t="n">
        <v>10</v>
      </c>
      <c r="AA20" t="n">
        <v>6835.899149803406</v>
      </c>
      <c r="AB20" t="n">
        <v>9353.178795347694</v>
      </c>
      <c r="AC20" t="n">
        <v>8460.524538388245</v>
      </c>
      <c r="AD20" t="n">
        <v>6835899.149803406</v>
      </c>
      <c r="AE20" t="n">
        <v>9353178.795347694</v>
      </c>
      <c r="AF20" t="n">
        <v>6.72479018883267e-07</v>
      </c>
      <c r="AG20" t="n">
        <v>2.3375</v>
      </c>
      <c r="AH20" t="n">
        <v>8460524.538388245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0.4464</v>
      </c>
      <c r="E21" t="n">
        <v>223.99</v>
      </c>
      <c r="F21" t="n">
        <v>218.7</v>
      </c>
      <c r="G21" t="n">
        <v>142.63</v>
      </c>
      <c r="H21" t="n">
        <v>1.9</v>
      </c>
      <c r="I21" t="n">
        <v>92</v>
      </c>
      <c r="J21" t="n">
        <v>186.97</v>
      </c>
      <c r="K21" t="n">
        <v>50.28</v>
      </c>
      <c r="L21" t="n">
        <v>20</v>
      </c>
      <c r="M21" t="n">
        <v>90</v>
      </c>
      <c r="N21" t="n">
        <v>36.69</v>
      </c>
      <c r="O21" t="n">
        <v>23293.82</v>
      </c>
      <c r="P21" t="n">
        <v>2529.35</v>
      </c>
      <c r="Q21" t="n">
        <v>3440.92</v>
      </c>
      <c r="R21" t="n">
        <v>449.24</v>
      </c>
      <c r="S21" t="n">
        <v>300.98</v>
      </c>
      <c r="T21" t="n">
        <v>70577.98</v>
      </c>
      <c r="U21" t="n">
        <v>0.67</v>
      </c>
      <c r="V21" t="n">
        <v>0.91</v>
      </c>
      <c r="W21" t="n">
        <v>56.98</v>
      </c>
      <c r="X21" t="n">
        <v>4.18</v>
      </c>
      <c r="Y21" t="n">
        <v>0.5</v>
      </c>
      <c r="Z21" t="n">
        <v>10</v>
      </c>
      <c r="AA21" t="n">
        <v>6792.538444848785</v>
      </c>
      <c r="AB21" t="n">
        <v>9293.850765889487</v>
      </c>
      <c r="AC21" t="n">
        <v>8406.858692794118</v>
      </c>
      <c r="AD21" t="n">
        <v>6792538.444848785</v>
      </c>
      <c r="AE21" t="n">
        <v>9293850.765889486</v>
      </c>
      <c r="AF21" t="n">
        <v>6.736863420769534e-07</v>
      </c>
      <c r="AG21" t="n">
        <v>2.333229166666667</v>
      </c>
      <c r="AH21" t="n">
        <v>8406858.692794118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0.4473</v>
      </c>
      <c r="E22" t="n">
        <v>223.57</v>
      </c>
      <c r="F22" t="n">
        <v>218.44</v>
      </c>
      <c r="G22" t="n">
        <v>150.65</v>
      </c>
      <c r="H22" t="n">
        <v>1.98</v>
      </c>
      <c r="I22" t="n">
        <v>87</v>
      </c>
      <c r="J22" t="n">
        <v>188.49</v>
      </c>
      <c r="K22" t="n">
        <v>50.28</v>
      </c>
      <c r="L22" t="n">
        <v>21</v>
      </c>
      <c r="M22" t="n">
        <v>85</v>
      </c>
      <c r="N22" t="n">
        <v>37.21</v>
      </c>
      <c r="O22" t="n">
        <v>23481.16</v>
      </c>
      <c r="P22" t="n">
        <v>2516.49</v>
      </c>
      <c r="Q22" t="n">
        <v>3440.96</v>
      </c>
      <c r="R22" t="n">
        <v>440.39</v>
      </c>
      <c r="S22" t="n">
        <v>300.98</v>
      </c>
      <c r="T22" t="n">
        <v>66178.10000000001</v>
      </c>
      <c r="U22" t="n">
        <v>0.68</v>
      </c>
      <c r="V22" t="n">
        <v>0.91</v>
      </c>
      <c r="W22" t="n">
        <v>56.97</v>
      </c>
      <c r="X22" t="n">
        <v>3.91</v>
      </c>
      <c r="Y22" t="n">
        <v>0.5</v>
      </c>
      <c r="Z22" t="n">
        <v>10</v>
      </c>
      <c r="AA22" t="n">
        <v>6751.647171359477</v>
      </c>
      <c r="AB22" t="n">
        <v>9237.901521505744</v>
      </c>
      <c r="AC22" t="n">
        <v>8356.249165769103</v>
      </c>
      <c r="AD22" t="n">
        <v>6751647.171359478</v>
      </c>
      <c r="AE22" t="n">
        <v>9237901.521505745</v>
      </c>
      <c r="AF22" t="n">
        <v>6.750445806698504e-07</v>
      </c>
      <c r="AG22" t="n">
        <v>2.328854166666666</v>
      </c>
      <c r="AH22" t="n">
        <v>8356249.165769103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0.4479</v>
      </c>
      <c r="E23" t="n">
        <v>223.27</v>
      </c>
      <c r="F23" t="n">
        <v>218.27</v>
      </c>
      <c r="G23" t="n">
        <v>157.79</v>
      </c>
      <c r="H23" t="n">
        <v>2.05</v>
      </c>
      <c r="I23" t="n">
        <v>83</v>
      </c>
      <c r="J23" t="n">
        <v>190.01</v>
      </c>
      <c r="K23" t="n">
        <v>50.28</v>
      </c>
      <c r="L23" t="n">
        <v>22</v>
      </c>
      <c r="M23" t="n">
        <v>81</v>
      </c>
      <c r="N23" t="n">
        <v>37.74</v>
      </c>
      <c r="O23" t="n">
        <v>23669.2</v>
      </c>
      <c r="P23" t="n">
        <v>2507.17</v>
      </c>
      <c r="Q23" t="n">
        <v>3440.99</v>
      </c>
      <c r="R23" t="n">
        <v>434.53</v>
      </c>
      <c r="S23" t="n">
        <v>300.98</v>
      </c>
      <c r="T23" t="n">
        <v>63268.66</v>
      </c>
      <c r="U23" t="n">
        <v>0.6899999999999999</v>
      </c>
      <c r="V23" t="n">
        <v>0.92</v>
      </c>
      <c r="W23" t="n">
        <v>56.97</v>
      </c>
      <c r="X23" t="n">
        <v>3.74</v>
      </c>
      <c r="Y23" t="n">
        <v>0.5</v>
      </c>
      <c r="Z23" t="n">
        <v>10</v>
      </c>
      <c r="AA23" t="n">
        <v>6723.053587095137</v>
      </c>
      <c r="AB23" t="n">
        <v>9198.778518055364</v>
      </c>
      <c r="AC23" t="n">
        <v>8320.860006858549</v>
      </c>
      <c r="AD23" t="n">
        <v>6723053.587095137</v>
      </c>
      <c r="AE23" t="n">
        <v>9198778.518055364</v>
      </c>
      <c r="AF23" t="n">
        <v>6.759500730651151e-07</v>
      </c>
      <c r="AG23" t="n">
        <v>2.325729166666667</v>
      </c>
      <c r="AH23" t="n">
        <v>8320860.006858549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0.4485</v>
      </c>
      <c r="E24" t="n">
        <v>222.98</v>
      </c>
      <c r="F24" t="n">
        <v>218.11</v>
      </c>
      <c r="G24" t="n">
        <v>165.65</v>
      </c>
      <c r="H24" t="n">
        <v>2.13</v>
      </c>
      <c r="I24" t="n">
        <v>79</v>
      </c>
      <c r="J24" t="n">
        <v>191.55</v>
      </c>
      <c r="K24" t="n">
        <v>50.28</v>
      </c>
      <c r="L24" t="n">
        <v>23</v>
      </c>
      <c r="M24" t="n">
        <v>77</v>
      </c>
      <c r="N24" t="n">
        <v>38.27</v>
      </c>
      <c r="O24" t="n">
        <v>23857.96</v>
      </c>
      <c r="P24" t="n">
        <v>2494.3</v>
      </c>
      <c r="Q24" t="n">
        <v>3440.95</v>
      </c>
      <c r="R24" t="n">
        <v>429.26</v>
      </c>
      <c r="S24" t="n">
        <v>300.98</v>
      </c>
      <c r="T24" t="n">
        <v>60652.98</v>
      </c>
      <c r="U24" t="n">
        <v>0.7</v>
      </c>
      <c r="V24" t="n">
        <v>0.92</v>
      </c>
      <c r="W24" t="n">
        <v>56.96</v>
      </c>
      <c r="X24" t="n">
        <v>3.58</v>
      </c>
      <c r="Y24" t="n">
        <v>0.5</v>
      </c>
      <c r="Z24" t="n">
        <v>10</v>
      </c>
      <c r="AA24" t="n">
        <v>6687.729064852146</v>
      </c>
      <c r="AB24" t="n">
        <v>9150.445948314564</v>
      </c>
      <c r="AC24" t="n">
        <v>8277.140229738625</v>
      </c>
      <c r="AD24" t="n">
        <v>6687729.064852146</v>
      </c>
      <c r="AE24" t="n">
        <v>9150445.948314564</v>
      </c>
      <c r="AF24" t="n">
        <v>6.768555654603799e-07</v>
      </c>
      <c r="AG24" t="n">
        <v>2.322708333333333</v>
      </c>
      <c r="AH24" t="n">
        <v>8277140.229738626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0.4492</v>
      </c>
      <c r="E25" t="n">
        <v>222.63</v>
      </c>
      <c r="F25" t="n">
        <v>217.89</v>
      </c>
      <c r="G25" t="n">
        <v>174.31</v>
      </c>
      <c r="H25" t="n">
        <v>2.21</v>
      </c>
      <c r="I25" t="n">
        <v>75</v>
      </c>
      <c r="J25" t="n">
        <v>193.08</v>
      </c>
      <c r="K25" t="n">
        <v>50.28</v>
      </c>
      <c r="L25" t="n">
        <v>24</v>
      </c>
      <c r="M25" t="n">
        <v>73</v>
      </c>
      <c r="N25" t="n">
        <v>38.8</v>
      </c>
      <c r="O25" t="n">
        <v>24047.45</v>
      </c>
      <c r="P25" t="n">
        <v>2482.22</v>
      </c>
      <c r="Q25" t="n">
        <v>3440.9</v>
      </c>
      <c r="R25" t="n">
        <v>421.61</v>
      </c>
      <c r="S25" t="n">
        <v>300.98</v>
      </c>
      <c r="T25" t="n">
        <v>56850.15</v>
      </c>
      <c r="U25" t="n">
        <v>0.71</v>
      </c>
      <c r="V25" t="n">
        <v>0.92</v>
      </c>
      <c r="W25" t="n">
        <v>56.96</v>
      </c>
      <c r="X25" t="n">
        <v>3.37</v>
      </c>
      <c r="Y25" t="n">
        <v>0.5</v>
      </c>
      <c r="Z25" t="n">
        <v>10</v>
      </c>
      <c r="AA25" t="n">
        <v>6652.044829618341</v>
      </c>
      <c r="AB25" t="n">
        <v>9101.621203390321</v>
      </c>
      <c r="AC25" t="n">
        <v>8232.975249943995</v>
      </c>
      <c r="AD25" t="n">
        <v>6652044.829618341</v>
      </c>
      <c r="AE25" t="n">
        <v>9101621.203390321</v>
      </c>
      <c r="AF25" t="n">
        <v>6.779119732548553e-07</v>
      </c>
      <c r="AG25" t="n">
        <v>2.3190625</v>
      </c>
      <c r="AH25" t="n">
        <v>8232975.249943994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0.4496</v>
      </c>
      <c r="E26" t="n">
        <v>222.43</v>
      </c>
      <c r="F26" t="n">
        <v>217.78</v>
      </c>
      <c r="G26" t="n">
        <v>181.48</v>
      </c>
      <c r="H26" t="n">
        <v>2.28</v>
      </c>
      <c r="I26" t="n">
        <v>72</v>
      </c>
      <c r="J26" t="n">
        <v>194.62</v>
      </c>
      <c r="K26" t="n">
        <v>50.28</v>
      </c>
      <c r="L26" t="n">
        <v>25</v>
      </c>
      <c r="M26" t="n">
        <v>70</v>
      </c>
      <c r="N26" t="n">
        <v>39.34</v>
      </c>
      <c r="O26" t="n">
        <v>24237.67</v>
      </c>
      <c r="P26" t="n">
        <v>2472.32</v>
      </c>
      <c r="Q26" t="n">
        <v>3440.95</v>
      </c>
      <c r="R26" t="n">
        <v>417.99</v>
      </c>
      <c r="S26" t="n">
        <v>300.98</v>
      </c>
      <c r="T26" t="n">
        <v>55053.09</v>
      </c>
      <c r="U26" t="n">
        <v>0.72</v>
      </c>
      <c r="V26" t="n">
        <v>0.92</v>
      </c>
      <c r="W26" t="n">
        <v>56.95</v>
      </c>
      <c r="X26" t="n">
        <v>3.25</v>
      </c>
      <c r="Y26" t="n">
        <v>0.5</v>
      </c>
      <c r="Z26" t="n">
        <v>10</v>
      </c>
      <c r="AA26" t="n">
        <v>6626.031341064512</v>
      </c>
      <c r="AB26" t="n">
        <v>9066.02840071685</v>
      </c>
      <c r="AC26" t="n">
        <v>8200.779374402868</v>
      </c>
      <c r="AD26" t="n">
        <v>6626031.341064512</v>
      </c>
      <c r="AE26" t="n">
        <v>9066028.400716851</v>
      </c>
      <c r="AF26" t="n">
        <v>6.785156348516985e-07</v>
      </c>
      <c r="AG26" t="n">
        <v>2.316979166666667</v>
      </c>
      <c r="AH26" t="n">
        <v>8200779.374402869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0.4501</v>
      </c>
      <c r="E27" t="n">
        <v>222.17</v>
      </c>
      <c r="F27" t="n">
        <v>217.62</v>
      </c>
      <c r="G27" t="n">
        <v>189.24</v>
      </c>
      <c r="H27" t="n">
        <v>2.35</v>
      </c>
      <c r="I27" t="n">
        <v>69</v>
      </c>
      <c r="J27" t="n">
        <v>196.17</v>
      </c>
      <c r="K27" t="n">
        <v>50.28</v>
      </c>
      <c r="L27" t="n">
        <v>26</v>
      </c>
      <c r="M27" t="n">
        <v>67</v>
      </c>
      <c r="N27" t="n">
        <v>39.89</v>
      </c>
      <c r="O27" t="n">
        <v>24428.62</v>
      </c>
      <c r="P27" t="n">
        <v>2460.45</v>
      </c>
      <c r="Q27" t="n">
        <v>3440.91</v>
      </c>
      <c r="R27" t="n">
        <v>413.22</v>
      </c>
      <c r="S27" t="n">
        <v>300.98</v>
      </c>
      <c r="T27" t="n">
        <v>52683.94</v>
      </c>
      <c r="U27" t="n">
        <v>0.73</v>
      </c>
      <c r="V27" t="n">
        <v>0.92</v>
      </c>
      <c r="W27" t="n">
        <v>56.93</v>
      </c>
      <c r="X27" t="n">
        <v>3.1</v>
      </c>
      <c r="Y27" t="n">
        <v>0.5</v>
      </c>
      <c r="Z27" t="n">
        <v>10</v>
      </c>
      <c r="AA27" t="n">
        <v>6594.36728942566</v>
      </c>
      <c r="AB27" t="n">
        <v>9022.704248345202</v>
      </c>
      <c r="AC27" t="n">
        <v>8161.590018327742</v>
      </c>
      <c r="AD27" t="n">
        <v>6594367.28942566</v>
      </c>
      <c r="AE27" t="n">
        <v>9022704.248345202</v>
      </c>
      <c r="AF27" t="n">
        <v>6.792702118477524e-07</v>
      </c>
      <c r="AG27" t="n">
        <v>2.314270833333333</v>
      </c>
      <c r="AH27" t="n">
        <v>8161590.018327742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0.4505</v>
      </c>
      <c r="E28" t="n">
        <v>221.96</v>
      </c>
      <c r="F28" t="n">
        <v>217.51</v>
      </c>
      <c r="G28" t="n">
        <v>197.74</v>
      </c>
      <c r="H28" t="n">
        <v>2.42</v>
      </c>
      <c r="I28" t="n">
        <v>66</v>
      </c>
      <c r="J28" t="n">
        <v>197.73</v>
      </c>
      <c r="K28" t="n">
        <v>50.28</v>
      </c>
      <c r="L28" t="n">
        <v>27</v>
      </c>
      <c r="M28" t="n">
        <v>64</v>
      </c>
      <c r="N28" t="n">
        <v>40.45</v>
      </c>
      <c r="O28" t="n">
        <v>24620.33</v>
      </c>
      <c r="P28" t="n">
        <v>2449.7</v>
      </c>
      <c r="Q28" t="n">
        <v>3440.92</v>
      </c>
      <c r="R28" t="n">
        <v>409.16</v>
      </c>
      <c r="S28" t="n">
        <v>300.98</v>
      </c>
      <c r="T28" t="n">
        <v>50665.77</v>
      </c>
      <c r="U28" t="n">
        <v>0.74</v>
      </c>
      <c r="V28" t="n">
        <v>0.92</v>
      </c>
      <c r="W28" t="n">
        <v>56.93</v>
      </c>
      <c r="X28" t="n">
        <v>2.98</v>
      </c>
      <c r="Y28" t="n">
        <v>0.5</v>
      </c>
      <c r="Z28" t="n">
        <v>10</v>
      </c>
      <c r="AA28" t="n">
        <v>6566.813802818027</v>
      </c>
      <c r="AB28" t="n">
        <v>8985.004352394597</v>
      </c>
      <c r="AC28" t="n">
        <v>8127.48814753453</v>
      </c>
      <c r="AD28" t="n">
        <v>6566813.802818027</v>
      </c>
      <c r="AE28" t="n">
        <v>8985004.352394598</v>
      </c>
      <c r="AF28" t="n">
        <v>6.798738734445956e-07</v>
      </c>
      <c r="AG28" t="n">
        <v>2.312083333333333</v>
      </c>
      <c r="AH28" t="n">
        <v>8127488.14753453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0.4508</v>
      </c>
      <c r="E29" t="n">
        <v>221.82</v>
      </c>
      <c r="F29" t="n">
        <v>217.44</v>
      </c>
      <c r="G29" t="n">
        <v>203.85</v>
      </c>
      <c r="H29" t="n">
        <v>2.49</v>
      </c>
      <c r="I29" t="n">
        <v>64</v>
      </c>
      <c r="J29" t="n">
        <v>199.29</v>
      </c>
      <c r="K29" t="n">
        <v>50.28</v>
      </c>
      <c r="L29" t="n">
        <v>28</v>
      </c>
      <c r="M29" t="n">
        <v>62</v>
      </c>
      <c r="N29" t="n">
        <v>41.01</v>
      </c>
      <c r="O29" t="n">
        <v>24812.8</v>
      </c>
      <c r="P29" t="n">
        <v>2442.35</v>
      </c>
      <c r="Q29" t="n">
        <v>3440.93</v>
      </c>
      <c r="R29" t="n">
        <v>406.44</v>
      </c>
      <c r="S29" t="n">
        <v>300.98</v>
      </c>
      <c r="T29" t="n">
        <v>49319.19</v>
      </c>
      <c r="U29" t="n">
        <v>0.74</v>
      </c>
      <c r="V29" t="n">
        <v>0.92</v>
      </c>
      <c r="W29" t="n">
        <v>56.93</v>
      </c>
      <c r="X29" t="n">
        <v>2.91</v>
      </c>
      <c r="Y29" t="n">
        <v>0.5</v>
      </c>
      <c r="Z29" t="n">
        <v>10</v>
      </c>
      <c r="AA29" t="n">
        <v>6547.662209490277</v>
      </c>
      <c r="AB29" t="n">
        <v>8958.800297494901</v>
      </c>
      <c r="AC29" t="n">
        <v>8103.784970856837</v>
      </c>
      <c r="AD29" t="n">
        <v>6547662.209490277</v>
      </c>
      <c r="AE29" t="n">
        <v>8958800.297494901</v>
      </c>
      <c r="AF29" t="n">
        <v>6.803266196422279e-07</v>
      </c>
      <c r="AG29" t="n">
        <v>2.310625</v>
      </c>
      <c r="AH29" t="n">
        <v>8103784.970856837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0.4514</v>
      </c>
      <c r="E30" t="n">
        <v>221.55</v>
      </c>
      <c r="F30" t="n">
        <v>217.26</v>
      </c>
      <c r="G30" t="n">
        <v>213.7</v>
      </c>
      <c r="H30" t="n">
        <v>2.56</v>
      </c>
      <c r="I30" t="n">
        <v>61</v>
      </c>
      <c r="J30" t="n">
        <v>200.85</v>
      </c>
      <c r="K30" t="n">
        <v>50.28</v>
      </c>
      <c r="L30" t="n">
        <v>29</v>
      </c>
      <c r="M30" t="n">
        <v>59</v>
      </c>
      <c r="N30" t="n">
        <v>41.57</v>
      </c>
      <c r="O30" t="n">
        <v>25006.03</v>
      </c>
      <c r="P30" t="n">
        <v>2427.22</v>
      </c>
      <c r="Q30" t="n">
        <v>3440.91</v>
      </c>
      <c r="R30" t="n">
        <v>400.92</v>
      </c>
      <c r="S30" t="n">
        <v>300.98</v>
      </c>
      <c r="T30" t="n">
        <v>46570.78</v>
      </c>
      <c r="U30" t="n">
        <v>0.75</v>
      </c>
      <c r="V30" t="n">
        <v>0.92</v>
      </c>
      <c r="W30" t="n">
        <v>56.92</v>
      </c>
      <c r="X30" t="n">
        <v>2.73</v>
      </c>
      <c r="Y30" t="n">
        <v>0.5</v>
      </c>
      <c r="Z30" t="n">
        <v>10</v>
      </c>
      <c r="AA30" t="n">
        <v>6508.271540307151</v>
      </c>
      <c r="AB30" t="n">
        <v>8904.904246124868</v>
      </c>
      <c r="AC30" t="n">
        <v>8055.032682985979</v>
      </c>
      <c r="AD30" t="n">
        <v>6508271.54030715</v>
      </c>
      <c r="AE30" t="n">
        <v>8904904.246124867</v>
      </c>
      <c r="AF30" t="n">
        <v>6.812321120374927e-07</v>
      </c>
      <c r="AG30" t="n">
        <v>2.3078125</v>
      </c>
      <c r="AH30" t="n">
        <v>8055032.682985979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0.4517</v>
      </c>
      <c r="E31" t="n">
        <v>221.39</v>
      </c>
      <c r="F31" t="n">
        <v>217.17</v>
      </c>
      <c r="G31" t="n">
        <v>220.85</v>
      </c>
      <c r="H31" t="n">
        <v>2.63</v>
      </c>
      <c r="I31" t="n">
        <v>59</v>
      </c>
      <c r="J31" t="n">
        <v>202.43</v>
      </c>
      <c r="K31" t="n">
        <v>50.28</v>
      </c>
      <c r="L31" t="n">
        <v>30</v>
      </c>
      <c r="M31" t="n">
        <v>57</v>
      </c>
      <c r="N31" t="n">
        <v>42.15</v>
      </c>
      <c r="O31" t="n">
        <v>25200.04</v>
      </c>
      <c r="P31" t="n">
        <v>2417.29</v>
      </c>
      <c r="Q31" t="n">
        <v>3440.92</v>
      </c>
      <c r="R31" t="n">
        <v>397.31</v>
      </c>
      <c r="S31" t="n">
        <v>300.98</v>
      </c>
      <c r="T31" t="n">
        <v>44777.24</v>
      </c>
      <c r="U31" t="n">
        <v>0.76</v>
      </c>
      <c r="V31" t="n">
        <v>0.92</v>
      </c>
      <c r="W31" t="n">
        <v>56.92</v>
      </c>
      <c r="X31" t="n">
        <v>2.64</v>
      </c>
      <c r="Y31" t="n">
        <v>0.5</v>
      </c>
      <c r="Z31" t="n">
        <v>10</v>
      </c>
      <c r="AA31" t="n">
        <v>6484.055830743947</v>
      </c>
      <c r="AB31" t="n">
        <v>8871.771243978783</v>
      </c>
      <c r="AC31" t="n">
        <v>8025.061848062258</v>
      </c>
      <c r="AD31" t="n">
        <v>6484055.830743947</v>
      </c>
      <c r="AE31" t="n">
        <v>8871771.243978783</v>
      </c>
      <c r="AF31" t="n">
        <v>6.81684858235125e-07</v>
      </c>
      <c r="AG31" t="n">
        <v>2.306145833333333</v>
      </c>
      <c r="AH31" t="n">
        <v>8025061.848062258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0.452</v>
      </c>
      <c r="E32" t="n">
        <v>221.26</v>
      </c>
      <c r="F32" t="n">
        <v>217.1</v>
      </c>
      <c r="G32" t="n">
        <v>228.52</v>
      </c>
      <c r="H32" t="n">
        <v>2.7</v>
      </c>
      <c r="I32" t="n">
        <v>57</v>
      </c>
      <c r="J32" t="n">
        <v>204.01</v>
      </c>
      <c r="K32" t="n">
        <v>50.28</v>
      </c>
      <c r="L32" t="n">
        <v>31</v>
      </c>
      <c r="M32" t="n">
        <v>55</v>
      </c>
      <c r="N32" t="n">
        <v>42.73</v>
      </c>
      <c r="O32" t="n">
        <v>25394.96</v>
      </c>
      <c r="P32" t="n">
        <v>2408.86</v>
      </c>
      <c r="Q32" t="n">
        <v>3440.93</v>
      </c>
      <c r="R32" t="n">
        <v>395.06</v>
      </c>
      <c r="S32" t="n">
        <v>300.98</v>
      </c>
      <c r="T32" t="n">
        <v>43663.3</v>
      </c>
      <c r="U32" t="n">
        <v>0.76</v>
      </c>
      <c r="V32" t="n">
        <v>0.92</v>
      </c>
      <c r="W32" t="n">
        <v>56.92</v>
      </c>
      <c r="X32" t="n">
        <v>2.57</v>
      </c>
      <c r="Y32" t="n">
        <v>0.5</v>
      </c>
      <c r="Z32" t="n">
        <v>10</v>
      </c>
      <c r="AA32" t="n">
        <v>6462.929821839223</v>
      </c>
      <c r="AB32" t="n">
        <v>8842.865706581604</v>
      </c>
      <c r="AC32" t="n">
        <v>7998.915014585091</v>
      </c>
      <c r="AD32" t="n">
        <v>6462929.821839224</v>
      </c>
      <c r="AE32" t="n">
        <v>8842865.706581604</v>
      </c>
      <c r="AF32" t="n">
        <v>6.821376044327574e-07</v>
      </c>
      <c r="AG32" t="n">
        <v>2.304791666666667</v>
      </c>
      <c r="AH32" t="n">
        <v>7998915.014585091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0.4523</v>
      </c>
      <c r="E33" t="n">
        <v>221.08</v>
      </c>
      <c r="F33" t="n">
        <v>216.98</v>
      </c>
      <c r="G33" t="n">
        <v>236.71</v>
      </c>
      <c r="H33" t="n">
        <v>2.76</v>
      </c>
      <c r="I33" t="n">
        <v>55</v>
      </c>
      <c r="J33" t="n">
        <v>205.59</v>
      </c>
      <c r="K33" t="n">
        <v>50.28</v>
      </c>
      <c r="L33" t="n">
        <v>32</v>
      </c>
      <c r="M33" t="n">
        <v>53</v>
      </c>
      <c r="N33" t="n">
        <v>43.31</v>
      </c>
      <c r="O33" t="n">
        <v>25590.57</v>
      </c>
      <c r="P33" t="n">
        <v>2398.98</v>
      </c>
      <c r="Q33" t="n">
        <v>3440.95</v>
      </c>
      <c r="R33" t="n">
        <v>391.18</v>
      </c>
      <c r="S33" t="n">
        <v>300.98</v>
      </c>
      <c r="T33" t="n">
        <v>41732.06</v>
      </c>
      <c r="U33" t="n">
        <v>0.77</v>
      </c>
      <c r="V33" t="n">
        <v>0.92</v>
      </c>
      <c r="W33" t="n">
        <v>56.91</v>
      </c>
      <c r="X33" t="n">
        <v>2.45</v>
      </c>
      <c r="Y33" t="n">
        <v>0.5</v>
      </c>
      <c r="Z33" t="n">
        <v>10</v>
      </c>
      <c r="AA33" t="n">
        <v>6438.621426988585</v>
      </c>
      <c r="AB33" t="n">
        <v>8809.605888336266</v>
      </c>
      <c r="AC33" t="n">
        <v>7968.829466712639</v>
      </c>
      <c r="AD33" t="n">
        <v>6438621.426988585</v>
      </c>
      <c r="AE33" t="n">
        <v>8809605.888336265</v>
      </c>
      <c r="AF33" t="n">
        <v>6.825903506303897e-07</v>
      </c>
      <c r="AG33" t="n">
        <v>2.302916666666667</v>
      </c>
      <c r="AH33" t="n">
        <v>7968829.46671264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0.4526</v>
      </c>
      <c r="E34" t="n">
        <v>220.93</v>
      </c>
      <c r="F34" t="n">
        <v>216.9</v>
      </c>
      <c r="G34" t="n">
        <v>245.54</v>
      </c>
      <c r="H34" t="n">
        <v>2.83</v>
      </c>
      <c r="I34" t="n">
        <v>53</v>
      </c>
      <c r="J34" t="n">
        <v>207.19</v>
      </c>
      <c r="K34" t="n">
        <v>50.28</v>
      </c>
      <c r="L34" t="n">
        <v>33</v>
      </c>
      <c r="M34" t="n">
        <v>51</v>
      </c>
      <c r="N34" t="n">
        <v>43.91</v>
      </c>
      <c r="O34" t="n">
        <v>25786.97</v>
      </c>
      <c r="P34" t="n">
        <v>2386.26</v>
      </c>
      <c r="Q34" t="n">
        <v>3440.98</v>
      </c>
      <c r="R34" t="n">
        <v>388.28</v>
      </c>
      <c r="S34" t="n">
        <v>300.98</v>
      </c>
      <c r="T34" t="n">
        <v>40291.97</v>
      </c>
      <c r="U34" t="n">
        <v>0.78</v>
      </c>
      <c r="V34" t="n">
        <v>0.92</v>
      </c>
      <c r="W34" t="n">
        <v>56.91</v>
      </c>
      <c r="X34" t="n">
        <v>2.37</v>
      </c>
      <c r="Y34" t="n">
        <v>0.5</v>
      </c>
      <c r="Z34" t="n">
        <v>10</v>
      </c>
      <c r="AA34" t="n">
        <v>6409.21635999295</v>
      </c>
      <c r="AB34" t="n">
        <v>8769.372578412835</v>
      </c>
      <c r="AC34" t="n">
        <v>7932.435967420499</v>
      </c>
      <c r="AD34" t="n">
        <v>6409216.35999295</v>
      </c>
      <c r="AE34" t="n">
        <v>8769372.578412835</v>
      </c>
      <c r="AF34" t="n">
        <v>6.830430968280222e-07</v>
      </c>
      <c r="AG34" t="n">
        <v>2.301354166666667</v>
      </c>
      <c r="AH34" t="n">
        <v>7932435.967420499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0.4529</v>
      </c>
      <c r="E35" t="n">
        <v>220.78</v>
      </c>
      <c r="F35" t="n">
        <v>216.82</v>
      </c>
      <c r="G35" t="n">
        <v>255.08</v>
      </c>
      <c r="H35" t="n">
        <v>2.89</v>
      </c>
      <c r="I35" t="n">
        <v>51</v>
      </c>
      <c r="J35" t="n">
        <v>208.78</v>
      </c>
      <c r="K35" t="n">
        <v>50.28</v>
      </c>
      <c r="L35" t="n">
        <v>34</v>
      </c>
      <c r="M35" t="n">
        <v>49</v>
      </c>
      <c r="N35" t="n">
        <v>44.5</v>
      </c>
      <c r="O35" t="n">
        <v>25984.2</v>
      </c>
      <c r="P35" t="n">
        <v>2369.57</v>
      </c>
      <c r="Q35" t="n">
        <v>3440.89</v>
      </c>
      <c r="R35" t="n">
        <v>385.82</v>
      </c>
      <c r="S35" t="n">
        <v>300.98</v>
      </c>
      <c r="T35" t="n">
        <v>39074.31</v>
      </c>
      <c r="U35" t="n">
        <v>0.78</v>
      </c>
      <c r="V35" t="n">
        <v>0.92</v>
      </c>
      <c r="W35" t="n">
        <v>56.9</v>
      </c>
      <c r="X35" t="n">
        <v>2.29</v>
      </c>
      <c r="Y35" t="n">
        <v>0.5</v>
      </c>
      <c r="Z35" t="n">
        <v>10</v>
      </c>
      <c r="AA35" t="n">
        <v>6372.217802737548</v>
      </c>
      <c r="AB35" t="n">
        <v>8718.749520114845</v>
      </c>
      <c r="AC35" t="n">
        <v>7886.644302756561</v>
      </c>
      <c r="AD35" t="n">
        <v>6372217.802737548</v>
      </c>
      <c r="AE35" t="n">
        <v>8718749.520114845</v>
      </c>
      <c r="AF35" t="n">
        <v>6.834958430256545e-07</v>
      </c>
      <c r="AG35" t="n">
        <v>2.299791666666667</v>
      </c>
      <c r="AH35" t="n">
        <v>7886644.302756561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0.4531</v>
      </c>
      <c r="E36" t="n">
        <v>220.7</v>
      </c>
      <c r="F36" t="n">
        <v>216.77</v>
      </c>
      <c r="G36" t="n">
        <v>260.12</v>
      </c>
      <c r="H36" t="n">
        <v>2.96</v>
      </c>
      <c r="I36" t="n">
        <v>50</v>
      </c>
      <c r="J36" t="n">
        <v>210.39</v>
      </c>
      <c r="K36" t="n">
        <v>50.28</v>
      </c>
      <c r="L36" t="n">
        <v>35</v>
      </c>
      <c r="M36" t="n">
        <v>48</v>
      </c>
      <c r="N36" t="n">
        <v>45.11</v>
      </c>
      <c r="O36" t="n">
        <v>26182.25</v>
      </c>
      <c r="P36" t="n">
        <v>2365.46</v>
      </c>
      <c r="Q36" t="n">
        <v>3440.89</v>
      </c>
      <c r="R36" t="n">
        <v>383.66</v>
      </c>
      <c r="S36" t="n">
        <v>300.98</v>
      </c>
      <c r="T36" t="n">
        <v>37995.9</v>
      </c>
      <c r="U36" t="n">
        <v>0.78</v>
      </c>
      <c r="V36" t="n">
        <v>0.92</v>
      </c>
      <c r="W36" t="n">
        <v>56.91</v>
      </c>
      <c r="X36" t="n">
        <v>2.24</v>
      </c>
      <c r="Y36" t="n">
        <v>0.5</v>
      </c>
      <c r="Z36" t="n">
        <v>10</v>
      </c>
      <c r="AA36" t="n">
        <v>6361.091490299473</v>
      </c>
      <c r="AB36" t="n">
        <v>8703.526008578809</v>
      </c>
      <c r="AC36" t="n">
        <v>7872.873701795192</v>
      </c>
      <c r="AD36" t="n">
        <v>6361091.490299473</v>
      </c>
      <c r="AE36" t="n">
        <v>8703526.008578809</v>
      </c>
      <c r="AF36" t="n">
        <v>6.837976738240761e-07</v>
      </c>
      <c r="AG36" t="n">
        <v>2.298958333333333</v>
      </c>
      <c r="AH36" t="n">
        <v>7872873.701795192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0.4534</v>
      </c>
      <c r="E37" t="n">
        <v>220.53</v>
      </c>
      <c r="F37" t="n">
        <v>216.66</v>
      </c>
      <c r="G37" t="n">
        <v>270.83</v>
      </c>
      <c r="H37" t="n">
        <v>3.02</v>
      </c>
      <c r="I37" t="n">
        <v>48</v>
      </c>
      <c r="J37" t="n">
        <v>212</v>
      </c>
      <c r="K37" t="n">
        <v>50.28</v>
      </c>
      <c r="L37" t="n">
        <v>36</v>
      </c>
      <c r="M37" t="n">
        <v>46</v>
      </c>
      <c r="N37" t="n">
        <v>45.72</v>
      </c>
      <c r="O37" t="n">
        <v>26381.14</v>
      </c>
      <c r="P37" t="n">
        <v>2353.92</v>
      </c>
      <c r="Q37" t="n">
        <v>3440.9</v>
      </c>
      <c r="R37" t="n">
        <v>380.57</v>
      </c>
      <c r="S37" t="n">
        <v>300.98</v>
      </c>
      <c r="T37" t="n">
        <v>36465</v>
      </c>
      <c r="U37" t="n">
        <v>0.79</v>
      </c>
      <c r="V37" t="n">
        <v>0.92</v>
      </c>
      <c r="W37" t="n">
        <v>56.9</v>
      </c>
      <c r="X37" t="n">
        <v>2.13</v>
      </c>
      <c r="Y37" t="n">
        <v>0.5</v>
      </c>
      <c r="Z37" t="n">
        <v>10</v>
      </c>
      <c r="AA37" t="n">
        <v>6333.805156120477</v>
      </c>
      <c r="AB37" t="n">
        <v>8666.191642367001</v>
      </c>
      <c r="AC37" t="n">
        <v>7839.102475095528</v>
      </c>
      <c r="AD37" t="n">
        <v>6333805.156120477</v>
      </c>
      <c r="AE37" t="n">
        <v>8666191.642367002</v>
      </c>
      <c r="AF37" t="n">
        <v>6.842504200217085e-07</v>
      </c>
      <c r="AG37" t="n">
        <v>2.2971875</v>
      </c>
      <c r="AH37" t="n">
        <v>7839102.475095528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0.4536</v>
      </c>
      <c r="E38" t="n">
        <v>220.48</v>
      </c>
      <c r="F38" t="n">
        <v>216.64</v>
      </c>
      <c r="G38" t="n">
        <v>276.57</v>
      </c>
      <c r="H38" t="n">
        <v>3.08</v>
      </c>
      <c r="I38" t="n">
        <v>47</v>
      </c>
      <c r="J38" t="n">
        <v>213.62</v>
      </c>
      <c r="K38" t="n">
        <v>50.28</v>
      </c>
      <c r="L38" t="n">
        <v>37</v>
      </c>
      <c r="M38" t="n">
        <v>38</v>
      </c>
      <c r="N38" t="n">
        <v>46.34</v>
      </c>
      <c r="O38" t="n">
        <v>26580.87</v>
      </c>
      <c r="P38" t="n">
        <v>2347.16</v>
      </c>
      <c r="Q38" t="n">
        <v>3440.96</v>
      </c>
      <c r="R38" t="n">
        <v>379.59</v>
      </c>
      <c r="S38" t="n">
        <v>300.98</v>
      </c>
      <c r="T38" t="n">
        <v>35979.6</v>
      </c>
      <c r="U38" t="n">
        <v>0.79</v>
      </c>
      <c r="V38" t="n">
        <v>0.92</v>
      </c>
      <c r="W38" t="n">
        <v>56.91</v>
      </c>
      <c r="X38" t="n">
        <v>2.12</v>
      </c>
      <c r="Y38" t="n">
        <v>0.5</v>
      </c>
      <c r="Z38" t="n">
        <v>10</v>
      </c>
      <c r="AA38" t="n">
        <v>6317.871905743635</v>
      </c>
      <c r="AB38" t="n">
        <v>8644.391066276004</v>
      </c>
      <c r="AC38" t="n">
        <v>7819.382515389357</v>
      </c>
      <c r="AD38" t="n">
        <v>6317871.905743634</v>
      </c>
      <c r="AE38" t="n">
        <v>8644391.066276005</v>
      </c>
      <c r="AF38" t="n">
        <v>6.8455225082013e-07</v>
      </c>
      <c r="AG38" t="n">
        <v>2.296666666666666</v>
      </c>
      <c r="AH38" t="n">
        <v>7819382.515389357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0.4537</v>
      </c>
      <c r="E39" t="n">
        <v>220.41</v>
      </c>
      <c r="F39" t="n">
        <v>216.6</v>
      </c>
      <c r="G39" t="n">
        <v>282.53</v>
      </c>
      <c r="H39" t="n">
        <v>3.14</v>
      </c>
      <c r="I39" t="n">
        <v>46</v>
      </c>
      <c r="J39" t="n">
        <v>215.25</v>
      </c>
      <c r="K39" t="n">
        <v>50.28</v>
      </c>
      <c r="L39" t="n">
        <v>38</v>
      </c>
      <c r="M39" t="n">
        <v>27</v>
      </c>
      <c r="N39" t="n">
        <v>46.97</v>
      </c>
      <c r="O39" t="n">
        <v>26781.46</v>
      </c>
      <c r="P39" t="n">
        <v>2339.25</v>
      </c>
      <c r="Q39" t="n">
        <v>3440.99</v>
      </c>
      <c r="R39" t="n">
        <v>377.7</v>
      </c>
      <c r="S39" t="n">
        <v>300.98</v>
      </c>
      <c r="T39" t="n">
        <v>35035.28</v>
      </c>
      <c r="U39" t="n">
        <v>0.8</v>
      </c>
      <c r="V39" t="n">
        <v>0.92</v>
      </c>
      <c r="W39" t="n">
        <v>56.92</v>
      </c>
      <c r="X39" t="n">
        <v>2.08</v>
      </c>
      <c r="Y39" t="n">
        <v>0.5</v>
      </c>
      <c r="Z39" t="n">
        <v>10</v>
      </c>
      <c r="AA39" t="n">
        <v>6300.965747299312</v>
      </c>
      <c r="AB39" t="n">
        <v>8621.259314445409</v>
      </c>
      <c r="AC39" t="n">
        <v>7798.458425487857</v>
      </c>
      <c r="AD39" t="n">
        <v>6300965.747299313</v>
      </c>
      <c r="AE39" t="n">
        <v>8621259.31444541</v>
      </c>
      <c r="AF39" t="n">
        <v>6.847031662193408e-07</v>
      </c>
      <c r="AG39" t="n">
        <v>2.2959375</v>
      </c>
      <c r="AH39" t="n">
        <v>7798458.425487857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0.4538</v>
      </c>
      <c r="E40" t="n">
        <v>220.35</v>
      </c>
      <c r="F40" t="n">
        <v>216.58</v>
      </c>
      <c r="G40" t="n">
        <v>288.77</v>
      </c>
      <c r="H40" t="n">
        <v>3.2</v>
      </c>
      <c r="I40" t="n">
        <v>45</v>
      </c>
      <c r="J40" t="n">
        <v>216.88</v>
      </c>
      <c r="K40" t="n">
        <v>50.28</v>
      </c>
      <c r="L40" t="n">
        <v>39</v>
      </c>
      <c r="M40" t="n">
        <v>16</v>
      </c>
      <c r="N40" t="n">
        <v>47.6</v>
      </c>
      <c r="O40" t="n">
        <v>26982.93</v>
      </c>
      <c r="P40" t="n">
        <v>2343.37</v>
      </c>
      <c r="Q40" t="n">
        <v>3440.98</v>
      </c>
      <c r="R40" t="n">
        <v>376.32</v>
      </c>
      <c r="S40" t="n">
        <v>300.98</v>
      </c>
      <c r="T40" t="n">
        <v>34353.67</v>
      </c>
      <c r="U40" t="n">
        <v>0.8</v>
      </c>
      <c r="V40" t="n">
        <v>0.92</v>
      </c>
      <c r="W40" t="n">
        <v>56.93</v>
      </c>
      <c r="X40" t="n">
        <v>2.05</v>
      </c>
      <c r="Y40" t="n">
        <v>0.5</v>
      </c>
      <c r="Z40" t="n">
        <v>10</v>
      </c>
      <c r="AA40" t="n">
        <v>6307.31595814498</v>
      </c>
      <c r="AB40" t="n">
        <v>8629.94795307598</v>
      </c>
      <c r="AC40" t="n">
        <v>7806.317832642108</v>
      </c>
      <c r="AD40" t="n">
        <v>6307315.95814498</v>
      </c>
      <c r="AE40" t="n">
        <v>8629947.953075981</v>
      </c>
      <c r="AF40" t="n">
        <v>6.848540816185515e-07</v>
      </c>
      <c r="AG40" t="n">
        <v>2.2953125</v>
      </c>
      <c r="AH40" t="n">
        <v>7806317.832642108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0.4538</v>
      </c>
      <c r="E41" t="n">
        <v>220.34</v>
      </c>
      <c r="F41" t="n">
        <v>216.57</v>
      </c>
      <c r="G41" t="n">
        <v>288.76</v>
      </c>
      <c r="H41" t="n">
        <v>3.25</v>
      </c>
      <c r="I41" t="n">
        <v>45</v>
      </c>
      <c r="J41" t="n">
        <v>218.52</v>
      </c>
      <c r="K41" t="n">
        <v>50.28</v>
      </c>
      <c r="L41" t="n">
        <v>40</v>
      </c>
      <c r="M41" t="n">
        <v>7</v>
      </c>
      <c r="N41" t="n">
        <v>48.24</v>
      </c>
      <c r="O41" t="n">
        <v>27185.27</v>
      </c>
      <c r="P41" t="n">
        <v>2352.27</v>
      </c>
      <c r="Q41" t="n">
        <v>3440.94</v>
      </c>
      <c r="R41" t="n">
        <v>375.42</v>
      </c>
      <c r="S41" t="n">
        <v>300.98</v>
      </c>
      <c r="T41" t="n">
        <v>33900.37</v>
      </c>
      <c r="U41" t="n">
        <v>0.8</v>
      </c>
      <c r="V41" t="n">
        <v>0.92</v>
      </c>
      <c r="W41" t="n">
        <v>56.95</v>
      </c>
      <c r="X41" t="n">
        <v>2.04</v>
      </c>
      <c r="Y41" t="n">
        <v>0.5</v>
      </c>
      <c r="Z41" t="n">
        <v>10</v>
      </c>
      <c r="AA41" t="n">
        <v>6324.308999443128</v>
      </c>
      <c r="AB41" t="n">
        <v>8653.198581860184</v>
      </c>
      <c r="AC41" t="n">
        <v>7827.349454047609</v>
      </c>
      <c r="AD41" t="n">
        <v>6324308.999443129</v>
      </c>
      <c r="AE41" t="n">
        <v>8653198.581860185</v>
      </c>
      <c r="AF41" t="n">
        <v>6.848540816185515e-07</v>
      </c>
      <c r="AG41" t="n">
        <v>2.295208333333334</v>
      </c>
      <c r="AH41" t="n">
        <v>7827349.454047608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0.3071</v>
      </c>
      <c r="E2" t="n">
        <v>325.66</v>
      </c>
      <c r="F2" t="n">
        <v>294.73</v>
      </c>
      <c r="G2" t="n">
        <v>10.49</v>
      </c>
      <c r="H2" t="n">
        <v>0.22</v>
      </c>
      <c r="I2" t="n">
        <v>1686</v>
      </c>
      <c r="J2" t="n">
        <v>80.84</v>
      </c>
      <c r="K2" t="n">
        <v>35.1</v>
      </c>
      <c r="L2" t="n">
        <v>1</v>
      </c>
      <c r="M2" t="n">
        <v>1684</v>
      </c>
      <c r="N2" t="n">
        <v>9.74</v>
      </c>
      <c r="O2" t="n">
        <v>10204.21</v>
      </c>
      <c r="P2" t="n">
        <v>2319.5</v>
      </c>
      <c r="Q2" t="n">
        <v>3443.16</v>
      </c>
      <c r="R2" t="n">
        <v>3025.94</v>
      </c>
      <c r="S2" t="n">
        <v>300.98</v>
      </c>
      <c r="T2" t="n">
        <v>1350956.38</v>
      </c>
      <c r="U2" t="n">
        <v>0.1</v>
      </c>
      <c r="V2" t="n">
        <v>0.68</v>
      </c>
      <c r="W2" t="n">
        <v>59.59</v>
      </c>
      <c r="X2" t="n">
        <v>80.13</v>
      </c>
      <c r="Y2" t="n">
        <v>0.5</v>
      </c>
      <c r="Z2" t="n">
        <v>10</v>
      </c>
      <c r="AA2" t="n">
        <v>9183.952494200566</v>
      </c>
      <c r="AB2" t="n">
        <v>12565.8889699547</v>
      </c>
      <c r="AC2" t="n">
        <v>11366.61816299769</v>
      </c>
      <c r="AD2" t="n">
        <v>9183952.494200567</v>
      </c>
      <c r="AE2" t="n">
        <v>12565888.9699547</v>
      </c>
      <c r="AF2" t="n">
        <v>5.17155173190505e-07</v>
      </c>
      <c r="AG2" t="n">
        <v>3.392291666666667</v>
      </c>
      <c r="AH2" t="n">
        <v>11366618.16299769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0.3843</v>
      </c>
      <c r="E3" t="n">
        <v>260.2</v>
      </c>
      <c r="F3" t="n">
        <v>246.42</v>
      </c>
      <c r="G3" t="n">
        <v>21.43</v>
      </c>
      <c r="H3" t="n">
        <v>0.43</v>
      </c>
      <c r="I3" t="n">
        <v>690</v>
      </c>
      <c r="J3" t="n">
        <v>82.04000000000001</v>
      </c>
      <c r="K3" t="n">
        <v>35.1</v>
      </c>
      <c r="L3" t="n">
        <v>2</v>
      </c>
      <c r="M3" t="n">
        <v>688</v>
      </c>
      <c r="N3" t="n">
        <v>9.94</v>
      </c>
      <c r="O3" t="n">
        <v>10352.53</v>
      </c>
      <c r="P3" t="n">
        <v>1913.51</v>
      </c>
      <c r="Q3" t="n">
        <v>3441.82</v>
      </c>
      <c r="R3" t="n">
        <v>1387.64</v>
      </c>
      <c r="S3" t="n">
        <v>300.98</v>
      </c>
      <c r="T3" t="n">
        <v>536788.42</v>
      </c>
      <c r="U3" t="n">
        <v>0.22</v>
      </c>
      <c r="V3" t="n">
        <v>0.8100000000000001</v>
      </c>
      <c r="W3" t="n">
        <v>57.94</v>
      </c>
      <c r="X3" t="n">
        <v>31.86</v>
      </c>
      <c r="Y3" t="n">
        <v>0.5</v>
      </c>
      <c r="Z3" t="n">
        <v>10</v>
      </c>
      <c r="AA3" t="n">
        <v>6079.363743051877</v>
      </c>
      <c r="AB3" t="n">
        <v>8318.053675843606</v>
      </c>
      <c r="AC3" t="n">
        <v>7524.190307482434</v>
      </c>
      <c r="AD3" t="n">
        <v>6079363.743051876</v>
      </c>
      <c r="AE3" t="n">
        <v>8318053.675843607</v>
      </c>
      <c r="AF3" t="n">
        <v>6.471596647903324e-07</v>
      </c>
      <c r="AG3" t="n">
        <v>2.710416666666667</v>
      </c>
      <c r="AH3" t="n">
        <v>7524190.307482434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0.4106</v>
      </c>
      <c r="E4" t="n">
        <v>243.57</v>
      </c>
      <c r="F4" t="n">
        <v>234.28</v>
      </c>
      <c r="G4" t="n">
        <v>32.69</v>
      </c>
      <c r="H4" t="n">
        <v>0.63</v>
      </c>
      <c r="I4" t="n">
        <v>430</v>
      </c>
      <c r="J4" t="n">
        <v>83.25</v>
      </c>
      <c r="K4" t="n">
        <v>35.1</v>
      </c>
      <c r="L4" t="n">
        <v>3</v>
      </c>
      <c r="M4" t="n">
        <v>428</v>
      </c>
      <c r="N4" t="n">
        <v>10.15</v>
      </c>
      <c r="O4" t="n">
        <v>10501.19</v>
      </c>
      <c r="P4" t="n">
        <v>1791.89</v>
      </c>
      <c r="Q4" t="n">
        <v>3441.39</v>
      </c>
      <c r="R4" t="n">
        <v>975.73</v>
      </c>
      <c r="S4" t="n">
        <v>300.98</v>
      </c>
      <c r="T4" t="n">
        <v>332131.62</v>
      </c>
      <c r="U4" t="n">
        <v>0.31</v>
      </c>
      <c r="V4" t="n">
        <v>0.85</v>
      </c>
      <c r="W4" t="n">
        <v>57.54</v>
      </c>
      <c r="X4" t="n">
        <v>19.73</v>
      </c>
      <c r="Y4" t="n">
        <v>0.5</v>
      </c>
      <c r="Z4" t="n">
        <v>10</v>
      </c>
      <c r="AA4" t="n">
        <v>5352.166269116234</v>
      </c>
      <c r="AB4" t="n">
        <v>7323.070010316465</v>
      </c>
      <c r="AC4" t="n">
        <v>6624.166486524899</v>
      </c>
      <c r="AD4" t="n">
        <v>5352166.269116234</v>
      </c>
      <c r="AE4" t="n">
        <v>7323070.010316465</v>
      </c>
      <c r="AF4" t="n">
        <v>6.914487597265431e-07</v>
      </c>
      <c r="AG4" t="n">
        <v>2.5371875</v>
      </c>
      <c r="AH4" t="n">
        <v>6624166.486524899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0.4238</v>
      </c>
      <c r="E5" t="n">
        <v>235.94</v>
      </c>
      <c r="F5" t="n">
        <v>228.71</v>
      </c>
      <c r="G5" t="n">
        <v>44.27</v>
      </c>
      <c r="H5" t="n">
        <v>0.83</v>
      </c>
      <c r="I5" t="n">
        <v>310</v>
      </c>
      <c r="J5" t="n">
        <v>84.45999999999999</v>
      </c>
      <c r="K5" t="n">
        <v>35.1</v>
      </c>
      <c r="L5" t="n">
        <v>4</v>
      </c>
      <c r="M5" t="n">
        <v>308</v>
      </c>
      <c r="N5" t="n">
        <v>10.36</v>
      </c>
      <c r="O5" t="n">
        <v>10650.22</v>
      </c>
      <c r="P5" t="n">
        <v>1721.1</v>
      </c>
      <c r="Q5" t="n">
        <v>3441.17</v>
      </c>
      <c r="R5" t="n">
        <v>787.11</v>
      </c>
      <c r="S5" t="n">
        <v>300.98</v>
      </c>
      <c r="T5" t="n">
        <v>238420.26</v>
      </c>
      <c r="U5" t="n">
        <v>0.38</v>
      </c>
      <c r="V5" t="n">
        <v>0.87</v>
      </c>
      <c r="W5" t="n">
        <v>57.35</v>
      </c>
      <c r="X5" t="n">
        <v>14.17</v>
      </c>
      <c r="Y5" t="n">
        <v>0.5</v>
      </c>
      <c r="Z5" t="n">
        <v>10</v>
      </c>
      <c r="AA5" t="n">
        <v>5004.511980464044</v>
      </c>
      <c r="AB5" t="n">
        <v>6847.394075157758</v>
      </c>
      <c r="AC5" t="n">
        <v>6193.888395002387</v>
      </c>
      <c r="AD5" t="n">
        <v>5004511.980464044</v>
      </c>
      <c r="AE5" t="n">
        <v>6847394.075157759</v>
      </c>
      <c r="AF5" t="n">
        <v>7.136775069949073e-07</v>
      </c>
      <c r="AG5" t="n">
        <v>2.457708333333333</v>
      </c>
      <c r="AH5" t="n">
        <v>6193888.395002387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0.4319</v>
      </c>
      <c r="E6" t="n">
        <v>231.56</v>
      </c>
      <c r="F6" t="n">
        <v>225.51</v>
      </c>
      <c r="G6" t="n">
        <v>56.14</v>
      </c>
      <c r="H6" t="n">
        <v>1.02</v>
      </c>
      <c r="I6" t="n">
        <v>241</v>
      </c>
      <c r="J6" t="n">
        <v>85.67</v>
      </c>
      <c r="K6" t="n">
        <v>35.1</v>
      </c>
      <c r="L6" t="n">
        <v>5</v>
      </c>
      <c r="M6" t="n">
        <v>239</v>
      </c>
      <c r="N6" t="n">
        <v>10.57</v>
      </c>
      <c r="O6" t="n">
        <v>10799.59</v>
      </c>
      <c r="P6" t="n">
        <v>1667.98</v>
      </c>
      <c r="Q6" t="n">
        <v>3441.23</v>
      </c>
      <c r="R6" t="n">
        <v>679.61</v>
      </c>
      <c r="S6" t="n">
        <v>300.98</v>
      </c>
      <c r="T6" t="n">
        <v>185016.75</v>
      </c>
      <c r="U6" t="n">
        <v>0.44</v>
      </c>
      <c r="V6" t="n">
        <v>0.89</v>
      </c>
      <c r="W6" t="n">
        <v>57.22</v>
      </c>
      <c r="X6" t="n">
        <v>10.98</v>
      </c>
      <c r="Y6" t="n">
        <v>0.5</v>
      </c>
      <c r="Z6" t="n">
        <v>10</v>
      </c>
      <c r="AA6" t="n">
        <v>4783.550784088359</v>
      </c>
      <c r="AB6" t="n">
        <v>6545.065218156532</v>
      </c>
      <c r="AC6" t="n">
        <v>5920.413379792153</v>
      </c>
      <c r="AD6" t="n">
        <v>4783550.784088359</v>
      </c>
      <c r="AE6" t="n">
        <v>6545065.218156532</v>
      </c>
      <c r="AF6" t="n">
        <v>7.273178746368581e-07</v>
      </c>
      <c r="AG6" t="n">
        <v>2.412083333333333</v>
      </c>
      <c r="AH6" t="n">
        <v>5920413.379792153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0.4373</v>
      </c>
      <c r="E7" t="n">
        <v>228.69</v>
      </c>
      <c r="F7" t="n">
        <v>223.44</v>
      </c>
      <c r="G7" t="n">
        <v>68.75</v>
      </c>
      <c r="H7" t="n">
        <v>1.21</v>
      </c>
      <c r="I7" t="n">
        <v>195</v>
      </c>
      <c r="J7" t="n">
        <v>86.88</v>
      </c>
      <c r="K7" t="n">
        <v>35.1</v>
      </c>
      <c r="L7" t="n">
        <v>6</v>
      </c>
      <c r="M7" t="n">
        <v>193</v>
      </c>
      <c r="N7" t="n">
        <v>10.78</v>
      </c>
      <c r="O7" t="n">
        <v>10949.33</v>
      </c>
      <c r="P7" t="n">
        <v>1623.54</v>
      </c>
      <c r="Q7" t="n">
        <v>3441.07</v>
      </c>
      <c r="R7" t="n">
        <v>609.86</v>
      </c>
      <c r="S7" t="n">
        <v>300.98</v>
      </c>
      <c r="T7" t="n">
        <v>150370.85</v>
      </c>
      <c r="U7" t="n">
        <v>0.49</v>
      </c>
      <c r="V7" t="n">
        <v>0.89</v>
      </c>
      <c r="W7" t="n">
        <v>57.14</v>
      </c>
      <c r="X7" t="n">
        <v>8.91</v>
      </c>
      <c r="Y7" t="n">
        <v>0.5</v>
      </c>
      <c r="Z7" t="n">
        <v>10</v>
      </c>
      <c r="AA7" t="n">
        <v>4623.208627788355</v>
      </c>
      <c r="AB7" t="n">
        <v>6325.678006110163</v>
      </c>
      <c r="AC7" t="n">
        <v>5721.964175351611</v>
      </c>
      <c r="AD7" t="n">
        <v>4623208.627788356</v>
      </c>
      <c r="AE7" t="n">
        <v>6325678.006110162</v>
      </c>
      <c r="AF7" t="n">
        <v>7.364114530648253e-07</v>
      </c>
      <c r="AG7" t="n">
        <v>2.3821875</v>
      </c>
      <c r="AH7" t="n">
        <v>5721964.17535161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0.4413</v>
      </c>
      <c r="E8" t="n">
        <v>226.62</v>
      </c>
      <c r="F8" t="n">
        <v>221.92</v>
      </c>
      <c r="G8" t="n">
        <v>81.69</v>
      </c>
      <c r="H8" t="n">
        <v>1.39</v>
      </c>
      <c r="I8" t="n">
        <v>163</v>
      </c>
      <c r="J8" t="n">
        <v>88.09999999999999</v>
      </c>
      <c r="K8" t="n">
        <v>35.1</v>
      </c>
      <c r="L8" t="n">
        <v>7</v>
      </c>
      <c r="M8" t="n">
        <v>161</v>
      </c>
      <c r="N8" t="n">
        <v>11</v>
      </c>
      <c r="O8" t="n">
        <v>11099.43</v>
      </c>
      <c r="P8" t="n">
        <v>1581.57</v>
      </c>
      <c r="Q8" t="n">
        <v>3441.06</v>
      </c>
      <c r="R8" t="n">
        <v>558.6799999999999</v>
      </c>
      <c r="S8" t="n">
        <v>300.98</v>
      </c>
      <c r="T8" t="n">
        <v>124944.66</v>
      </c>
      <c r="U8" t="n">
        <v>0.54</v>
      </c>
      <c r="V8" t="n">
        <v>0.9</v>
      </c>
      <c r="W8" t="n">
        <v>57.08</v>
      </c>
      <c r="X8" t="n">
        <v>7.39</v>
      </c>
      <c r="Y8" t="n">
        <v>0.5</v>
      </c>
      <c r="Z8" t="n">
        <v>10</v>
      </c>
      <c r="AA8" t="n">
        <v>4489.189473009437</v>
      </c>
      <c r="AB8" t="n">
        <v>6142.307086033812</v>
      </c>
      <c r="AC8" t="n">
        <v>5556.093918524651</v>
      </c>
      <c r="AD8" t="n">
        <v>4489189.473009437</v>
      </c>
      <c r="AE8" t="n">
        <v>6142307.086033812</v>
      </c>
      <c r="AF8" t="n">
        <v>7.431474370855418e-07</v>
      </c>
      <c r="AG8" t="n">
        <v>2.360625</v>
      </c>
      <c r="AH8" t="n">
        <v>5556093.918524651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0.4442</v>
      </c>
      <c r="E9" t="n">
        <v>225.14</v>
      </c>
      <c r="F9" t="n">
        <v>220.86</v>
      </c>
      <c r="G9" t="n">
        <v>95.33</v>
      </c>
      <c r="H9" t="n">
        <v>1.57</v>
      </c>
      <c r="I9" t="n">
        <v>139</v>
      </c>
      <c r="J9" t="n">
        <v>89.31999999999999</v>
      </c>
      <c r="K9" t="n">
        <v>35.1</v>
      </c>
      <c r="L9" t="n">
        <v>8</v>
      </c>
      <c r="M9" t="n">
        <v>137</v>
      </c>
      <c r="N9" t="n">
        <v>11.22</v>
      </c>
      <c r="O9" t="n">
        <v>11249.89</v>
      </c>
      <c r="P9" t="n">
        <v>1540.89</v>
      </c>
      <c r="Q9" t="n">
        <v>3440.99</v>
      </c>
      <c r="R9" t="n">
        <v>521.49</v>
      </c>
      <c r="S9" t="n">
        <v>300.98</v>
      </c>
      <c r="T9" t="n">
        <v>106466.47</v>
      </c>
      <c r="U9" t="n">
        <v>0.58</v>
      </c>
      <c r="V9" t="n">
        <v>0.9</v>
      </c>
      <c r="W9" t="n">
        <v>57.07</v>
      </c>
      <c r="X9" t="n">
        <v>6.33</v>
      </c>
      <c r="Y9" t="n">
        <v>0.5</v>
      </c>
      <c r="Z9" t="n">
        <v>10</v>
      </c>
      <c r="AA9" t="n">
        <v>4373.695373486312</v>
      </c>
      <c r="AB9" t="n">
        <v>5984.282963826194</v>
      </c>
      <c r="AC9" t="n">
        <v>5413.151396752286</v>
      </c>
      <c r="AD9" t="n">
        <v>4373695.373486312</v>
      </c>
      <c r="AE9" t="n">
        <v>5984282.963826193</v>
      </c>
      <c r="AF9" t="n">
        <v>7.480310255005612e-07</v>
      </c>
      <c r="AG9" t="n">
        <v>2.345208333333333</v>
      </c>
      <c r="AH9" t="n">
        <v>5413151.396752286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0.4466</v>
      </c>
      <c r="E10" t="n">
        <v>223.93</v>
      </c>
      <c r="F10" t="n">
        <v>219.95</v>
      </c>
      <c r="G10" t="n">
        <v>109.07</v>
      </c>
      <c r="H10" t="n">
        <v>1.75</v>
      </c>
      <c r="I10" t="n">
        <v>121</v>
      </c>
      <c r="J10" t="n">
        <v>90.54000000000001</v>
      </c>
      <c r="K10" t="n">
        <v>35.1</v>
      </c>
      <c r="L10" t="n">
        <v>9</v>
      </c>
      <c r="M10" t="n">
        <v>119</v>
      </c>
      <c r="N10" t="n">
        <v>11.44</v>
      </c>
      <c r="O10" t="n">
        <v>11400.71</v>
      </c>
      <c r="P10" t="n">
        <v>1500.99</v>
      </c>
      <c r="Q10" t="n">
        <v>3440.93</v>
      </c>
      <c r="R10" t="n">
        <v>491.5</v>
      </c>
      <c r="S10" t="n">
        <v>300.98</v>
      </c>
      <c r="T10" t="n">
        <v>91560.5</v>
      </c>
      <c r="U10" t="n">
        <v>0.61</v>
      </c>
      <c r="V10" t="n">
        <v>0.91</v>
      </c>
      <c r="W10" t="n">
        <v>57.02</v>
      </c>
      <c r="X10" t="n">
        <v>5.42</v>
      </c>
      <c r="Y10" t="n">
        <v>0.5</v>
      </c>
      <c r="Z10" t="n">
        <v>10</v>
      </c>
      <c r="AA10" t="n">
        <v>4266.896159846256</v>
      </c>
      <c r="AB10" t="n">
        <v>5838.155568075086</v>
      </c>
      <c r="AC10" t="n">
        <v>5280.970194560582</v>
      </c>
      <c r="AD10" t="n">
        <v>4266896.159846256</v>
      </c>
      <c r="AE10" t="n">
        <v>5838155.568075086</v>
      </c>
      <c r="AF10" t="n">
        <v>7.52072615912991e-07</v>
      </c>
      <c r="AG10" t="n">
        <v>2.332604166666667</v>
      </c>
      <c r="AH10" t="n">
        <v>5280970.194560582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0.4483</v>
      </c>
      <c r="E11" t="n">
        <v>223.07</v>
      </c>
      <c r="F11" t="n">
        <v>219.33</v>
      </c>
      <c r="G11" t="n">
        <v>122.99</v>
      </c>
      <c r="H11" t="n">
        <v>1.91</v>
      </c>
      <c r="I11" t="n">
        <v>107</v>
      </c>
      <c r="J11" t="n">
        <v>91.77</v>
      </c>
      <c r="K11" t="n">
        <v>35.1</v>
      </c>
      <c r="L11" t="n">
        <v>10</v>
      </c>
      <c r="M11" t="n">
        <v>92</v>
      </c>
      <c r="N11" t="n">
        <v>11.67</v>
      </c>
      <c r="O11" t="n">
        <v>11551.91</v>
      </c>
      <c r="P11" t="n">
        <v>1465.17</v>
      </c>
      <c r="Q11" t="n">
        <v>3441.03</v>
      </c>
      <c r="R11" t="n">
        <v>469.96</v>
      </c>
      <c r="S11" t="n">
        <v>300.98</v>
      </c>
      <c r="T11" t="n">
        <v>80862.89999999999</v>
      </c>
      <c r="U11" t="n">
        <v>0.64</v>
      </c>
      <c r="V11" t="n">
        <v>0.91</v>
      </c>
      <c r="W11" t="n">
        <v>57.02</v>
      </c>
      <c r="X11" t="n">
        <v>4.8</v>
      </c>
      <c r="Y11" t="n">
        <v>0.5</v>
      </c>
      <c r="Z11" t="n">
        <v>10</v>
      </c>
      <c r="AA11" t="n">
        <v>4177.408087495107</v>
      </c>
      <c r="AB11" t="n">
        <v>5715.714039549118</v>
      </c>
      <c r="AC11" t="n">
        <v>5170.214313669372</v>
      </c>
      <c r="AD11" t="n">
        <v>4177408.087495107</v>
      </c>
      <c r="AE11" t="n">
        <v>5715714.039549118</v>
      </c>
      <c r="AF11" t="n">
        <v>7.549354091217955e-07</v>
      </c>
      <c r="AG11" t="n">
        <v>2.323645833333333</v>
      </c>
      <c r="AH11" t="n">
        <v>5170214.313669372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0.4489</v>
      </c>
      <c r="E12" t="n">
        <v>222.74</v>
      </c>
      <c r="F12" t="n">
        <v>219.13</v>
      </c>
      <c r="G12" t="n">
        <v>131.48</v>
      </c>
      <c r="H12" t="n">
        <v>2.08</v>
      </c>
      <c r="I12" t="n">
        <v>100</v>
      </c>
      <c r="J12" t="n">
        <v>93</v>
      </c>
      <c r="K12" t="n">
        <v>35.1</v>
      </c>
      <c r="L12" t="n">
        <v>11</v>
      </c>
      <c r="M12" t="n">
        <v>13</v>
      </c>
      <c r="N12" t="n">
        <v>11.9</v>
      </c>
      <c r="O12" t="n">
        <v>11703.47</v>
      </c>
      <c r="P12" t="n">
        <v>1453.16</v>
      </c>
      <c r="Q12" t="n">
        <v>3441.29</v>
      </c>
      <c r="R12" t="n">
        <v>459.74</v>
      </c>
      <c r="S12" t="n">
        <v>300.98</v>
      </c>
      <c r="T12" t="n">
        <v>75788.42999999999</v>
      </c>
      <c r="U12" t="n">
        <v>0.65</v>
      </c>
      <c r="V12" t="n">
        <v>0.91</v>
      </c>
      <c r="W12" t="n">
        <v>57.1</v>
      </c>
      <c r="X12" t="n">
        <v>4.6</v>
      </c>
      <c r="Y12" t="n">
        <v>0.5</v>
      </c>
      <c r="Z12" t="n">
        <v>10</v>
      </c>
      <c r="AA12" t="n">
        <v>4147.325164162915</v>
      </c>
      <c r="AB12" t="n">
        <v>5674.553256681099</v>
      </c>
      <c r="AC12" t="n">
        <v>5132.981858148755</v>
      </c>
      <c r="AD12" t="n">
        <v>4147325.164162915</v>
      </c>
      <c r="AE12" t="n">
        <v>5674553.256681099</v>
      </c>
      <c r="AF12" t="n">
        <v>7.55945806724903e-07</v>
      </c>
      <c r="AG12" t="n">
        <v>2.320208333333333</v>
      </c>
      <c r="AH12" t="n">
        <v>5132981.858148756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0.4488</v>
      </c>
      <c r="E13" t="n">
        <v>222.8</v>
      </c>
      <c r="F13" t="n">
        <v>219.18</v>
      </c>
      <c r="G13" t="n">
        <v>131.51</v>
      </c>
      <c r="H13" t="n">
        <v>2.24</v>
      </c>
      <c r="I13" t="n">
        <v>100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1469.39</v>
      </c>
      <c r="Q13" t="n">
        <v>3441.26</v>
      </c>
      <c r="R13" t="n">
        <v>460.42</v>
      </c>
      <c r="S13" t="n">
        <v>300.98</v>
      </c>
      <c r="T13" t="n">
        <v>76128.2</v>
      </c>
      <c r="U13" t="n">
        <v>0.65</v>
      </c>
      <c r="V13" t="n">
        <v>0.91</v>
      </c>
      <c r="W13" t="n">
        <v>57.14</v>
      </c>
      <c r="X13" t="n">
        <v>4.65</v>
      </c>
      <c r="Y13" t="n">
        <v>0.5</v>
      </c>
      <c r="Z13" t="n">
        <v>10</v>
      </c>
      <c r="AA13" t="n">
        <v>4180.038304471594</v>
      </c>
      <c r="AB13" t="n">
        <v>5719.31281845333</v>
      </c>
      <c r="AC13" t="n">
        <v>5173.469630165884</v>
      </c>
      <c r="AD13" t="n">
        <v>4180038.304471593</v>
      </c>
      <c r="AE13" t="n">
        <v>5719312.81845333</v>
      </c>
      <c r="AF13" t="n">
        <v>7.55777407124385e-07</v>
      </c>
      <c r="AG13" t="n">
        <v>2.320833333333333</v>
      </c>
      <c r="AH13" t="n">
        <v>5173469.630165884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0.2664</v>
      </c>
      <c r="E2" t="n">
        <v>375.35</v>
      </c>
      <c r="F2" t="n">
        <v>323.25</v>
      </c>
      <c r="G2" t="n">
        <v>8.609999999999999</v>
      </c>
      <c r="H2" t="n">
        <v>0.16</v>
      </c>
      <c r="I2" t="n">
        <v>2253</v>
      </c>
      <c r="J2" t="n">
        <v>107.41</v>
      </c>
      <c r="K2" t="n">
        <v>41.65</v>
      </c>
      <c r="L2" t="n">
        <v>1</v>
      </c>
      <c r="M2" t="n">
        <v>2251</v>
      </c>
      <c r="N2" t="n">
        <v>14.77</v>
      </c>
      <c r="O2" t="n">
        <v>13481.73</v>
      </c>
      <c r="P2" t="n">
        <v>3089.94</v>
      </c>
      <c r="Q2" t="n">
        <v>3443.85</v>
      </c>
      <c r="R2" t="n">
        <v>3994.22</v>
      </c>
      <c r="S2" t="n">
        <v>300.98</v>
      </c>
      <c r="T2" t="n">
        <v>1832263.87</v>
      </c>
      <c r="U2" t="n">
        <v>0.08</v>
      </c>
      <c r="V2" t="n">
        <v>0.62</v>
      </c>
      <c r="W2" t="n">
        <v>60.52</v>
      </c>
      <c r="X2" t="n">
        <v>108.61</v>
      </c>
      <c r="Y2" t="n">
        <v>0.5</v>
      </c>
      <c r="Z2" t="n">
        <v>10</v>
      </c>
      <c r="AA2" t="n">
        <v>13903.2006762755</v>
      </c>
      <c r="AB2" t="n">
        <v>19022.97253120587</v>
      </c>
      <c r="AC2" t="n">
        <v>17207.4467317365</v>
      </c>
      <c r="AD2" t="n">
        <v>13903200.6762755</v>
      </c>
      <c r="AE2" t="n">
        <v>19022972.53120587</v>
      </c>
      <c r="AF2" t="n">
        <v>4.291772041100138e-07</v>
      </c>
      <c r="AG2" t="n">
        <v>3.909895833333334</v>
      </c>
      <c r="AH2" t="n">
        <v>17207446.7317365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0.3613</v>
      </c>
      <c r="E3" t="n">
        <v>276.81</v>
      </c>
      <c r="F3" t="n">
        <v>255.3</v>
      </c>
      <c r="G3" t="n">
        <v>17.49</v>
      </c>
      <c r="H3" t="n">
        <v>0.32</v>
      </c>
      <c r="I3" t="n">
        <v>876</v>
      </c>
      <c r="J3" t="n">
        <v>108.68</v>
      </c>
      <c r="K3" t="n">
        <v>41.65</v>
      </c>
      <c r="L3" t="n">
        <v>2</v>
      </c>
      <c r="M3" t="n">
        <v>874</v>
      </c>
      <c r="N3" t="n">
        <v>15.03</v>
      </c>
      <c r="O3" t="n">
        <v>13638.32</v>
      </c>
      <c r="P3" t="n">
        <v>2424.78</v>
      </c>
      <c r="Q3" t="n">
        <v>3442.1</v>
      </c>
      <c r="R3" t="n">
        <v>1687.75</v>
      </c>
      <c r="S3" t="n">
        <v>300.98</v>
      </c>
      <c r="T3" t="n">
        <v>685913.84</v>
      </c>
      <c r="U3" t="n">
        <v>0.18</v>
      </c>
      <c r="V3" t="n">
        <v>0.78</v>
      </c>
      <c r="W3" t="n">
        <v>58.26</v>
      </c>
      <c r="X3" t="n">
        <v>40.73</v>
      </c>
      <c r="Y3" t="n">
        <v>0.5</v>
      </c>
      <c r="Z3" t="n">
        <v>10</v>
      </c>
      <c r="AA3" t="n">
        <v>8061.142617117054</v>
      </c>
      <c r="AB3" t="n">
        <v>11029.61096125317</v>
      </c>
      <c r="AC3" t="n">
        <v>9976.96037126696</v>
      </c>
      <c r="AD3" t="n">
        <v>8061142.617117054</v>
      </c>
      <c r="AE3" t="n">
        <v>11029610.96125317</v>
      </c>
      <c r="AF3" t="n">
        <v>5.820635279465015e-07</v>
      </c>
      <c r="AG3" t="n">
        <v>2.8834375</v>
      </c>
      <c r="AH3" t="n">
        <v>9976960.371266959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0.3943</v>
      </c>
      <c r="E4" t="n">
        <v>253.59</v>
      </c>
      <c r="F4" t="n">
        <v>239.51</v>
      </c>
      <c r="G4" t="n">
        <v>26.51</v>
      </c>
      <c r="H4" t="n">
        <v>0.48</v>
      </c>
      <c r="I4" t="n">
        <v>542</v>
      </c>
      <c r="J4" t="n">
        <v>109.96</v>
      </c>
      <c r="K4" t="n">
        <v>41.65</v>
      </c>
      <c r="L4" t="n">
        <v>3</v>
      </c>
      <c r="M4" t="n">
        <v>540</v>
      </c>
      <c r="N4" t="n">
        <v>15.31</v>
      </c>
      <c r="O4" t="n">
        <v>13795.21</v>
      </c>
      <c r="P4" t="n">
        <v>2256.04</v>
      </c>
      <c r="Q4" t="n">
        <v>3441.61</v>
      </c>
      <c r="R4" t="n">
        <v>1153.05</v>
      </c>
      <c r="S4" t="n">
        <v>300.98</v>
      </c>
      <c r="T4" t="n">
        <v>420231.66</v>
      </c>
      <c r="U4" t="n">
        <v>0.26</v>
      </c>
      <c r="V4" t="n">
        <v>0.83</v>
      </c>
      <c r="W4" t="n">
        <v>57.7</v>
      </c>
      <c r="X4" t="n">
        <v>24.95</v>
      </c>
      <c r="Y4" t="n">
        <v>0.5</v>
      </c>
      <c r="Z4" t="n">
        <v>10</v>
      </c>
      <c r="AA4" t="n">
        <v>6888.879225860613</v>
      </c>
      <c r="AB4" t="n">
        <v>9425.668472725165</v>
      </c>
      <c r="AC4" t="n">
        <v>8526.095902696707</v>
      </c>
      <c r="AD4" t="n">
        <v>6888879.225860612</v>
      </c>
      <c r="AE4" t="n">
        <v>9425668.472725164</v>
      </c>
      <c r="AF4" t="n">
        <v>6.35227370797967e-07</v>
      </c>
      <c r="AG4" t="n">
        <v>2.6415625</v>
      </c>
      <c r="AH4" t="n">
        <v>8526095.902696706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0.4112</v>
      </c>
      <c r="E5" t="n">
        <v>243.19</v>
      </c>
      <c r="F5" t="n">
        <v>232.47</v>
      </c>
      <c r="G5" t="n">
        <v>35.67</v>
      </c>
      <c r="H5" t="n">
        <v>0.63</v>
      </c>
      <c r="I5" t="n">
        <v>391</v>
      </c>
      <c r="J5" t="n">
        <v>111.23</v>
      </c>
      <c r="K5" t="n">
        <v>41.65</v>
      </c>
      <c r="L5" t="n">
        <v>4</v>
      </c>
      <c r="M5" t="n">
        <v>389</v>
      </c>
      <c r="N5" t="n">
        <v>15.58</v>
      </c>
      <c r="O5" t="n">
        <v>13952.52</v>
      </c>
      <c r="P5" t="n">
        <v>2171.24</v>
      </c>
      <c r="Q5" t="n">
        <v>3441.27</v>
      </c>
      <c r="R5" t="n">
        <v>914.8099999999999</v>
      </c>
      <c r="S5" t="n">
        <v>300.98</v>
      </c>
      <c r="T5" t="n">
        <v>301868.33</v>
      </c>
      <c r="U5" t="n">
        <v>0.33</v>
      </c>
      <c r="V5" t="n">
        <v>0.86</v>
      </c>
      <c r="W5" t="n">
        <v>57.46</v>
      </c>
      <c r="X5" t="n">
        <v>17.92</v>
      </c>
      <c r="Y5" t="n">
        <v>0.5</v>
      </c>
      <c r="Z5" t="n">
        <v>10</v>
      </c>
      <c r="AA5" t="n">
        <v>6372.764509918546</v>
      </c>
      <c r="AB5" t="n">
        <v>8719.497548998903</v>
      </c>
      <c r="AC5" t="n">
        <v>7887.320940813791</v>
      </c>
      <c r="AD5" t="n">
        <v>6372764.509918545</v>
      </c>
      <c r="AE5" t="n">
        <v>8719497.548998903</v>
      </c>
      <c r="AF5" t="n">
        <v>6.624537024400814e-07</v>
      </c>
      <c r="AG5" t="n">
        <v>2.533229166666667</v>
      </c>
      <c r="AH5" t="n">
        <v>7887320.940813791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0.4214</v>
      </c>
      <c r="E6" t="n">
        <v>237.32</v>
      </c>
      <c r="F6" t="n">
        <v>228.5</v>
      </c>
      <c r="G6" t="n">
        <v>44.95</v>
      </c>
      <c r="H6" t="n">
        <v>0.78</v>
      </c>
      <c r="I6" t="n">
        <v>305</v>
      </c>
      <c r="J6" t="n">
        <v>112.51</v>
      </c>
      <c r="K6" t="n">
        <v>41.65</v>
      </c>
      <c r="L6" t="n">
        <v>5</v>
      </c>
      <c r="M6" t="n">
        <v>303</v>
      </c>
      <c r="N6" t="n">
        <v>15.86</v>
      </c>
      <c r="O6" t="n">
        <v>14110.24</v>
      </c>
      <c r="P6" t="n">
        <v>2114.76</v>
      </c>
      <c r="Q6" t="n">
        <v>3441.19</v>
      </c>
      <c r="R6" t="n">
        <v>780.15</v>
      </c>
      <c r="S6" t="n">
        <v>300.98</v>
      </c>
      <c r="T6" t="n">
        <v>234965.53</v>
      </c>
      <c r="U6" t="n">
        <v>0.39</v>
      </c>
      <c r="V6" t="n">
        <v>0.87</v>
      </c>
      <c r="W6" t="n">
        <v>57.34</v>
      </c>
      <c r="X6" t="n">
        <v>13.96</v>
      </c>
      <c r="Y6" t="n">
        <v>0.5</v>
      </c>
      <c r="Z6" t="n">
        <v>10</v>
      </c>
      <c r="AA6" t="n">
        <v>6072.415826841338</v>
      </c>
      <c r="AB6" t="n">
        <v>8308.54723036392</v>
      </c>
      <c r="AC6" t="n">
        <v>7515.59114381695</v>
      </c>
      <c r="AD6" t="n">
        <v>6072415.826841339</v>
      </c>
      <c r="AE6" t="n">
        <v>8308547.230363919</v>
      </c>
      <c r="AF6" t="n">
        <v>6.78886162957807e-07</v>
      </c>
      <c r="AG6" t="n">
        <v>2.472083333333333</v>
      </c>
      <c r="AH6" t="n">
        <v>7515591.14381695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0.4284</v>
      </c>
      <c r="E7" t="n">
        <v>233.45</v>
      </c>
      <c r="F7" t="n">
        <v>225.88</v>
      </c>
      <c r="G7" t="n">
        <v>54.43</v>
      </c>
      <c r="H7" t="n">
        <v>0.93</v>
      </c>
      <c r="I7" t="n">
        <v>249</v>
      </c>
      <c r="J7" t="n">
        <v>113.79</v>
      </c>
      <c r="K7" t="n">
        <v>41.65</v>
      </c>
      <c r="L7" t="n">
        <v>6</v>
      </c>
      <c r="M7" t="n">
        <v>247</v>
      </c>
      <c r="N7" t="n">
        <v>16.14</v>
      </c>
      <c r="O7" t="n">
        <v>14268.39</v>
      </c>
      <c r="P7" t="n">
        <v>2070.42</v>
      </c>
      <c r="Q7" t="n">
        <v>3441.17</v>
      </c>
      <c r="R7" t="n">
        <v>691.77</v>
      </c>
      <c r="S7" t="n">
        <v>300.98</v>
      </c>
      <c r="T7" t="n">
        <v>191059.02</v>
      </c>
      <c r="U7" t="n">
        <v>0.44</v>
      </c>
      <c r="V7" t="n">
        <v>0.88</v>
      </c>
      <c r="W7" t="n">
        <v>57.23</v>
      </c>
      <c r="X7" t="n">
        <v>11.34</v>
      </c>
      <c r="Y7" t="n">
        <v>0.5</v>
      </c>
      <c r="Z7" t="n">
        <v>10</v>
      </c>
      <c r="AA7" t="n">
        <v>5863.99242320589</v>
      </c>
      <c r="AB7" t="n">
        <v>8023.373134518262</v>
      </c>
      <c r="AC7" t="n">
        <v>7257.633663434456</v>
      </c>
      <c r="AD7" t="n">
        <v>5863992.42320589</v>
      </c>
      <c r="AE7" t="n">
        <v>8023373.134518262</v>
      </c>
      <c r="AF7" t="n">
        <v>6.901633417444816e-07</v>
      </c>
      <c r="AG7" t="n">
        <v>2.431770833333333</v>
      </c>
      <c r="AH7" t="n">
        <v>7257633.663434456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0.4333</v>
      </c>
      <c r="E8" t="n">
        <v>230.8</v>
      </c>
      <c r="F8" t="n">
        <v>224.1</v>
      </c>
      <c r="G8" t="n">
        <v>64.03</v>
      </c>
      <c r="H8" t="n">
        <v>1.07</v>
      </c>
      <c r="I8" t="n">
        <v>210</v>
      </c>
      <c r="J8" t="n">
        <v>115.08</v>
      </c>
      <c r="K8" t="n">
        <v>41.65</v>
      </c>
      <c r="L8" t="n">
        <v>7</v>
      </c>
      <c r="M8" t="n">
        <v>208</v>
      </c>
      <c r="N8" t="n">
        <v>16.43</v>
      </c>
      <c r="O8" t="n">
        <v>14426.96</v>
      </c>
      <c r="P8" t="n">
        <v>2034.62</v>
      </c>
      <c r="Q8" t="n">
        <v>3441.09</v>
      </c>
      <c r="R8" t="n">
        <v>632.74</v>
      </c>
      <c r="S8" t="n">
        <v>300.98</v>
      </c>
      <c r="T8" t="n">
        <v>161739.14</v>
      </c>
      <c r="U8" t="n">
        <v>0.48</v>
      </c>
      <c r="V8" t="n">
        <v>0.89</v>
      </c>
      <c r="W8" t="n">
        <v>57.14</v>
      </c>
      <c r="X8" t="n">
        <v>9.57</v>
      </c>
      <c r="Y8" t="n">
        <v>0.5</v>
      </c>
      <c r="Z8" t="n">
        <v>10</v>
      </c>
      <c r="AA8" t="n">
        <v>5712.922679432736</v>
      </c>
      <c r="AB8" t="n">
        <v>7816.672846361099</v>
      </c>
      <c r="AC8" t="n">
        <v>7070.660560673343</v>
      </c>
      <c r="AD8" t="n">
        <v>5712922.679432736</v>
      </c>
      <c r="AE8" t="n">
        <v>7816672.846361099</v>
      </c>
      <c r="AF8" t="n">
        <v>6.980573668951538e-07</v>
      </c>
      <c r="AG8" t="n">
        <v>2.404166666666667</v>
      </c>
      <c r="AH8" t="n">
        <v>7070660.560673343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0.437</v>
      </c>
      <c r="E9" t="n">
        <v>228.84</v>
      </c>
      <c r="F9" t="n">
        <v>222.78</v>
      </c>
      <c r="G9" t="n">
        <v>73.84999999999999</v>
      </c>
      <c r="H9" t="n">
        <v>1.21</v>
      </c>
      <c r="I9" t="n">
        <v>181</v>
      </c>
      <c r="J9" t="n">
        <v>116.37</v>
      </c>
      <c r="K9" t="n">
        <v>41.65</v>
      </c>
      <c r="L9" t="n">
        <v>8</v>
      </c>
      <c r="M9" t="n">
        <v>179</v>
      </c>
      <c r="N9" t="n">
        <v>16.72</v>
      </c>
      <c r="O9" t="n">
        <v>14585.96</v>
      </c>
      <c r="P9" t="n">
        <v>2003.23</v>
      </c>
      <c r="Q9" t="n">
        <v>3441.1</v>
      </c>
      <c r="R9" t="n">
        <v>587.39</v>
      </c>
      <c r="S9" t="n">
        <v>300.98</v>
      </c>
      <c r="T9" t="n">
        <v>139205.43</v>
      </c>
      <c r="U9" t="n">
        <v>0.51</v>
      </c>
      <c r="V9" t="n">
        <v>0.9</v>
      </c>
      <c r="W9" t="n">
        <v>57.12</v>
      </c>
      <c r="X9" t="n">
        <v>8.25</v>
      </c>
      <c r="Y9" t="n">
        <v>0.5</v>
      </c>
      <c r="Z9" t="n">
        <v>10</v>
      </c>
      <c r="AA9" t="n">
        <v>5592.584844080064</v>
      </c>
      <c r="AB9" t="n">
        <v>7652.021311100954</v>
      </c>
      <c r="AC9" t="n">
        <v>6921.723136848551</v>
      </c>
      <c r="AD9" t="n">
        <v>5592584.844080064</v>
      </c>
      <c r="AE9" t="n">
        <v>7652021.311100954</v>
      </c>
      <c r="AF9" t="n">
        <v>7.040181613966817e-07</v>
      </c>
      <c r="AG9" t="n">
        <v>2.38375</v>
      </c>
      <c r="AH9" t="n">
        <v>6921723.136848551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0.4401</v>
      </c>
      <c r="E10" t="n">
        <v>227.23</v>
      </c>
      <c r="F10" t="n">
        <v>221.68</v>
      </c>
      <c r="G10" t="n">
        <v>84.18000000000001</v>
      </c>
      <c r="H10" t="n">
        <v>1.35</v>
      </c>
      <c r="I10" t="n">
        <v>158</v>
      </c>
      <c r="J10" t="n">
        <v>117.66</v>
      </c>
      <c r="K10" t="n">
        <v>41.65</v>
      </c>
      <c r="L10" t="n">
        <v>9</v>
      </c>
      <c r="M10" t="n">
        <v>156</v>
      </c>
      <c r="N10" t="n">
        <v>17.01</v>
      </c>
      <c r="O10" t="n">
        <v>14745.39</v>
      </c>
      <c r="P10" t="n">
        <v>1973.19</v>
      </c>
      <c r="Q10" t="n">
        <v>3441.07</v>
      </c>
      <c r="R10" t="n">
        <v>549.5599999999999</v>
      </c>
      <c r="S10" t="n">
        <v>300.98</v>
      </c>
      <c r="T10" t="n">
        <v>120408.6</v>
      </c>
      <c r="U10" t="n">
        <v>0.55</v>
      </c>
      <c r="V10" t="n">
        <v>0.9</v>
      </c>
      <c r="W10" t="n">
        <v>57.1</v>
      </c>
      <c r="X10" t="n">
        <v>7.15</v>
      </c>
      <c r="Y10" t="n">
        <v>0.5</v>
      </c>
      <c r="Z10" t="n">
        <v>10</v>
      </c>
      <c r="AA10" t="n">
        <v>5485.961571149563</v>
      </c>
      <c r="AB10" t="n">
        <v>7506.134645190615</v>
      </c>
      <c r="AC10" t="n">
        <v>6789.75968957948</v>
      </c>
      <c r="AD10" t="n">
        <v>5485961.571149562</v>
      </c>
      <c r="AE10" t="n">
        <v>7506134.645190614</v>
      </c>
      <c r="AF10" t="n">
        <v>7.090123405736376e-07</v>
      </c>
      <c r="AG10" t="n">
        <v>2.366979166666666</v>
      </c>
      <c r="AH10" t="n">
        <v>6789759.689579479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0.4423</v>
      </c>
      <c r="E11" t="n">
        <v>226.09</v>
      </c>
      <c r="F11" t="n">
        <v>220.92</v>
      </c>
      <c r="G11" t="n">
        <v>94.01000000000001</v>
      </c>
      <c r="H11" t="n">
        <v>1.48</v>
      </c>
      <c r="I11" t="n">
        <v>141</v>
      </c>
      <c r="J11" t="n">
        <v>118.96</v>
      </c>
      <c r="K11" t="n">
        <v>41.65</v>
      </c>
      <c r="L11" t="n">
        <v>10</v>
      </c>
      <c r="M11" t="n">
        <v>139</v>
      </c>
      <c r="N11" t="n">
        <v>17.31</v>
      </c>
      <c r="O11" t="n">
        <v>14905.25</v>
      </c>
      <c r="P11" t="n">
        <v>1945.72</v>
      </c>
      <c r="Q11" t="n">
        <v>3440.95</v>
      </c>
      <c r="R11" t="n">
        <v>524.8099999999999</v>
      </c>
      <c r="S11" t="n">
        <v>300.98</v>
      </c>
      <c r="T11" t="n">
        <v>108119.48</v>
      </c>
      <c r="U11" t="n">
        <v>0.57</v>
      </c>
      <c r="V11" t="n">
        <v>0.9</v>
      </c>
      <c r="W11" t="n">
        <v>57.04</v>
      </c>
      <c r="X11" t="n">
        <v>6.39</v>
      </c>
      <c r="Y11" t="n">
        <v>0.5</v>
      </c>
      <c r="Z11" t="n">
        <v>10</v>
      </c>
      <c r="AA11" t="n">
        <v>5399.236252513414</v>
      </c>
      <c r="AB11" t="n">
        <v>7387.473238181602</v>
      </c>
      <c r="AC11" t="n">
        <v>6682.423160713081</v>
      </c>
      <c r="AD11" t="n">
        <v>5399236.252513414</v>
      </c>
      <c r="AE11" t="n">
        <v>7387473.238181602</v>
      </c>
      <c r="AF11" t="n">
        <v>7.125565967637354e-07</v>
      </c>
      <c r="AG11" t="n">
        <v>2.355104166666667</v>
      </c>
      <c r="AH11" t="n">
        <v>6682423.16071308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0.4442</v>
      </c>
      <c r="E12" t="n">
        <v>225.11</v>
      </c>
      <c r="F12" t="n">
        <v>220.28</v>
      </c>
      <c r="G12" t="n">
        <v>104.89</v>
      </c>
      <c r="H12" t="n">
        <v>1.61</v>
      </c>
      <c r="I12" t="n">
        <v>126</v>
      </c>
      <c r="J12" t="n">
        <v>120.26</v>
      </c>
      <c r="K12" t="n">
        <v>41.65</v>
      </c>
      <c r="L12" t="n">
        <v>11</v>
      </c>
      <c r="M12" t="n">
        <v>124</v>
      </c>
      <c r="N12" t="n">
        <v>17.61</v>
      </c>
      <c r="O12" t="n">
        <v>15065.56</v>
      </c>
      <c r="P12" t="n">
        <v>1919.07</v>
      </c>
      <c r="Q12" t="n">
        <v>3440.97</v>
      </c>
      <c r="R12" t="n">
        <v>502.55</v>
      </c>
      <c r="S12" t="n">
        <v>300.98</v>
      </c>
      <c r="T12" t="n">
        <v>97063.59</v>
      </c>
      <c r="U12" t="n">
        <v>0.6</v>
      </c>
      <c r="V12" t="n">
        <v>0.91</v>
      </c>
      <c r="W12" t="n">
        <v>57.04</v>
      </c>
      <c r="X12" t="n">
        <v>5.75</v>
      </c>
      <c r="Y12" t="n">
        <v>0.5</v>
      </c>
      <c r="Z12" t="n">
        <v>10</v>
      </c>
      <c r="AA12" t="n">
        <v>5319.408106487863</v>
      </c>
      <c r="AB12" t="n">
        <v>7278.248847020187</v>
      </c>
      <c r="AC12" t="n">
        <v>6583.62299214672</v>
      </c>
      <c r="AD12" t="n">
        <v>5319408.106487863</v>
      </c>
      <c r="AE12" t="n">
        <v>7278248.847020187</v>
      </c>
      <c r="AF12" t="n">
        <v>7.156175452915469e-07</v>
      </c>
      <c r="AG12" t="n">
        <v>2.344895833333334</v>
      </c>
      <c r="AH12" t="n">
        <v>6583622.99214672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0.446</v>
      </c>
      <c r="E13" t="n">
        <v>224.24</v>
      </c>
      <c r="F13" t="n">
        <v>219.67</v>
      </c>
      <c r="G13" t="n">
        <v>115.61</v>
      </c>
      <c r="H13" t="n">
        <v>1.74</v>
      </c>
      <c r="I13" t="n">
        <v>114</v>
      </c>
      <c r="J13" t="n">
        <v>121.56</v>
      </c>
      <c r="K13" t="n">
        <v>41.65</v>
      </c>
      <c r="L13" t="n">
        <v>12</v>
      </c>
      <c r="M13" t="n">
        <v>112</v>
      </c>
      <c r="N13" t="n">
        <v>17.91</v>
      </c>
      <c r="O13" t="n">
        <v>15226.31</v>
      </c>
      <c r="P13" t="n">
        <v>1893.02</v>
      </c>
      <c r="Q13" t="n">
        <v>3440.99</v>
      </c>
      <c r="R13" t="n">
        <v>482.23</v>
      </c>
      <c r="S13" t="n">
        <v>300.98</v>
      </c>
      <c r="T13" t="n">
        <v>86963.19</v>
      </c>
      <c r="U13" t="n">
        <v>0.62</v>
      </c>
      <c r="V13" t="n">
        <v>0.91</v>
      </c>
      <c r="W13" t="n">
        <v>57</v>
      </c>
      <c r="X13" t="n">
        <v>5.14</v>
      </c>
      <c r="Y13" t="n">
        <v>0.5</v>
      </c>
      <c r="Z13" t="n">
        <v>10</v>
      </c>
      <c r="AA13" t="n">
        <v>5242.817485453126</v>
      </c>
      <c r="AB13" t="n">
        <v>7173.454180380724</v>
      </c>
      <c r="AC13" t="n">
        <v>6488.829781411094</v>
      </c>
      <c r="AD13" t="n">
        <v>5242817.485453126</v>
      </c>
      <c r="AE13" t="n">
        <v>7173454.180380724</v>
      </c>
      <c r="AF13" t="n">
        <v>7.185173912652633e-07</v>
      </c>
      <c r="AG13" t="n">
        <v>2.335833333333333</v>
      </c>
      <c r="AH13" t="n">
        <v>6488829.781411094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0.4473</v>
      </c>
      <c r="E14" t="n">
        <v>223.58</v>
      </c>
      <c r="F14" t="n">
        <v>219.24</v>
      </c>
      <c r="G14" t="n">
        <v>126.48</v>
      </c>
      <c r="H14" t="n">
        <v>1.87</v>
      </c>
      <c r="I14" t="n">
        <v>104</v>
      </c>
      <c r="J14" t="n">
        <v>122.87</v>
      </c>
      <c r="K14" t="n">
        <v>41.65</v>
      </c>
      <c r="L14" t="n">
        <v>13</v>
      </c>
      <c r="M14" t="n">
        <v>102</v>
      </c>
      <c r="N14" t="n">
        <v>18.22</v>
      </c>
      <c r="O14" t="n">
        <v>15387.5</v>
      </c>
      <c r="P14" t="n">
        <v>1867.24</v>
      </c>
      <c r="Q14" t="n">
        <v>3441</v>
      </c>
      <c r="R14" t="n">
        <v>466.92</v>
      </c>
      <c r="S14" t="n">
        <v>300.98</v>
      </c>
      <c r="T14" t="n">
        <v>79359.47</v>
      </c>
      <c r="U14" t="n">
        <v>0.64</v>
      </c>
      <c r="V14" t="n">
        <v>0.91</v>
      </c>
      <c r="W14" t="n">
        <v>57.01</v>
      </c>
      <c r="X14" t="n">
        <v>4.71</v>
      </c>
      <c r="Y14" t="n">
        <v>0.5</v>
      </c>
      <c r="Z14" t="n">
        <v>10</v>
      </c>
      <c r="AA14" t="n">
        <v>5174.397914682325</v>
      </c>
      <c r="AB14" t="n">
        <v>7079.839505193682</v>
      </c>
      <c r="AC14" t="n">
        <v>6404.149559434883</v>
      </c>
      <c r="AD14" t="n">
        <v>5174397.914682325</v>
      </c>
      <c r="AE14" t="n">
        <v>7079839.505193682</v>
      </c>
      <c r="AF14" t="n">
        <v>7.206117244685028e-07</v>
      </c>
      <c r="AG14" t="n">
        <v>2.328958333333333</v>
      </c>
      <c r="AH14" t="n">
        <v>6404149.559434883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0.4484</v>
      </c>
      <c r="E15" t="n">
        <v>223.04</v>
      </c>
      <c r="F15" t="n">
        <v>218.87</v>
      </c>
      <c r="G15" t="n">
        <v>136.79</v>
      </c>
      <c r="H15" t="n">
        <v>1.99</v>
      </c>
      <c r="I15" t="n">
        <v>96</v>
      </c>
      <c r="J15" t="n">
        <v>124.18</v>
      </c>
      <c r="K15" t="n">
        <v>41.65</v>
      </c>
      <c r="L15" t="n">
        <v>14</v>
      </c>
      <c r="M15" t="n">
        <v>94</v>
      </c>
      <c r="N15" t="n">
        <v>18.53</v>
      </c>
      <c r="O15" t="n">
        <v>15549.15</v>
      </c>
      <c r="P15" t="n">
        <v>1842.61</v>
      </c>
      <c r="Q15" t="n">
        <v>3441.05</v>
      </c>
      <c r="R15" t="n">
        <v>454.48</v>
      </c>
      <c r="S15" t="n">
        <v>300.98</v>
      </c>
      <c r="T15" t="n">
        <v>73176.19</v>
      </c>
      <c r="U15" t="n">
        <v>0.66</v>
      </c>
      <c r="V15" t="n">
        <v>0.91</v>
      </c>
      <c r="W15" t="n">
        <v>57</v>
      </c>
      <c r="X15" t="n">
        <v>4.34</v>
      </c>
      <c r="Y15" t="n">
        <v>0.5</v>
      </c>
      <c r="Z15" t="n">
        <v>10</v>
      </c>
      <c r="AA15" t="n">
        <v>5111.30337385571</v>
      </c>
      <c r="AB15" t="n">
        <v>6993.510770900012</v>
      </c>
      <c r="AC15" t="n">
        <v>6326.059918379065</v>
      </c>
      <c r="AD15" t="n">
        <v>5111303.37385571</v>
      </c>
      <c r="AE15" t="n">
        <v>6993510.770900012</v>
      </c>
      <c r="AF15" t="n">
        <v>7.223838525635517e-07</v>
      </c>
      <c r="AG15" t="n">
        <v>2.323333333333333</v>
      </c>
      <c r="AH15" t="n">
        <v>6326059.918379065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0.4495</v>
      </c>
      <c r="E16" t="n">
        <v>222.49</v>
      </c>
      <c r="F16" t="n">
        <v>218.5</v>
      </c>
      <c r="G16" t="n">
        <v>148.97</v>
      </c>
      <c r="H16" t="n">
        <v>2.11</v>
      </c>
      <c r="I16" t="n">
        <v>88</v>
      </c>
      <c r="J16" t="n">
        <v>125.49</v>
      </c>
      <c r="K16" t="n">
        <v>41.65</v>
      </c>
      <c r="L16" t="n">
        <v>15</v>
      </c>
      <c r="M16" t="n">
        <v>86</v>
      </c>
      <c r="N16" t="n">
        <v>18.84</v>
      </c>
      <c r="O16" t="n">
        <v>15711.24</v>
      </c>
      <c r="P16" t="n">
        <v>1818.94</v>
      </c>
      <c r="Q16" t="n">
        <v>3441.01</v>
      </c>
      <c r="R16" t="n">
        <v>442.26</v>
      </c>
      <c r="S16" t="n">
        <v>300.98</v>
      </c>
      <c r="T16" t="n">
        <v>67107.85000000001</v>
      </c>
      <c r="U16" t="n">
        <v>0.68</v>
      </c>
      <c r="V16" t="n">
        <v>0.91</v>
      </c>
      <c r="W16" t="n">
        <v>56.97</v>
      </c>
      <c r="X16" t="n">
        <v>3.97</v>
      </c>
      <c r="Y16" t="n">
        <v>0.5</v>
      </c>
      <c r="Z16" t="n">
        <v>10</v>
      </c>
      <c r="AA16" t="n">
        <v>5050.376873602704</v>
      </c>
      <c r="AB16" t="n">
        <v>6910.148445366354</v>
      </c>
      <c r="AC16" t="n">
        <v>6250.653576194585</v>
      </c>
      <c r="AD16" t="n">
        <v>5050376.873602704</v>
      </c>
      <c r="AE16" t="n">
        <v>6910148.445366355</v>
      </c>
      <c r="AF16" t="n">
        <v>7.241559806586006e-07</v>
      </c>
      <c r="AG16" t="n">
        <v>2.317604166666667</v>
      </c>
      <c r="AH16" t="n">
        <v>6250653.576194585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0.4504</v>
      </c>
      <c r="E17" t="n">
        <v>222.02</v>
      </c>
      <c r="F17" t="n">
        <v>218.18</v>
      </c>
      <c r="G17" t="n">
        <v>161.62</v>
      </c>
      <c r="H17" t="n">
        <v>2.23</v>
      </c>
      <c r="I17" t="n">
        <v>81</v>
      </c>
      <c r="J17" t="n">
        <v>126.81</v>
      </c>
      <c r="K17" t="n">
        <v>41.65</v>
      </c>
      <c r="L17" t="n">
        <v>16</v>
      </c>
      <c r="M17" t="n">
        <v>79</v>
      </c>
      <c r="N17" t="n">
        <v>19.16</v>
      </c>
      <c r="O17" t="n">
        <v>15873.8</v>
      </c>
      <c r="P17" t="n">
        <v>1788.27</v>
      </c>
      <c r="Q17" t="n">
        <v>3440.98</v>
      </c>
      <c r="R17" t="n">
        <v>431.78</v>
      </c>
      <c r="S17" t="n">
        <v>300.98</v>
      </c>
      <c r="T17" t="n">
        <v>61904.74</v>
      </c>
      <c r="U17" t="n">
        <v>0.7</v>
      </c>
      <c r="V17" t="n">
        <v>0.92</v>
      </c>
      <c r="W17" t="n">
        <v>56.96</v>
      </c>
      <c r="X17" t="n">
        <v>3.66</v>
      </c>
      <c r="Y17" t="n">
        <v>0.5</v>
      </c>
      <c r="Z17" t="n">
        <v>10</v>
      </c>
      <c r="AA17" t="n">
        <v>4978.776631948844</v>
      </c>
      <c r="AB17" t="n">
        <v>6812.181835955813</v>
      </c>
      <c r="AC17" t="n">
        <v>6162.036762489187</v>
      </c>
      <c r="AD17" t="n">
        <v>4978776.631948844</v>
      </c>
      <c r="AE17" t="n">
        <v>6812181.835955813</v>
      </c>
      <c r="AF17" t="n">
        <v>7.256059036454587e-07</v>
      </c>
      <c r="AG17" t="n">
        <v>2.312708333333334</v>
      </c>
      <c r="AH17" t="n">
        <v>6162036.762489187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0.4511</v>
      </c>
      <c r="E18" t="n">
        <v>221.67</v>
      </c>
      <c r="F18" t="n">
        <v>217.94</v>
      </c>
      <c r="G18" t="n">
        <v>172.06</v>
      </c>
      <c r="H18" t="n">
        <v>2.34</v>
      </c>
      <c r="I18" t="n">
        <v>76</v>
      </c>
      <c r="J18" t="n">
        <v>128.13</v>
      </c>
      <c r="K18" t="n">
        <v>41.65</v>
      </c>
      <c r="L18" t="n">
        <v>17</v>
      </c>
      <c r="M18" t="n">
        <v>69</v>
      </c>
      <c r="N18" t="n">
        <v>19.48</v>
      </c>
      <c r="O18" t="n">
        <v>16036.82</v>
      </c>
      <c r="P18" t="n">
        <v>1764.72</v>
      </c>
      <c r="Q18" t="n">
        <v>3440.9</v>
      </c>
      <c r="R18" t="n">
        <v>423.71</v>
      </c>
      <c r="S18" t="n">
        <v>300.98</v>
      </c>
      <c r="T18" t="n">
        <v>57893.89</v>
      </c>
      <c r="U18" t="n">
        <v>0.71</v>
      </c>
      <c r="V18" t="n">
        <v>0.92</v>
      </c>
      <c r="W18" t="n">
        <v>56.95</v>
      </c>
      <c r="X18" t="n">
        <v>3.42</v>
      </c>
      <c r="Y18" t="n">
        <v>0.5</v>
      </c>
      <c r="Z18" t="n">
        <v>10</v>
      </c>
      <c r="AA18" t="n">
        <v>4923.934688374119</v>
      </c>
      <c r="AB18" t="n">
        <v>6737.144669301075</v>
      </c>
      <c r="AC18" t="n">
        <v>6094.161037704657</v>
      </c>
      <c r="AD18" t="n">
        <v>4923934.688374119</v>
      </c>
      <c r="AE18" t="n">
        <v>6737144.669301075</v>
      </c>
      <c r="AF18" t="n">
        <v>7.267336215241261e-07</v>
      </c>
      <c r="AG18" t="n">
        <v>2.3090625</v>
      </c>
      <c r="AH18" t="n">
        <v>6094161.037704657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0.4516</v>
      </c>
      <c r="E19" t="n">
        <v>221.44</v>
      </c>
      <c r="F19" t="n">
        <v>217.8</v>
      </c>
      <c r="G19" t="n">
        <v>181.5</v>
      </c>
      <c r="H19" t="n">
        <v>2.46</v>
      </c>
      <c r="I19" t="n">
        <v>72</v>
      </c>
      <c r="J19" t="n">
        <v>129.46</v>
      </c>
      <c r="K19" t="n">
        <v>41.65</v>
      </c>
      <c r="L19" t="n">
        <v>18</v>
      </c>
      <c r="M19" t="n">
        <v>41</v>
      </c>
      <c r="N19" t="n">
        <v>19.81</v>
      </c>
      <c r="O19" t="n">
        <v>16200.3</v>
      </c>
      <c r="P19" t="n">
        <v>1751.84</v>
      </c>
      <c r="Q19" t="n">
        <v>3440.93</v>
      </c>
      <c r="R19" t="n">
        <v>417.58</v>
      </c>
      <c r="S19" t="n">
        <v>300.98</v>
      </c>
      <c r="T19" t="n">
        <v>54846.53</v>
      </c>
      <c r="U19" t="n">
        <v>0.72</v>
      </c>
      <c r="V19" t="n">
        <v>0.92</v>
      </c>
      <c r="W19" t="n">
        <v>56.98</v>
      </c>
      <c r="X19" t="n">
        <v>3.28</v>
      </c>
      <c r="Y19" t="n">
        <v>0.5</v>
      </c>
      <c r="Z19" t="n">
        <v>10</v>
      </c>
      <c r="AA19" t="n">
        <v>4892.683291890807</v>
      </c>
      <c r="AB19" t="n">
        <v>6694.385129918299</v>
      </c>
      <c r="AC19" t="n">
        <v>6055.482408747182</v>
      </c>
      <c r="AD19" t="n">
        <v>4892683.291890807</v>
      </c>
      <c r="AE19" t="n">
        <v>6694385.129918299</v>
      </c>
      <c r="AF19" t="n">
        <v>7.275391342946029e-07</v>
      </c>
      <c r="AG19" t="n">
        <v>2.306666666666667</v>
      </c>
      <c r="AH19" t="n">
        <v>6055482.408747182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0.4518</v>
      </c>
      <c r="E20" t="n">
        <v>221.34</v>
      </c>
      <c r="F20" t="n">
        <v>217.75</v>
      </c>
      <c r="G20" t="n">
        <v>186.64</v>
      </c>
      <c r="H20" t="n">
        <v>2.57</v>
      </c>
      <c r="I20" t="n">
        <v>70</v>
      </c>
      <c r="J20" t="n">
        <v>130.79</v>
      </c>
      <c r="K20" t="n">
        <v>41.65</v>
      </c>
      <c r="L20" t="n">
        <v>19</v>
      </c>
      <c r="M20" t="n">
        <v>3</v>
      </c>
      <c r="N20" t="n">
        <v>20.14</v>
      </c>
      <c r="O20" t="n">
        <v>16364.25</v>
      </c>
      <c r="P20" t="n">
        <v>1753.04</v>
      </c>
      <c r="Q20" t="n">
        <v>3441.09</v>
      </c>
      <c r="R20" t="n">
        <v>414.01</v>
      </c>
      <c r="S20" t="n">
        <v>300.98</v>
      </c>
      <c r="T20" t="n">
        <v>53071.43</v>
      </c>
      <c r="U20" t="n">
        <v>0.73</v>
      </c>
      <c r="V20" t="n">
        <v>0.92</v>
      </c>
      <c r="W20" t="n">
        <v>57.02</v>
      </c>
      <c r="X20" t="n">
        <v>3.22</v>
      </c>
      <c r="Y20" t="n">
        <v>0.5</v>
      </c>
      <c r="Z20" t="n">
        <v>10</v>
      </c>
      <c r="AA20" t="n">
        <v>4892.485008261463</v>
      </c>
      <c r="AB20" t="n">
        <v>6694.113829508972</v>
      </c>
      <c r="AC20" t="n">
        <v>6055.237000868151</v>
      </c>
      <c r="AD20" t="n">
        <v>4892485.008261463</v>
      </c>
      <c r="AE20" t="n">
        <v>6694113.829508972</v>
      </c>
      <c r="AF20" t="n">
        <v>7.278613394027936e-07</v>
      </c>
      <c r="AG20" t="n">
        <v>2.305625</v>
      </c>
      <c r="AH20" t="n">
        <v>6055237.000868151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0.4518</v>
      </c>
      <c r="E21" t="n">
        <v>221.35</v>
      </c>
      <c r="F21" t="n">
        <v>217.76</v>
      </c>
      <c r="G21" t="n">
        <v>186.65</v>
      </c>
      <c r="H21" t="n">
        <v>2.67</v>
      </c>
      <c r="I21" t="n">
        <v>70</v>
      </c>
      <c r="J21" t="n">
        <v>132.12</v>
      </c>
      <c r="K21" t="n">
        <v>41.65</v>
      </c>
      <c r="L21" t="n">
        <v>20</v>
      </c>
      <c r="M21" t="n">
        <v>1</v>
      </c>
      <c r="N21" t="n">
        <v>20.47</v>
      </c>
      <c r="O21" t="n">
        <v>16528.68</v>
      </c>
      <c r="P21" t="n">
        <v>1768.91</v>
      </c>
      <c r="Q21" t="n">
        <v>3441.07</v>
      </c>
      <c r="R21" t="n">
        <v>414.28</v>
      </c>
      <c r="S21" t="n">
        <v>300.98</v>
      </c>
      <c r="T21" t="n">
        <v>53209.55</v>
      </c>
      <c r="U21" t="n">
        <v>0.73</v>
      </c>
      <c r="V21" t="n">
        <v>0.92</v>
      </c>
      <c r="W21" t="n">
        <v>57.03</v>
      </c>
      <c r="X21" t="n">
        <v>3.23</v>
      </c>
      <c r="Y21" t="n">
        <v>0.5</v>
      </c>
      <c r="Z21" t="n">
        <v>10</v>
      </c>
      <c r="AA21" t="n">
        <v>4923.139269471727</v>
      </c>
      <c r="AB21" t="n">
        <v>6736.056342067419</v>
      </c>
      <c r="AC21" t="n">
        <v>6093.176578894703</v>
      </c>
      <c r="AD21" t="n">
        <v>4923139.269471727</v>
      </c>
      <c r="AE21" t="n">
        <v>6736056.342067419</v>
      </c>
      <c r="AF21" t="n">
        <v>7.278613394027936e-07</v>
      </c>
      <c r="AG21" t="n">
        <v>2.305729166666667</v>
      </c>
      <c r="AH21" t="n">
        <v>6093176.578894704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0.4518</v>
      </c>
      <c r="E22" t="n">
        <v>221.35</v>
      </c>
      <c r="F22" t="n">
        <v>217.76</v>
      </c>
      <c r="G22" t="n">
        <v>186.65</v>
      </c>
      <c r="H22" t="n">
        <v>2.78</v>
      </c>
      <c r="I22" t="n">
        <v>70</v>
      </c>
      <c r="J22" t="n">
        <v>133.46</v>
      </c>
      <c r="K22" t="n">
        <v>41.65</v>
      </c>
      <c r="L22" t="n">
        <v>21</v>
      </c>
      <c r="M22" t="n">
        <v>0</v>
      </c>
      <c r="N22" t="n">
        <v>20.81</v>
      </c>
      <c r="O22" t="n">
        <v>16693.59</v>
      </c>
      <c r="P22" t="n">
        <v>1784.9</v>
      </c>
      <c r="Q22" t="n">
        <v>3441.04</v>
      </c>
      <c r="R22" t="n">
        <v>414.29</v>
      </c>
      <c r="S22" t="n">
        <v>300.98</v>
      </c>
      <c r="T22" t="n">
        <v>53214.23</v>
      </c>
      <c r="U22" t="n">
        <v>0.73</v>
      </c>
      <c r="V22" t="n">
        <v>0.92</v>
      </c>
      <c r="W22" t="n">
        <v>57.03</v>
      </c>
      <c r="X22" t="n">
        <v>3.23</v>
      </c>
      <c r="Y22" t="n">
        <v>0.5</v>
      </c>
      <c r="Z22" t="n">
        <v>10</v>
      </c>
      <c r="AA22" t="n">
        <v>4953.955353574664</v>
      </c>
      <c r="AB22" t="n">
        <v>6778.220267846741</v>
      </c>
      <c r="AC22" t="n">
        <v>6131.316438775087</v>
      </c>
      <c r="AD22" t="n">
        <v>4953955.353574663</v>
      </c>
      <c r="AE22" t="n">
        <v>6778220.267846741</v>
      </c>
      <c r="AF22" t="n">
        <v>7.278613394027936e-07</v>
      </c>
      <c r="AG22" t="n">
        <v>2.305729166666667</v>
      </c>
      <c r="AH22" t="n">
        <v>6131316.438775087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0.3386</v>
      </c>
      <c r="E2" t="n">
        <v>295.31</v>
      </c>
      <c r="F2" t="n">
        <v>275.51</v>
      </c>
      <c r="G2" t="n">
        <v>12.76</v>
      </c>
      <c r="H2" t="n">
        <v>0.28</v>
      </c>
      <c r="I2" t="n">
        <v>1296</v>
      </c>
      <c r="J2" t="n">
        <v>61.76</v>
      </c>
      <c r="K2" t="n">
        <v>28.92</v>
      </c>
      <c r="L2" t="n">
        <v>1</v>
      </c>
      <c r="M2" t="n">
        <v>1294</v>
      </c>
      <c r="N2" t="n">
        <v>6.84</v>
      </c>
      <c r="O2" t="n">
        <v>7851.41</v>
      </c>
      <c r="P2" t="n">
        <v>1787.06</v>
      </c>
      <c r="Q2" t="n">
        <v>3442.62</v>
      </c>
      <c r="R2" t="n">
        <v>2374.65</v>
      </c>
      <c r="S2" t="n">
        <v>300.98</v>
      </c>
      <c r="T2" t="n">
        <v>1027264.26</v>
      </c>
      <c r="U2" t="n">
        <v>0.13</v>
      </c>
      <c r="V2" t="n">
        <v>0.73</v>
      </c>
      <c r="W2" t="n">
        <v>58.9</v>
      </c>
      <c r="X2" t="n">
        <v>60.92</v>
      </c>
      <c r="Y2" t="n">
        <v>0.5</v>
      </c>
      <c r="Z2" t="n">
        <v>10</v>
      </c>
      <c r="AA2" t="n">
        <v>6527.185605637446</v>
      </c>
      <c r="AB2" t="n">
        <v>8930.783304739449</v>
      </c>
      <c r="AC2" t="n">
        <v>8078.441880567871</v>
      </c>
      <c r="AD2" t="n">
        <v>6527185.605637446</v>
      </c>
      <c r="AE2" t="n">
        <v>8930783.304739449</v>
      </c>
      <c r="AF2" t="n">
        <v>5.92201765804844e-07</v>
      </c>
      <c r="AG2" t="n">
        <v>3.076145833333333</v>
      </c>
      <c r="AH2" t="n">
        <v>8078441.880567871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0.4013</v>
      </c>
      <c r="E3" t="n">
        <v>249.18</v>
      </c>
      <c r="F3" t="n">
        <v>239.78</v>
      </c>
      <c r="G3" t="n">
        <v>26.3</v>
      </c>
      <c r="H3" t="n">
        <v>0.55</v>
      </c>
      <c r="I3" t="n">
        <v>547</v>
      </c>
      <c r="J3" t="n">
        <v>62.92</v>
      </c>
      <c r="K3" t="n">
        <v>28.92</v>
      </c>
      <c r="L3" t="n">
        <v>2</v>
      </c>
      <c r="M3" t="n">
        <v>545</v>
      </c>
      <c r="N3" t="n">
        <v>7</v>
      </c>
      <c r="O3" t="n">
        <v>7994.37</v>
      </c>
      <c r="P3" t="n">
        <v>1518.2</v>
      </c>
      <c r="Q3" t="n">
        <v>3441.6</v>
      </c>
      <c r="R3" t="n">
        <v>1162.96</v>
      </c>
      <c r="S3" t="n">
        <v>300.98</v>
      </c>
      <c r="T3" t="n">
        <v>425161.09</v>
      </c>
      <c r="U3" t="n">
        <v>0.26</v>
      </c>
      <c r="V3" t="n">
        <v>0.83</v>
      </c>
      <c r="W3" t="n">
        <v>57.71</v>
      </c>
      <c r="X3" t="n">
        <v>25.23</v>
      </c>
      <c r="Y3" t="n">
        <v>0.5</v>
      </c>
      <c r="Z3" t="n">
        <v>10</v>
      </c>
      <c r="AA3" t="n">
        <v>4713.933418977694</v>
      </c>
      <c r="AB3" t="n">
        <v>6449.811667910729</v>
      </c>
      <c r="AC3" t="n">
        <v>5834.250694692615</v>
      </c>
      <c r="AD3" t="n">
        <v>4713933.418977694</v>
      </c>
      <c r="AE3" t="n">
        <v>6449811.667910729</v>
      </c>
      <c r="AF3" t="n">
        <v>7.018622818000115e-07</v>
      </c>
      <c r="AG3" t="n">
        <v>2.595625</v>
      </c>
      <c r="AH3" t="n">
        <v>5834250.694692615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0.4226</v>
      </c>
      <c r="E4" t="n">
        <v>236.62</v>
      </c>
      <c r="F4" t="n">
        <v>230.1</v>
      </c>
      <c r="G4" t="n">
        <v>40.61</v>
      </c>
      <c r="H4" t="n">
        <v>0.8100000000000001</v>
      </c>
      <c r="I4" t="n">
        <v>340</v>
      </c>
      <c r="J4" t="n">
        <v>64.08</v>
      </c>
      <c r="K4" t="n">
        <v>28.92</v>
      </c>
      <c r="L4" t="n">
        <v>3</v>
      </c>
      <c r="M4" t="n">
        <v>338</v>
      </c>
      <c r="N4" t="n">
        <v>7.16</v>
      </c>
      <c r="O4" t="n">
        <v>8137.65</v>
      </c>
      <c r="P4" t="n">
        <v>1417.25</v>
      </c>
      <c r="Q4" t="n">
        <v>3441.29</v>
      </c>
      <c r="R4" t="n">
        <v>834.66</v>
      </c>
      <c r="S4" t="n">
        <v>300.98</v>
      </c>
      <c r="T4" t="n">
        <v>262048.25</v>
      </c>
      <c r="U4" t="n">
        <v>0.36</v>
      </c>
      <c r="V4" t="n">
        <v>0.87</v>
      </c>
      <c r="W4" t="n">
        <v>57.38</v>
      </c>
      <c r="X4" t="n">
        <v>15.56</v>
      </c>
      <c r="Y4" t="n">
        <v>0.5</v>
      </c>
      <c r="Z4" t="n">
        <v>10</v>
      </c>
      <c r="AA4" t="n">
        <v>4214.318787272511</v>
      </c>
      <c r="AB4" t="n">
        <v>5766.216887369714</v>
      </c>
      <c r="AC4" t="n">
        <v>5215.89724057516</v>
      </c>
      <c r="AD4" t="n">
        <v>4214318.787272511</v>
      </c>
      <c r="AE4" t="n">
        <v>5766216.887369714</v>
      </c>
      <c r="AF4" t="n">
        <v>7.391153757505229e-07</v>
      </c>
      <c r="AG4" t="n">
        <v>2.464791666666667</v>
      </c>
      <c r="AH4" t="n">
        <v>5215897.24057516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0.4334</v>
      </c>
      <c r="E5" t="n">
        <v>230.75</v>
      </c>
      <c r="F5" t="n">
        <v>225.58</v>
      </c>
      <c r="G5" t="n">
        <v>55.7</v>
      </c>
      <c r="H5" t="n">
        <v>1.07</v>
      </c>
      <c r="I5" t="n">
        <v>243</v>
      </c>
      <c r="J5" t="n">
        <v>65.25</v>
      </c>
      <c r="K5" t="n">
        <v>28.92</v>
      </c>
      <c r="L5" t="n">
        <v>4</v>
      </c>
      <c r="M5" t="n">
        <v>241</v>
      </c>
      <c r="N5" t="n">
        <v>7.33</v>
      </c>
      <c r="O5" t="n">
        <v>8281.25</v>
      </c>
      <c r="P5" t="n">
        <v>1347.61</v>
      </c>
      <c r="Q5" t="n">
        <v>3441.12</v>
      </c>
      <c r="R5" t="n">
        <v>681.79</v>
      </c>
      <c r="S5" t="n">
        <v>300.98</v>
      </c>
      <c r="T5" t="n">
        <v>186097.23</v>
      </c>
      <c r="U5" t="n">
        <v>0.44</v>
      </c>
      <c r="V5" t="n">
        <v>0.89</v>
      </c>
      <c r="W5" t="n">
        <v>57.22</v>
      </c>
      <c r="X5" t="n">
        <v>11.05</v>
      </c>
      <c r="Y5" t="n">
        <v>0.5</v>
      </c>
      <c r="Z5" t="n">
        <v>10</v>
      </c>
      <c r="AA5" t="n">
        <v>3944.797703229834</v>
      </c>
      <c r="AB5" t="n">
        <v>5397.446249751458</v>
      </c>
      <c r="AC5" t="n">
        <v>4882.321555038364</v>
      </c>
      <c r="AD5" t="n">
        <v>3944797.703229834</v>
      </c>
      <c r="AE5" t="n">
        <v>5397446.249751458</v>
      </c>
      <c r="AF5" t="n">
        <v>7.580042684578245e-07</v>
      </c>
      <c r="AG5" t="n">
        <v>2.403645833333333</v>
      </c>
      <c r="AH5" t="n">
        <v>4882321.555038364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0.4397</v>
      </c>
      <c r="E6" t="n">
        <v>227.41</v>
      </c>
      <c r="F6" t="n">
        <v>223.03</v>
      </c>
      <c r="G6" t="n">
        <v>71.95</v>
      </c>
      <c r="H6" t="n">
        <v>1.31</v>
      </c>
      <c r="I6" t="n">
        <v>186</v>
      </c>
      <c r="J6" t="n">
        <v>66.42</v>
      </c>
      <c r="K6" t="n">
        <v>28.92</v>
      </c>
      <c r="L6" t="n">
        <v>5</v>
      </c>
      <c r="M6" t="n">
        <v>184</v>
      </c>
      <c r="N6" t="n">
        <v>7.49</v>
      </c>
      <c r="O6" t="n">
        <v>8425.16</v>
      </c>
      <c r="P6" t="n">
        <v>1287.91</v>
      </c>
      <c r="Q6" t="n">
        <v>3441.07</v>
      </c>
      <c r="R6" t="n">
        <v>594.98</v>
      </c>
      <c r="S6" t="n">
        <v>300.98</v>
      </c>
      <c r="T6" t="n">
        <v>142977.92</v>
      </c>
      <c r="U6" t="n">
        <v>0.51</v>
      </c>
      <c r="V6" t="n">
        <v>0.9</v>
      </c>
      <c r="W6" t="n">
        <v>57.15</v>
      </c>
      <c r="X6" t="n">
        <v>8.5</v>
      </c>
      <c r="Y6" t="n">
        <v>0.5</v>
      </c>
      <c r="Z6" t="n">
        <v>10</v>
      </c>
      <c r="AA6" t="n">
        <v>3756.379381454113</v>
      </c>
      <c r="AB6" t="n">
        <v>5139.643989468208</v>
      </c>
      <c r="AC6" t="n">
        <v>4649.123580648811</v>
      </c>
      <c r="AD6" t="n">
        <v>3756379.381454113</v>
      </c>
      <c r="AE6" t="n">
        <v>5139643.989468208</v>
      </c>
      <c r="AF6" t="n">
        <v>7.690227892037504e-07</v>
      </c>
      <c r="AG6" t="n">
        <v>2.368854166666666</v>
      </c>
      <c r="AH6" t="n">
        <v>4649123.580648812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0.4441</v>
      </c>
      <c r="E7" t="n">
        <v>225.18</v>
      </c>
      <c r="F7" t="n">
        <v>221.31</v>
      </c>
      <c r="G7" t="n">
        <v>89.12</v>
      </c>
      <c r="H7" t="n">
        <v>1.55</v>
      </c>
      <c r="I7" t="n">
        <v>149</v>
      </c>
      <c r="J7" t="n">
        <v>67.59</v>
      </c>
      <c r="K7" t="n">
        <v>28.92</v>
      </c>
      <c r="L7" t="n">
        <v>6</v>
      </c>
      <c r="M7" t="n">
        <v>127</v>
      </c>
      <c r="N7" t="n">
        <v>7.66</v>
      </c>
      <c r="O7" t="n">
        <v>8569.4</v>
      </c>
      <c r="P7" t="n">
        <v>1232.88</v>
      </c>
      <c r="Q7" t="n">
        <v>3441.13</v>
      </c>
      <c r="R7" t="n">
        <v>536.2</v>
      </c>
      <c r="S7" t="n">
        <v>300.98</v>
      </c>
      <c r="T7" t="n">
        <v>113774.73</v>
      </c>
      <c r="U7" t="n">
        <v>0.5600000000000001</v>
      </c>
      <c r="V7" t="n">
        <v>0.9</v>
      </c>
      <c r="W7" t="n">
        <v>57.11</v>
      </c>
      <c r="X7" t="n">
        <v>6.78</v>
      </c>
      <c r="Y7" t="n">
        <v>0.5</v>
      </c>
      <c r="Z7" t="n">
        <v>10</v>
      </c>
      <c r="AA7" t="n">
        <v>3602.137202277702</v>
      </c>
      <c r="AB7" t="n">
        <v>4928.603035234336</v>
      </c>
      <c r="AC7" t="n">
        <v>4458.22407888919</v>
      </c>
      <c r="AD7" t="n">
        <v>3602137.202277702</v>
      </c>
      <c r="AE7" t="n">
        <v>4928603.035234336</v>
      </c>
      <c r="AF7" t="n">
        <v>7.767182640104289e-07</v>
      </c>
      <c r="AG7" t="n">
        <v>2.345625</v>
      </c>
      <c r="AH7" t="n">
        <v>4458224.078889189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0.445</v>
      </c>
      <c r="E8" t="n">
        <v>224.7</v>
      </c>
      <c r="F8" t="n">
        <v>220.98</v>
      </c>
      <c r="G8" t="n">
        <v>95.39</v>
      </c>
      <c r="H8" t="n">
        <v>1.78</v>
      </c>
      <c r="I8" t="n">
        <v>139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1228.11</v>
      </c>
      <c r="Q8" t="n">
        <v>3441.3</v>
      </c>
      <c r="R8" t="n">
        <v>519.91</v>
      </c>
      <c r="S8" t="n">
        <v>300.98</v>
      </c>
      <c r="T8" t="n">
        <v>105677.06</v>
      </c>
      <c r="U8" t="n">
        <v>0.58</v>
      </c>
      <c r="V8" t="n">
        <v>0.9</v>
      </c>
      <c r="W8" t="n">
        <v>57.23</v>
      </c>
      <c r="X8" t="n">
        <v>6.44</v>
      </c>
      <c r="Y8" t="n">
        <v>0.5</v>
      </c>
      <c r="Z8" t="n">
        <v>10</v>
      </c>
      <c r="AA8" t="n">
        <v>3583.769674812923</v>
      </c>
      <c r="AB8" t="n">
        <v>4903.471773838902</v>
      </c>
      <c r="AC8" t="n">
        <v>4435.491309809389</v>
      </c>
      <c r="AD8" t="n">
        <v>3583769.674812923</v>
      </c>
      <c r="AE8" t="n">
        <v>4903471.773838902</v>
      </c>
      <c r="AF8" t="n">
        <v>7.78292338402704e-07</v>
      </c>
      <c r="AG8" t="n">
        <v>2.340625</v>
      </c>
      <c r="AH8" t="n">
        <v>4435491.30980939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0.445</v>
      </c>
      <c r="E9" t="n">
        <v>224.7</v>
      </c>
      <c r="F9" t="n">
        <v>220.97</v>
      </c>
      <c r="G9" t="n">
        <v>95.38</v>
      </c>
      <c r="H9" t="n">
        <v>2</v>
      </c>
      <c r="I9" t="n">
        <v>139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1247.03</v>
      </c>
      <c r="Q9" t="n">
        <v>3441.33</v>
      </c>
      <c r="R9" t="n">
        <v>519.83</v>
      </c>
      <c r="S9" t="n">
        <v>300.98</v>
      </c>
      <c r="T9" t="n">
        <v>105639.27</v>
      </c>
      <c r="U9" t="n">
        <v>0.58</v>
      </c>
      <c r="V9" t="n">
        <v>0.9</v>
      </c>
      <c r="W9" t="n">
        <v>57.23</v>
      </c>
      <c r="X9" t="n">
        <v>6.44</v>
      </c>
      <c r="Y9" t="n">
        <v>0.5</v>
      </c>
      <c r="Z9" t="n">
        <v>10</v>
      </c>
      <c r="AA9" t="n">
        <v>3620.736575220787</v>
      </c>
      <c r="AB9" t="n">
        <v>4954.051517841489</v>
      </c>
      <c r="AC9" t="n">
        <v>4481.243794033485</v>
      </c>
      <c r="AD9" t="n">
        <v>3620736.575220787</v>
      </c>
      <c r="AE9" t="n">
        <v>4954051.517841489</v>
      </c>
      <c r="AF9" t="n">
        <v>7.78292338402704e-07</v>
      </c>
      <c r="AG9" t="n">
        <v>2.340625</v>
      </c>
      <c r="AH9" t="n">
        <v>4481243.794033485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0.1861</v>
      </c>
      <c r="E2" t="n">
        <v>537.47</v>
      </c>
      <c r="F2" t="n">
        <v>405.78</v>
      </c>
      <c r="G2" t="n">
        <v>6.38</v>
      </c>
      <c r="H2" t="n">
        <v>0.11</v>
      </c>
      <c r="I2" t="n">
        <v>3816</v>
      </c>
      <c r="J2" t="n">
        <v>167.88</v>
      </c>
      <c r="K2" t="n">
        <v>51.39</v>
      </c>
      <c r="L2" t="n">
        <v>1</v>
      </c>
      <c r="M2" t="n">
        <v>3814</v>
      </c>
      <c r="N2" t="n">
        <v>30.49</v>
      </c>
      <c r="O2" t="n">
        <v>20939.59</v>
      </c>
      <c r="P2" t="n">
        <v>5192.18</v>
      </c>
      <c r="Q2" t="n">
        <v>3446.02</v>
      </c>
      <c r="R2" t="n">
        <v>6806.51</v>
      </c>
      <c r="S2" t="n">
        <v>300.98</v>
      </c>
      <c r="T2" t="n">
        <v>3230594.43</v>
      </c>
      <c r="U2" t="n">
        <v>0.04</v>
      </c>
      <c r="V2" t="n">
        <v>0.49</v>
      </c>
      <c r="W2" t="n">
        <v>63.14</v>
      </c>
      <c r="X2" t="n">
        <v>191.06</v>
      </c>
      <c r="Y2" t="n">
        <v>0.5</v>
      </c>
      <c r="Z2" t="n">
        <v>10</v>
      </c>
      <c r="AA2" t="n">
        <v>32750.6876333058</v>
      </c>
      <c r="AB2" t="n">
        <v>44810.93567825725</v>
      </c>
      <c r="AC2" t="n">
        <v>40534.24286966572</v>
      </c>
      <c r="AD2" t="n">
        <v>32750687.6333058</v>
      </c>
      <c r="AE2" t="n">
        <v>44810935.67825725</v>
      </c>
      <c r="AF2" t="n">
        <v>2.783306705715027e-07</v>
      </c>
      <c r="AG2" t="n">
        <v>5.598645833333333</v>
      </c>
      <c r="AH2" t="n">
        <v>40534242.86966571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0.3128</v>
      </c>
      <c r="E3" t="n">
        <v>319.66</v>
      </c>
      <c r="F3" t="n">
        <v>274.25</v>
      </c>
      <c r="G3" t="n">
        <v>12.96</v>
      </c>
      <c r="H3" t="n">
        <v>0.21</v>
      </c>
      <c r="I3" t="n">
        <v>1270</v>
      </c>
      <c r="J3" t="n">
        <v>169.33</v>
      </c>
      <c r="K3" t="n">
        <v>51.39</v>
      </c>
      <c r="L3" t="n">
        <v>2</v>
      </c>
      <c r="M3" t="n">
        <v>1268</v>
      </c>
      <c r="N3" t="n">
        <v>30.94</v>
      </c>
      <c r="O3" t="n">
        <v>21118.46</v>
      </c>
      <c r="P3" t="n">
        <v>3506.91</v>
      </c>
      <c r="Q3" t="n">
        <v>3442.29</v>
      </c>
      <c r="R3" t="n">
        <v>2331.08</v>
      </c>
      <c r="S3" t="n">
        <v>300.98</v>
      </c>
      <c r="T3" t="n">
        <v>1005608.06</v>
      </c>
      <c r="U3" t="n">
        <v>0.13</v>
      </c>
      <c r="V3" t="n">
        <v>0.73</v>
      </c>
      <c r="W3" t="n">
        <v>58.9</v>
      </c>
      <c r="X3" t="n">
        <v>59.67</v>
      </c>
      <c r="Y3" t="n">
        <v>0.5</v>
      </c>
      <c r="Z3" t="n">
        <v>10</v>
      </c>
      <c r="AA3" t="n">
        <v>13166.92095901974</v>
      </c>
      <c r="AB3" t="n">
        <v>18015.56213968785</v>
      </c>
      <c r="AC3" t="n">
        <v>16296.18217407563</v>
      </c>
      <c r="AD3" t="n">
        <v>13166920.95901974</v>
      </c>
      <c r="AE3" t="n">
        <v>18015562.13968785</v>
      </c>
      <c r="AF3" t="n">
        <v>4.678228573603765e-07</v>
      </c>
      <c r="AG3" t="n">
        <v>3.329791666666667</v>
      </c>
      <c r="AH3" t="n">
        <v>16296182.17407563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0.359</v>
      </c>
      <c r="E4" t="n">
        <v>278.54</v>
      </c>
      <c r="F4" t="n">
        <v>250.14</v>
      </c>
      <c r="G4" t="n">
        <v>19.54</v>
      </c>
      <c r="H4" t="n">
        <v>0.31</v>
      </c>
      <c r="I4" t="n">
        <v>768</v>
      </c>
      <c r="J4" t="n">
        <v>170.79</v>
      </c>
      <c r="K4" t="n">
        <v>51.39</v>
      </c>
      <c r="L4" t="n">
        <v>3</v>
      </c>
      <c r="M4" t="n">
        <v>766</v>
      </c>
      <c r="N4" t="n">
        <v>31.4</v>
      </c>
      <c r="O4" t="n">
        <v>21297.94</v>
      </c>
      <c r="P4" t="n">
        <v>3190.95</v>
      </c>
      <c r="Q4" t="n">
        <v>3441.95</v>
      </c>
      <c r="R4" t="n">
        <v>1513.56</v>
      </c>
      <c r="S4" t="n">
        <v>300.98</v>
      </c>
      <c r="T4" t="n">
        <v>599355.58</v>
      </c>
      <c r="U4" t="n">
        <v>0.2</v>
      </c>
      <c r="V4" t="n">
        <v>0.8</v>
      </c>
      <c r="W4" t="n">
        <v>58.07</v>
      </c>
      <c r="X4" t="n">
        <v>35.58</v>
      </c>
      <c r="Y4" t="n">
        <v>0.5</v>
      </c>
      <c r="Z4" t="n">
        <v>10</v>
      </c>
      <c r="AA4" t="n">
        <v>10446.42300894959</v>
      </c>
      <c r="AB4" t="n">
        <v>14293.25682450267</v>
      </c>
      <c r="AC4" t="n">
        <v>12929.12845388355</v>
      </c>
      <c r="AD4" t="n">
        <v>10446423.00894959</v>
      </c>
      <c r="AE4" t="n">
        <v>14293256.82450267</v>
      </c>
      <c r="AF4" t="n">
        <v>5.369194558579769e-07</v>
      </c>
      <c r="AG4" t="n">
        <v>2.901458333333334</v>
      </c>
      <c r="AH4" t="n">
        <v>12929128.45388355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0.3833</v>
      </c>
      <c r="E5" t="n">
        <v>260.9</v>
      </c>
      <c r="F5" t="n">
        <v>239.89</v>
      </c>
      <c r="G5" t="n">
        <v>26.17</v>
      </c>
      <c r="H5" t="n">
        <v>0.41</v>
      </c>
      <c r="I5" t="n">
        <v>550</v>
      </c>
      <c r="J5" t="n">
        <v>172.25</v>
      </c>
      <c r="K5" t="n">
        <v>51.39</v>
      </c>
      <c r="L5" t="n">
        <v>4</v>
      </c>
      <c r="M5" t="n">
        <v>548</v>
      </c>
      <c r="N5" t="n">
        <v>31.86</v>
      </c>
      <c r="O5" t="n">
        <v>21478.05</v>
      </c>
      <c r="P5" t="n">
        <v>3051.2</v>
      </c>
      <c r="Q5" t="n">
        <v>3441.49</v>
      </c>
      <c r="R5" t="n">
        <v>1165.23</v>
      </c>
      <c r="S5" t="n">
        <v>300.98</v>
      </c>
      <c r="T5" t="n">
        <v>426282.26</v>
      </c>
      <c r="U5" t="n">
        <v>0.26</v>
      </c>
      <c r="V5" t="n">
        <v>0.83</v>
      </c>
      <c r="W5" t="n">
        <v>57.75</v>
      </c>
      <c r="X5" t="n">
        <v>25.34</v>
      </c>
      <c r="Y5" t="n">
        <v>0.5</v>
      </c>
      <c r="Z5" t="n">
        <v>10</v>
      </c>
      <c r="AA5" t="n">
        <v>9363.303306150538</v>
      </c>
      <c r="AB5" t="n">
        <v>12811.28466326406</v>
      </c>
      <c r="AC5" t="n">
        <v>11588.5936357526</v>
      </c>
      <c r="AD5" t="n">
        <v>9363303.306150537</v>
      </c>
      <c r="AE5" t="n">
        <v>12811284.66326406</v>
      </c>
      <c r="AF5" t="n">
        <v>5.732624719508705e-07</v>
      </c>
      <c r="AG5" t="n">
        <v>2.717708333333333</v>
      </c>
      <c r="AH5" t="n">
        <v>11588593.6357526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0.3983</v>
      </c>
      <c r="E6" t="n">
        <v>251.05</v>
      </c>
      <c r="F6" t="n">
        <v>234.18</v>
      </c>
      <c r="G6" t="n">
        <v>32.83</v>
      </c>
      <c r="H6" t="n">
        <v>0.51</v>
      </c>
      <c r="I6" t="n">
        <v>428</v>
      </c>
      <c r="J6" t="n">
        <v>173.71</v>
      </c>
      <c r="K6" t="n">
        <v>51.39</v>
      </c>
      <c r="L6" t="n">
        <v>5</v>
      </c>
      <c r="M6" t="n">
        <v>426</v>
      </c>
      <c r="N6" t="n">
        <v>32.32</v>
      </c>
      <c r="O6" t="n">
        <v>21658.78</v>
      </c>
      <c r="P6" t="n">
        <v>2969.73</v>
      </c>
      <c r="Q6" t="n">
        <v>3441.4</v>
      </c>
      <c r="R6" t="n">
        <v>973.1900000000001</v>
      </c>
      <c r="S6" t="n">
        <v>300.98</v>
      </c>
      <c r="T6" t="n">
        <v>330872.67</v>
      </c>
      <c r="U6" t="n">
        <v>0.31</v>
      </c>
      <c r="V6" t="n">
        <v>0.85</v>
      </c>
      <c r="W6" t="n">
        <v>57.51</v>
      </c>
      <c r="X6" t="n">
        <v>19.63</v>
      </c>
      <c r="Y6" t="n">
        <v>0.5</v>
      </c>
      <c r="Z6" t="n">
        <v>10</v>
      </c>
      <c r="AA6" t="n">
        <v>8777.159994941361</v>
      </c>
      <c r="AB6" t="n">
        <v>12009.29752604975</v>
      </c>
      <c r="AC6" t="n">
        <v>10863.14702531805</v>
      </c>
      <c r="AD6" t="n">
        <v>8777159.994941361</v>
      </c>
      <c r="AE6" t="n">
        <v>12009297.52604975</v>
      </c>
      <c r="AF6" t="n">
        <v>5.956964325020395e-07</v>
      </c>
      <c r="AG6" t="n">
        <v>2.615104166666667</v>
      </c>
      <c r="AH6" t="n">
        <v>10863147.02531805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0.4086</v>
      </c>
      <c r="E7" t="n">
        <v>244.75</v>
      </c>
      <c r="F7" t="n">
        <v>230.52</v>
      </c>
      <c r="G7" t="n">
        <v>39.52</v>
      </c>
      <c r="H7" t="n">
        <v>0.61</v>
      </c>
      <c r="I7" t="n">
        <v>350</v>
      </c>
      <c r="J7" t="n">
        <v>175.18</v>
      </c>
      <c r="K7" t="n">
        <v>51.39</v>
      </c>
      <c r="L7" t="n">
        <v>6</v>
      </c>
      <c r="M7" t="n">
        <v>348</v>
      </c>
      <c r="N7" t="n">
        <v>32.79</v>
      </c>
      <c r="O7" t="n">
        <v>21840.16</v>
      </c>
      <c r="P7" t="n">
        <v>2914.61</v>
      </c>
      <c r="Q7" t="n">
        <v>3441.3</v>
      </c>
      <c r="R7" t="n">
        <v>849.66</v>
      </c>
      <c r="S7" t="n">
        <v>300.98</v>
      </c>
      <c r="T7" t="n">
        <v>269495.59</v>
      </c>
      <c r="U7" t="n">
        <v>0.35</v>
      </c>
      <c r="V7" t="n">
        <v>0.87</v>
      </c>
      <c r="W7" t="n">
        <v>57.37</v>
      </c>
      <c r="X7" t="n">
        <v>15.98</v>
      </c>
      <c r="Y7" t="n">
        <v>0.5</v>
      </c>
      <c r="Z7" t="n">
        <v>10</v>
      </c>
      <c r="AA7" t="n">
        <v>8403.822008907546</v>
      </c>
      <c r="AB7" t="n">
        <v>11498.48002304874</v>
      </c>
      <c r="AC7" t="n">
        <v>10401.08122786661</v>
      </c>
      <c r="AD7" t="n">
        <v>8403822.008907545</v>
      </c>
      <c r="AE7" t="n">
        <v>11498480.02304874</v>
      </c>
      <c r="AF7" t="n">
        <v>6.111010854138423e-07</v>
      </c>
      <c r="AG7" t="n">
        <v>2.549479166666667</v>
      </c>
      <c r="AH7" t="n">
        <v>10401081.2278666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0.416</v>
      </c>
      <c r="E8" t="n">
        <v>240.4</v>
      </c>
      <c r="F8" t="n">
        <v>228</v>
      </c>
      <c r="G8" t="n">
        <v>46.22</v>
      </c>
      <c r="H8" t="n">
        <v>0.7</v>
      </c>
      <c r="I8" t="n">
        <v>296</v>
      </c>
      <c r="J8" t="n">
        <v>176.66</v>
      </c>
      <c r="K8" t="n">
        <v>51.39</v>
      </c>
      <c r="L8" t="n">
        <v>7</v>
      </c>
      <c r="M8" t="n">
        <v>294</v>
      </c>
      <c r="N8" t="n">
        <v>33.27</v>
      </c>
      <c r="O8" t="n">
        <v>22022.17</v>
      </c>
      <c r="P8" t="n">
        <v>2873.77</v>
      </c>
      <c r="Q8" t="n">
        <v>3441.11</v>
      </c>
      <c r="R8" t="n">
        <v>763.9</v>
      </c>
      <c r="S8" t="n">
        <v>300.98</v>
      </c>
      <c r="T8" t="n">
        <v>226886.78</v>
      </c>
      <c r="U8" t="n">
        <v>0.39</v>
      </c>
      <c r="V8" t="n">
        <v>0.88</v>
      </c>
      <c r="W8" t="n">
        <v>57.3</v>
      </c>
      <c r="X8" t="n">
        <v>13.47</v>
      </c>
      <c r="Y8" t="n">
        <v>0.5</v>
      </c>
      <c r="Z8" t="n">
        <v>10</v>
      </c>
      <c r="AA8" t="n">
        <v>8145.435682995418</v>
      </c>
      <c r="AB8" t="n">
        <v>11144.94445273556</v>
      </c>
      <c r="AC8" t="n">
        <v>10081.28659619384</v>
      </c>
      <c r="AD8" t="n">
        <v>8145435.682995418</v>
      </c>
      <c r="AE8" t="n">
        <v>11144944.45273556</v>
      </c>
      <c r="AF8" t="n">
        <v>6.221685059524188e-07</v>
      </c>
      <c r="AG8" t="n">
        <v>2.504166666666667</v>
      </c>
      <c r="AH8" t="n">
        <v>10081286.59619384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0.4215</v>
      </c>
      <c r="E9" t="n">
        <v>237.26</v>
      </c>
      <c r="F9" t="n">
        <v>226.21</v>
      </c>
      <c r="G9" t="n">
        <v>53.02</v>
      </c>
      <c r="H9" t="n">
        <v>0.8</v>
      </c>
      <c r="I9" t="n">
        <v>256</v>
      </c>
      <c r="J9" t="n">
        <v>178.14</v>
      </c>
      <c r="K9" t="n">
        <v>51.39</v>
      </c>
      <c r="L9" t="n">
        <v>8</v>
      </c>
      <c r="M9" t="n">
        <v>254</v>
      </c>
      <c r="N9" t="n">
        <v>33.75</v>
      </c>
      <c r="O9" t="n">
        <v>22204.83</v>
      </c>
      <c r="P9" t="n">
        <v>2842.72</v>
      </c>
      <c r="Q9" t="n">
        <v>3441.1</v>
      </c>
      <c r="R9" t="n">
        <v>703.76</v>
      </c>
      <c r="S9" t="n">
        <v>300.98</v>
      </c>
      <c r="T9" t="n">
        <v>197016.79</v>
      </c>
      <c r="U9" t="n">
        <v>0.43</v>
      </c>
      <c r="V9" t="n">
        <v>0.88</v>
      </c>
      <c r="W9" t="n">
        <v>57.23</v>
      </c>
      <c r="X9" t="n">
        <v>11.68</v>
      </c>
      <c r="Y9" t="n">
        <v>0.5</v>
      </c>
      <c r="Z9" t="n">
        <v>10</v>
      </c>
      <c r="AA9" t="n">
        <v>7958.593397334032</v>
      </c>
      <c r="AB9" t="n">
        <v>10889.29859459375</v>
      </c>
      <c r="AC9" t="n">
        <v>9850.039219951879</v>
      </c>
      <c r="AD9" t="n">
        <v>7958593.397334033</v>
      </c>
      <c r="AE9" t="n">
        <v>10889298.59459375</v>
      </c>
      <c r="AF9" t="n">
        <v>6.303942914878474e-07</v>
      </c>
      <c r="AG9" t="n">
        <v>2.471458333333333</v>
      </c>
      <c r="AH9" t="n">
        <v>9850039.219951879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0.4258</v>
      </c>
      <c r="E10" t="n">
        <v>234.87</v>
      </c>
      <c r="F10" t="n">
        <v>224.84</v>
      </c>
      <c r="G10" t="n">
        <v>59.69</v>
      </c>
      <c r="H10" t="n">
        <v>0.89</v>
      </c>
      <c r="I10" t="n">
        <v>226</v>
      </c>
      <c r="J10" t="n">
        <v>179.63</v>
      </c>
      <c r="K10" t="n">
        <v>51.39</v>
      </c>
      <c r="L10" t="n">
        <v>9</v>
      </c>
      <c r="M10" t="n">
        <v>224</v>
      </c>
      <c r="N10" t="n">
        <v>34.24</v>
      </c>
      <c r="O10" t="n">
        <v>22388.15</v>
      </c>
      <c r="P10" t="n">
        <v>2816.46</v>
      </c>
      <c r="Q10" t="n">
        <v>3441.12</v>
      </c>
      <c r="R10" t="n">
        <v>657.52</v>
      </c>
      <c r="S10" t="n">
        <v>300.98</v>
      </c>
      <c r="T10" t="n">
        <v>174048.87</v>
      </c>
      <c r="U10" t="n">
        <v>0.46</v>
      </c>
      <c r="V10" t="n">
        <v>0.89</v>
      </c>
      <c r="W10" t="n">
        <v>57.18</v>
      </c>
      <c r="X10" t="n">
        <v>10.3</v>
      </c>
      <c r="Y10" t="n">
        <v>0.5</v>
      </c>
      <c r="Z10" t="n">
        <v>10</v>
      </c>
      <c r="AA10" t="n">
        <v>7812.088557018017</v>
      </c>
      <c r="AB10" t="n">
        <v>10688.84420873597</v>
      </c>
      <c r="AC10" t="n">
        <v>9668.715919340875</v>
      </c>
      <c r="AD10" t="n">
        <v>7812088.557018017</v>
      </c>
      <c r="AE10" t="n">
        <v>10688844.20873597</v>
      </c>
      <c r="AF10" t="n">
        <v>6.368253601791826e-07</v>
      </c>
      <c r="AG10" t="n">
        <v>2.4465625</v>
      </c>
      <c r="AH10" t="n">
        <v>9668715.919340875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0.4293</v>
      </c>
      <c r="E11" t="n">
        <v>232.96</v>
      </c>
      <c r="F11" t="n">
        <v>223.74</v>
      </c>
      <c r="G11" t="n">
        <v>66.45999999999999</v>
      </c>
      <c r="H11" t="n">
        <v>0.98</v>
      </c>
      <c r="I11" t="n">
        <v>202</v>
      </c>
      <c r="J11" t="n">
        <v>181.12</v>
      </c>
      <c r="K11" t="n">
        <v>51.39</v>
      </c>
      <c r="L11" t="n">
        <v>10</v>
      </c>
      <c r="M11" t="n">
        <v>200</v>
      </c>
      <c r="N11" t="n">
        <v>34.73</v>
      </c>
      <c r="O11" t="n">
        <v>22572.13</v>
      </c>
      <c r="P11" t="n">
        <v>2794.28</v>
      </c>
      <c r="Q11" t="n">
        <v>3441.04</v>
      </c>
      <c r="R11" t="n">
        <v>620.09</v>
      </c>
      <c r="S11" t="n">
        <v>300.98</v>
      </c>
      <c r="T11" t="n">
        <v>155450.36</v>
      </c>
      <c r="U11" t="n">
        <v>0.49</v>
      </c>
      <c r="V11" t="n">
        <v>0.89</v>
      </c>
      <c r="W11" t="n">
        <v>57.15</v>
      </c>
      <c r="X11" t="n">
        <v>9.210000000000001</v>
      </c>
      <c r="Y11" t="n">
        <v>0.5</v>
      </c>
      <c r="Z11" t="n">
        <v>10</v>
      </c>
      <c r="AA11" t="n">
        <v>7693.509459490947</v>
      </c>
      <c r="AB11" t="n">
        <v>10526.59905615885</v>
      </c>
      <c r="AC11" t="n">
        <v>9521.955216413218</v>
      </c>
      <c r="AD11" t="n">
        <v>7693509.459490946</v>
      </c>
      <c r="AE11" t="n">
        <v>10526599.05615885</v>
      </c>
      <c r="AF11" t="n">
        <v>6.420599509744553e-07</v>
      </c>
      <c r="AG11" t="n">
        <v>2.426666666666667</v>
      </c>
      <c r="AH11" t="n">
        <v>9521955.216413219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0.4323</v>
      </c>
      <c r="E12" t="n">
        <v>231.34</v>
      </c>
      <c r="F12" t="n">
        <v>222.8</v>
      </c>
      <c r="G12" t="n">
        <v>73.45</v>
      </c>
      <c r="H12" t="n">
        <v>1.07</v>
      </c>
      <c r="I12" t="n">
        <v>182</v>
      </c>
      <c r="J12" t="n">
        <v>182.62</v>
      </c>
      <c r="K12" t="n">
        <v>51.39</v>
      </c>
      <c r="L12" t="n">
        <v>11</v>
      </c>
      <c r="M12" t="n">
        <v>180</v>
      </c>
      <c r="N12" t="n">
        <v>35.22</v>
      </c>
      <c r="O12" t="n">
        <v>22756.91</v>
      </c>
      <c r="P12" t="n">
        <v>2774.5</v>
      </c>
      <c r="Q12" t="n">
        <v>3441.17</v>
      </c>
      <c r="R12" t="n">
        <v>587.65</v>
      </c>
      <c r="S12" t="n">
        <v>300.98</v>
      </c>
      <c r="T12" t="n">
        <v>139332.6</v>
      </c>
      <c r="U12" t="n">
        <v>0.51</v>
      </c>
      <c r="V12" t="n">
        <v>0.9</v>
      </c>
      <c r="W12" t="n">
        <v>57.12</v>
      </c>
      <c r="X12" t="n">
        <v>8.26</v>
      </c>
      <c r="Y12" t="n">
        <v>0.5</v>
      </c>
      <c r="Z12" t="n">
        <v>10</v>
      </c>
      <c r="AA12" t="n">
        <v>7591.875809288635</v>
      </c>
      <c r="AB12" t="n">
        <v>10387.53941219184</v>
      </c>
      <c r="AC12" t="n">
        <v>9396.167229694991</v>
      </c>
      <c r="AD12" t="n">
        <v>7591875.809288635</v>
      </c>
      <c r="AE12" t="n">
        <v>10387539.41219184</v>
      </c>
      <c r="AF12" t="n">
        <v>6.465467430846891e-07</v>
      </c>
      <c r="AG12" t="n">
        <v>2.409791666666667</v>
      </c>
      <c r="AH12" t="n">
        <v>9396167.22969499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0.4347</v>
      </c>
      <c r="E13" t="n">
        <v>230.02</v>
      </c>
      <c r="F13" t="n">
        <v>222.02</v>
      </c>
      <c r="G13" t="n">
        <v>80.25</v>
      </c>
      <c r="H13" t="n">
        <v>1.16</v>
      </c>
      <c r="I13" t="n">
        <v>166</v>
      </c>
      <c r="J13" t="n">
        <v>184.12</v>
      </c>
      <c r="K13" t="n">
        <v>51.39</v>
      </c>
      <c r="L13" t="n">
        <v>12</v>
      </c>
      <c r="M13" t="n">
        <v>164</v>
      </c>
      <c r="N13" t="n">
        <v>35.73</v>
      </c>
      <c r="O13" t="n">
        <v>22942.24</v>
      </c>
      <c r="P13" t="n">
        <v>2756.44</v>
      </c>
      <c r="Q13" t="n">
        <v>3441.07</v>
      </c>
      <c r="R13" t="n">
        <v>561.89</v>
      </c>
      <c r="S13" t="n">
        <v>300.98</v>
      </c>
      <c r="T13" t="n">
        <v>126534.15</v>
      </c>
      <c r="U13" t="n">
        <v>0.54</v>
      </c>
      <c r="V13" t="n">
        <v>0.9</v>
      </c>
      <c r="W13" t="n">
        <v>57.08</v>
      </c>
      <c r="X13" t="n">
        <v>7.49</v>
      </c>
      <c r="Y13" t="n">
        <v>0.5</v>
      </c>
      <c r="Z13" t="n">
        <v>10</v>
      </c>
      <c r="AA13" t="n">
        <v>7506.849630379041</v>
      </c>
      <c r="AB13" t="n">
        <v>10271.20284311745</v>
      </c>
      <c r="AC13" t="n">
        <v>9290.933659493667</v>
      </c>
      <c r="AD13" t="n">
        <v>7506849.630379041</v>
      </c>
      <c r="AE13" t="n">
        <v>10271202.84311745</v>
      </c>
      <c r="AF13" t="n">
        <v>6.501361767728761e-07</v>
      </c>
      <c r="AG13" t="n">
        <v>2.396041666666667</v>
      </c>
      <c r="AH13" t="n">
        <v>9290933.659493666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0.4368</v>
      </c>
      <c r="E14" t="n">
        <v>228.95</v>
      </c>
      <c r="F14" t="n">
        <v>221.42</v>
      </c>
      <c r="G14" t="n">
        <v>87.40000000000001</v>
      </c>
      <c r="H14" t="n">
        <v>1.24</v>
      </c>
      <c r="I14" t="n">
        <v>152</v>
      </c>
      <c r="J14" t="n">
        <v>185.63</v>
      </c>
      <c r="K14" t="n">
        <v>51.39</v>
      </c>
      <c r="L14" t="n">
        <v>13</v>
      </c>
      <c r="M14" t="n">
        <v>150</v>
      </c>
      <c r="N14" t="n">
        <v>36.24</v>
      </c>
      <c r="O14" t="n">
        <v>23128.27</v>
      </c>
      <c r="P14" t="n">
        <v>2739.34</v>
      </c>
      <c r="Q14" t="n">
        <v>3441.1</v>
      </c>
      <c r="R14" t="n">
        <v>541.12</v>
      </c>
      <c r="S14" t="n">
        <v>300.98</v>
      </c>
      <c r="T14" t="n">
        <v>116219.74</v>
      </c>
      <c r="U14" t="n">
        <v>0.5600000000000001</v>
      </c>
      <c r="V14" t="n">
        <v>0.9</v>
      </c>
      <c r="W14" t="n">
        <v>57.08</v>
      </c>
      <c r="X14" t="n">
        <v>6.89</v>
      </c>
      <c r="Y14" t="n">
        <v>0.5</v>
      </c>
      <c r="Z14" t="n">
        <v>10</v>
      </c>
      <c r="AA14" t="n">
        <v>7431.365025080537</v>
      </c>
      <c r="AB14" t="n">
        <v>10167.92147600228</v>
      </c>
      <c r="AC14" t="n">
        <v>9197.50932109966</v>
      </c>
      <c r="AD14" t="n">
        <v>7431365.025080536</v>
      </c>
      <c r="AE14" t="n">
        <v>10167921.47600228</v>
      </c>
      <c r="AF14" t="n">
        <v>6.532769312500399e-07</v>
      </c>
      <c r="AG14" t="n">
        <v>2.384895833333333</v>
      </c>
      <c r="AH14" t="n">
        <v>9197509.321099659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0.4385</v>
      </c>
      <c r="E15" t="n">
        <v>228.07</v>
      </c>
      <c r="F15" t="n">
        <v>220.92</v>
      </c>
      <c r="G15" t="n">
        <v>94.01000000000001</v>
      </c>
      <c r="H15" t="n">
        <v>1.33</v>
      </c>
      <c r="I15" t="n">
        <v>141</v>
      </c>
      <c r="J15" t="n">
        <v>187.14</v>
      </c>
      <c r="K15" t="n">
        <v>51.39</v>
      </c>
      <c r="L15" t="n">
        <v>14</v>
      </c>
      <c r="M15" t="n">
        <v>139</v>
      </c>
      <c r="N15" t="n">
        <v>36.75</v>
      </c>
      <c r="O15" t="n">
        <v>23314.98</v>
      </c>
      <c r="P15" t="n">
        <v>2724.7</v>
      </c>
      <c r="Q15" t="n">
        <v>3440.97</v>
      </c>
      <c r="R15" t="n">
        <v>524.37</v>
      </c>
      <c r="S15" t="n">
        <v>300.98</v>
      </c>
      <c r="T15" t="n">
        <v>107896.93</v>
      </c>
      <c r="U15" t="n">
        <v>0.57</v>
      </c>
      <c r="V15" t="n">
        <v>0.9</v>
      </c>
      <c r="W15" t="n">
        <v>57.05</v>
      </c>
      <c r="X15" t="n">
        <v>6.39</v>
      </c>
      <c r="Y15" t="n">
        <v>0.5</v>
      </c>
      <c r="Z15" t="n">
        <v>10</v>
      </c>
      <c r="AA15" t="n">
        <v>7369.078382971774</v>
      </c>
      <c r="AB15" t="n">
        <v>10082.69814437635</v>
      </c>
      <c r="AC15" t="n">
        <v>9120.419584632415</v>
      </c>
      <c r="AD15" t="n">
        <v>7369078.382971774</v>
      </c>
      <c r="AE15" t="n">
        <v>10082698.14437635</v>
      </c>
      <c r="AF15" t="n">
        <v>6.558194467791723e-07</v>
      </c>
      <c r="AG15" t="n">
        <v>2.375729166666666</v>
      </c>
      <c r="AH15" t="n">
        <v>9120419.584632415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0.44</v>
      </c>
      <c r="E16" t="n">
        <v>227.26</v>
      </c>
      <c r="F16" t="n">
        <v>220.45</v>
      </c>
      <c r="G16" t="n">
        <v>100.97</v>
      </c>
      <c r="H16" t="n">
        <v>1.41</v>
      </c>
      <c r="I16" t="n">
        <v>131</v>
      </c>
      <c r="J16" t="n">
        <v>188.66</v>
      </c>
      <c r="K16" t="n">
        <v>51.39</v>
      </c>
      <c r="L16" t="n">
        <v>15</v>
      </c>
      <c r="M16" t="n">
        <v>129</v>
      </c>
      <c r="N16" t="n">
        <v>37.27</v>
      </c>
      <c r="O16" t="n">
        <v>23502.4</v>
      </c>
      <c r="P16" t="n">
        <v>2710.53</v>
      </c>
      <c r="Q16" t="n">
        <v>3441.1</v>
      </c>
      <c r="R16" t="n">
        <v>508.09</v>
      </c>
      <c r="S16" t="n">
        <v>300.98</v>
      </c>
      <c r="T16" t="n">
        <v>99807.42</v>
      </c>
      <c r="U16" t="n">
        <v>0.59</v>
      </c>
      <c r="V16" t="n">
        <v>0.91</v>
      </c>
      <c r="W16" t="n">
        <v>57.04</v>
      </c>
      <c r="X16" t="n">
        <v>5.92</v>
      </c>
      <c r="Y16" t="n">
        <v>0.5</v>
      </c>
      <c r="Z16" t="n">
        <v>10</v>
      </c>
      <c r="AA16" t="n">
        <v>7311.786267425942</v>
      </c>
      <c r="AB16" t="n">
        <v>10004.30854433679</v>
      </c>
      <c r="AC16" t="n">
        <v>9049.511378000136</v>
      </c>
      <c r="AD16" t="n">
        <v>7311786.267425942</v>
      </c>
      <c r="AE16" t="n">
        <v>10004308.54433679</v>
      </c>
      <c r="AF16" t="n">
        <v>6.580628428342892e-07</v>
      </c>
      <c r="AG16" t="n">
        <v>2.367291666666667</v>
      </c>
      <c r="AH16" t="n">
        <v>9049511.378000136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0.4414</v>
      </c>
      <c r="E17" t="n">
        <v>226.56</v>
      </c>
      <c r="F17" t="n">
        <v>220.05</v>
      </c>
      <c r="G17" t="n">
        <v>108.22</v>
      </c>
      <c r="H17" t="n">
        <v>1.49</v>
      </c>
      <c r="I17" t="n">
        <v>122</v>
      </c>
      <c r="J17" t="n">
        <v>190.19</v>
      </c>
      <c r="K17" t="n">
        <v>51.39</v>
      </c>
      <c r="L17" t="n">
        <v>16</v>
      </c>
      <c r="M17" t="n">
        <v>120</v>
      </c>
      <c r="N17" t="n">
        <v>37.79</v>
      </c>
      <c r="O17" t="n">
        <v>23690.52</v>
      </c>
      <c r="P17" t="n">
        <v>2697.83</v>
      </c>
      <c r="Q17" t="n">
        <v>3440.95</v>
      </c>
      <c r="R17" t="n">
        <v>494.97</v>
      </c>
      <c r="S17" t="n">
        <v>300.98</v>
      </c>
      <c r="T17" t="n">
        <v>93293.14</v>
      </c>
      <c r="U17" t="n">
        <v>0.61</v>
      </c>
      <c r="V17" t="n">
        <v>0.91</v>
      </c>
      <c r="W17" t="n">
        <v>57.02</v>
      </c>
      <c r="X17" t="n">
        <v>5.52</v>
      </c>
      <c r="Y17" t="n">
        <v>0.5</v>
      </c>
      <c r="Z17" t="n">
        <v>10</v>
      </c>
      <c r="AA17" t="n">
        <v>7260.041831837348</v>
      </c>
      <c r="AB17" t="n">
        <v>9933.509524761081</v>
      </c>
      <c r="AC17" t="n">
        <v>8985.469317485691</v>
      </c>
      <c r="AD17" t="n">
        <v>7260041.831837348</v>
      </c>
      <c r="AE17" t="n">
        <v>9933509.524761081</v>
      </c>
      <c r="AF17" t="n">
        <v>6.601566791523983e-07</v>
      </c>
      <c r="AG17" t="n">
        <v>2.36</v>
      </c>
      <c r="AH17" t="n">
        <v>8985469.317485692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0.4427</v>
      </c>
      <c r="E18" t="n">
        <v>225.9</v>
      </c>
      <c r="F18" t="n">
        <v>219.67</v>
      </c>
      <c r="G18" t="n">
        <v>115.61</v>
      </c>
      <c r="H18" t="n">
        <v>1.57</v>
      </c>
      <c r="I18" t="n">
        <v>114</v>
      </c>
      <c r="J18" t="n">
        <v>191.72</v>
      </c>
      <c r="K18" t="n">
        <v>51.39</v>
      </c>
      <c r="L18" t="n">
        <v>17</v>
      </c>
      <c r="M18" t="n">
        <v>112</v>
      </c>
      <c r="N18" t="n">
        <v>38.33</v>
      </c>
      <c r="O18" t="n">
        <v>23879.37</v>
      </c>
      <c r="P18" t="n">
        <v>2683.13</v>
      </c>
      <c r="Q18" t="n">
        <v>3440.99</v>
      </c>
      <c r="R18" t="n">
        <v>482.13</v>
      </c>
      <c r="S18" t="n">
        <v>300.98</v>
      </c>
      <c r="T18" t="n">
        <v>86915.14</v>
      </c>
      <c r="U18" t="n">
        <v>0.62</v>
      </c>
      <c r="V18" t="n">
        <v>0.91</v>
      </c>
      <c r="W18" t="n">
        <v>57.01</v>
      </c>
      <c r="X18" t="n">
        <v>5.14</v>
      </c>
      <c r="Y18" t="n">
        <v>0.5</v>
      </c>
      <c r="Z18" t="n">
        <v>10</v>
      </c>
      <c r="AA18" t="n">
        <v>7206.493266894467</v>
      </c>
      <c r="AB18" t="n">
        <v>9860.242015810274</v>
      </c>
      <c r="AC18" t="n">
        <v>8919.194356757554</v>
      </c>
      <c r="AD18" t="n">
        <v>7206493.266894466</v>
      </c>
      <c r="AE18" t="n">
        <v>9860242.015810274</v>
      </c>
      <c r="AF18" t="n">
        <v>6.621009557334996e-07</v>
      </c>
      <c r="AG18" t="n">
        <v>2.353125</v>
      </c>
      <c r="AH18" t="n">
        <v>8919194.356757555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0.4436</v>
      </c>
      <c r="E19" t="n">
        <v>225.41</v>
      </c>
      <c r="F19" t="n">
        <v>219.38</v>
      </c>
      <c r="G19" t="n">
        <v>121.88</v>
      </c>
      <c r="H19" t="n">
        <v>1.65</v>
      </c>
      <c r="I19" t="n">
        <v>108</v>
      </c>
      <c r="J19" t="n">
        <v>193.26</v>
      </c>
      <c r="K19" t="n">
        <v>51.39</v>
      </c>
      <c r="L19" t="n">
        <v>18</v>
      </c>
      <c r="M19" t="n">
        <v>106</v>
      </c>
      <c r="N19" t="n">
        <v>38.86</v>
      </c>
      <c r="O19" t="n">
        <v>24068.93</v>
      </c>
      <c r="P19" t="n">
        <v>2671.58</v>
      </c>
      <c r="Q19" t="n">
        <v>3440.91</v>
      </c>
      <c r="R19" t="n">
        <v>472.53</v>
      </c>
      <c r="S19" t="n">
        <v>300.98</v>
      </c>
      <c r="T19" t="n">
        <v>82141.8</v>
      </c>
      <c r="U19" t="n">
        <v>0.64</v>
      </c>
      <c r="V19" t="n">
        <v>0.91</v>
      </c>
      <c r="W19" t="n">
        <v>57</v>
      </c>
      <c r="X19" t="n">
        <v>4.85</v>
      </c>
      <c r="Y19" t="n">
        <v>0.5</v>
      </c>
      <c r="Z19" t="n">
        <v>10</v>
      </c>
      <c r="AA19" t="n">
        <v>7166.673932523587</v>
      </c>
      <c r="AB19" t="n">
        <v>9805.759445818981</v>
      </c>
      <c r="AC19" t="n">
        <v>8869.911526779466</v>
      </c>
      <c r="AD19" t="n">
        <v>7166673.932523587</v>
      </c>
      <c r="AE19" t="n">
        <v>9805759.445818981</v>
      </c>
      <c r="AF19" t="n">
        <v>6.634469933665698e-07</v>
      </c>
      <c r="AG19" t="n">
        <v>2.348020833333333</v>
      </c>
      <c r="AH19" t="n">
        <v>8869911.526779465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0.4445</v>
      </c>
      <c r="E20" t="n">
        <v>224.95</v>
      </c>
      <c r="F20" t="n">
        <v>219.13</v>
      </c>
      <c r="G20" t="n">
        <v>128.9</v>
      </c>
      <c r="H20" t="n">
        <v>1.73</v>
      </c>
      <c r="I20" t="n">
        <v>102</v>
      </c>
      <c r="J20" t="n">
        <v>194.8</v>
      </c>
      <c r="K20" t="n">
        <v>51.39</v>
      </c>
      <c r="L20" t="n">
        <v>19</v>
      </c>
      <c r="M20" t="n">
        <v>100</v>
      </c>
      <c r="N20" t="n">
        <v>39.41</v>
      </c>
      <c r="O20" t="n">
        <v>24259.23</v>
      </c>
      <c r="P20" t="n">
        <v>2657.36</v>
      </c>
      <c r="Q20" t="n">
        <v>3440.96</v>
      </c>
      <c r="R20" t="n">
        <v>463.6</v>
      </c>
      <c r="S20" t="n">
        <v>300.98</v>
      </c>
      <c r="T20" t="n">
        <v>77708.41</v>
      </c>
      <c r="U20" t="n">
        <v>0.65</v>
      </c>
      <c r="V20" t="n">
        <v>0.91</v>
      </c>
      <c r="W20" t="n">
        <v>56.99</v>
      </c>
      <c r="X20" t="n">
        <v>4.6</v>
      </c>
      <c r="Y20" t="n">
        <v>0.5</v>
      </c>
      <c r="Z20" t="n">
        <v>10</v>
      </c>
      <c r="AA20" t="n">
        <v>7122.134846911642</v>
      </c>
      <c r="AB20" t="n">
        <v>9744.819103958935</v>
      </c>
      <c r="AC20" t="n">
        <v>8814.787245616239</v>
      </c>
      <c r="AD20" t="n">
        <v>7122134.846911642</v>
      </c>
      <c r="AE20" t="n">
        <v>9744819.103958935</v>
      </c>
      <c r="AF20" t="n">
        <v>6.647930309996399e-07</v>
      </c>
      <c r="AG20" t="n">
        <v>2.343229166666667</v>
      </c>
      <c r="AH20" t="n">
        <v>8814787.245616239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0.4456</v>
      </c>
      <c r="E21" t="n">
        <v>224.42</v>
      </c>
      <c r="F21" t="n">
        <v>218.8</v>
      </c>
      <c r="G21" t="n">
        <v>136.75</v>
      </c>
      <c r="H21" t="n">
        <v>1.81</v>
      </c>
      <c r="I21" t="n">
        <v>96</v>
      </c>
      <c r="J21" t="n">
        <v>196.35</v>
      </c>
      <c r="K21" t="n">
        <v>51.39</v>
      </c>
      <c r="L21" t="n">
        <v>20</v>
      </c>
      <c r="M21" t="n">
        <v>94</v>
      </c>
      <c r="N21" t="n">
        <v>39.96</v>
      </c>
      <c r="O21" t="n">
        <v>24450.27</v>
      </c>
      <c r="P21" t="n">
        <v>2647.52</v>
      </c>
      <c r="Q21" t="n">
        <v>3440.9</v>
      </c>
      <c r="R21" t="n">
        <v>452.64</v>
      </c>
      <c r="S21" t="n">
        <v>300.98</v>
      </c>
      <c r="T21" t="n">
        <v>72257.24000000001</v>
      </c>
      <c r="U21" t="n">
        <v>0.66</v>
      </c>
      <c r="V21" t="n">
        <v>0.91</v>
      </c>
      <c r="W21" t="n">
        <v>56.98</v>
      </c>
      <c r="X21" t="n">
        <v>4.27</v>
      </c>
      <c r="Y21" t="n">
        <v>0.5</v>
      </c>
      <c r="Z21" t="n">
        <v>10</v>
      </c>
      <c r="AA21" t="n">
        <v>7082.46443046952</v>
      </c>
      <c r="AB21" t="n">
        <v>9690.540290047567</v>
      </c>
      <c r="AC21" t="n">
        <v>8765.688725523782</v>
      </c>
      <c r="AD21" t="n">
        <v>7082464.43046952</v>
      </c>
      <c r="AE21" t="n">
        <v>9690540.290047567</v>
      </c>
      <c r="AF21" t="n">
        <v>6.664381881067256e-07</v>
      </c>
      <c r="AG21" t="n">
        <v>2.337708333333333</v>
      </c>
      <c r="AH21" t="n">
        <v>8765688.725523781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0.4462</v>
      </c>
      <c r="E22" t="n">
        <v>224.13</v>
      </c>
      <c r="F22" t="n">
        <v>218.68</v>
      </c>
      <c r="G22" t="n">
        <v>144.18</v>
      </c>
      <c r="H22" t="n">
        <v>1.88</v>
      </c>
      <c r="I22" t="n">
        <v>91</v>
      </c>
      <c r="J22" t="n">
        <v>197.9</v>
      </c>
      <c r="K22" t="n">
        <v>51.39</v>
      </c>
      <c r="L22" t="n">
        <v>21</v>
      </c>
      <c r="M22" t="n">
        <v>89</v>
      </c>
      <c r="N22" t="n">
        <v>40.51</v>
      </c>
      <c r="O22" t="n">
        <v>24642.07</v>
      </c>
      <c r="P22" t="n">
        <v>2637.76</v>
      </c>
      <c r="Q22" t="n">
        <v>3440.97</v>
      </c>
      <c r="R22" t="n">
        <v>448.12</v>
      </c>
      <c r="S22" t="n">
        <v>300.98</v>
      </c>
      <c r="T22" t="n">
        <v>70020.96000000001</v>
      </c>
      <c r="U22" t="n">
        <v>0.67</v>
      </c>
      <c r="V22" t="n">
        <v>0.91</v>
      </c>
      <c r="W22" t="n">
        <v>56.98</v>
      </c>
      <c r="X22" t="n">
        <v>4.15</v>
      </c>
      <c r="Y22" t="n">
        <v>0.5</v>
      </c>
      <c r="Z22" t="n">
        <v>10</v>
      </c>
      <c r="AA22" t="n">
        <v>7052.856920592396</v>
      </c>
      <c r="AB22" t="n">
        <v>9650.029988842534</v>
      </c>
      <c r="AC22" t="n">
        <v>8729.044670609192</v>
      </c>
      <c r="AD22" t="n">
        <v>7052856.920592396</v>
      </c>
      <c r="AE22" t="n">
        <v>9650029.988842534</v>
      </c>
      <c r="AF22" t="n">
        <v>6.673355465287723e-07</v>
      </c>
      <c r="AG22" t="n">
        <v>2.3346875</v>
      </c>
      <c r="AH22" t="n">
        <v>8729044.670609191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0.4469</v>
      </c>
      <c r="E23" t="n">
        <v>223.76</v>
      </c>
      <c r="F23" t="n">
        <v>218.44</v>
      </c>
      <c r="G23" t="n">
        <v>150.65</v>
      </c>
      <c r="H23" t="n">
        <v>1.96</v>
      </c>
      <c r="I23" t="n">
        <v>87</v>
      </c>
      <c r="J23" t="n">
        <v>199.46</v>
      </c>
      <c r="K23" t="n">
        <v>51.39</v>
      </c>
      <c r="L23" t="n">
        <v>22</v>
      </c>
      <c r="M23" t="n">
        <v>85</v>
      </c>
      <c r="N23" t="n">
        <v>41.07</v>
      </c>
      <c r="O23" t="n">
        <v>24834.62</v>
      </c>
      <c r="P23" t="n">
        <v>2627.99</v>
      </c>
      <c r="Q23" t="n">
        <v>3440.97</v>
      </c>
      <c r="R23" t="n">
        <v>440.73</v>
      </c>
      <c r="S23" t="n">
        <v>300.98</v>
      </c>
      <c r="T23" t="n">
        <v>66345.36</v>
      </c>
      <c r="U23" t="n">
        <v>0.68</v>
      </c>
      <c r="V23" t="n">
        <v>0.91</v>
      </c>
      <c r="W23" t="n">
        <v>56.97</v>
      </c>
      <c r="X23" t="n">
        <v>3.92</v>
      </c>
      <c r="Y23" t="n">
        <v>0.5</v>
      </c>
      <c r="Z23" t="n">
        <v>10</v>
      </c>
      <c r="AA23" t="n">
        <v>7020.698037667485</v>
      </c>
      <c r="AB23" t="n">
        <v>9606.028786474883</v>
      </c>
      <c r="AC23" t="n">
        <v>8689.242881239436</v>
      </c>
      <c r="AD23" t="n">
        <v>7020698.037667485</v>
      </c>
      <c r="AE23" t="n">
        <v>9606028.786474882</v>
      </c>
      <c r="AF23" t="n">
        <v>6.683824646878269e-07</v>
      </c>
      <c r="AG23" t="n">
        <v>2.330833333333333</v>
      </c>
      <c r="AH23" t="n">
        <v>8689242.881239435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0.4475</v>
      </c>
      <c r="E24" t="n">
        <v>223.47</v>
      </c>
      <c r="F24" t="n">
        <v>218.28</v>
      </c>
      <c r="G24" t="n">
        <v>157.79</v>
      </c>
      <c r="H24" t="n">
        <v>2.03</v>
      </c>
      <c r="I24" t="n">
        <v>83</v>
      </c>
      <c r="J24" t="n">
        <v>201.03</v>
      </c>
      <c r="K24" t="n">
        <v>51.39</v>
      </c>
      <c r="L24" t="n">
        <v>23</v>
      </c>
      <c r="M24" t="n">
        <v>81</v>
      </c>
      <c r="N24" t="n">
        <v>41.64</v>
      </c>
      <c r="O24" t="n">
        <v>25027.94</v>
      </c>
      <c r="P24" t="n">
        <v>2618</v>
      </c>
      <c r="Q24" t="n">
        <v>3440.94</v>
      </c>
      <c r="R24" t="n">
        <v>435.19</v>
      </c>
      <c r="S24" t="n">
        <v>300.98</v>
      </c>
      <c r="T24" t="n">
        <v>63595.57</v>
      </c>
      <c r="U24" t="n">
        <v>0.6899999999999999</v>
      </c>
      <c r="V24" t="n">
        <v>0.92</v>
      </c>
      <c r="W24" t="n">
        <v>56.96</v>
      </c>
      <c r="X24" t="n">
        <v>3.75</v>
      </c>
      <c r="Y24" t="n">
        <v>0.5</v>
      </c>
      <c r="Z24" t="n">
        <v>10</v>
      </c>
      <c r="AA24" t="n">
        <v>6990.465809422485</v>
      </c>
      <c r="AB24" t="n">
        <v>9564.663718038295</v>
      </c>
      <c r="AC24" t="n">
        <v>8651.825636878199</v>
      </c>
      <c r="AD24" t="n">
        <v>6990465.809422486</v>
      </c>
      <c r="AE24" t="n">
        <v>9564663.718038294</v>
      </c>
      <c r="AF24" t="n">
        <v>6.692798231098737e-07</v>
      </c>
      <c r="AG24" t="n">
        <v>2.3278125</v>
      </c>
      <c r="AH24" t="n">
        <v>8651825.636878198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0.4482</v>
      </c>
      <c r="E25" t="n">
        <v>223.12</v>
      </c>
      <c r="F25" t="n">
        <v>218.07</v>
      </c>
      <c r="G25" t="n">
        <v>165.63</v>
      </c>
      <c r="H25" t="n">
        <v>2.1</v>
      </c>
      <c r="I25" t="n">
        <v>79</v>
      </c>
      <c r="J25" t="n">
        <v>202.61</v>
      </c>
      <c r="K25" t="n">
        <v>51.39</v>
      </c>
      <c r="L25" t="n">
        <v>24</v>
      </c>
      <c r="M25" t="n">
        <v>77</v>
      </c>
      <c r="N25" t="n">
        <v>42.21</v>
      </c>
      <c r="O25" t="n">
        <v>25222.04</v>
      </c>
      <c r="P25" t="n">
        <v>2607.26</v>
      </c>
      <c r="Q25" t="n">
        <v>3440.97</v>
      </c>
      <c r="R25" t="n">
        <v>427.9</v>
      </c>
      <c r="S25" t="n">
        <v>300.98</v>
      </c>
      <c r="T25" t="n">
        <v>59971.73</v>
      </c>
      <c r="U25" t="n">
        <v>0.7</v>
      </c>
      <c r="V25" t="n">
        <v>0.92</v>
      </c>
      <c r="W25" t="n">
        <v>56.96</v>
      </c>
      <c r="X25" t="n">
        <v>3.54</v>
      </c>
      <c r="Y25" t="n">
        <v>0.5</v>
      </c>
      <c r="Z25" t="n">
        <v>10</v>
      </c>
      <c r="AA25" t="n">
        <v>6956.872854207122</v>
      </c>
      <c r="AB25" t="n">
        <v>9518.700354696042</v>
      </c>
      <c r="AC25" t="n">
        <v>8610.248952423348</v>
      </c>
      <c r="AD25" t="n">
        <v>6956872.854207122</v>
      </c>
      <c r="AE25" t="n">
        <v>9518700.354696043</v>
      </c>
      <c r="AF25" t="n">
        <v>6.703267412689282e-07</v>
      </c>
      <c r="AG25" t="n">
        <v>2.324166666666667</v>
      </c>
      <c r="AH25" t="n">
        <v>8610248.952423347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0.4486</v>
      </c>
      <c r="E26" t="n">
        <v>222.89</v>
      </c>
      <c r="F26" t="n">
        <v>217.95</v>
      </c>
      <c r="G26" t="n">
        <v>172.06</v>
      </c>
      <c r="H26" t="n">
        <v>2.17</v>
      </c>
      <c r="I26" t="n">
        <v>76</v>
      </c>
      <c r="J26" t="n">
        <v>204.19</v>
      </c>
      <c r="K26" t="n">
        <v>51.39</v>
      </c>
      <c r="L26" t="n">
        <v>25</v>
      </c>
      <c r="M26" t="n">
        <v>74</v>
      </c>
      <c r="N26" t="n">
        <v>42.79</v>
      </c>
      <c r="O26" t="n">
        <v>25417.05</v>
      </c>
      <c r="P26" t="n">
        <v>2596.05</v>
      </c>
      <c r="Q26" t="n">
        <v>3440.94</v>
      </c>
      <c r="R26" t="n">
        <v>423.66</v>
      </c>
      <c r="S26" t="n">
        <v>300.98</v>
      </c>
      <c r="T26" t="n">
        <v>57868.88</v>
      </c>
      <c r="U26" t="n">
        <v>0.71</v>
      </c>
      <c r="V26" t="n">
        <v>0.92</v>
      </c>
      <c r="W26" t="n">
        <v>56.95</v>
      </c>
      <c r="X26" t="n">
        <v>3.42</v>
      </c>
      <c r="Y26" t="n">
        <v>0.5</v>
      </c>
      <c r="Z26" t="n">
        <v>10</v>
      </c>
      <c r="AA26" t="n">
        <v>6927.876828716859</v>
      </c>
      <c r="AB26" t="n">
        <v>9479.026713405901</v>
      </c>
      <c r="AC26" t="n">
        <v>8574.361707775632</v>
      </c>
      <c r="AD26" t="n">
        <v>6927876.828716858</v>
      </c>
      <c r="AE26" t="n">
        <v>9479026.713405902</v>
      </c>
      <c r="AF26" t="n">
        <v>6.709249802169594e-07</v>
      </c>
      <c r="AG26" t="n">
        <v>2.321770833333333</v>
      </c>
      <c r="AH26" t="n">
        <v>8574361.707775632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0.4491</v>
      </c>
      <c r="E27" t="n">
        <v>222.64</v>
      </c>
      <c r="F27" t="n">
        <v>217.8</v>
      </c>
      <c r="G27" t="n">
        <v>179.01</v>
      </c>
      <c r="H27" t="n">
        <v>2.24</v>
      </c>
      <c r="I27" t="n">
        <v>73</v>
      </c>
      <c r="J27" t="n">
        <v>205.77</v>
      </c>
      <c r="K27" t="n">
        <v>51.39</v>
      </c>
      <c r="L27" t="n">
        <v>26</v>
      </c>
      <c r="M27" t="n">
        <v>71</v>
      </c>
      <c r="N27" t="n">
        <v>43.38</v>
      </c>
      <c r="O27" t="n">
        <v>25612.75</v>
      </c>
      <c r="P27" t="n">
        <v>2586.31</v>
      </c>
      <c r="Q27" t="n">
        <v>3440.94</v>
      </c>
      <c r="R27" t="n">
        <v>418.51</v>
      </c>
      <c r="S27" t="n">
        <v>300.98</v>
      </c>
      <c r="T27" t="n">
        <v>55310.07</v>
      </c>
      <c r="U27" t="n">
        <v>0.72</v>
      </c>
      <c r="V27" t="n">
        <v>0.92</v>
      </c>
      <c r="W27" t="n">
        <v>56.95</v>
      </c>
      <c r="X27" t="n">
        <v>3.27</v>
      </c>
      <c r="Y27" t="n">
        <v>0.5</v>
      </c>
      <c r="Z27" t="n">
        <v>10</v>
      </c>
      <c r="AA27" t="n">
        <v>6899.989056374324</v>
      </c>
      <c r="AB27" t="n">
        <v>9440.869432965157</v>
      </c>
      <c r="AC27" t="n">
        <v>8539.846104626075</v>
      </c>
      <c r="AD27" t="n">
        <v>6899989.056374324</v>
      </c>
      <c r="AE27" t="n">
        <v>9440869.432965158</v>
      </c>
      <c r="AF27" t="n">
        <v>6.716727789019984e-07</v>
      </c>
      <c r="AG27" t="n">
        <v>2.319166666666666</v>
      </c>
      <c r="AH27" t="n">
        <v>8539846.104626074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0.4496</v>
      </c>
      <c r="E28" t="n">
        <v>222.42</v>
      </c>
      <c r="F28" t="n">
        <v>217.68</v>
      </c>
      <c r="G28" t="n">
        <v>186.58</v>
      </c>
      <c r="H28" t="n">
        <v>2.31</v>
      </c>
      <c r="I28" t="n">
        <v>70</v>
      </c>
      <c r="J28" t="n">
        <v>207.37</v>
      </c>
      <c r="K28" t="n">
        <v>51.39</v>
      </c>
      <c r="L28" t="n">
        <v>27</v>
      </c>
      <c r="M28" t="n">
        <v>68</v>
      </c>
      <c r="N28" t="n">
        <v>43.97</v>
      </c>
      <c r="O28" t="n">
        <v>25809.25</v>
      </c>
      <c r="P28" t="n">
        <v>2574.56</v>
      </c>
      <c r="Q28" t="n">
        <v>3440.91</v>
      </c>
      <c r="R28" t="n">
        <v>414.9</v>
      </c>
      <c r="S28" t="n">
        <v>300.98</v>
      </c>
      <c r="T28" t="n">
        <v>53515.92</v>
      </c>
      <c r="U28" t="n">
        <v>0.73</v>
      </c>
      <c r="V28" t="n">
        <v>0.92</v>
      </c>
      <c r="W28" t="n">
        <v>56.93</v>
      </c>
      <c r="X28" t="n">
        <v>3.15</v>
      </c>
      <c r="Y28" t="n">
        <v>0.5</v>
      </c>
      <c r="Z28" t="n">
        <v>10</v>
      </c>
      <c r="AA28" t="n">
        <v>6868.529825458835</v>
      </c>
      <c r="AB28" t="n">
        <v>9397.825525343267</v>
      </c>
      <c r="AC28" t="n">
        <v>8500.910247135118</v>
      </c>
      <c r="AD28" t="n">
        <v>6868529.825458835</v>
      </c>
      <c r="AE28" t="n">
        <v>9397825.525343267</v>
      </c>
      <c r="AF28" t="n">
        <v>6.724205775870374e-07</v>
      </c>
      <c r="AG28" t="n">
        <v>2.316875</v>
      </c>
      <c r="AH28" t="n">
        <v>8500910.247135118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0.4501</v>
      </c>
      <c r="E29" t="n">
        <v>222.18</v>
      </c>
      <c r="F29" t="n">
        <v>217.54</v>
      </c>
      <c r="G29" t="n">
        <v>194.81</v>
      </c>
      <c r="H29" t="n">
        <v>2.38</v>
      </c>
      <c r="I29" t="n">
        <v>67</v>
      </c>
      <c r="J29" t="n">
        <v>208.97</v>
      </c>
      <c r="K29" t="n">
        <v>51.39</v>
      </c>
      <c r="L29" t="n">
        <v>28</v>
      </c>
      <c r="M29" t="n">
        <v>65</v>
      </c>
      <c r="N29" t="n">
        <v>44.57</v>
      </c>
      <c r="O29" t="n">
        <v>26006.56</v>
      </c>
      <c r="P29" t="n">
        <v>2567.46</v>
      </c>
      <c r="Q29" t="n">
        <v>3440.89</v>
      </c>
      <c r="R29" t="n">
        <v>410.16</v>
      </c>
      <c r="S29" t="n">
        <v>300.98</v>
      </c>
      <c r="T29" t="n">
        <v>51164.2</v>
      </c>
      <c r="U29" t="n">
        <v>0.73</v>
      </c>
      <c r="V29" t="n">
        <v>0.92</v>
      </c>
      <c r="W29" t="n">
        <v>56.93</v>
      </c>
      <c r="X29" t="n">
        <v>3.01</v>
      </c>
      <c r="Y29" t="n">
        <v>0.5</v>
      </c>
      <c r="Z29" t="n">
        <v>10</v>
      </c>
      <c r="AA29" t="n">
        <v>6845.963252873923</v>
      </c>
      <c r="AB29" t="n">
        <v>9366.94894516567</v>
      </c>
      <c r="AC29" t="n">
        <v>8472.980484434116</v>
      </c>
      <c r="AD29" t="n">
        <v>6845963.252873923</v>
      </c>
      <c r="AE29" t="n">
        <v>9366948.94516567</v>
      </c>
      <c r="AF29" t="n">
        <v>6.731683762720763e-07</v>
      </c>
      <c r="AG29" t="n">
        <v>2.314375</v>
      </c>
      <c r="AH29" t="n">
        <v>8472980.484434117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0.4505</v>
      </c>
      <c r="E30" t="n">
        <v>221.98</v>
      </c>
      <c r="F30" t="n">
        <v>217.4</v>
      </c>
      <c r="G30" t="n">
        <v>200.68</v>
      </c>
      <c r="H30" t="n">
        <v>2.45</v>
      </c>
      <c r="I30" t="n">
        <v>65</v>
      </c>
      <c r="J30" t="n">
        <v>210.57</v>
      </c>
      <c r="K30" t="n">
        <v>51.39</v>
      </c>
      <c r="L30" t="n">
        <v>29</v>
      </c>
      <c r="M30" t="n">
        <v>63</v>
      </c>
      <c r="N30" t="n">
        <v>45.18</v>
      </c>
      <c r="O30" t="n">
        <v>26204.71</v>
      </c>
      <c r="P30" t="n">
        <v>2555.6</v>
      </c>
      <c r="Q30" t="n">
        <v>3440.96</v>
      </c>
      <c r="R30" t="n">
        <v>405.61</v>
      </c>
      <c r="S30" t="n">
        <v>300.98</v>
      </c>
      <c r="T30" t="n">
        <v>48896.24</v>
      </c>
      <c r="U30" t="n">
        <v>0.74</v>
      </c>
      <c r="V30" t="n">
        <v>0.92</v>
      </c>
      <c r="W30" t="n">
        <v>56.92</v>
      </c>
      <c r="X30" t="n">
        <v>2.87</v>
      </c>
      <c r="Y30" t="n">
        <v>0.5</v>
      </c>
      <c r="Z30" t="n">
        <v>10</v>
      </c>
      <c r="AA30" t="n">
        <v>6815.760712857999</v>
      </c>
      <c r="AB30" t="n">
        <v>9325.624497473855</v>
      </c>
      <c r="AC30" t="n">
        <v>8435.599984030785</v>
      </c>
      <c r="AD30" t="n">
        <v>6815760.712857999</v>
      </c>
      <c r="AE30" t="n">
        <v>9325624.497473855</v>
      </c>
      <c r="AF30" t="n">
        <v>6.737666152201075e-07</v>
      </c>
      <c r="AG30" t="n">
        <v>2.312291666666666</v>
      </c>
      <c r="AH30" t="n">
        <v>8435599.984030785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0.4509</v>
      </c>
      <c r="E31" t="n">
        <v>221.78</v>
      </c>
      <c r="F31" t="n">
        <v>217.3</v>
      </c>
      <c r="G31" t="n">
        <v>210.29</v>
      </c>
      <c r="H31" t="n">
        <v>2.51</v>
      </c>
      <c r="I31" t="n">
        <v>62</v>
      </c>
      <c r="J31" t="n">
        <v>212.19</v>
      </c>
      <c r="K31" t="n">
        <v>51.39</v>
      </c>
      <c r="L31" t="n">
        <v>30</v>
      </c>
      <c r="M31" t="n">
        <v>60</v>
      </c>
      <c r="N31" t="n">
        <v>45.79</v>
      </c>
      <c r="O31" t="n">
        <v>26403.69</v>
      </c>
      <c r="P31" t="n">
        <v>2548.63</v>
      </c>
      <c r="Q31" t="n">
        <v>3440.94</v>
      </c>
      <c r="R31" t="n">
        <v>402.12</v>
      </c>
      <c r="S31" t="n">
        <v>300.98</v>
      </c>
      <c r="T31" t="n">
        <v>47168.48</v>
      </c>
      <c r="U31" t="n">
        <v>0.75</v>
      </c>
      <c r="V31" t="n">
        <v>0.92</v>
      </c>
      <c r="W31" t="n">
        <v>56.92</v>
      </c>
      <c r="X31" t="n">
        <v>2.78</v>
      </c>
      <c r="Y31" t="n">
        <v>0.5</v>
      </c>
      <c r="Z31" t="n">
        <v>10</v>
      </c>
      <c r="AA31" t="n">
        <v>6795.397980275606</v>
      </c>
      <c r="AB31" t="n">
        <v>9297.76330841426</v>
      </c>
      <c r="AC31" t="n">
        <v>8410.397827751616</v>
      </c>
      <c r="AD31" t="n">
        <v>6795397.980275606</v>
      </c>
      <c r="AE31" t="n">
        <v>9297763.30841426</v>
      </c>
      <c r="AF31" t="n">
        <v>6.743648541681387e-07</v>
      </c>
      <c r="AG31" t="n">
        <v>2.310208333333333</v>
      </c>
      <c r="AH31" t="n">
        <v>8410397.827751616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0.4512</v>
      </c>
      <c r="E32" t="n">
        <v>221.63</v>
      </c>
      <c r="F32" t="n">
        <v>217.23</v>
      </c>
      <c r="G32" t="n">
        <v>217.23</v>
      </c>
      <c r="H32" t="n">
        <v>2.58</v>
      </c>
      <c r="I32" t="n">
        <v>60</v>
      </c>
      <c r="J32" t="n">
        <v>213.81</v>
      </c>
      <c r="K32" t="n">
        <v>51.39</v>
      </c>
      <c r="L32" t="n">
        <v>31</v>
      </c>
      <c r="M32" t="n">
        <v>58</v>
      </c>
      <c r="N32" t="n">
        <v>46.41</v>
      </c>
      <c r="O32" t="n">
        <v>26603.52</v>
      </c>
      <c r="P32" t="n">
        <v>2538.54</v>
      </c>
      <c r="Q32" t="n">
        <v>3440.87</v>
      </c>
      <c r="R32" t="n">
        <v>399.65</v>
      </c>
      <c r="S32" t="n">
        <v>300.98</v>
      </c>
      <c r="T32" t="n">
        <v>45943.11</v>
      </c>
      <c r="U32" t="n">
        <v>0.75</v>
      </c>
      <c r="V32" t="n">
        <v>0.92</v>
      </c>
      <c r="W32" t="n">
        <v>56.92</v>
      </c>
      <c r="X32" t="n">
        <v>2.7</v>
      </c>
      <c r="Y32" t="n">
        <v>0.5</v>
      </c>
      <c r="Z32" t="n">
        <v>10</v>
      </c>
      <c r="AA32" t="n">
        <v>6770.808990328463</v>
      </c>
      <c r="AB32" t="n">
        <v>9264.119567578904</v>
      </c>
      <c r="AC32" t="n">
        <v>8379.964998322299</v>
      </c>
      <c r="AD32" t="n">
        <v>6770808.990328463</v>
      </c>
      <c r="AE32" t="n">
        <v>9264119.567578904</v>
      </c>
      <c r="AF32" t="n">
        <v>6.74813533379162e-07</v>
      </c>
      <c r="AG32" t="n">
        <v>2.308645833333333</v>
      </c>
      <c r="AH32" t="n">
        <v>8379964.998322299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0.4515</v>
      </c>
      <c r="E33" t="n">
        <v>221.47</v>
      </c>
      <c r="F33" t="n">
        <v>217.13</v>
      </c>
      <c r="G33" t="n">
        <v>224.62</v>
      </c>
      <c r="H33" t="n">
        <v>2.64</v>
      </c>
      <c r="I33" t="n">
        <v>58</v>
      </c>
      <c r="J33" t="n">
        <v>215.43</v>
      </c>
      <c r="K33" t="n">
        <v>51.39</v>
      </c>
      <c r="L33" t="n">
        <v>32</v>
      </c>
      <c r="M33" t="n">
        <v>56</v>
      </c>
      <c r="N33" t="n">
        <v>47.04</v>
      </c>
      <c r="O33" t="n">
        <v>26804.21</v>
      </c>
      <c r="P33" t="n">
        <v>2533.4</v>
      </c>
      <c r="Q33" t="n">
        <v>3440.91</v>
      </c>
      <c r="R33" t="n">
        <v>396.43</v>
      </c>
      <c r="S33" t="n">
        <v>300.98</v>
      </c>
      <c r="T33" t="n">
        <v>44342.01</v>
      </c>
      <c r="U33" t="n">
        <v>0.76</v>
      </c>
      <c r="V33" t="n">
        <v>0.92</v>
      </c>
      <c r="W33" t="n">
        <v>56.91</v>
      </c>
      <c r="X33" t="n">
        <v>2.6</v>
      </c>
      <c r="Y33" t="n">
        <v>0.5</v>
      </c>
      <c r="Z33" t="n">
        <v>10</v>
      </c>
      <c r="AA33" t="n">
        <v>6755.541213041202</v>
      </c>
      <c r="AB33" t="n">
        <v>9243.229521127674</v>
      </c>
      <c r="AC33" t="n">
        <v>8361.068668585011</v>
      </c>
      <c r="AD33" t="n">
        <v>6755541.213041202</v>
      </c>
      <c r="AE33" t="n">
        <v>9243229.521127675</v>
      </c>
      <c r="AF33" t="n">
        <v>6.752622125901854e-07</v>
      </c>
      <c r="AG33" t="n">
        <v>2.306979166666667</v>
      </c>
      <c r="AH33" t="n">
        <v>8361068.668585011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0.4518</v>
      </c>
      <c r="E34" t="n">
        <v>221.32</v>
      </c>
      <c r="F34" t="n">
        <v>217.05</v>
      </c>
      <c r="G34" t="n">
        <v>232.55</v>
      </c>
      <c r="H34" t="n">
        <v>2.7</v>
      </c>
      <c r="I34" t="n">
        <v>56</v>
      </c>
      <c r="J34" t="n">
        <v>217.07</v>
      </c>
      <c r="K34" t="n">
        <v>51.39</v>
      </c>
      <c r="L34" t="n">
        <v>33</v>
      </c>
      <c r="M34" t="n">
        <v>54</v>
      </c>
      <c r="N34" t="n">
        <v>47.68</v>
      </c>
      <c r="O34" t="n">
        <v>27005.77</v>
      </c>
      <c r="P34" t="n">
        <v>2521.87</v>
      </c>
      <c r="Q34" t="n">
        <v>3440.96</v>
      </c>
      <c r="R34" t="n">
        <v>393.13</v>
      </c>
      <c r="S34" t="n">
        <v>300.98</v>
      </c>
      <c r="T34" t="n">
        <v>42703.16</v>
      </c>
      <c r="U34" t="n">
        <v>0.77</v>
      </c>
      <c r="V34" t="n">
        <v>0.92</v>
      </c>
      <c r="W34" t="n">
        <v>56.92</v>
      </c>
      <c r="X34" t="n">
        <v>2.52</v>
      </c>
      <c r="Y34" t="n">
        <v>0.5</v>
      </c>
      <c r="Z34" t="n">
        <v>10</v>
      </c>
      <c r="AA34" t="n">
        <v>6728.150478366952</v>
      </c>
      <c r="AB34" t="n">
        <v>9205.752309552434</v>
      </c>
      <c r="AC34" t="n">
        <v>8327.168229482917</v>
      </c>
      <c r="AD34" t="n">
        <v>6728150.478366951</v>
      </c>
      <c r="AE34" t="n">
        <v>9205752.309552433</v>
      </c>
      <c r="AF34" t="n">
        <v>6.757108918012087e-07</v>
      </c>
      <c r="AG34" t="n">
        <v>2.305416666666666</v>
      </c>
      <c r="AH34" t="n">
        <v>8327168.229482916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0.4522</v>
      </c>
      <c r="E35" t="n">
        <v>221.13</v>
      </c>
      <c r="F35" t="n">
        <v>216.93</v>
      </c>
      <c r="G35" t="n">
        <v>241.03</v>
      </c>
      <c r="H35" t="n">
        <v>2.76</v>
      </c>
      <c r="I35" t="n">
        <v>54</v>
      </c>
      <c r="J35" t="n">
        <v>218.71</v>
      </c>
      <c r="K35" t="n">
        <v>51.39</v>
      </c>
      <c r="L35" t="n">
        <v>34</v>
      </c>
      <c r="M35" t="n">
        <v>52</v>
      </c>
      <c r="N35" t="n">
        <v>48.32</v>
      </c>
      <c r="O35" t="n">
        <v>27208.22</v>
      </c>
      <c r="P35" t="n">
        <v>2512.9</v>
      </c>
      <c r="Q35" t="n">
        <v>3440.88</v>
      </c>
      <c r="R35" t="n">
        <v>389.03</v>
      </c>
      <c r="S35" t="n">
        <v>300.98</v>
      </c>
      <c r="T35" t="n">
        <v>40664.93</v>
      </c>
      <c r="U35" t="n">
        <v>0.77</v>
      </c>
      <c r="V35" t="n">
        <v>0.92</v>
      </c>
      <c r="W35" t="n">
        <v>56.92</v>
      </c>
      <c r="X35" t="n">
        <v>2.4</v>
      </c>
      <c r="Y35" t="n">
        <v>0.5</v>
      </c>
      <c r="Z35" t="n">
        <v>10</v>
      </c>
      <c r="AA35" t="n">
        <v>6703.901850381801</v>
      </c>
      <c r="AB35" t="n">
        <v>9172.574266969183</v>
      </c>
      <c r="AC35" t="n">
        <v>8297.156652718137</v>
      </c>
      <c r="AD35" t="n">
        <v>6703901.850381801</v>
      </c>
      <c r="AE35" t="n">
        <v>9172574.266969183</v>
      </c>
      <c r="AF35" t="n">
        <v>6.7630913074924e-07</v>
      </c>
      <c r="AG35" t="n">
        <v>2.3034375</v>
      </c>
      <c r="AH35" t="n">
        <v>8297156.652718137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0.4523</v>
      </c>
      <c r="E36" t="n">
        <v>221.07</v>
      </c>
      <c r="F36" t="n">
        <v>216.9</v>
      </c>
      <c r="G36" t="n">
        <v>245.55</v>
      </c>
      <c r="H36" t="n">
        <v>2.82</v>
      </c>
      <c r="I36" t="n">
        <v>53</v>
      </c>
      <c r="J36" t="n">
        <v>220.36</v>
      </c>
      <c r="K36" t="n">
        <v>51.39</v>
      </c>
      <c r="L36" t="n">
        <v>35</v>
      </c>
      <c r="M36" t="n">
        <v>51</v>
      </c>
      <c r="N36" t="n">
        <v>48.97</v>
      </c>
      <c r="O36" t="n">
        <v>27411.55</v>
      </c>
      <c r="P36" t="n">
        <v>2506.98</v>
      </c>
      <c r="Q36" t="n">
        <v>3440.99</v>
      </c>
      <c r="R36" t="n">
        <v>388.13</v>
      </c>
      <c r="S36" t="n">
        <v>300.98</v>
      </c>
      <c r="T36" t="n">
        <v>40219.05</v>
      </c>
      <c r="U36" t="n">
        <v>0.78</v>
      </c>
      <c r="V36" t="n">
        <v>0.92</v>
      </c>
      <c r="W36" t="n">
        <v>56.92</v>
      </c>
      <c r="X36" t="n">
        <v>2.38</v>
      </c>
      <c r="Y36" t="n">
        <v>0.5</v>
      </c>
      <c r="Z36" t="n">
        <v>10</v>
      </c>
      <c r="AA36" t="n">
        <v>6690.766535827093</v>
      </c>
      <c r="AB36" t="n">
        <v>9154.601950106255</v>
      </c>
      <c r="AC36" t="n">
        <v>8280.8995885523</v>
      </c>
      <c r="AD36" t="n">
        <v>6690766.535827094</v>
      </c>
      <c r="AE36" t="n">
        <v>9154601.950106254</v>
      </c>
      <c r="AF36" t="n">
        <v>6.764586904862477e-07</v>
      </c>
      <c r="AG36" t="n">
        <v>2.3028125</v>
      </c>
      <c r="AH36" t="n">
        <v>8280899.588552301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0.4527</v>
      </c>
      <c r="E37" t="n">
        <v>220.92</v>
      </c>
      <c r="F37" t="n">
        <v>216.82</v>
      </c>
      <c r="G37" t="n">
        <v>255.08</v>
      </c>
      <c r="H37" t="n">
        <v>2.88</v>
      </c>
      <c r="I37" t="n">
        <v>51</v>
      </c>
      <c r="J37" t="n">
        <v>222.01</v>
      </c>
      <c r="K37" t="n">
        <v>51.39</v>
      </c>
      <c r="L37" t="n">
        <v>36</v>
      </c>
      <c r="M37" t="n">
        <v>49</v>
      </c>
      <c r="N37" t="n">
        <v>49.62</v>
      </c>
      <c r="O37" t="n">
        <v>27615.8</v>
      </c>
      <c r="P37" t="n">
        <v>2499.07</v>
      </c>
      <c r="Q37" t="n">
        <v>3440.93</v>
      </c>
      <c r="R37" t="n">
        <v>385.68</v>
      </c>
      <c r="S37" t="n">
        <v>300.98</v>
      </c>
      <c r="T37" t="n">
        <v>39003.6</v>
      </c>
      <c r="U37" t="n">
        <v>0.78</v>
      </c>
      <c r="V37" t="n">
        <v>0.92</v>
      </c>
      <c r="W37" t="n">
        <v>56.91</v>
      </c>
      <c r="X37" t="n">
        <v>2.29</v>
      </c>
      <c r="Y37" t="n">
        <v>0.5</v>
      </c>
      <c r="Z37" t="n">
        <v>10</v>
      </c>
      <c r="AA37" t="n">
        <v>6668.959701025721</v>
      </c>
      <c r="AB37" t="n">
        <v>9124.76487668136</v>
      </c>
      <c r="AC37" t="n">
        <v>8253.910123538486</v>
      </c>
      <c r="AD37" t="n">
        <v>6668959.701025722</v>
      </c>
      <c r="AE37" t="n">
        <v>9124764.876681359</v>
      </c>
      <c r="AF37" t="n">
        <v>6.77056929434279e-07</v>
      </c>
      <c r="AG37" t="n">
        <v>2.30125</v>
      </c>
      <c r="AH37" t="n">
        <v>8253910.123538486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0.4528</v>
      </c>
      <c r="E38" t="n">
        <v>220.85</v>
      </c>
      <c r="F38" t="n">
        <v>216.78</v>
      </c>
      <c r="G38" t="n">
        <v>260.14</v>
      </c>
      <c r="H38" t="n">
        <v>2.94</v>
      </c>
      <c r="I38" t="n">
        <v>50</v>
      </c>
      <c r="J38" t="n">
        <v>223.68</v>
      </c>
      <c r="K38" t="n">
        <v>51.39</v>
      </c>
      <c r="L38" t="n">
        <v>37</v>
      </c>
      <c r="M38" t="n">
        <v>48</v>
      </c>
      <c r="N38" t="n">
        <v>50.29</v>
      </c>
      <c r="O38" t="n">
        <v>27821.09</v>
      </c>
      <c r="P38" t="n">
        <v>2486.88</v>
      </c>
      <c r="Q38" t="n">
        <v>3440.91</v>
      </c>
      <c r="R38" t="n">
        <v>384.12</v>
      </c>
      <c r="S38" t="n">
        <v>300.98</v>
      </c>
      <c r="T38" t="n">
        <v>38230.05</v>
      </c>
      <c r="U38" t="n">
        <v>0.78</v>
      </c>
      <c r="V38" t="n">
        <v>0.92</v>
      </c>
      <c r="W38" t="n">
        <v>56.91</v>
      </c>
      <c r="X38" t="n">
        <v>2.25</v>
      </c>
      <c r="Y38" t="n">
        <v>0.5</v>
      </c>
      <c r="Z38" t="n">
        <v>10</v>
      </c>
      <c r="AA38" t="n">
        <v>6643.703901844697</v>
      </c>
      <c r="AB38" t="n">
        <v>9090.208778034657</v>
      </c>
      <c r="AC38" t="n">
        <v>8222.652010446835</v>
      </c>
      <c r="AD38" t="n">
        <v>6643703.901844697</v>
      </c>
      <c r="AE38" t="n">
        <v>9090208.778034657</v>
      </c>
      <c r="AF38" t="n">
        <v>6.772064891712867e-07</v>
      </c>
      <c r="AG38" t="n">
        <v>2.300520833333333</v>
      </c>
      <c r="AH38" t="n">
        <v>8222652.010446835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0.4531</v>
      </c>
      <c r="E39" t="n">
        <v>220.68</v>
      </c>
      <c r="F39" t="n">
        <v>216.68</v>
      </c>
      <c r="G39" t="n">
        <v>270.85</v>
      </c>
      <c r="H39" t="n">
        <v>3</v>
      </c>
      <c r="I39" t="n">
        <v>48</v>
      </c>
      <c r="J39" t="n">
        <v>225.35</v>
      </c>
      <c r="K39" t="n">
        <v>51.39</v>
      </c>
      <c r="L39" t="n">
        <v>38</v>
      </c>
      <c r="M39" t="n">
        <v>46</v>
      </c>
      <c r="N39" t="n">
        <v>50.96</v>
      </c>
      <c r="O39" t="n">
        <v>28027.19</v>
      </c>
      <c r="P39" t="n">
        <v>2479.72</v>
      </c>
      <c r="Q39" t="n">
        <v>3440.9</v>
      </c>
      <c r="R39" t="n">
        <v>380.72</v>
      </c>
      <c r="S39" t="n">
        <v>300.98</v>
      </c>
      <c r="T39" t="n">
        <v>36537.04</v>
      </c>
      <c r="U39" t="n">
        <v>0.79</v>
      </c>
      <c r="V39" t="n">
        <v>0.92</v>
      </c>
      <c r="W39" t="n">
        <v>56.91</v>
      </c>
      <c r="X39" t="n">
        <v>2.15</v>
      </c>
      <c r="Y39" t="n">
        <v>0.5</v>
      </c>
      <c r="Z39" t="n">
        <v>10</v>
      </c>
      <c r="AA39" t="n">
        <v>6624.692065868447</v>
      </c>
      <c r="AB39" t="n">
        <v>9064.195945308944</v>
      </c>
      <c r="AC39" t="n">
        <v>8199.121805967225</v>
      </c>
      <c r="AD39" t="n">
        <v>6624692.065868447</v>
      </c>
      <c r="AE39" t="n">
        <v>9064195.945308944</v>
      </c>
      <c r="AF39" t="n">
        <v>6.776551683823101e-07</v>
      </c>
      <c r="AG39" t="n">
        <v>2.29875</v>
      </c>
      <c r="AH39" t="n">
        <v>8199121.805967224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0.4533</v>
      </c>
      <c r="E40" t="n">
        <v>220.61</v>
      </c>
      <c r="F40" t="n">
        <v>216.65</v>
      </c>
      <c r="G40" t="n">
        <v>276.57</v>
      </c>
      <c r="H40" t="n">
        <v>3.05</v>
      </c>
      <c r="I40" t="n">
        <v>47</v>
      </c>
      <c r="J40" t="n">
        <v>227.03</v>
      </c>
      <c r="K40" t="n">
        <v>51.39</v>
      </c>
      <c r="L40" t="n">
        <v>39</v>
      </c>
      <c r="M40" t="n">
        <v>45</v>
      </c>
      <c r="N40" t="n">
        <v>51.64</v>
      </c>
      <c r="O40" t="n">
        <v>28234.24</v>
      </c>
      <c r="P40" t="n">
        <v>2470.78</v>
      </c>
      <c r="Q40" t="n">
        <v>3440.89</v>
      </c>
      <c r="R40" t="n">
        <v>379.9</v>
      </c>
      <c r="S40" t="n">
        <v>300.98</v>
      </c>
      <c r="T40" t="n">
        <v>36131.64</v>
      </c>
      <c r="U40" t="n">
        <v>0.79</v>
      </c>
      <c r="V40" t="n">
        <v>0.92</v>
      </c>
      <c r="W40" t="n">
        <v>56.9</v>
      </c>
      <c r="X40" t="n">
        <v>2.12</v>
      </c>
      <c r="Y40" t="n">
        <v>0.5</v>
      </c>
      <c r="Z40" t="n">
        <v>10</v>
      </c>
      <c r="AA40" t="n">
        <v>6604.342413217724</v>
      </c>
      <c r="AB40" t="n">
        <v>9036.352652788908</v>
      </c>
      <c r="AC40" t="n">
        <v>8173.935838206995</v>
      </c>
      <c r="AD40" t="n">
        <v>6604342.413217724</v>
      </c>
      <c r="AE40" t="n">
        <v>9036352.652788907</v>
      </c>
      <c r="AF40" t="n">
        <v>6.779542878563256e-07</v>
      </c>
      <c r="AG40" t="n">
        <v>2.298020833333334</v>
      </c>
      <c r="AH40" t="n">
        <v>8173935.838206995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0.4537</v>
      </c>
      <c r="E41" t="n">
        <v>220.43</v>
      </c>
      <c r="F41" t="n">
        <v>216.53</v>
      </c>
      <c r="G41" t="n">
        <v>288.71</v>
      </c>
      <c r="H41" t="n">
        <v>3.11</v>
      </c>
      <c r="I41" t="n">
        <v>45</v>
      </c>
      <c r="J41" t="n">
        <v>228.71</v>
      </c>
      <c r="K41" t="n">
        <v>51.39</v>
      </c>
      <c r="L41" t="n">
        <v>40</v>
      </c>
      <c r="M41" t="n">
        <v>43</v>
      </c>
      <c r="N41" t="n">
        <v>52.32</v>
      </c>
      <c r="O41" t="n">
        <v>28442.24</v>
      </c>
      <c r="P41" t="n">
        <v>2459.6</v>
      </c>
      <c r="Q41" t="n">
        <v>3440.9</v>
      </c>
      <c r="R41" t="n">
        <v>375.71</v>
      </c>
      <c r="S41" t="n">
        <v>300.98</v>
      </c>
      <c r="T41" t="n">
        <v>34046.58</v>
      </c>
      <c r="U41" t="n">
        <v>0.8</v>
      </c>
      <c r="V41" t="n">
        <v>0.92</v>
      </c>
      <c r="W41" t="n">
        <v>56.9</v>
      </c>
      <c r="X41" t="n">
        <v>2.01</v>
      </c>
      <c r="Y41" t="n">
        <v>0.5</v>
      </c>
      <c r="Z41" t="n">
        <v>10</v>
      </c>
      <c r="AA41" t="n">
        <v>6576.042076404215</v>
      </c>
      <c r="AB41" t="n">
        <v>8997.63088343792</v>
      </c>
      <c r="AC41" t="n">
        <v>8138.909620176522</v>
      </c>
      <c r="AD41" t="n">
        <v>6576042.076404215</v>
      </c>
      <c r="AE41" t="n">
        <v>8997630.88343792</v>
      </c>
      <c r="AF41" t="n">
        <v>6.785525268043569e-07</v>
      </c>
      <c r="AG41" t="n">
        <v>2.296145833333334</v>
      </c>
      <c r="AH41" t="n">
        <v>8138909.620176522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0.3568</v>
      </c>
      <c r="E2" t="n">
        <v>280.24</v>
      </c>
      <c r="F2" t="n">
        <v>265.26</v>
      </c>
      <c r="G2" t="n">
        <v>14.7</v>
      </c>
      <c r="H2" t="n">
        <v>0.34</v>
      </c>
      <c r="I2" t="n">
        <v>1083</v>
      </c>
      <c r="J2" t="n">
        <v>51.33</v>
      </c>
      <c r="K2" t="n">
        <v>24.83</v>
      </c>
      <c r="L2" t="n">
        <v>1</v>
      </c>
      <c r="M2" t="n">
        <v>1081</v>
      </c>
      <c r="N2" t="n">
        <v>5.51</v>
      </c>
      <c r="O2" t="n">
        <v>6564.78</v>
      </c>
      <c r="P2" t="n">
        <v>1496.01</v>
      </c>
      <c r="Q2" t="n">
        <v>3442.12</v>
      </c>
      <c r="R2" t="n">
        <v>2024.49</v>
      </c>
      <c r="S2" t="n">
        <v>300.98</v>
      </c>
      <c r="T2" t="n">
        <v>853246.67</v>
      </c>
      <c r="U2" t="n">
        <v>0.15</v>
      </c>
      <c r="V2" t="n">
        <v>0.75</v>
      </c>
      <c r="W2" t="n">
        <v>58.63</v>
      </c>
      <c r="X2" t="n">
        <v>50.68</v>
      </c>
      <c r="Y2" t="n">
        <v>0.5</v>
      </c>
      <c r="Z2" t="n">
        <v>10</v>
      </c>
      <c r="AA2" t="n">
        <v>5264.826313266653</v>
      </c>
      <c r="AB2" t="n">
        <v>7203.567629556155</v>
      </c>
      <c r="AC2" t="n">
        <v>6516.069245261709</v>
      </c>
      <c r="AD2" t="n">
        <v>5264826.313266654</v>
      </c>
      <c r="AE2" t="n">
        <v>7203567.629556155</v>
      </c>
      <c r="AF2" t="n">
        <v>6.386240684746335e-07</v>
      </c>
      <c r="AG2" t="n">
        <v>2.919166666666667</v>
      </c>
      <c r="AH2" t="n">
        <v>6516069.245261708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0.4112</v>
      </c>
      <c r="E3" t="n">
        <v>243.17</v>
      </c>
      <c r="F3" t="n">
        <v>235.78</v>
      </c>
      <c r="G3" t="n">
        <v>30.62</v>
      </c>
      <c r="H3" t="n">
        <v>0.66</v>
      </c>
      <c r="I3" t="n">
        <v>462</v>
      </c>
      <c r="J3" t="n">
        <v>52.47</v>
      </c>
      <c r="K3" t="n">
        <v>24.83</v>
      </c>
      <c r="L3" t="n">
        <v>2</v>
      </c>
      <c r="M3" t="n">
        <v>460</v>
      </c>
      <c r="N3" t="n">
        <v>5.64</v>
      </c>
      <c r="O3" t="n">
        <v>6705.1</v>
      </c>
      <c r="P3" t="n">
        <v>1282.2</v>
      </c>
      <c r="Q3" t="n">
        <v>3441.62</v>
      </c>
      <c r="R3" t="n">
        <v>1027.06</v>
      </c>
      <c r="S3" t="n">
        <v>300.98</v>
      </c>
      <c r="T3" t="n">
        <v>357636.09</v>
      </c>
      <c r="U3" t="n">
        <v>0.29</v>
      </c>
      <c r="V3" t="n">
        <v>0.85</v>
      </c>
      <c r="W3" t="n">
        <v>57.58</v>
      </c>
      <c r="X3" t="n">
        <v>21.22</v>
      </c>
      <c r="Y3" t="n">
        <v>0.5</v>
      </c>
      <c r="Z3" t="n">
        <v>10</v>
      </c>
      <c r="AA3" t="n">
        <v>3961.006651490004</v>
      </c>
      <c r="AB3" t="n">
        <v>5419.624047849354</v>
      </c>
      <c r="AC3" t="n">
        <v>4902.382735212531</v>
      </c>
      <c r="AD3" t="n">
        <v>3961006.651490004</v>
      </c>
      <c r="AE3" t="n">
        <v>5419624.047849353</v>
      </c>
      <c r="AF3" t="n">
        <v>7.35992760529062e-07</v>
      </c>
      <c r="AG3" t="n">
        <v>2.533020833333333</v>
      </c>
      <c r="AH3" t="n">
        <v>4902382.735212531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0.4295</v>
      </c>
      <c r="E4" t="n">
        <v>232.84</v>
      </c>
      <c r="F4" t="n">
        <v>227.61</v>
      </c>
      <c r="G4" t="n">
        <v>47.92</v>
      </c>
      <c r="H4" t="n">
        <v>0.97</v>
      </c>
      <c r="I4" t="n">
        <v>285</v>
      </c>
      <c r="J4" t="n">
        <v>53.61</v>
      </c>
      <c r="K4" t="n">
        <v>24.83</v>
      </c>
      <c r="L4" t="n">
        <v>3</v>
      </c>
      <c r="M4" t="n">
        <v>283</v>
      </c>
      <c r="N4" t="n">
        <v>5.78</v>
      </c>
      <c r="O4" t="n">
        <v>6845.59</v>
      </c>
      <c r="P4" t="n">
        <v>1186.48</v>
      </c>
      <c r="Q4" t="n">
        <v>3441.2</v>
      </c>
      <c r="R4" t="n">
        <v>750.66</v>
      </c>
      <c r="S4" t="n">
        <v>300.98</v>
      </c>
      <c r="T4" t="n">
        <v>220321.45</v>
      </c>
      <c r="U4" t="n">
        <v>0.4</v>
      </c>
      <c r="V4" t="n">
        <v>0.88</v>
      </c>
      <c r="W4" t="n">
        <v>57.29</v>
      </c>
      <c r="X4" t="n">
        <v>13.07</v>
      </c>
      <c r="Y4" t="n">
        <v>0.5</v>
      </c>
      <c r="Z4" t="n">
        <v>10</v>
      </c>
      <c r="AA4" t="n">
        <v>3557.190732715436</v>
      </c>
      <c r="AB4" t="n">
        <v>4867.105292680948</v>
      </c>
      <c r="AC4" t="n">
        <v>4402.595594572475</v>
      </c>
      <c r="AD4" t="n">
        <v>3557190.732715436</v>
      </c>
      <c r="AE4" t="n">
        <v>4867105.292680948</v>
      </c>
      <c r="AF4" t="n">
        <v>7.687473021576657e-07</v>
      </c>
      <c r="AG4" t="n">
        <v>2.425416666666667</v>
      </c>
      <c r="AH4" t="n">
        <v>4402595.594572475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0.4389</v>
      </c>
      <c r="E5" t="n">
        <v>227.86</v>
      </c>
      <c r="F5" t="n">
        <v>223.67</v>
      </c>
      <c r="G5" t="n">
        <v>67.09999999999999</v>
      </c>
      <c r="H5" t="n">
        <v>1.27</v>
      </c>
      <c r="I5" t="n">
        <v>200</v>
      </c>
      <c r="J5" t="n">
        <v>54.75</v>
      </c>
      <c r="K5" t="n">
        <v>24.83</v>
      </c>
      <c r="L5" t="n">
        <v>4</v>
      </c>
      <c r="M5" t="n">
        <v>192</v>
      </c>
      <c r="N5" t="n">
        <v>5.92</v>
      </c>
      <c r="O5" t="n">
        <v>6986.39</v>
      </c>
      <c r="P5" t="n">
        <v>1110.05</v>
      </c>
      <c r="Q5" t="n">
        <v>3441.2</v>
      </c>
      <c r="R5" t="n">
        <v>616.84</v>
      </c>
      <c r="S5" t="n">
        <v>300.98</v>
      </c>
      <c r="T5" t="n">
        <v>153836.86</v>
      </c>
      <c r="U5" t="n">
        <v>0.49</v>
      </c>
      <c r="V5" t="n">
        <v>0.89</v>
      </c>
      <c r="W5" t="n">
        <v>57.16</v>
      </c>
      <c r="X5" t="n">
        <v>9.130000000000001</v>
      </c>
      <c r="Y5" t="n">
        <v>0.5</v>
      </c>
      <c r="Z5" t="n">
        <v>10</v>
      </c>
      <c r="AA5" t="n">
        <v>3310.034936576719</v>
      </c>
      <c r="AB5" t="n">
        <v>4528.935828659759</v>
      </c>
      <c r="AC5" t="n">
        <v>4096.700549573658</v>
      </c>
      <c r="AD5" t="n">
        <v>3310034.936576719</v>
      </c>
      <c r="AE5" t="n">
        <v>4528935.828659759</v>
      </c>
      <c r="AF5" t="n">
        <v>7.855720393876588e-07</v>
      </c>
      <c r="AG5" t="n">
        <v>2.373541666666667</v>
      </c>
      <c r="AH5" t="n">
        <v>4096700.549573658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0.4416</v>
      </c>
      <c r="E6" t="n">
        <v>226.47</v>
      </c>
      <c r="F6" t="n">
        <v>222.6</v>
      </c>
      <c r="G6" t="n">
        <v>76.76000000000001</v>
      </c>
      <c r="H6" t="n">
        <v>1.55</v>
      </c>
      <c r="I6" t="n">
        <v>174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1087.7</v>
      </c>
      <c r="Q6" t="n">
        <v>3441.31</v>
      </c>
      <c r="R6" t="n">
        <v>573.47</v>
      </c>
      <c r="S6" t="n">
        <v>300.98</v>
      </c>
      <c r="T6" t="n">
        <v>132284.49</v>
      </c>
      <c r="U6" t="n">
        <v>0.52</v>
      </c>
      <c r="V6" t="n">
        <v>0.9</v>
      </c>
      <c r="W6" t="n">
        <v>57.32</v>
      </c>
      <c r="X6" t="n">
        <v>8.06</v>
      </c>
      <c r="Y6" t="n">
        <v>0.5</v>
      </c>
      <c r="Z6" t="n">
        <v>10</v>
      </c>
      <c r="AA6" t="n">
        <v>3240.508116638085</v>
      </c>
      <c r="AB6" t="n">
        <v>4433.806166312897</v>
      </c>
      <c r="AC6" t="n">
        <v>4010.649928685865</v>
      </c>
      <c r="AD6" t="n">
        <v>3240508.116638085</v>
      </c>
      <c r="AE6" t="n">
        <v>4433806.166312898</v>
      </c>
      <c r="AF6" t="n">
        <v>7.904046766771249e-07</v>
      </c>
      <c r="AG6" t="n">
        <v>2.3590625</v>
      </c>
      <c r="AH6" t="n">
        <v>4010649.928685865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0.4415</v>
      </c>
      <c r="E7" t="n">
        <v>226.49</v>
      </c>
      <c r="F7" t="n">
        <v>222.61</v>
      </c>
      <c r="G7" t="n">
        <v>76.76000000000001</v>
      </c>
      <c r="H7" t="n">
        <v>1.82</v>
      </c>
      <c r="I7" t="n">
        <v>174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1107.62</v>
      </c>
      <c r="Q7" t="n">
        <v>3441.45</v>
      </c>
      <c r="R7" t="n">
        <v>573.7</v>
      </c>
      <c r="S7" t="n">
        <v>300.98</v>
      </c>
      <c r="T7" t="n">
        <v>132399.27</v>
      </c>
      <c r="U7" t="n">
        <v>0.52</v>
      </c>
      <c r="V7" t="n">
        <v>0.9</v>
      </c>
      <c r="W7" t="n">
        <v>57.33</v>
      </c>
      <c r="X7" t="n">
        <v>8.08</v>
      </c>
      <c r="Y7" t="n">
        <v>0.5</v>
      </c>
      <c r="Z7" t="n">
        <v>10</v>
      </c>
      <c r="AA7" t="n">
        <v>3280.575455331738</v>
      </c>
      <c r="AB7" t="n">
        <v>4488.628066759787</v>
      </c>
      <c r="AC7" t="n">
        <v>4060.239703897121</v>
      </c>
      <c r="AD7" t="n">
        <v>3280575.455331738</v>
      </c>
      <c r="AE7" t="n">
        <v>4488628.066759787</v>
      </c>
      <c r="AF7" t="n">
        <v>7.902256901108484e-07</v>
      </c>
      <c r="AG7" t="n">
        <v>2.359270833333333</v>
      </c>
      <c r="AH7" t="n">
        <v>4060239.703897121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0.2302</v>
      </c>
      <c r="E2" t="n">
        <v>434.44</v>
      </c>
      <c r="F2" t="n">
        <v>354.46</v>
      </c>
      <c r="G2" t="n">
        <v>7.44</v>
      </c>
      <c r="H2" t="n">
        <v>0.13</v>
      </c>
      <c r="I2" t="n">
        <v>2858</v>
      </c>
      <c r="J2" t="n">
        <v>133.21</v>
      </c>
      <c r="K2" t="n">
        <v>46.47</v>
      </c>
      <c r="L2" t="n">
        <v>1</v>
      </c>
      <c r="M2" t="n">
        <v>2856</v>
      </c>
      <c r="N2" t="n">
        <v>20.75</v>
      </c>
      <c r="O2" t="n">
        <v>16663.42</v>
      </c>
      <c r="P2" t="n">
        <v>3906.36</v>
      </c>
      <c r="Q2" t="n">
        <v>3444.33</v>
      </c>
      <c r="R2" t="n">
        <v>5058.35</v>
      </c>
      <c r="S2" t="n">
        <v>300.98</v>
      </c>
      <c r="T2" t="n">
        <v>2361303.04</v>
      </c>
      <c r="U2" t="n">
        <v>0.06</v>
      </c>
      <c r="V2" t="n">
        <v>0.5600000000000001</v>
      </c>
      <c r="W2" t="n">
        <v>61.49</v>
      </c>
      <c r="X2" t="n">
        <v>139.8</v>
      </c>
      <c r="Y2" t="n">
        <v>0.5</v>
      </c>
      <c r="Z2" t="n">
        <v>10</v>
      </c>
      <c r="AA2" t="n">
        <v>20138.72898524494</v>
      </c>
      <c r="AB2" t="n">
        <v>27554.6974556325</v>
      </c>
      <c r="AC2" t="n">
        <v>24924.91580372654</v>
      </c>
      <c r="AD2" t="n">
        <v>20138728.98524494</v>
      </c>
      <c r="AE2" t="n">
        <v>27554697.4556325</v>
      </c>
      <c r="AF2" t="n">
        <v>3.579371183210035e-07</v>
      </c>
      <c r="AG2" t="n">
        <v>4.525416666666667</v>
      </c>
      <c r="AH2" t="n">
        <v>24924915.80372654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0.3399</v>
      </c>
      <c r="E3" t="n">
        <v>294.19</v>
      </c>
      <c r="F3" t="n">
        <v>263.51</v>
      </c>
      <c r="G3" t="n">
        <v>15.1</v>
      </c>
      <c r="H3" t="n">
        <v>0.26</v>
      </c>
      <c r="I3" t="n">
        <v>1047</v>
      </c>
      <c r="J3" t="n">
        <v>134.55</v>
      </c>
      <c r="K3" t="n">
        <v>46.47</v>
      </c>
      <c r="L3" t="n">
        <v>2</v>
      </c>
      <c r="M3" t="n">
        <v>1045</v>
      </c>
      <c r="N3" t="n">
        <v>21.09</v>
      </c>
      <c r="O3" t="n">
        <v>16828.84</v>
      </c>
      <c r="P3" t="n">
        <v>2894.96</v>
      </c>
      <c r="Q3" t="n">
        <v>3442.09</v>
      </c>
      <c r="R3" t="n">
        <v>1965.17</v>
      </c>
      <c r="S3" t="n">
        <v>300.98</v>
      </c>
      <c r="T3" t="n">
        <v>823765.41</v>
      </c>
      <c r="U3" t="n">
        <v>0.15</v>
      </c>
      <c r="V3" t="n">
        <v>0.76</v>
      </c>
      <c r="W3" t="n">
        <v>58.57</v>
      </c>
      <c r="X3" t="n">
        <v>48.94</v>
      </c>
      <c r="Y3" t="n">
        <v>0.5</v>
      </c>
      <c r="Z3" t="n">
        <v>10</v>
      </c>
      <c r="AA3" t="n">
        <v>10119.23560787831</v>
      </c>
      <c r="AB3" t="n">
        <v>13845.58458786752</v>
      </c>
      <c r="AC3" t="n">
        <v>12524.18142720094</v>
      </c>
      <c r="AD3" t="n">
        <v>10119235.60787831</v>
      </c>
      <c r="AE3" t="n">
        <v>13845584.58786752</v>
      </c>
      <c r="AF3" t="n">
        <v>5.285092376946528e-07</v>
      </c>
      <c r="AG3" t="n">
        <v>3.064479166666667</v>
      </c>
      <c r="AH3" t="n">
        <v>12524181.42720094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0.379</v>
      </c>
      <c r="E4" t="n">
        <v>263.88</v>
      </c>
      <c r="F4" t="n">
        <v>244.22</v>
      </c>
      <c r="G4" t="n">
        <v>22.82</v>
      </c>
      <c r="H4" t="n">
        <v>0.39</v>
      </c>
      <c r="I4" t="n">
        <v>642</v>
      </c>
      <c r="J4" t="n">
        <v>135.9</v>
      </c>
      <c r="K4" t="n">
        <v>46.47</v>
      </c>
      <c r="L4" t="n">
        <v>3</v>
      </c>
      <c r="M4" t="n">
        <v>640</v>
      </c>
      <c r="N4" t="n">
        <v>21.43</v>
      </c>
      <c r="O4" t="n">
        <v>16994.64</v>
      </c>
      <c r="P4" t="n">
        <v>2669.91</v>
      </c>
      <c r="Q4" t="n">
        <v>3441.61</v>
      </c>
      <c r="R4" t="n">
        <v>1312.26</v>
      </c>
      <c r="S4" t="n">
        <v>300.98</v>
      </c>
      <c r="T4" t="n">
        <v>499335.81</v>
      </c>
      <c r="U4" t="n">
        <v>0.23</v>
      </c>
      <c r="V4" t="n">
        <v>0.82</v>
      </c>
      <c r="W4" t="n">
        <v>57.89</v>
      </c>
      <c r="X4" t="n">
        <v>29.67</v>
      </c>
      <c r="Y4" t="n">
        <v>0.5</v>
      </c>
      <c r="Z4" t="n">
        <v>10</v>
      </c>
      <c r="AA4" t="n">
        <v>8381.63306066764</v>
      </c>
      <c r="AB4" t="n">
        <v>11468.12012515959</v>
      </c>
      <c r="AC4" t="n">
        <v>10373.61883602161</v>
      </c>
      <c r="AD4" t="n">
        <v>8381633.060667641</v>
      </c>
      <c r="AE4" t="n">
        <v>11468120.12515959</v>
      </c>
      <c r="AF4" t="n">
        <v>5.893056813364914e-07</v>
      </c>
      <c r="AG4" t="n">
        <v>2.74875</v>
      </c>
      <c r="AH4" t="n">
        <v>10373618.83602161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0.3991</v>
      </c>
      <c r="E5" t="n">
        <v>250.56</v>
      </c>
      <c r="F5" t="n">
        <v>235.8</v>
      </c>
      <c r="G5" t="n">
        <v>30.62</v>
      </c>
      <c r="H5" t="n">
        <v>0.52</v>
      </c>
      <c r="I5" t="n">
        <v>462</v>
      </c>
      <c r="J5" t="n">
        <v>137.25</v>
      </c>
      <c r="K5" t="n">
        <v>46.47</v>
      </c>
      <c r="L5" t="n">
        <v>4</v>
      </c>
      <c r="M5" t="n">
        <v>460</v>
      </c>
      <c r="N5" t="n">
        <v>21.78</v>
      </c>
      <c r="O5" t="n">
        <v>17160.92</v>
      </c>
      <c r="P5" t="n">
        <v>2564.42</v>
      </c>
      <c r="Q5" t="n">
        <v>3441.4</v>
      </c>
      <c r="R5" t="n">
        <v>1027.16</v>
      </c>
      <c r="S5" t="n">
        <v>300.98</v>
      </c>
      <c r="T5" t="n">
        <v>357685.48</v>
      </c>
      <c r="U5" t="n">
        <v>0.29</v>
      </c>
      <c r="V5" t="n">
        <v>0.85</v>
      </c>
      <c r="W5" t="n">
        <v>57.59</v>
      </c>
      <c r="X5" t="n">
        <v>21.25</v>
      </c>
      <c r="Y5" t="n">
        <v>0.5</v>
      </c>
      <c r="Z5" t="n">
        <v>10</v>
      </c>
      <c r="AA5" t="n">
        <v>7656.164819477359</v>
      </c>
      <c r="AB5" t="n">
        <v>10475.50247216302</v>
      </c>
      <c r="AC5" t="n">
        <v>9475.735218679443</v>
      </c>
      <c r="AD5" t="n">
        <v>7656164.819477359</v>
      </c>
      <c r="AE5" t="n">
        <v>10475502.47216302</v>
      </c>
      <c r="AF5" t="n">
        <v>6.205590960986642e-07</v>
      </c>
      <c r="AG5" t="n">
        <v>2.61</v>
      </c>
      <c r="AH5" t="n">
        <v>9475735.218679443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0.4115</v>
      </c>
      <c r="E6" t="n">
        <v>243</v>
      </c>
      <c r="F6" t="n">
        <v>231.02</v>
      </c>
      <c r="G6" t="n">
        <v>38.5</v>
      </c>
      <c r="H6" t="n">
        <v>0.64</v>
      </c>
      <c r="I6" t="n">
        <v>360</v>
      </c>
      <c r="J6" t="n">
        <v>138.6</v>
      </c>
      <c r="K6" t="n">
        <v>46.47</v>
      </c>
      <c r="L6" t="n">
        <v>5</v>
      </c>
      <c r="M6" t="n">
        <v>358</v>
      </c>
      <c r="N6" t="n">
        <v>22.13</v>
      </c>
      <c r="O6" t="n">
        <v>17327.69</v>
      </c>
      <c r="P6" t="n">
        <v>2499.26</v>
      </c>
      <c r="Q6" t="n">
        <v>3441.36</v>
      </c>
      <c r="R6" t="n">
        <v>865.01</v>
      </c>
      <c r="S6" t="n">
        <v>300.98</v>
      </c>
      <c r="T6" t="n">
        <v>277121.17</v>
      </c>
      <c r="U6" t="n">
        <v>0.35</v>
      </c>
      <c r="V6" t="n">
        <v>0.86</v>
      </c>
      <c r="W6" t="n">
        <v>57.44</v>
      </c>
      <c r="X6" t="n">
        <v>16.48</v>
      </c>
      <c r="Y6" t="n">
        <v>0.5</v>
      </c>
      <c r="Z6" t="n">
        <v>10</v>
      </c>
      <c r="AA6" t="n">
        <v>7247.285612791223</v>
      </c>
      <c r="AB6" t="n">
        <v>9916.055903097509</v>
      </c>
      <c r="AC6" t="n">
        <v>8969.681444977377</v>
      </c>
      <c r="AD6" t="n">
        <v>7247285.612791223</v>
      </c>
      <c r="AE6" t="n">
        <v>9916055.903097508</v>
      </c>
      <c r="AF6" t="n">
        <v>6.398398096832881e-07</v>
      </c>
      <c r="AG6" t="n">
        <v>2.53125</v>
      </c>
      <c r="AH6" t="n">
        <v>8969681.444977377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0.4197</v>
      </c>
      <c r="E7" t="n">
        <v>238.24</v>
      </c>
      <c r="F7" t="n">
        <v>228.03</v>
      </c>
      <c r="G7" t="n">
        <v>46.38</v>
      </c>
      <c r="H7" t="n">
        <v>0.76</v>
      </c>
      <c r="I7" t="n">
        <v>295</v>
      </c>
      <c r="J7" t="n">
        <v>139.95</v>
      </c>
      <c r="K7" t="n">
        <v>46.47</v>
      </c>
      <c r="L7" t="n">
        <v>6</v>
      </c>
      <c r="M7" t="n">
        <v>293</v>
      </c>
      <c r="N7" t="n">
        <v>22.49</v>
      </c>
      <c r="O7" t="n">
        <v>17494.97</v>
      </c>
      <c r="P7" t="n">
        <v>2452.45</v>
      </c>
      <c r="Q7" t="n">
        <v>3441.2</v>
      </c>
      <c r="R7" t="n">
        <v>763.99</v>
      </c>
      <c r="S7" t="n">
        <v>300.98</v>
      </c>
      <c r="T7" t="n">
        <v>226938.37</v>
      </c>
      <c r="U7" t="n">
        <v>0.39</v>
      </c>
      <c r="V7" t="n">
        <v>0.88</v>
      </c>
      <c r="W7" t="n">
        <v>57.32</v>
      </c>
      <c r="X7" t="n">
        <v>13.49</v>
      </c>
      <c r="Y7" t="n">
        <v>0.5</v>
      </c>
      <c r="Z7" t="n">
        <v>10</v>
      </c>
      <c r="AA7" t="n">
        <v>6983.865725702958</v>
      </c>
      <c r="AB7" t="n">
        <v>9555.63319231809</v>
      </c>
      <c r="AC7" t="n">
        <v>8643.656971858307</v>
      </c>
      <c r="AD7" t="n">
        <v>6983865.725702958</v>
      </c>
      <c r="AE7" t="n">
        <v>9555633.192318089</v>
      </c>
      <c r="AF7" t="n">
        <v>6.525899589892493e-07</v>
      </c>
      <c r="AG7" t="n">
        <v>2.481666666666667</v>
      </c>
      <c r="AH7" t="n">
        <v>8643656.971858308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0.4258</v>
      </c>
      <c r="E8" t="n">
        <v>234.84</v>
      </c>
      <c r="F8" t="n">
        <v>225.88</v>
      </c>
      <c r="G8" t="n">
        <v>54.43</v>
      </c>
      <c r="H8" t="n">
        <v>0.88</v>
      </c>
      <c r="I8" t="n">
        <v>249</v>
      </c>
      <c r="J8" t="n">
        <v>141.31</v>
      </c>
      <c r="K8" t="n">
        <v>46.47</v>
      </c>
      <c r="L8" t="n">
        <v>7</v>
      </c>
      <c r="M8" t="n">
        <v>247</v>
      </c>
      <c r="N8" t="n">
        <v>22.85</v>
      </c>
      <c r="O8" t="n">
        <v>17662.75</v>
      </c>
      <c r="P8" t="n">
        <v>2415.05</v>
      </c>
      <c r="Q8" t="n">
        <v>3441.26</v>
      </c>
      <c r="R8" t="n">
        <v>691.7</v>
      </c>
      <c r="S8" t="n">
        <v>300.98</v>
      </c>
      <c r="T8" t="n">
        <v>191023.44</v>
      </c>
      <c r="U8" t="n">
        <v>0.44</v>
      </c>
      <c r="V8" t="n">
        <v>0.88</v>
      </c>
      <c r="W8" t="n">
        <v>57.24</v>
      </c>
      <c r="X8" t="n">
        <v>11.34</v>
      </c>
      <c r="Y8" t="n">
        <v>0.5</v>
      </c>
      <c r="Z8" t="n">
        <v>10</v>
      </c>
      <c r="AA8" t="n">
        <v>6789.823014188361</v>
      </c>
      <c r="AB8" t="n">
        <v>9290.135393863548</v>
      </c>
      <c r="AC8" t="n">
        <v>8403.497910659777</v>
      </c>
      <c r="AD8" t="n">
        <v>6789823.01418836</v>
      </c>
      <c r="AE8" t="n">
        <v>9290135.393863548</v>
      </c>
      <c r="AF8" t="n">
        <v>6.620748261558788e-07</v>
      </c>
      <c r="AG8" t="n">
        <v>2.44625</v>
      </c>
      <c r="AH8" t="n">
        <v>8403497.910659777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0.4304</v>
      </c>
      <c r="E9" t="n">
        <v>232.35</v>
      </c>
      <c r="F9" t="n">
        <v>224.32</v>
      </c>
      <c r="G9" t="n">
        <v>62.6</v>
      </c>
      <c r="H9" t="n">
        <v>0.99</v>
      </c>
      <c r="I9" t="n">
        <v>215</v>
      </c>
      <c r="J9" t="n">
        <v>142.68</v>
      </c>
      <c r="K9" t="n">
        <v>46.47</v>
      </c>
      <c r="L9" t="n">
        <v>8</v>
      </c>
      <c r="M9" t="n">
        <v>213</v>
      </c>
      <c r="N9" t="n">
        <v>23.21</v>
      </c>
      <c r="O9" t="n">
        <v>17831.04</v>
      </c>
      <c r="P9" t="n">
        <v>2385.22</v>
      </c>
      <c r="Q9" t="n">
        <v>3441.05</v>
      </c>
      <c r="R9" t="n">
        <v>639.3099999999999</v>
      </c>
      <c r="S9" t="n">
        <v>300.98</v>
      </c>
      <c r="T9" t="n">
        <v>164997.1</v>
      </c>
      <c r="U9" t="n">
        <v>0.47</v>
      </c>
      <c r="V9" t="n">
        <v>0.89</v>
      </c>
      <c r="W9" t="n">
        <v>57.18</v>
      </c>
      <c r="X9" t="n">
        <v>9.789999999999999</v>
      </c>
      <c r="Y9" t="n">
        <v>0.5</v>
      </c>
      <c r="Z9" t="n">
        <v>10</v>
      </c>
      <c r="AA9" t="n">
        <v>6644.337717422165</v>
      </c>
      <c r="AB9" t="n">
        <v>9091.075992469719</v>
      </c>
      <c r="AC9" t="n">
        <v>8223.436459153358</v>
      </c>
      <c r="AD9" t="n">
        <v>6644337.717422165</v>
      </c>
      <c r="AE9" t="n">
        <v>9091075.992469719</v>
      </c>
      <c r="AF9" t="n">
        <v>6.692273489372715e-07</v>
      </c>
      <c r="AG9" t="n">
        <v>2.4203125</v>
      </c>
      <c r="AH9" t="n">
        <v>8223436.459153357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0.4339</v>
      </c>
      <c r="E10" t="n">
        <v>230.48</v>
      </c>
      <c r="F10" t="n">
        <v>223.15</v>
      </c>
      <c r="G10" t="n">
        <v>70.84</v>
      </c>
      <c r="H10" t="n">
        <v>1.11</v>
      </c>
      <c r="I10" t="n">
        <v>189</v>
      </c>
      <c r="J10" t="n">
        <v>144.05</v>
      </c>
      <c r="K10" t="n">
        <v>46.47</v>
      </c>
      <c r="L10" t="n">
        <v>9</v>
      </c>
      <c r="M10" t="n">
        <v>187</v>
      </c>
      <c r="N10" t="n">
        <v>23.58</v>
      </c>
      <c r="O10" t="n">
        <v>17999.83</v>
      </c>
      <c r="P10" t="n">
        <v>2358.08</v>
      </c>
      <c r="Q10" t="n">
        <v>3441.04</v>
      </c>
      <c r="R10" t="n">
        <v>599.5</v>
      </c>
      <c r="S10" t="n">
        <v>300.98</v>
      </c>
      <c r="T10" t="n">
        <v>145220.33</v>
      </c>
      <c r="U10" t="n">
        <v>0.5</v>
      </c>
      <c r="V10" t="n">
        <v>0.9</v>
      </c>
      <c r="W10" t="n">
        <v>57.15</v>
      </c>
      <c r="X10" t="n">
        <v>8.619999999999999</v>
      </c>
      <c r="Y10" t="n">
        <v>0.5</v>
      </c>
      <c r="Z10" t="n">
        <v>10</v>
      </c>
      <c r="AA10" t="n">
        <v>6526.927909867504</v>
      </c>
      <c r="AB10" t="n">
        <v>8930.430714018281</v>
      </c>
      <c r="AC10" t="n">
        <v>8078.122940610268</v>
      </c>
      <c r="AD10" t="n">
        <v>6526927.909867505</v>
      </c>
      <c r="AE10" t="n">
        <v>8930430.714018282</v>
      </c>
      <c r="AF10" t="n">
        <v>6.746694858361573e-07</v>
      </c>
      <c r="AG10" t="n">
        <v>2.400833333333333</v>
      </c>
      <c r="AH10" t="n">
        <v>8078122.940610268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0.4366</v>
      </c>
      <c r="E11" t="n">
        <v>229.02</v>
      </c>
      <c r="F11" t="n">
        <v>222.24</v>
      </c>
      <c r="G11" t="n">
        <v>78.90000000000001</v>
      </c>
      <c r="H11" t="n">
        <v>1.22</v>
      </c>
      <c r="I11" t="n">
        <v>169</v>
      </c>
      <c r="J11" t="n">
        <v>145.42</v>
      </c>
      <c r="K11" t="n">
        <v>46.47</v>
      </c>
      <c r="L11" t="n">
        <v>10</v>
      </c>
      <c r="M11" t="n">
        <v>167</v>
      </c>
      <c r="N11" t="n">
        <v>23.95</v>
      </c>
      <c r="O11" t="n">
        <v>18169.15</v>
      </c>
      <c r="P11" t="n">
        <v>2335.19</v>
      </c>
      <c r="Q11" t="n">
        <v>3441.1</v>
      </c>
      <c r="R11" t="n">
        <v>568.89</v>
      </c>
      <c r="S11" t="n">
        <v>300.98</v>
      </c>
      <c r="T11" t="n">
        <v>130015.86</v>
      </c>
      <c r="U11" t="n">
        <v>0.53</v>
      </c>
      <c r="V11" t="n">
        <v>0.9</v>
      </c>
      <c r="W11" t="n">
        <v>57.11</v>
      </c>
      <c r="X11" t="n">
        <v>7.71</v>
      </c>
      <c r="Y11" t="n">
        <v>0.5</v>
      </c>
      <c r="Z11" t="n">
        <v>10</v>
      </c>
      <c r="AA11" t="n">
        <v>6433.684894817702</v>
      </c>
      <c r="AB11" t="n">
        <v>8802.851507235633</v>
      </c>
      <c r="AC11" t="n">
        <v>7962.719714264421</v>
      </c>
      <c r="AD11" t="n">
        <v>6433684.894817702</v>
      </c>
      <c r="AE11" t="n">
        <v>8802851.507235633</v>
      </c>
      <c r="AF11" t="n">
        <v>6.788677057295835e-07</v>
      </c>
      <c r="AG11" t="n">
        <v>2.385625</v>
      </c>
      <c r="AH11" t="n">
        <v>7962719.714264421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0.439</v>
      </c>
      <c r="E12" t="n">
        <v>227.78</v>
      </c>
      <c r="F12" t="n">
        <v>221.46</v>
      </c>
      <c r="G12" t="n">
        <v>87.42</v>
      </c>
      <c r="H12" t="n">
        <v>1.33</v>
      </c>
      <c r="I12" t="n">
        <v>152</v>
      </c>
      <c r="J12" t="n">
        <v>146.8</v>
      </c>
      <c r="K12" t="n">
        <v>46.47</v>
      </c>
      <c r="L12" t="n">
        <v>11</v>
      </c>
      <c r="M12" t="n">
        <v>150</v>
      </c>
      <c r="N12" t="n">
        <v>24.33</v>
      </c>
      <c r="O12" t="n">
        <v>18338.99</v>
      </c>
      <c r="P12" t="n">
        <v>2313.86</v>
      </c>
      <c r="Q12" t="n">
        <v>3441.07</v>
      </c>
      <c r="R12" t="n">
        <v>542.22</v>
      </c>
      <c r="S12" t="n">
        <v>300.98</v>
      </c>
      <c r="T12" t="n">
        <v>116767.32</v>
      </c>
      <c r="U12" t="n">
        <v>0.5600000000000001</v>
      </c>
      <c r="V12" t="n">
        <v>0.9</v>
      </c>
      <c r="W12" t="n">
        <v>57.08</v>
      </c>
      <c r="X12" t="n">
        <v>6.93</v>
      </c>
      <c r="Y12" t="n">
        <v>0.5</v>
      </c>
      <c r="Z12" t="n">
        <v>10</v>
      </c>
      <c r="AA12" t="n">
        <v>6350.044567967429</v>
      </c>
      <c r="AB12" t="n">
        <v>8688.411122088288</v>
      </c>
      <c r="AC12" t="n">
        <v>7859.201358857451</v>
      </c>
      <c r="AD12" t="n">
        <v>6350044.56796743</v>
      </c>
      <c r="AE12" t="n">
        <v>8688411.122088287</v>
      </c>
      <c r="AF12" t="n">
        <v>6.825994567459623e-07</v>
      </c>
      <c r="AG12" t="n">
        <v>2.372708333333333</v>
      </c>
      <c r="AH12" t="n">
        <v>7859201.358857451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0.4411</v>
      </c>
      <c r="E13" t="n">
        <v>226.7</v>
      </c>
      <c r="F13" t="n">
        <v>220.76</v>
      </c>
      <c r="G13" t="n">
        <v>95.98</v>
      </c>
      <c r="H13" t="n">
        <v>1.43</v>
      </c>
      <c r="I13" t="n">
        <v>138</v>
      </c>
      <c r="J13" t="n">
        <v>148.18</v>
      </c>
      <c r="K13" t="n">
        <v>46.47</v>
      </c>
      <c r="L13" t="n">
        <v>12</v>
      </c>
      <c r="M13" t="n">
        <v>136</v>
      </c>
      <c r="N13" t="n">
        <v>24.71</v>
      </c>
      <c r="O13" t="n">
        <v>18509.36</v>
      </c>
      <c r="P13" t="n">
        <v>2291.58</v>
      </c>
      <c r="Q13" t="n">
        <v>3441.02</v>
      </c>
      <c r="R13" t="n">
        <v>519.4400000000001</v>
      </c>
      <c r="S13" t="n">
        <v>300.98</v>
      </c>
      <c r="T13" t="n">
        <v>105445.43</v>
      </c>
      <c r="U13" t="n">
        <v>0.58</v>
      </c>
      <c r="V13" t="n">
        <v>0.9</v>
      </c>
      <c r="W13" t="n">
        <v>57.03</v>
      </c>
      <c r="X13" t="n">
        <v>6.23</v>
      </c>
      <c r="Y13" t="n">
        <v>0.5</v>
      </c>
      <c r="Z13" t="n">
        <v>10</v>
      </c>
      <c r="AA13" t="n">
        <v>6270.329584672445</v>
      </c>
      <c r="AB13" t="n">
        <v>8579.341565167224</v>
      </c>
      <c r="AC13" t="n">
        <v>7760.541247368853</v>
      </c>
      <c r="AD13" t="n">
        <v>6270329.584672445</v>
      </c>
      <c r="AE13" t="n">
        <v>8579341.565167224</v>
      </c>
      <c r="AF13" t="n">
        <v>6.858647388852938e-07</v>
      </c>
      <c r="AG13" t="n">
        <v>2.361458333333333</v>
      </c>
      <c r="AH13" t="n">
        <v>7760541.247368853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0.4426</v>
      </c>
      <c r="E14" t="n">
        <v>225.93</v>
      </c>
      <c r="F14" t="n">
        <v>220.3</v>
      </c>
      <c r="G14" t="n">
        <v>104.08</v>
      </c>
      <c r="H14" t="n">
        <v>1.54</v>
      </c>
      <c r="I14" t="n">
        <v>127</v>
      </c>
      <c r="J14" t="n">
        <v>149.56</v>
      </c>
      <c r="K14" t="n">
        <v>46.47</v>
      </c>
      <c r="L14" t="n">
        <v>13</v>
      </c>
      <c r="M14" t="n">
        <v>125</v>
      </c>
      <c r="N14" t="n">
        <v>25.1</v>
      </c>
      <c r="O14" t="n">
        <v>18680.25</v>
      </c>
      <c r="P14" t="n">
        <v>2272.17</v>
      </c>
      <c r="Q14" t="n">
        <v>3440.94</v>
      </c>
      <c r="R14" t="n">
        <v>503.23</v>
      </c>
      <c r="S14" t="n">
        <v>300.98</v>
      </c>
      <c r="T14" t="n">
        <v>97397.03999999999</v>
      </c>
      <c r="U14" t="n">
        <v>0.6</v>
      </c>
      <c r="V14" t="n">
        <v>0.91</v>
      </c>
      <c r="W14" t="n">
        <v>57.03</v>
      </c>
      <c r="X14" t="n">
        <v>5.77</v>
      </c>
      <c r="Y14" t="n">
        <v>0.5</v>
      </c>
      <c r="Z14" t="n">
        <v>10</v>
      </c>
      <c r="AA14" t="n">
        <v>6207.290217973536</v>
      </c>
      <c r="AB14" t="n">
        <v>8493.088322549191</v>
      </c>
      <c r="AC14" t="n">
        <v>7682.519893169101</v>
      </c>
      <c r="AD14" t="n">
        <v>6207290.217973536</v>
      </c>
      <c r="AE14" t="n">
        <v>8493088.32254919</v>
      </c>
      <c r="AF14" t="n">
        <v>6.881970832705306e-07</v>
      </c>
      <c r="AG14" t="n">
        <v>2.3534375</v>
      </c>
      <c r="AH14" t="n">
        <v>7682519.893169101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0.4441</v>
      </c>
      <c r="E15" t="n">
        <v>225.16</v>
      </c>
      <c r="F15" t="n">
        <v>219.79</v>
      </c>
      <c r="G15" t="n">
        <v>112.71</v>
      </c>
      <c r="H15" t="n">
        <v>1.64</v>
      </c>
      <c r="I15" t="n">
        <v>117</v>
      </c>
      <c r="J15" t="n">
        <v>150.95</v>
      </c>
      <c r="K15" t="n">
        <v>46.47</v>
      </c>
      <c r="L15" t="n">
        <v>14</v>
      </c>
      <c r="M15" t="n">
        <v>115</v>
      </c>
      <c r="N15" t="n">
        <v>25.49</v>
      </c>
      <c r="O15" t="n">
        <v>18851.69</v>
      </c>
      <c r="P15" t="n">
        <v>2252.24</v>
      </c>
      <c r="Q15" t="n">
        <v>3441</v>
      </c>
      <c r="R15" t="n">
        <v>485.91</v>
      </c>
      <c r="S15" t="n">
        <v>300.98</v>
      </c>
      <c r="T15" t="n">
        <v>88785.56</v>
      </c>
      <c r="U15" t="n">
        <v>0.62</v>
      </c>
      <c r="V15" t="n">
        <v>0.91</v>
      </c>
      <c r="W15" t="n">
        <v>57.02</v>
      </c>
      <c r="X15" t="n">
        <v>5.27</v>
      </c>
      <c r="Y15" t="n">
        <v>0.5</v>
      </c>
      <c r="Z15" t="n">
        <v>10</v>
      </c>
      <c r="AA15" t="n">
        <v>6143.265935807497</v>
      </c>
      <c r="AB15" t="n">
        <v>8405.48747513763</v>
      </c>
      <c r="AC15" t="n">
        <v>7603.279547685942</v>
      </c>
      <c r="AD15" t="n">
        <v>6143265.935807497</v>
      </c>
      <c r="AE15" t="n">
        <v>8405487.47513763</v>
      </c>
      <c r="AF15" t="n">
        <v>6.905294276557673e-07</v>
      </c>
      <c r="AG15" t="n">
        <v>2.345416666666666</v>
      </c>
      <c r="AH15" t="n">
        <v>7603279.547685942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0.4454</v>
      </c>
      <c r="E16" t="n">
        <v>224.49</v>
      </c>
      <c r="F16" t="n">
        <v>219.37</v>
      </c>
      <c r="G16" t="n">
        <v>121.87</v>
      </c>
      <c r="H16" t="n">
        <v>1.74</v>
      </c>
      <c r="I16" t="n">
        <v>108</v>
      </c>
      <c r="J16" t="n">
        <v>152.35</v>
      </c>
      <c r="K16" t="n">
        <v>46.47</v>
      </c>
      <c r="L16" t="n">
        <v>15</v>
      </c>
      <c r="M16" t="n">
        <v>106</v>
      </c>
      <c r="N16" t="n">
        <v>25.88</v>
      </c>
      <c r="O16" t="n">
        <v>19023.66</v>
      </c>
      <c r="P16" t="n">
        <v>2233.97</v>
      </c>
      <c r="Q16" t="n">
        <v>3441</v>
      </c>
      <c r="R16" t="n">
        <v>472.04</v>
      </c>
      <c r="S16" t="n">
        <v>300.98</v>
      </c>
      <c r="T16" t="n">
        <v>81898.57000000001</v>
      </c>
      <c r="U16" t="n">
        <v>0.64</v>
      </c>
      <c r="V16" t="n">
        <v>0.91</v>
      </c>
      <c r="W16" t="n">
        <v>57</v>
      </c>
      <c r="X16" t="n">
        <v>4.84</v>
      </c>
      <c r="Y16" t="n">
        <v>0.5</v>
      </c>
      <c r="Z16" t="n">
        <v>10</v>
      </c>
      <c r="AA16" t="n">
        <v>6086.348734582933</v>
      </c>
      <c r="AB16" t="n">
        <v>8327.610849412476</v>
      </c>
      <c r="AC16" t="n">
        <v>7532.835357819468</v>
      </c>
      <c r="AD16" t="n">
        <v>6086348.734582933</v>
      </c>
      <c r="AE16" t="n">
        <v>8327610.849412477</v>
      </c>
      <c r="AF16" t="n">
        <v>6.925507927896392e-07</v>
      </c>
      <c r="AG16" t="n">
        <v>2.3384375</v>
      </c>
      <c r="AH16" t="n">
        <v>7532835.357819469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0.4464</v>
      </c>
      <c r="E17" t="n">
        <v>224.03</v>
      </c>
      <c r="F17" t="n">
        <v>219.1</v>
      </c>
      <c r="G17" t="n">
        <v>130.16</v>
      </c>
      <c r="H17" t="n">
        <v>1.84</v>
      </c>
      <c r="I17" t="n">
        <v>101</v>
      </c>
      <c r="J17" t="n">
        <v>153.75</v>
      </c>
      <c r="K17" t="n">
        <v>46.47</v>
      </c>
      <c r="L17" t="n">
        <v>16</v>
      </c>
      <c r="M17" t="n">
        <v>99</v>
      </c>
      <c r="N17" t="n">
        <v>26.28</v>
      </c>
      <c r="O17" t="n">
        <v>19196.18</v>
      </c>
      <c r="P17" t="n">
        <v>2219.56</v>
      </c>
      <c r="Q17" t="n">
        <v>3440.94</v>
      </c>
      <c r="R17" t="n">
        <v>462.87</v>
      </c>
      <c r="S17" t="n">
        <v>300.98</v>
      </c>
      <c r="T17" t="n">
        <v>77346.63</v>
      </c>
      <c r="U17" t="n">
        <v>0.65</v>
      </c>
      <c r="V17" t="n">
        <v>0.91</v>
      </c>
      <c r="W17" t="n">
        <v>56.99</v>
      </c>
      <c r="X17" t="n">
        <v>4.57</v>
      </c>
      <c r="Y17" t="n">
        <v>0.5</v>
      </c>
      <c r="Z17" t="n">
        <v>10</v>
      </c>
      <c r="AA17" t="n">
        <v>6042.511710550482</v>
      </c>
      <c r="AB17" t="n">
        <v>8267.631099178265</v>
      </c>
      <c r="AC17" t="n">
        <v>7478.579990765505</v>
      </c>
      <c r="AD17" t="n">
        <v>6042511.710550482</v>
      </c>
      <c r="AE17" t="n">
        <v>8267631.099178265</v>
      </c>
      <c r="AF17" t="n">
        <v>6.941056890464638e-07</v>
      </c>
      <c r="AG17" t="n">
        <v>2.333645833333333</v>
      </c>
      <c r="AH17" t="n">
        <v>7478579.990765505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0.4474</v>
      </c>
      <c r="E18" t="n">
        <v>223.53</v>
      </c>
      <c r="F18" t="n">
        <v>218.79</v>
      </c>
      <c r="G18" t="n">
        <v>139.65</v>
      </c>
      <c r="H18" t="n">
        <v>1.94</v>
      </c>
      <c r="I18" t="n">
        <v>94</v>
      </c>
      <c r="J18" t="n">
        <v>155.15</v>
      </c>
      <c r="K18" t="n">
        <v>46.47</v>
      </c>
      <c r="L18" t="n">
        <v>17</v>
      </c>
      <c r="M18" t="n">
        <v>92</v>
      </c>
      <c r="N18" t="n">
        <v>26.68</v>
      </c>
      <c r="O18" t="n">
        <v>19369.26</v>
      </c>
      <c r="P18" t="n">
        <v>2198.43</v>
      </c>
      <c r="Q18" t="n">
        <v>3441.01</v>
      </c>
      <c r="R18" t="n">
        <v>452.24</v>
      </c>
      <c r="S18" t="n">
        <v>300.98</v>
      </c>
      <c r="T18" t="n">
        <v>72069.87</v>
      </c>
      <c r="U18" t="n">
        <v>0.67</v>
      </c>
      <c r="V18" t="n">
        <v>0.91</v>
      </c>
      <c r="W18" t="n">
        <v>56.98</v>
      </c>
      <c r="X18" t="n">
        <v>4.26</v>
      </c>
      <c r="Y18" t="n">
        <v>0.5</v>
      </c>
      <c r="Z18" t="n">
        <v>10</v>
      </c>
      <c r="AA18" t="n">
        <v>5985.480653204308</v>
      </c>
      <c r="AB18" t="n">
        <v>8189.598690484547</v>
      </c>
      <c r="AC18" t="n">
        <v>7407.994885638345</v>
      </c>
      <c r="AD18" t="n">
        <v>5985480.653204308</v>
      </c>
      <c r="AE18" t="n">
        <v>8189598.690484547</v>
      </c>
      <c r="AF18" t="n">
        <v>6.956605853032883e-07</v>
      </c>
      <c r="AG18" t="n">
        <v>2.3284375</v>
      </c>
      <c r="AH18" t="n">
        <v>7407994.885638345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0.4483</v>
      </c>
      <c r="E19" t="n">
        <v>223.08</v>
      </c>
      <c r="F19" t="n">
        <v>218.51</v>
      </c>
      <c r="G19" t="n">
        <v>148.98</v>
      </c>
      <c r="H19" t="n">
        <v>2.04</v>
      </c>
      <c r="I19" t="n">
        <v>88</v>
      </c>
      <c r="J19" t="n">
        <v>156.56</v>
      </c>
      <c r="K19" t="n">
        <v>46.47</v>
      </c>
      <c r="L19" t="n">
        <v>18</v>
      </c>
      <c r="M19" t="n">
        <v>86</v>
      </c>
      <c r="N19" t="n">
        <v>27.09</v>
      </c>
      <c r="O19" t="n">
        <v>19542.89</v>
      </c>
      <c r="P19" t="n">
        <v>2183.51</v>
      </c>
      <c r="Q19" t="n">
        <v>3440.92</v>
      </c>
      <c r="R19" t="n">
        <v>442.87</v>
      </c>
      <c r="S19" t="n">
        <v>300.98</v>
      </c>
      <c r="T19" t="n">
        <v>67410.85000000001</v>
      </c>
      <c r="U19" t="n">
        <v>0.68</v>
      </c>
      <c r="V19" t="n">
        <v>0.91</v>
      </c>
      <c r="W19" t="n">
        <v>56.97</v>
      </c>
      <c r="X19" t="n">
        <v>3.98</v>
      </c>
      <c r="Y19" t="n">
        <v>0.5</v>
      </c>
      <c r="Z19" t="n">
        <v>10</v>
      </c>
      <c r="AA19" t="n">
        <v>5942.319860556983</v>
      </c>
      <c r="AB19" t="n">
        <v>8130.54418986469</v>
      </c>
      <c r="AC19" t="n">
        <v>7354.576463674138</v>
      </c>
      <c r="AD19" t="n">
        <v>5942319.860556983</v>
      </c>
      <c r="AE19" t="n">
        <v>8130544.189864689</v>
      </c>
      <c r="AF19" t="n">
        <v>6.970599919344303e-07</v>
      </c>
      <c r="AG19" t="n">
        <v>2.32375</v>
      </c>
      <c r="AH19" t="n">
        <v>7354576.463674137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0.449</v>
      </c>
      <c r="E20" t="n">
        <v>222.71</v>
      </c>
      <c r="F20" t="n">
        <v>218.27</v>
      </c>
      <c r="G20" t="n">
        <v>157.79</v>
      </c>
      <c r="H20" t="n">
        <v>2.13</v>
      </c>
      <c r="I20" t="n">
        <v>83</v>
      </c>
      <c r="J20" t="n">
        <v>157.97</v>
      </c>
      <c r="K20" t="n">
        <v>46.47</v>
      </c>
      <c r="L20" t="n">
        <v>19</v>
      </c>
      <c r="M20" t="n">
        <v>81</v>
      </c>
      <c r="N20" t="n">
        <v>27.5</v>
      </c>
      <c r="O20" t="n">
        <v>19717.08</v>
      </c>
      <c r="P20" t="n">
        <v>2165.06</v>
      </c>
      <c r="Q20" t="n">
        <v>3440.94</v>
      </c>
      <c r="R20" t="n">
        <v>434.63</v>
      </c>
      <c r="S20" t="n">
        <v>300.98</v>
      </c>
      <c r="T20" t="n">
        <v>63319.24</v>
      </c>
      <c r="U20" t="n">
        <v>0.6899999999999999</v>
      </c>
      <c r="V20" t="n">
        <v>0.92</v>
      </c>
      <c r="W20" t="n">
        <v>56.97</v>
      </c>
      <c r="X20" t="n">
        <v>3.75</v>
      </c>
      <c r="Y20" t="n">
        <v>0.5</v>
      </c>
      <c r="Z20" t="n">
        <v>10</v>
      </c>
      <c r="AA20" t="n">
        <v>5895.422350970312</v>
      </c>
      <c r="AB20" t="n">
        <v>8066.3769482761</v>
      </c>
      <c r="AC20" t="n">
        <v>7296.533253563475</v>
      </c>
      <c r="AD20" t="n">
        <v>5895422.350970312</v>
      </c>
      <c r="AE20" t="n">
        <v>8066376.9482761</v>
      </c>
      <c r="AF20" t="n">
        <v>6.981484193142075e-07</v>
      </c>
      <c r="AG20" t="n">
        <v>2.319895833333333</v>
      </c>
      <c r="AH20" t="n">
        <v>7296533.253563475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0.4498</v>
      </c>
      <c r="E21" t="n">
        <v>222.33</v>
      </c>
      <c r="F21" t="n">
        <v>218.02</v>
      </c>
      <c r="G21" t="n">
        <v>167.71</v>
      </c>
      <c r="H21" t="n">
        <v>2.22</v>
      </c>
      <c r="I21" t="n">
        <v>78</v>
      </c>
      <c r="J21" t="n">
        <v>159.39</v>
      </c>
      <c r="K21" t="n">
        <v>46.47</v>
      </c>
      <c r="L21" t="n">
        <v>20</v>
      </c>
      <c r="M21" t="n">
        <v>76</v>
      </c>
      <c r="N21" t="n">
        <v>27.92</v>
      </c>
      <c r="O21" t="n">
        <v>19891.97</v>
      </c>
      <c r="P21" t="n">
        <v>2147.29</v>
      </c>
      <c r="Q21" t="n">
        <v>3440.99</v>
      </c>
      <c r="R21" t="n">
        <v>426.27</v>
      </c>
      <c r="S21" t="n">
        <v>300.98</v>
      </c>
      <c r="T21" t="n">
        <v>59163.99</v>
      </c>
      <c r="U21" t="n">
        <v>0.71</v>
      </c>
      <c r="V21" t="n">
        <v>0.92</v>
      </c>
      <c r="W21" t="n">
        <v>56.95</v>
      </c>
      <c r="X21" t="n">
        <v>3.49</v>
      </c>
      <c r="Y21" t="n">
        <v>0.5</v>
      </c>
      <c r="Z21" t="n">
        <v>10</v>
      </c>
      <c r="AA21" t="n">
        <v>5848.61117466712</v>
      </c>
      <c r="AB21" t="n">
        <v>8002.327831694722</v>
      </c>
      <c r="AC21" t="n">
        <v>7238.596894775127</v>
      </c>
      <c r="AD21" t="n">
        <v>5848611.17466712</v>
      </c>
      <c r="AE21" t="n">
        <v>8002327.831694721</v>
      </c>
      <c r="AF21" t="n">
        <v>6.99392336319667e-07</v>
      </c>
      <c r="AG21" t="n">
        <v>2.3159375</v>
      </c>
      <c r="AH21" t="n">
        <v>7238596.894775127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0.4504</v>
      </c>
      <c r="E22" t="n">
        <v>222.03</v>
      </c>
      <c r="F22" t="n">
        <v>217.84</v>
      </c>
      <c r="G22" t="n">
        <v>176.63</v>
      </c>
      <c r="H22" t="n">
        <v>2.31</v>
      </c>
      <c r="I22" t="n">
        <v>74</v>
      </c>
      <c r="J22" t="n">
        <v>160.81</v>
      </c>
      <c r="K22" t="n">
        <v>46.47</v>
      </c>
      <c r="L22" t="n">
        <v>21</v>
      </c>
      <c r="M22" t="n">
        <v>72</v>
      </c>
      <c r="N22" t="n">
        <v>28.34</v>
      </c>
      <c r="O22" t="n">
        <v>20067.32</v>
      </c>
      <c r="P22" t="n">
        <v>2128.6</v>
      </c>
      <c r="Q22" t="n">
        <v>3440.95</v>
      </c>
      <c r="R22" t="n">
        <v>420.22</v>
      </c>
      <c r="S22" t="n">
        <v>300.98</v>
      </c>
      <c r="T22" t="n">
        <v>56159.55</v>
      </c>
      <c r="U22" t="n">
        <v>0.72</v>
      </c>
      <c r="V22" t="n">
        <v>0.92</v>
      </c>
      <c r="W22" t="n">
        <v>56.94</v>
      </c>
      <c r="X22" t="n">
        <v>3.31</v>
      </c>
      <c r="Y22" t="n">
        <v>0.5</v>
      </c>
      <c r="Z22" t="n">
        <v>10</v>
      </c>
      <c r="AA22" t="n">
        <v>5803.302516891915</v>
      </c>
      <c r="AB22" t="n">
        <v>7940.334527249773</v>
      </c>
      <c r="AC22" t="n">
        <v>7182.520144298257</v>
      </c>
      <c r="AD22" t="n">
        <v>5803302.516891914</v>
      </c>
      <c r="AE22" t="n">
        <v>7940334.527249773</v>
      </c>
      <c r="AF22" t="n">
        <v>7.003252740737618e-07</v>
      </c>
      <c r="AG22" t="n">
        <v>2.3128125</v>
      </c>
      <c r="AH22" t="n">
        <v>7182520.144298257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0.4509</v>
      </c>
      <c r="E23" t="n">
        <v>221.77</v>
      </c>
      <c r="F23" t="n">
        <v>217.68</v>
      </c>
      <c r="G23" t="n">
        <v>186.58</v>
      </c>
      <c r="H23" t="n">
        <v>2.4</v>
      </c>
      <c r="I23" t="n">
        <v>70</v>
      </c>
      <c r="J23" t="n">
        <v>162.24</v>
      </c>
      <c r="K23" t="n">
        <v>46.47</v>
      </c>
      <c r="L23" t="n">
        <v>22</v>
      </c>
      <c r="M23" t="n">
        <v>68</v>
      </c>
      <c r="N23" t="n">
        <v>28.77</v>
      </c>
      <c r="O23" t="n">
        <v>20243.25</v>
      </c>
      <c r="P23" t="n">
        <v>2112.27</v>
      </c>
      <c r="Q23" t="n">
        <v>3440.93</v>
      </c>
      <c r="R23" t="n">
        <v>414.95</v>
      </c>
      <c r="S23" t="n">
        <v>300.98</v>
      </c>
      <c r="T23" t="n">
        <v>53542.16</v>
      </c>
      <c r="U23" t="n">
        <v>0.73</v>
      </c>
      <c r="V23" t="n">
        <v>0.92</v>
      </c>
      <c r="W23" t="n">
        <v>56.94</v>
      </c>
      <c r="X23" t="n">
        <v>3.15</v>
      </c>
      <c r="Y23" t="n">
        <v>0.5</v>
      </c>
      <c r="Z23" t="n">
        <v>10</v>
      </c>
      <c r="AA23" t="n">
        <v>5764.102120321352</v>
      </c>
      <c r="AB23" t="n">
        <v>7886.698815262488</v>
      </c>
      <c r="AC23" t="n">
        <v>7134.003349384846</v>
      </c>
      <c r="AD23" t="n">
        <v>5764102.120321352</v>
      </c>
      <c r="AE23" t="n">
        <v>7886698.815262488</v>
      </c>
      <c r="AF23" t="n">
        <v>7.011027222021741e-07</v>
      </c>
      <c r="AG23" t="n">
        <v>2.310104166666667</v>
      </c>
      <c r="AH23" t="n">
        <v>7134003.349384846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0.4514</v>
      </c>
      <c r="E24" t="n">
        <v>221.53</v>
      </c>
      <c r="F24" t="n">
        <v>217.53</v>
      </c>
      <c r="G24" t="n">
        <v>194.8</v>
      </c>
      <c r="H24" t="n">
        <v>2.49</v>
      </c>
      <c r="I24" t="n">
        <v>67</v>
      </c>
      <c r="J24" t="n">
        <v>163.67</v>
      </c>
      <c r="K24" t="n">
        <v>46.47</v>
      </c>
      <c r="L24" t="n">
        <v>23</v>
      </c>
      <c r="M24" t="n">
        <v>65</v>
      </c>
      <c r="N24" t="n">
        <v>29.2</v>
      </c>
      <c r="O24" t="n">
        <v>20419.76</v>
      </c>
      <c r="P24" t="n">
        <v>2094.47</v>
      </c>
      <c r="Q24" t="n">
        <v>3440.94</v>
      </c>
      <c r="R24" t="n">
        <v>409.54</v>
      </c>
      <c r="S24" t="n">
        <v>300.98</v>
      </c>
      <c r="T24" t="n">
        <v>50853.24</v>
      </c>
      <c r="U24" t="n">
        <v>0.73</v>
      </c>
      <c r="V24" t="n">
        <v>0.92</v>
      </c>
      <c r="W24" t="n">
        <v>56.94</v>
      </c>
      <c r="X24" t="n">
        <v>3</v>
      </c>
      <c r="Y24" t="n">
        <v>0.5</v>
      </c>
      <c r="Z24" t="n">
        <v>10</v>
      </c>
      <c r="AA24" t="n">
        <v>5722.230572460509</v>
      </c>
      <c r="AB24" t="n">
        <v>7829.408316236959</v>
      </c>
      <c r="AC24" t="n">
        <v>7082.180575178594</v>
      </c>
      <c r="AD24" t="n">
        <v>5722230.57246051</v>
      </c>
      <c r="AE24" t="n">
        <v>7829408.316236959</v>
      </c>
      <c r="AF24" t="n">
        <v>7.018801703305863e-07</v>
      </c>
      <c r="AG24" t="n">
        <v>2.307604166666667</v>
      </c>
      <c r="AH24" t="n">
        <v>7082180.575178594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0.452</v>
      </c>
      <c r="E25" t="n">
        <v>221.25</v>
      </c>
      <c r="F25" t="n">
        <v>217.35</v>
      </c>
      <c r="G25" t="n">
        <v>207</v>
      </c>
      <c r="H25" t="n">
        <v>2.58</v>
      </c>
      <c r="I25" t="n">
        <v>63</v>
      </c>
      <c r="J25" t="n">
        <v>165.1</v>
      </c>
      <c r="K25" t="n">
        <v>46.47</v>
      </c>
      <c r="L25" t="n">
        <v>24</v>
      </c>
      <c r="M25" t="n">
        <v>61</v>
      </c>
      <c r="N25" t="n">
        <v>29.64</v>
      </c>
      <c r="O25" t="n">
        <v>20596.86</v>
      </c>
      <c r="P25" t="n">
        <v>2078.18</v>
      </c>
      <c r="Q25" t="n">
        <v>3440.87</v>
      </c>
      <c r="R25" t="n">
        <v>403.85</v>
      </c>
      <c r="S25" t="n">
        <v>300.98</v>
      </c>
      <c r="T25" t="n">
        <v>48028.3</v>
      </c>
      <c r="U25" t="n">
        <v>0.75</v>
      </c>
      <c r="V25" t="n">
        <v>0.92</v>
      </c>
      <c r="W25" t="n">
        <v>56.92</v>
      </c>
      <c r="X25" t="n">
        <v>2.83</v>
      </c>
      <c r="Y25" t="n">
        <v>0.5</v>
      </c>
      <c r="Z25" t="n">
        <v>10</v>
      </c>
      <c r="AA25" t="n">
        <v>5681.873836570794</v>
      </c>
      <c r="AB25" t="n">
        <v>7774.190449779115</v>
      </c>
      <c r="AC25" t="n">
        <v>7032.232624396728</v>
      </c>
      <c r="AD25" t="n">
        <v>5681873.836570794</v>
      </c>
      <c r="AE25" t="n">
        <v>7774190.449779115</v>
      </c>
      <c r="AF25" t="n">
        <v>7.02813108084681e-07</v>
      </c>
      <c r="AG25" t="n">
        <v>2.3046875</v>
      </c>
      <c r="AH25" t="n">
        <v>7032232.624396728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0.4525</v>
      </c>
      <c r="E26" t="n">
        <v>221.02</v>
      </c>
      <c r="F26" t="n">
        <v>217.2</v>
      </c>
      <c r="G26" t="n">
        <v>217.2</v>
      </c>
      <c r="H26" t="n">
        <v>2.66</v>
      </c>
      <c r="I26" t="n">
        <v>60</v>
      </c>
      <c r="J26" t="n">
        <v>166.54</v>
      </c>
      <c r="K26" t="n">
        <v>46.47</v>
      </c>
      <c r="L26" t="n">
        <v>25</v>
      </c>
      <c r="M26" t="n">
        <v>57</v>
      </c>
      <c r="N26" t="n">
        <v>30.08</v>
      </c>
      <c r="O26" t="n">
        <v>20774.56</v>
      </c>
      <c r="P26" t="n">
        <v>2057.35</v>
      </c>
      <c r="Q26" t="n">
        <v>3440.89</v>
      </c>
      <c r="R26" t="n">
        <v>398.49</v>
      </c>
      <c r="S26" t="n">
        <v>300.98</v>
      </c>
      <c r="T26" t="n">
        <v>45361.51</v>
      </c>
      <c r="U26" t="n">
        <v>0.76</v>
      </c>
      <c r="V26" t="n">
        <v>0.92</v>
      </c>
      <c r="W26" t="n">
        <v>56.92</v>
      </c>
      <c r="X26" t="n">
        <v>2.68</v>
      </c>
      <c r="Y26" t="n">
        <v>0.5</v>
      </c>
      <c r="Z26" t="n">
        <v>10</v>
      </c>
      <c r="AA26" t="n">
        <v>5634.364780189095</v>
      </c>
      <c r="AB26" t="n">
        <v>7709.186462886027</v>
      </c>
      <c r="AC26" t="n">
        <v>6973.43252677905</v>
      </c>
      <c r="AD26" t="n">
        <v>5634364.780189095</v>
      </c>
      <c r="AE26" t="n">
        <v>7709186.462886027</v>
      </c>
      <c r="AF26" t="n">
        <v>7.035905562130933e-07</v>
      </c>
      <c r="AG26" t="n">
        <v>2.302291666666667</v>
      </c>
      <c r="AH26" t="n">
        <v>6973432.52677905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217.14</v>
      </c>
      <c r="G27" t="n">
        <v>224.62</v>
      </c>
      <c r="H27" t="n">
        <v>2.74</v>
      </c>
      <c r="I27" t="n">
        <v>58</v>
      </c>
      <c r="J27" t="n">
        <v>167.99</v>
      </c>
      <c r="K27" t="n">
        <v>46.47</v>
      </c>
      <c r="L27" t="n">
        <v>26</v>
      </c>
      <c r="M27" t="n">
        <v>50</v>
      </c>
      <c r="N27" t="n">
        <v>30.52</v>
      </c>
      <c r="O27" t="n">
        <v>20952.87</v>
      </c>
      <c r="P27" t="n">
        <v>2046.63</v>
      </c>
      <c r="Q27" t="n">
        <v>3440.92</v>
      </c>
      <c r="R27" t="n">
        <v>396.12</v>
      </c>
      <c r="S27" t="n">
        <v>300.98</v>
      </c>
      <c r="T27" t="n">
        <v>44186.93</v>
      </c>
      <c r="U27" t="n">
        <v>0.76</v>
      </c>
      <c r="V27" t="n">
        <v>0.92</v>
      </c>
      <c r="W27" t="n">
        <v>56.93</v>
      </c>
      <c r="X27" t="n">
        <v>2.61</v>
      </c>
      <c r="Y27" t="n">
        <v>0.5</v>
      </c>
      <c r="Z27" t="n">
        <v>10</v>
      </c>
      <c r="AA27" t="n">
        <v>5610.796698696936</v>
      </c>
      <c r="AB27" t="n">
        <v>7676.939574038078</v>
      </c>
      <c r="AC27" t="n">
        <v>6944.263235743958</v>
      </c>
      <c r="AD27" t="n">
        <v>5610796.698696936</v>
      </c>
      <c r="AE27" t="n">
        <v>7676939.574038078</v>
      </c>
      <c r="AF27" t="n">
        <v>7.039015354644581e-07</v>
      </c>
      <c r="AG27" t="n">
        <v>2.301041666666667</v>
      </c>
      <c r="AH27" t="n">
        <v>6944263.235743958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0.453</v>
      </c>
      <c r="E28" t="n">
        <v>220.77</v>
      </c>
      <c r="F28" t="n">
        <v>217.06</v>
      </c>
      <c r="G28" t="n">
        <v>232.57</v>
      </c>
      <c r="H28" t="n">
        <v>2.82</v>
      </c>
      <c r="I28" t="n">
        <v>56</v>
      </c>
      <c r="J28" t="n">
        <v>169.44</v>
      </c>
      <c r="K28" t="n">
        <v>46.47</v>
      </c>
      <c r="L28" t="n">
        <v>27</v>
      </c>
      <c r="M28" t="n">
        <v>31</v>
      </c>
      <c r="N28" t="n">
        <v>30.97</v>
      </c>
      <c r="O28" t="n">
        <v>21131.78</v>
      </c>
      <c r="P28" t="n">
        <v>2032.66</v>
      </c>
      <c r="Q28" t="n">
        <v>3441</v>
      </c>
      <c r="R28" t="n">
        <v>392.74</v>
      </c>
      <c r="S28" t="n">
        <v>300.98</v>
      </c>
      <c r="T28" t="n">
        <v>42506.32</v>
      </c>
      <c r="U28" t="n">
        <v>0.77</v>
      </c>
      <c r="V28" t="n">
        <v>0.92</v>
      </c>
      <c r="W28" t="n">
        <v>56.95</v>
      </c>
      <c r="X28" t="n">
        <v>2.54</v>
      </c>
      <c r="Y28" t="n">
        <v>0.5</v>
      </c>
      <c r="Z28" t="n">
        <v>10</v>
      </c>
      <c r="AA28" t="n">
        <v>5579.617362164319</v>
      </c>
      <c r="AB28" t="n">
        <v>7634.278630258905</v>
      </c>
      <c r="AC28" t="n">
        <v>6905.673792564059</v>
      </c>
      <c r="AD28" t="n">
        <v>5579617.362164319</v>
      </c>
      <c r="AE28" t="n">
        <v>7634278.630258905</v>
      </c>
      <c r="AF28" t="n">
        <v>7.043680043415055e-07</v>
      </c>
      <c r="AG28" t="n">
        <v>2.2996875</v>
      </c>
      <c r="AH28" t="n">
        <v>6905673.792564059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0.4531</v>
      </c>
      <c r="E29" t="n">
        <v>220.71</v>
      </c>
      <c r="F29" t="n">
        <v>217.04</v>
      </c>
      <c r="G29" t="n">
        <v>236.77</v>
      </c>
      <c r="H29" t="n">
        <v>2.9</v>
      </c>
      <c r="I29" t="n">
        <v>55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2041.5</v>
      </c>
      <c r="Q29" t="n">
        <v>3441.1</v>
      </c>
      <c r="R29" t="n">
        <v>391.25</v>
      </c>
      <c r="S29" t="n">
        <v>300.98</v>
      </c>
      <c r="T29" t="n">
        <v>41769.9</v>
      </c>
      <c r="U29" t="n">
        <v>0.77</v>
      </c>
      <c r="V29" t="n">
        <v>0.92</v>
      </c>
      <c r="W29" t="n">
        <v>56.97</v>
      </c>
      <c r="X29" t="n">
        <v>2.51</v>
      </c>
      <c r="Y29" t="n">
        <v>0.5</v>
      </c>
      <c r="Z29" t="n">
        <v>10</v>
      </c>
      <c r="AA29" t="n">
        <v>5595.220328745844</v>
      </c>
      <c r="AB29" t="n">
        <v>7655.62729749005</v>
      </c>
      <c r="AC29" t="n">
        <v>6924.984972957708</v>
      </c>
      <c r="AD29" t="n">
        <v>5595220.328745844</v>
      </c>
      <c r="AE29" t="n">
        <v>7655627.29749005</v>
      </c>
      <c r="AF29" t="n">
        <v>7.04523493967188e-07</v>
      </c>
      <c r="AG29" t="n">
        <v>2.2990625</v>
      </c>
      <c r="AH29" t="n">
        <v>6924984.972957708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0.4532</v>
      </c>
      <c r="E30" t="n">
        <v>220.63</v>
      </c>
      <c r="F30" t="n">
        <v>216.98</v>
      </c>
      <c r="G30" t="n">
        <v>241.09</v>
      </c>
      <c r="H30" t="n">
        <v>2.98</v>
      </c>
      <c r="I30" t="n">
        <v>54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2047.89</v>
      </c>
      <c r="Q30" t="n">
        <v>3441</v>
      </c>
      <c r="R30" t="n">
        <v>388.97</v>
      </c>
      <c r="S30" t="n">
        <v>300.98</v>
      </c>
      <c r="T30" t="n">
        <v>40632.41</v>
      </c>
      <c r="U30" t="n">
        <v>0.77</v>
      </c>
      <c r="V30" t="n">
        <v>0.92</v>
      </c>
      <c r="W30" t="n">
        <v>56.98</v>
      </c>
      <c r="X30" t="n">
        <v>2.46</v>
      </c>
      <c r="Y30" t="n">
        <v>0.5</v>
      </c>
      <c r="Z30" t="n">
        <v>10</v>
      </c>
      <c r="AA30" t="n">
        <v>5605.802164457772</v>
      </c>
      <c r="AB30" t="n">
        <v>7670.105831948756</v>
      </c>
      <c r="AC30" t="n">
        <v>6938.081696408422</v>
      </c>
      <c r="AD30" t="n">
        <v>5605802.164457772</v>
      </c>
      <c r="AE30" t="n">
        <v>7670105.831948755</v>
      </c>
      <c r="AF30" t="n">
        <v>7.046789835928704e-07</v>
      </c>
      <c r="AG30" t="n">
        <v>2.298229166666667</v>
      </c>
      <c r="AH30" t="n">
        <v>6938081.696408423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0.4532</v>
      </c>
      <c r="E31" t="n">
        <v>220.63</v>
      </c>
      <c r="F31" t="n">
        <v>216.98</v>
      </c>
      <c r="G31" t="n">
        <v>241.09</v>
      </c>
      <c r="H31" t="n">
        <v>3.06</v>
      </c>
      <c r="I31" t="n">
        <v>54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2063.41</v>
      </c>
      <c r="Q31" t="n">
        <v>3440.98</v>
      </c>
      <c r="R31" t="n">
        <v>388.98</v>
      </c>
      <c r="S31" t="n">
        <v>300.98</v>
      </c>
      <c r="T31" t="n">
        <v>40639.59</v>
      </c>
      <c r="U31" t="n">
        <v>0.77</v>
      </c>
      <c r="V31" t="n">
        <v>0.92</v>
      </c>
      <c r="W31" t="n">
        <v>56.98</v>
      </c>
      <c r="X31" t="n">
        <v>2.46</v>
      </c>
      <c r="Y31" t="n">
        <v>0.5</v>
      </c>
      <c r="Z31" t="n">
        <v>10</v>
      </c>
      <c r="AA31" t="n">
        <v>5635.620062766402</v>
      </c>
      <c r="AB31" t="n">
        <v>7710.903995887457</v>
      </c>
      <c r="AC31" t="n">
        <v>6974.986140841395</v>
      </c>
      <c r="AD31" t="n">
        <v>5635620.062766402</v>
      </c>
      <c r="AE31" t="n">
        <v>7710903.995887457</v>
      </c>
      <c r="AF31" t="n">
        <v>7.046789835928704e-07</v>
      </c>
      <c r="AG31" t="n">
        <v>2.298229166666667</v>
      </c>
      <c r="AH31" t="n">
        <v>6974986.140841396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0.2076</v>
      </c>
      <c r="E2" t="n">
        <v>481.61</v>
      </c>
      <c r="F2" t="n">
        <v>378.26</v>
      </c>
      <c r="G2" t="n">
        <v>6.86</v>
      </c>
      <c r="H2" t="n">
        <v>0.12</v>
      </c>
      <c r="I2" t="n">
        <v>3308</v>
      </c>
      <c r="J2" t="n">
        <v>150.44</v>
      </c>
      <c r="K2" t="n">
        <v>49.1</v>
      </c>
      <c r="L2" t="n">
        <v>1</v>
      </c>
      <c r="M2" t="n">
        <v>3306</v>
      </c>
      <c r="N2" t="n">
        <v>25.34</v>
      </c>
      <c r="O2" t="n">
        <v>18787.76</v>
      </c>
      <c r="P2" t="n">
        <v>4510.88</v>
      </c>
      <c r="Q2" t="n">
        <v>3444.91</v>
      </c>
      <c r="R2" t="n">
        <v>5867.93</v>
      </c>
      <c r="S2" t="n">
        <v>300.98</v>
      </c>
      <c r="T2" t="n">
        <v>2763842.97</v>
      </c>
      <c r="U2" t="n">
        <v>0.05</v>
      </c>
      <c r="V2" t="n">
        <v>0.53</v>
      </c>
      <c r="W2" t="n">
        <v>62.29</v>
      </c>
      <c r="X2" t="n">
        <v>163.57</v>
      </c>
      <c r="Y2" t="n">
        <v>0.5</v>
      </c>
      <c r="Z2" t="n">
        <v>10</v>
      </c>
      <c r="AA2" t="n">
        <v>25640.9729843296</v>
      </c>
      <c r="AB2" t="n">
        <v>35083.11043705399</v>
      </c>
      <c r="AC2" t="n">
        <v>31734.82761639483</v>
      </c>
      <c r="AD2" t="n">
        <v>25640972.9843296</v>
      </c>
      <c r="AE2" t="n">
        <v>35083110.43705399</v>
      </c>
      <c r="AF2" t="n">
        <v>3.162762231525659e-07</v>
      </c>
      <c r="AG2" t="n">
        <v>5.016770833333333</v>
      </c>
      <c r="AH2" t="n">
        <v>31734827.61639483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0.3263</v>
      </c>
      <c r="E3" t="n">
        <v>306.49</v>
      </c>
      <c r="F3" t="n">
        <v>268.83</v>
      </c>
      <c r="G3" t="n">
        <v>13.93</v>
      </c>
      <c r="H3" t="n">
        <v>0.23</v>
      </c>
      <c r="I3" t="n">
        <v>1158</v>
      </c>
      <c r="J3" t="n">
        <v>151.83</v>
      </c>
      <c r="K3" t="n">
        <v>49.1</v>
      </c>
      <c r="L3" t="n">
        <v>2</v>
      </c>
      <c r="M3" t="n">
        <v>1156</v>
      </c>
      <c r="N3" t="n">
        <v>25.73</v>
      </c>
      <c r="O3" t="n">
        <v>18959.54</v>
      </c>
      <c r="P3" t="n">
        <v>3200.37</v>
      </c>
      <c r="Q3" t="n">
        <v>3442.09</v>
      </c>
      <c r="R3" t="n">
        <v>2146.83</v>
      </c>
      <c r="S3" t="n">
        <v>300.98</v>
      </c>
      <c r="T3" t="n">
        <v>914043.58</v>
      </c>
      <c r="U3" t="n">
        <v>0.14</v>
      </c>
      <c r="V3" t="n">
        <v>0.74</v>
      </c>
      <c r="W3" t="n">
        <v>58.73</v>
      </c>
      <c r="X3" t="n">
        <v>54.26</v>
      </c>
      <c r="Y3" t="n">
        <v>0.5</v>
      </c>
      <c r="Z3" t="n">
        <v>10</v>
      </c>
      <c r="AA3" t="n">
        <v>11582.78100593507</v>
      </c>
      <c r="AB3" t="n">
        <v>15848.07196855495</v>
      </c>
      <c r="AC3" t="n">
        <v>14335.55422278417</v>
      </c>
      <c r="AD3" t="n">
        <v>11582781.00593507</v>
      </c>
      <c r="AE3" t="n">
        <v>15848071.96855495</v>
      </c>
      <c r="AF3" t="n">
        <v>4.971143141362343e-07</v>
      </c>
      <c r="AG3" t="n">
        <v>3.192604166666667</v>
      </c>
      <c r="AH3" t="n">
        <v>14335554.22278417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0.369</v>
      </c>
      <c r="E4" t="n">
        <v>271</v>
      </c>
      <c r="F4" t="n">
        <v>247.19</v>
      </c>
      <c r="G4" t="n">
        <v>21.04</v>
      </c>
      <c r="H4" t="n">
        <v>0.35</v>
      </c>
      <c r="I4" t="n">
        <v>705</v>
      </c>
      <c r="J4" t="n">
        <v>153.23</v>
      </c>
      <c r="K4" t="n">
        <v>49.1</v>
      </c>
      <c r="L4" t="n">
        <v>3</v>
      </c>
      <c r="M4" t="n">
        <v>703</v>
      </c>
      <c r="N4" t="n">
        <v>26.13</v>
      </c>
      <c r="O4" t="n">
        <v>19131.85</v>
      </c>
      <c r="P4" t="n">
        <v>2932.51</v>
      </c>
      <c r="Q4" t="n">
        <v>3441.61</v>
      </c>
      <c r="R4" t="n">
        <v>1413.26</v>
      </c>
      <c r="S4" t="n">
        <v>300.98</v>
      </c>
      <c r="T4" t="n">
        <v>549523.26</v>
      </c>
      <c r="U4" t="n">
        <v>0.21</v>
      </c>
      <c r="V4" t="n">
        <v>0.8100000000000001</v>
      </c>
      <c r="W4" t="n">
        <v>57.98</v>
      </c>
      <c r="X4" t="n">
        <v>32.63</v>
      </c>
      <c r="Y4" t="n">
        <v>0.5</v>
      </c>
      <c r="Z4" t="n">
        <v>10</v>
      </c>
      <c r="AA4" t="n">
        <v>9394.778098478395</v>
      </c>
      <c r="AB4" t="n">
        <v>12854.34986269687</v>
      </c>
      <c r="AC4" t="n">
        <v>11627.54875299394</v>
      </c>
      <c r="AD4" t="n">
        <v>9394778.098478395</v>
      </c>
      <c r="AE4" t="n">
        <v>12854349.86269687</v>
      </c>
      <c r="AF4" t="n">
        <v>5.621672752567284e-07</v>
      </c>
      <c r="AG4" t="n">
        <v>2.822916666666667</v>
      </c>
      <c r="AH4" t="n">
        <v>11627548.75299394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0.3911</v>
      </c>
      <c r="E5" t="n">
        <v>255.68</v>
      </c>
      <c r="F5" t="n">
        <v>237.91</v>
      </c>
      <c r="G5" t="n">
        <v>28.15</v>
      </c>
      <c r="H5" t="n">
        <v>0.46</v>
      </c>
      <c r="I5" t="n">
        <v>507</v>
      </c>
      <c r="J5" t="n">
        <v>154.63</v>
      </c>
      <c r="K5" t="n">
        <v>49.1</v>
      </c>
      <c r="L5" t="n">
        <v>4</v>
      </c>
      <c r="M5" t="n">
        <v>505</v>
      </c>
      <c r="N5" t="n">
        <v>26.53</v>
      </c>
      <c r="O5" t="n">
        <v>19304.72</v>
      </c>
      <c r="P5" t="n">
        <v>2811.55</v>
      </c>
      <c r="Q5" t="n">
        <v>3441.43</v>
      </c>
      <c r="R5" t="n">
        <v>1098.65</v>
      </c>
      <c r="S5" t="n">
        <v>300.98</v>
      </c>
      <c r="T5" t="n">
        <v>393208.33</v>
      </c>
      <c r="U5" t="n">
        <v>0.27</v>
      </c>
      <c r="V5" t="n">
        <v>0.84</v>
      </c>
      <c r="W5" t="n">
        <v>57.67</v>
      </c>
      <c r="X5" t="n">
        <v>23.36</v>
      </c>
      <c r="Y5" t="n">
        <v>0.5</v>
      </c>
      <c r="Z5" t="n">
        <v>10</v>
      </c>
      <c r="AA5" t="n">
        <v>8507.391348370722</v>
      </c>
      <c r="AB5" t="n">
        <v>11640.18816245905</v>
      </c>
      <c r="AC5" t="n">
        <v>10529.26494134021</v>
      </c>
      <c r="AD5" t="n">
        <v>8507391.348370722</v>
      </c>
      <c r="AE5" t="n">
        <v>11640188.16245905</v>
      </c>
      <c r="AF5" t="n">
        <v>5.958363722300988e-07</v>
      </c>
      <c r="AG5" t="n">
        <v>2.663333333333334</v>
      </c>
      <c r="AH5" t="n">
        <v>10529264.94134021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0.4048</v>
      </c>
      <c r="E6" t="n">
        <v>247.05</v>
      </c>
      <c r="F6" t="n">
        <v>232.7</v>
      </c>
      <c r="G6" t="n">
        <v>35.35</v>
      </c>
      <c r="H6" t="n">
        <v>0.57</v>
      </c>
      <c r="I6" t="n">
        <v>395</v>
      </c>
      <c r="J6" t="n">
        <v>156.03</v>
      </c>
      <c r="K6" t="n">
        <v>49.1</v>
      </c>
      <c r="L6" t="n">
        <v>5</v>
      </c>
      <c r="M6" t="n">
        <v>393</v>
      </c>
      <c r="N6" t="n">
        <v>26.94</v>
      </c>
      <c r="O6" t="n">
        <v>19478.15</v>
      </c>
      <c r="P6" t="n">
        <v>2738.93</v>
      </c>
      <c r="Q6" t="n">
        <v>3441.46</v>
      </c>
      <c r="R6" t="n">
        <v>921.5</v>
      </c>
      <c r="S6" t="n">
        <v>300.98</v>
      </c>
      <c r="T6" t="n">
        <v>305193.61</v>
      </c>
      <c r="U6" t="n">
        <v>0.33</v>
      </c>
      <c r="V6" t="n">
        <v>0.86</v>
      </c>
      <c r="W6" t="n">
        <v>57.5</v>
      </c>
      <c r="X6" t="n">
        <v>18.16</v>
      </c>
      <c r="Y6" t="n">
        <v>0.5</v>
      </c>
      <c r="Z6" t="n">
        <v>10</v>
      </c>
      <c r="AA6" t="n">
        <v>8015.962438204341</v>
      </c>
      <c r="AB6" t="n">
        <v>10967.79344725597</v>
      </c>
      <c r="AC6" t="n">
        <v>9921.04263404423</v>
      </c>
      <c r="AD6" t="n">
        <v>8015962.438204342</v>
      </c>
      <c r="AE6" t="n">
        <v>10967793.44725597</v>
      </c>
      <c r="AF6" t="n">
        <v>6.167081653764868e-07</v>
      </c>
      <c r="AG6" t="n">
        <v>2.5734375</v>
      </c>
      <c r="AH6" t="n">
        <v>9921042.63404423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0.4141</v>
      </c>
      <c r="E7" t="n">
        <v>241.46</v>
      </c>
      <c r="F7" t="n">
        <v>229.32</v>
      </c>
      <c r="G7" t="n">
        <v>42.6</v>
      </c>
      <c r="H7" t="n">
        <v>0.67</v>
      </c>
      <c r="I7" t="n">
        <v>323</v>
      </c>
      <c r="J7" t="n">
        <v>157.44</v>
      </c>
      <c r="K7" t="n">
        <v>49.1</v>
      </c>
      <c r="L7" t="n">
        <v>6</v>
      </c>
      <c r="M7" t="n">
        <v>321</v>
      </c>
      <c r="N7" t="n">
        <v>27.35</v>
      </c>
      <c r="O7" t="n">
        <v>19652.13</v>
      </c>
      <c r="P7" t="n">
        <v>2688.1</v>
      </c>
      <c r="Q7" t="n">
        <v>3441.28</v>
      </c>
      <c r="R7" t="n">
        <v>808.08</v>
      </c>
      <c r="S7" t="n">
        <v>300.98</v>
      </c>
      <c r="T7" t="n">
        <v>248843.51</v>
      </c>
      <c r="U7" t="n">
        <v>0.37</v>
      </c>
      <c r="V7" t="n">
        <v>0.87</v>
      </c>
      <c r="W7" t="n">
        <v>57.36</v>
      </c>
      <c r="X7" t="n">
        <v>14.78</v>
      </c>
      <c r="Y7" t="n">
        <v>0.5</v>
      </c>
      <c r="Z7" t="n">
        <v>10</v>
      </c>
      <c r="AA7" t="n">
        <v>7699.060619119771</v>
      </c>
      <c r="AB7" t="n">
        <v>10534.19439766289</v>
      </c>
      <c r="AC7" t="n">
        <v>9528.825669184238</v>
      </c>
      <c r="AD7" t="n">
        <v>7699060.619119771</v>
      </c>
      <c r="AE7" t="n">
        <v>10534194.39766289</v>
      </c>
      <c r="AF7" t="n">
        <v>6.308766088992174e-07</v>
      </c>
      <c r="AG7" t="n">
        <v>2.515208333333333</v>
      </c>
      <c r="AH7" t="n">
        <v>9528825.669184238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0.4209</v>
      </c>
      <c r="E8" t="n">
        <v>237.61</v>
      </c>
      <c r="F8" t="n">
        <v>227</v>
      </c>
      <c r="G8" t="n">
        <v>49.89</v>
      </c>
      <c r="H8" t="n">
        <v>0.78</v>
      </c>
      <c r="I8" t="n">
        <v>273</v>
      </c>
      <c r="J8" t="n">
        <v>158.86</v>
      </c>
      <c r="K8" t="n">
        <v>49.1</v>
      </c>
      <c r="L8" t="n">
        <v>7</v>
      </c>
      <c r="M8" t="n">
        <v>271</v>
      </c>
      <c r="N8" t="n">
        <v>27.77</v>
      </c>
      <c r="O8" t="n">
        <v>19826.68</v>
      </c>
      <c r="P8" t="n">
        <v>2650.37</v>
      </c>
      <c r="Q8" t="n">
        <v>3441.28</v>
      </c>
      <c r="R8" t="n">
        <v>728.9299999999999</v>
      </c>
      <c r="S8" t="n">
        <v>300.98</v>
      </c>
      <c r="T8" t="n">
        <v>209520.15</v>
      </c>
      <c r="U8" t="n">
        <v>0.41</v>
      </c>
      <c r="V8" t="n">
        <v>0.88</v>
      </c>
      <c r="W8" t="n">
        <v>57.29</v>
      </c>
      <c r="X8" t="n">
        <v>12.46</v>
      </c>
      <c r="Y8" t="n">
        <v>0.5</v>
      </c>
      <c r="Z8" t="n">
        <v>10</v>
      </c>
      <c r="AA8" t="n">
        <v>7476.370215281203</v>
      </c>
      <c r="AB8" t="n">
        <v>10229.4995627237</v>
      </c>
      <c r="AC8" t="n">
        <v>9253.210481649767</v>
      </c>
      <c r="AD8" t="n">
        <v>7476370.215281203</v>
      </c>
      <c r="AE8" t="n">
        <v>10229499.5627237</v>
      </c>
      <c r="AF8" t="n">
        <v>6.412363310448698e-07</v>
      </c>
      <c r="AG8" t="n">
        <v>2.475104166666667</v>
      </c>
      <c r="AH8" t="n">
        <v>9253210.481649768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0.4259</v>
      </c>
      <c r="E9" t="n">
        <v>234.8</v>
      </c>
      <c r="F9" t="n">
        <v>225.31</v>
      </c>
      <c r="G9" t="n">
        <v>57.28</v>
      </c>
      <c r="H9" t="n">
        <v>0.88</v>
      </c>
      <c r="I9" t="n">
        <v>236</v>
      </c>
      <c r="J9" t="n">
        <v>160.28</v>
      </c>
      <c r="K9" t="n">
        <v>49.1</v>
      </c>
      <c r="L9" t="n">
        <v>8</v>
      </c>
      <c r="M9" t="n">
        <v>234</v>
      </c>
      <c r="N9" t="n">
        <v>28.19</v>
      </c>
      <c r="O9" t="n">
        <v>20001.93</v>
      </c>
      <c r="P9" t="n">
        <v>2619.17</v>
      </c>
      <c r="Q9" t="n">
        <v>3441.11</v>
      </c>
      <c r="R9" t="n">
        <v>672.28</v>
      </c>
      <c r="S9" t="n">
        <v>300.98</v>
      </c>
      <c r="T9" t="n">
        <v>181379.75</v>
      </c>
      <c r="U9" t="n">
        <v>0.45</v>
      </c>
      <c r="V9" t="n">
        <v>0.89</v>
      </c>
      <c r="W9" t="n">
        <v>57.22</v>
      </c>
      <c r="X9" t="n">
        <v>10.78</v>
      </c>
      <c r="Y9" t="n">
        <v>0.5</v>
      </c>
      <c r="Z9" t="n">
        <v>10</v>
      </c>
      <c r="AA9" t="n">
        <v>7310.231224757417</v>
      </c>
      <c r="AB9" t="n">
        <v>10002.18086635407</v>
      </c>
      <c r="AC9" t="n">
        <v>9047.586762617877</v>
      </c>
      <c r="AD9" t="n">
        <v>7310231.224757417</v>
      </c>
      <c r="AE9" t="n">
        <v>10002180.86635407</v>
      </c>
      <c r="AF9" t="n">
        <v>6.48853773799026e-07</v>
      </c>
      <c r="AG9" t="n">
        <v>2.445833333333333</v>
      </c>
      <c r="AH9" t="n">
        <v>9047586.762617877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0.4299</v>
      </c>
      <c r="E10" t="n">
        <v>232.62</v>
      </c>
      <c r="F10" t="n">
        <v>223.99</v>
      </c>
      <c r="G10" t="n">
        <v>64.61</v>
      </c>
      <c r="H10" t="n">
        <v>0.99</v>
      </c>
      <c r="I10" t="n">
        <v>208</v>
      </c>
      <c r="J10" t="n">
        <v>161.71</v>
      </c>
      <c r="K10" t="n">
        <v>49.1</v>
      </c>
      <c r="L10" t="n">
        <v>9</v>
      </c>
      <c r="M10" t="n">
        <v>206</v>
      </c>
      <c r="N10" t="n">
        <v>28.61</v>
      </c>
      <c r="O10" t="n">
        <v>20177.64</v>
      </c>
      <c r="P10" t="n">
        <v>2592.45</v>
      </c>
      <c r="Q10" t="n">
        <v>3441.11</v>
      </c>
      <c r="R10" t="n">
        <v>628.52</v>
      </c>
      <c r="S10" t="n">
        <v>300.98</v>
      </c>
      <c r="T10" t="n">
        <v>159639.49</v>
      </c>
      <c r="U10" t="n">
        <v>0.48</v>
      </c>
      <c r="V10" t="n">
        <v>0.89</v>
      </c>
      <c r="W10" t="n">
        <v>57.15</v>
      </c>
      <c r="X10" t="n">
        <v>9.449999999999999</v>
      </c>
      <c r="Y10" t="n">
        <v>0.5</v>
      </c>
      <c r="Z10" t="n">
        <v>10</v>
      </c>
      <c r="AA10" t="n">
        <v>7176.812409761593</v>
      </c>
      <c r="AB10" t="n">
        <v>9819.631357654072</v>
      </c>
      <c r="AC10" t="n">
        <v>8882.459522818366</v>
      </c>
      <c r="AD10" t="n">
        <v>7176812.409761593</v>
      </c>
      <c r="AE10" t="n">
        <v>9819631.357654072</v>
      </c>
      <c r="AF10" t="n">
        <v>6.54947728002351e-07</v>
      </c>
      <c r="AG10" t="n">
        <v>2.423125</v>
      </c>
      <c r="AH10" t="n">
        <v>8882459.522818366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0.4331</v>
      </c>
      <c r="E11" t="n">
        <v>230.88</v>
      </c>
      <c r="F11" t="n">
        <v>222.95</v>
      </c>
      <c r="G11" t="n">
        <v>72.31</v>
      </c>
      <c r="H11" t="n">
        <v>1.09</v>
      </c>
      <c r="I11" t="n">
        <v>185</v>
      </c>
      <c r="J11" t="n">
        <v>163.13</v>
      </c>
      <c r="K11" t="n">
        <v>49.1</v>
      </c>
      <c r="L11" t="n">
        <v>10</v>
      </c>
      <c r="M11" t="n">
        <v>183</v>
      </c>
      <c r="N11" t="n">
        <v>29.04</v>
      </c>
      <c r="O11" t="n">
        <v>20353.94</v>
      </c>
      <c r="P11" t="n">
        <v>2568.72</v>
      </c>
      <c r="Q11" t="n">
        <v>3440.99</v>
      </c>
      <c r="R11" t="n">
        <v>592.8099999999999</v>
      </c>
      <c r="S11" t="n">
        <v>300.98</v>
      </c>
      <c r="T11" t="n">
        <v>141895.34</v>
      </c>
      <c r="U11" t="n">
        <v>0.51</v>
      </c>
      <c r="V11" t="n">
        <v>0.9</v>
      </c>
      <c r="W11" t="n">
        <v>57.13</v>
      </c>
      <c r="X11" t="n">
        <v>8.42</v>
      </c>
      <c r="Y11" t="n">
        <v>0.5</v>
      </c>
      <c r="Z11" t="n">
        <v>10</v>
      </c>
      <c r="AA11" t="n">
        <v>7067.254435740293</v>
      </c>
      <c r="AB11" t="n">
        <v>9669.729304241424</v>
      </c>
      <c r="AC11" t="n">
        <v>8746.863910994573</v>
      </c>
      <c r="AD11" t="n">
        <v>7067254.435740293</v>
      </c>
      <c r="AE11" t="n">
        <v>9669729.304241424</v>
      </c>
      <c r="AF11" t="n">
        <v>6.59822891365011e-07</v>
      </c>
      <c r="AG11" t="n">
        <v>2.405</v>
      </c>
      <c r="AH11" t="n">
        <v>8746863.910994573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0.4358</v>
      </c>
      <c r="E12" t="n">
        <v>229.49</v>
      </c>
      <c r="F12" t="n">
        <v>222.11</v>
      </c>
      <c r="G12" t="n">
        <v>79.8</v>
      </c>
      <c r="H12" t="n">
        <v>1.18</v>
      </c>
      <c r="I12" t="n">
        <v>167</v>
      </c>
      <c r="J12" t="n">
        <v>164.57</v>
      </c>
      <c r="K12" t="n">
        <v>49.1</v>
      </c>
      <c r="L12" t="n">
        <v>11</v>
      </c>
      <c r="M12" t="n">
        <v>165</v>
      </c>
      <c r="N12" t="n">
        <v>29.47</v>
      </c>
      <c r="O12" t="n">
        <v>20530.82</v>
      </c>
      <c r="P12" t="n">
        <v>2548.49</v>
      </c>
      <c r="Q12" t="n">
        <v>3441.04</v>
      </c>
      <c r="R12" t="n">
        <v>564.37</v>
      </c>
      <c r="S12" t="n">
        <v>300.98</v>
      </c>
      <c r="T12" t="n">
        <v>127766.53</v>
      </c>
      <c r="U12" t="n">
        <v>0.53</v>
      </c>
      <c r="V12" t="n">
        <v>0.9</v>
      </c>
      <c r="W12" t="n">
        <v>57.1</v>
      </c>
      <c r="X12" t="n">
        <v>7.58</v>
      </c>
      <c r="Y12" t="n">
        <v>0.5</v>
      </c>
      <c r="Z12" t="n">
        <v>10</v>
      </c>
      <c r="AA12" t="n">
        <v>6975.969558149276</v>
      </c>
      <c r="AB12" t="n">
        <v>9544.829307516815</v>
      </c>
      <c r="AC12" t="n">
        <v>8633.88419465912</v>
      </c>
      <c r="AD12" t="n">
        <v>6975969.558149276</v>
      </c>
      <c r="AE12" t="n">
        <v>9544829.307516815</v>
      </c>
      <c r="AF12" t="n">
        <v>6.639363104522554e-07</v>
      </c>
      <c r="AG12" t="n">
        <v>2.390520833333333</v>
      </c>
      <c r="AH12" t="n">
        <v>8633884.194659119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0.4379</v>
      </c>
      <c r="E13" t="n">
        <v>228.38</v>
      </c>
      <c r="F13" t="n">
        <v>221.46</v>
      </c>
      <c r="G13" t="n">
        <v>87.42</v>
      </c>
      <c r="H13" t="n">
        <v>1.28</v>
      </c>
      <c r="I13" t="n">
        <v>152</v>
      </c>
      <c r="J13" t="n">
        <v>166.01</v>
      </c>
      <c r="K13" t="n">
        <v>49.1</v>
      </c>
      <c r="L13" t="n">
        <v>12</v>
      </c>
      <c r="M13" t="n">
        <v>150</v>
      </c>
      <c r="N13" t="n">
        <v>29.91</v>
      </c>
      <c r="O13" t="n">
        <v>20708.3</v>
      </c>
      <c r="P13" t="n">
        <v>2529.71</v>
      </c>
      <c r="Q13" t="n">
        <v>3441.06</v>
      </c>
      <c r="R13" t="n">
        <v>542.1</v>
      </c>
      <c r="S13" t="n">
        <v>300.98</v>
      </c>
      <c r="T13" t="n">
        <v>116706.29</v>
      </c>
      <c r="U13" t="n">
        <v>0.5600000000000001</v>
      </c>
      <c r="V13" t="n">
        <v>0.9</v>
      </c>
      <c r="W13" t="n">
        <v>57.09</v>
      </c>
      <c r="X13" t="n">
        <v>6.93</v>
      </c>
      <c r="Y13" t="n">
        <v>0.5</v>
      </c>
      <c r="Z13" t="n">
        <v>10</v>
      </c>
      <c r="AA13" t="n">
        <v>6899.719531914887</v>
      </c>
      <c r="AB13" t="n">
        <v>9440.500657709175</v>
      </c>
      <c r="AC13" t="n">
        <v>8539.512524762946</v>
      </c>
      <c r="AD13" t="n">
        <v>6899719.531914887</v>
      </c>
      <c r="AE13" t="n">
        <v>9440500.657709176</v>
      </c>
      <c r="AF13" t="n">
        <v>6.67135636409001e-07</v>
      </c>
      <c r="AG13" t="n">
        <v>2.378958333333333</v>
      </c>
      <c r="AH13" t="n">
        <v>8539512.524762945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0.4397</v>
      </c>
      <c r="E14" t="n">
        <v>227.44</v>
      </c>
      <c r="F14" t="n">
        <v>220.89</v>
      </c>
      <c r="G14" t="n">
        <v>94.67</v>
      </c>
      <c r="H14" t="n">
        <v>1.38</v>
      </c>
      <c r="I14" t="n">
        <v>140</v>
      </c>
      <c r="J14" t="n">
        <v>167.45</v>
      </c>
      <c r="K14" t="n">
        <v>49.1</v>
      </c>
      <c r="L14" t="n">
        <v>13</v>
      </c>
      <c r="M14" t="n">
        <v>138</v>
      </c>
      <c r="N14" t="n">
        <v>30.36</v>
      </c>
      <c r="O14" t="n">
        <v>20886.38</v>
      </c>
      <c r="P14" t="n">
        <v>2512.55</v>
      </c>
      <c r="Q14" t="n">
        <v>3441.16</v>
      </c>
      <c r="R14" t="n">
        <v>523.02</v>
      </c>
      <c r="S14" t="n">
        <v>300.98</v>
      </c>
      <c r="T14" t="n">
        <v>107230.08</v>
      </c>
      <c r="U14" t="n">
        <v>0.58</v>
      </c>
      <c r="V14" t="n">
        <v>0.9</v>
      </c>
      <c r="W14" t="n">
        <v>57.06</v>
      </c>
      <c r="X14" t="n">
        <v>6.36</v>
      </c>
      <c r="Y14" t="n">
        <v>0.5</v>
      </c>
      <c r="Z14" t="n">
        <v>10</v>
      </c>
      <c r="AA14" t="n">
        <v>6832.729829331858</v>
      </c>
      <c r="AB14" t="n">
        <v>9348.842391257971</v>
      </c>
      <c r="AC14" t="n">
        <v>8456.601994618664</v>
      </c>
      <c r="AD14" t="n">
        <v>6832729.829331858</v>
      </c>
      <c r="AE14" t="n">
        <v>9348842.391257972</v>
      </c>
      <c r="AF14" t="n">
        <v>6.698779158004971e-07</v>
      </c>
      <c r="AG14" t="n">
        <v>2.369166666666667</v>
      </c>
      <c r="AH14" t="n">
        <v>8456601.994618664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0.4413</v>
      </c>
      <c r="E15" t="n">
        <v>226.61</v>
      </c>
      <c r="F15" t="n">
        <v>220.39</v>
      </c>
      <c r="G15" t="n">
        <v>102.51</v>
      </c>
      <c r="H15" t="n">
        <v>1.47</v>
      </c>
      <c r="I15" t="n">
        <v>129</v>
      </c>
      <c r="J15" t="n">
        <v>168.9</v>
      </c>
      <c r="K15" t="n">
        <v>49.1</v>
      </c>
      <c r="L15" t="n">
        <v>14</v>
      </c>
      <c r="M15" t="n">
        <v>127</v>
      </c>
      <c r="N15" t="n">
        <v>30.81</v>
      </c>
      <c r="O15" t="n">
        <v>21065.06</v>
      </c>
      <c r="P15" t="n">
        <v>2495.78</v>
      </c>
      <c r="Q15" t="n">
        <v>3441.01</v>
      </c>
      <c r="R15" t="n">
        <v>506.49</v>
      </c>
      <c r="S15" t="n">
        <v>300.98</v>
      </c>
      <c r="T15" t="n">
        <v>99016.03999999999</v>
      </c>
      <c r="U15" t="n">
        <v>0.59</v>
      </c>
      <c r="V15" t="n">
        <v>0.91</v>
      </c>
      <c r="W15" t="n">
        <v>57.03</v>
      </c>
      <c r="X15" t="n">
        <v>5.86</v>
      </c>
      <c r="Y15" t="n">
        <v>0.5</v>
      </c>
      <c r="Z15" t="n">
        <v>10</v>
      </c>
      <c r="AA15" t="n">
        <v>6770.705289242892</v>
      </c>
      <c r="AB15" t="n">
        <v>9263.977679178653</v>
      </c>
      <c r="AC15" t="n">
        <v>8379.836651551826</v>
      </c>
      <c r="AD15" t="n">
        <v>6770705.289242892</v>
      </c>
      <c r="AE15" t="n">
        <v>9263977.679178653</v>
      </c>
      <c r="AF15" t="n">
        <v>6.723154974818272e-07</v>
      </c>
      <c r="AG15" t="n">
        <v>2.360520833333334</v>
      </c>
      <c r="AH15" t="n">
        <v>8379836.651551826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0.4427</v>
      </c>
      <c r="E16" t="n">
        <v>225.88</v>
      </c>
      <c r="F16" t="n">
        <v>219.94</v>
      </c>
      <c r="G16" t="n">
        <v>109.97</v>
      </c>
      <c r="H16" t="n">
        <v>1.56</v>
      </c>
      <c r="I16" t="n">
        <v>120</v>
      </c>
      <c r="J16" t="n">
        <v>170.35</v>
      </c>
      <c r="K16" t="n">
        <v>49.1</v>
      </c>
      <c r="L16" t="n">
        <v>15</v>
      </c>
      <c r="M16" t="n">
        <v>118</v>
      </c>
      <c r="N16" t="n">
        <v>31.26</v>
      </c>
      <c r="O16" t="n">
        <v>21244.37</v>
      </c>
      <c r="P16" t="n">
        <v>2479.4</v>
      </c>
      <c r="Q16" t="n">
        <v>3440.99</v>
      </c>
      <c r="R16" t="n">
        <v>490.77</v>
      </c>
      <c r="S16" t="n">
        <v>300.98</v>
      </c>
      <c r="T16" t="n">
        <v>91203.38</v>
      </c>
      <c r="U16" t="n">
        <v>0.61</v>
      </c>
      <c r="V16" t="n">
        <v>0.91</v>
      </c>
      <c r="W16" t="n">
        <v>57.03</v>
      </c>
      <c r="X16" t="n">
        <v>5.41</v>
      </c>
      <c r="Y16" t="n">
        <v>0.5</v>
      </c>
      <c r="Z16" t="n">
        <v>10</v>
      </c>
      <c r="AA16" t="n">
        <v>6713.341531876441</v>
      </c>
      <c r="AB16" t="n">
        <v>9185.490055639506</v>
      </c>
      <c r="AC16" t="n">
        <v>8308.839776645187</v>
      </c>
      <c r="AD16" t="n">
        <v>6713341.531876441</v>
      </c>
      <c r="AE16" t="n">
        <v>9185490.055639505</v>
      </c>
      <c r="AF16" t="n">
        <v>6.744483814529909e-07</v>
      </c>
      <c r="AG16" t="n">
        <v>2.352916666666667</v>
      </c>
      <c r="AH16" t="n">
        <v>8308839.776645186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0.4439</v>
      </c>
      <c r="E17" t="n">
        <v>225.29</v>
      </c>
      <c r="F17" t="n">
        <v>219.59</v>
      </c>
      <c r="G17" t="n">
        <v>117.64</v>
      </c>
      <c r="H17" t="n">
        <v>1.65</v>
      </c>
      <c r="I17" t="n">
        <v>112</v>
      </c>
      <c r="J17" t="n">
        <v>171.81</v>
      </c>
      <c r="K17" t="n">
        <v>49.1</v>
      </c>
      <c r="L17" t="n">
        <v>16</v>
      </c>
      <c r="M17" t="n">
        <v>110</v>
      </c>
      <c r="N17" t="n">
        <v>31.72</v>
      </c>
      <c r="O17" t="n">
        <v>21424.29</v>
      </c>
      <c r="P17" t="n">
        <v>2465.45</v>
      </c>
      <c r="Q17" t="n">
        <v>3441.01</v>
      </c>
      <c r="R17" t="n">
        <v>479.33</v>
      </c>
      <c r="S17" t="n">
        <v>300.98</v>
      </c>
      <c r="T17" t="n">
        <v>85522.61</v>
      </c>
      <c r="U17" t="n">
        <v>0.63</v>
      </c>
      <c r="V17" t="n">
        <v>0.91</v>
      </c>
      <c r="W17" t="n">
        <v>57.01</v>
      </c>
      <c r="X17" t="n">
        <v>5.06</v>
      </c>
      <c r="Y17" t="n">
        <v>0.5</v>
      </c>
      <c r="Z17" t="n">
        <v>10</v>
      </c>
      <c r="AA17" t="n">
        <v>6664.934153548128</v>
      </c>
      <c r="AB17" t="n">
        <v>9119.256945027895</v>
      </c>
      <c r="AC17" t="n">
        <v>8248.927861151598</v>
      </c>
      <c r="AD17" t="n">
        <v>6664934.153548128</v>
      </c>
      <c r="AE17" t="n">
        <v>9119256.945027895</v>
      </c>
      <c r="AF17" t="n">
        <v>6.762765677139884e-07</v>
      </c>
      <c r="AG17" t="n">
        <v>2.346770833333333</v>
      </c>
      <c r="AH17" t="n">
        <v>8248927.861151597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0.4449</v>
      </c>
      <c r="E18" t="n">
        <v>224.78</v>
      </c>
      <c r="F18" t="n">
        <v>219.29</v>
      </c>
      <c r="G18" t="n">
        <v>125.31</v>
      </c>
      <c r="H18" t="n">
        <v>1.74</v>
      </c>
      <c r="I18" t="n">
        <v>105</v>
      </c>
      <c r="J18" t="n">
        <v>173.28</v>
      </c>
      <c r="K18" t="n">
        <v>49.1</v>
      </c>
      <c r="L18" t="n">
        <v>17</v>
      </c>
      <c r="M18" t="n">
        <v>103</v>
      </c>
      <c r="N18" t="n">
        <v>32.18</v>
      </c>
      <c r="O18" t="n">
        <v>21604.83</v>
      </c>
      <c r="P18" t="n">
        <v>2448.17</v>
      </c>
      <c r="Q18" t="n">
        <v>3441</v>
      </c>
      <c r="R18" t="n">
        <v>469.04</v>
      </c>
      <c r="S18" t="n">
        <v>300.98</v>
      </c>
      <c r="T18" t="n">
        <v>80411.89999999999</v>
      </c>
      <c r="U18" t="n">
        <v>0.64</v>
      </c>
      <c r="V18" t="n">
        <v>0.91</v>
      </c>
      <c r="W18" t="n">
        <v>57</v>
      </c>
      <c r="X18" t="n">
        <v>4.76</v>
      </c>
      <c r="Y18" t="n">
        <v>0.5</v>
      </c>
      <c r="Z18" t="n">
        <v>10</v>
      </c>
      <c r="AA18" t="n">
        <v>6613.657206653405</v>
      </c>
      <c r="AB18" t="n">
        <v>9049.097564107291</v>
      </c>
      <c r="AC18" t="n">
        <v>8185.464393076747</v>
      </c>
      <c r="AD18" t="n">
        <v>6613657.206653405</v>
      </c>
      <c r="AE18" t="n">
        <v>9049097.564107291</v>
      </c>
      <c r="AF18" t="n">
        <v>6.778000562648196e-07</v>
      </c>
      <c r="AG18" t="n">
        <v>2.341458333333333</v>
      </c>
      <c r="AH18" t="n">
        <v>8185464.393076747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0.446</v>
      </c>
      <c r="E19" t="n">
        <v>224.21</v>
      </c>
      <c r="F19" t="n">
        <v>218.94</v>
      </c>
      <c r="G19" t="n">
        <v>134.04</v>
      </c>
      <c r="H19" t="n">
        <v>1.83</v>
      </c>
      <c r="I19" t="n">
        <v>98</v>
      </c>
      <c r="J19" t="n">
        <v>174.75</v>
      </c>
      <c r="K19" t="n">
        <v>49.1</v>
      </c>
      <c r="L19" t="n">
        <v>18</v>
      </c>
      <c r="M19" t="n">
        <v>96</v>
      </c>
      <c r="N19" t="n">
        <v>32.65</v>
      </c>
      <c r="O19" t="n">
        <v>21786.02</v>
      </c>
      <c r="P19" t="n">
        <v>2434.76</v>
      </c>
      <c r="Q19" t="n">
        <v>3440.92</v>
      </c>
      <c r="R19" t="n">
        <v>457.54</v>
      </c>
      <c r="S19" t="n">
        <v>300.98</v>
      </c>
      <c r="T19" t="n">
        <v>74699.83</v>
      </c>
      <c r="U19" t="n">
        <v>0.66</v>
      </c>
      <c r="V19" t="n">
        <v>0.91</v>
      </c>
      <c r="W19" t="n">
        <v>56.98</v>
      </c>
      <c r="X19" t="n">
        <v>4.41</v>
      </c>
      <c r="Y19" t="n">
        <v>0.5</v>
      </c>
      <c r="Z19" t="n">
        <v>10</v>
      </c>
      <c r="AA19" t="n">
        <v>6568.281597916252</v>
      </c>
      <c r="AB19" t="n">
        <v>8987.012654402537</v>
      </c>
      <c r="AC19" t="n">
        <v>8129.304780017501</v>
      </c>
      <c r="AD19" t="n">
        <v>6568281.597916252</v>
      </c>
      <c r="AE19" t="n">
        <v>8987012.654402537</v>
      </c>
      <c r="AF19" t="n">
        <v>6.79475893670734e-07</v>
      </c>
      <c r="AG19" t="n">
        <v>2.335520833333333</v>
      </c>
      <c r="AH19" t="n">
        <v>8129304.780017501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0.4467</v>
      </c>
      <c r="E20" t="n">
        <v>223.87</v>
      </c>
      <c r="F20" t="n">
        <v>218.75</v>
      </c>
      <c r="G20" t="n">
        <v>141.13</v>
      </c>
      <c r="H20" t="n">
        <v>1.91</v>
      </c>
      <c r="I20" t="n">
        <v>93</v>
      </c>
      <c r="J20" t="n">
        <v>176.22</v>
      </c>
      <c r="K20" t="n">
        <v>49.1</v>
      </c>
      <c r="L20" t="n">
        <v>19</v>
      </c>
      <c r="M20" t="n">
        <v>91</v>
      </c>
      <c r="N20" t="n">
        <v>33.13</v>
      </c>
      <c r="O20" t="n">
        <v>21967.84</v>
      </c>
      <c r="P20" t="n">
        <v>2421.14</v>
      </c>
      <c r="Q20" t="n">
        <v>3440.93</v>
      </c>
      <c r="R20" t="n">
        <v>451.35</v>
      </c>
      <c r="S20" t="n">
        <v>300.98</v>
      </c>
      <c r="T20" t="n">
        <v>71626.94</v>
      </c>
      <c r="U20" t="n">
        <v>0.67</v>
      </c>
      <c r="V20" t="n">
        <v>0.91</v>
      </c>
      <c r="W20" t="n">
        <v>56.97</v>
      </c>
      <c r="X20" t="n">
        <v>4.22</v>
      </c>
      <c r="Y20" t="n">
        <v>0.5</v>
      </c>
      <c r="Z20" t="n">
        <v>10</v>
      </c>
      <c r="AA20" t="n">
        <v>6529.878406385792</v>
      </c>
      <c r="AB20" t="n">
        <v>8934.467713521324</v>
      </c>
      <c r="AC20" t="n">
        <v>8081.774654546704</v>
      </c>
      <c r="AD20" t="n">
        <v>6529878.406385792</v>
      </c>
      <c r="AE20" t="n">
        <v>8934467.713521324</v>
      </c>
      <c r="AF20" t="n">
        <v>6.805423356563159e-07</v>
      </c>
      <c r="AG20" t="n">
        <v>2.331979166666667</v>
      </c>
      <c r="AH20" t="n">
        <v>8081774.654546704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0.4474</v>
      </c>
      <c r="E21" t="n">
        <v>223.5</v>
      </c>
      <c r="F21" t="n">
        <v>218.53</v>
      </c>
      <c r="G21" t="n">
        <v>149</v>
      </c>
      <c r="H21" t="n">
        <v>2</v>
      </c>
      <c r="I21" t="n">
        <v>88</v>
      </c>
      <c r="J21" t="n">
        <v>177.7</v>
      </c>
      <c r="K21" t="n">
        <v>49.1</v>
      </c>
      <c r="L21" t="n">
        <v>20</v>
      </c>
      <c r="M21" t="n">
        <v>86</v>
      </c>
      <c r="N21" t="n">
        <v>33.61</v>
      </c>
      <c r="O21" t="n">
        <v>22150.3</v>
      </c>
      <c r="P21" t="n">
        <v>2405.5</v>
      </c>
      <c r="Q21" t="n">
        <v>3440.87</v>
      </c>
      <c r="R21" t="n">
        <v>443.59</v>
      </c>
      <c r="S21" t="n">
        <v>300.98</v>
      </c>
      <c r="T21" t="n">
        <v>67770.37</v>
      </c>
      <c r="U21" t="n">
        <v>0.68</v>
      </c>
      <c r="V21" t="n">
        <v>0.91</v>
      </c>
      <c r="W21" t="n">
        <v>56.98</v>
      </c>
      <c r="X21" t="n">
        <v>4.01</v>
      </c>
      <c r="Y21" t="n">
        <v>0.5</v>
      </c>
      <c r="Z21" t="n">
        <v>10</v>
      </c>
      <c r="AA21" t="n">
        <v>6487.416454047007</v>
      </c>
      <c r="AB21" t="n">
        <v>8876.369397042266</v>
      </c>
      <c r="AC21" t="n">
        <v>8029.221159850911</v>
      </c>
      <c r="AD21" t="n">
        <v>6487416.454047007</v>
      </c>
      <c r="AE21" t="n">
        <v>8876369.397042267</v>
      </c>
      <c r="AF21" t="n">
        <v>6.816087776418978e-07</v>
      </c>
      <c r="AG21" t="n">
        <v>2.328125</v>
      </c>
      <c r="AH21" t="n">
        <v>8029221.159850911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0.4483</v>
      </c>
      <c r="E22" t="n">
        <v>223.08</v>
      </c>
      <c r="F22" t="n">
        <v>218.27</v>
      </c>
      <c r="G22" t="n">
        <v>157.78</v>
      </c>
      <c r="H22" t="n">
        <v>2.08</v>
      </c>
      <c r="I22" t="n">
        <v>83</v>
      </c>
      <c r="J22" t="n">
        <v>179.18</v>
      </c>
      <c r="K22" t="n">
        <v>49.1</v>
      </c>
      <c r="L22" t="n">
        <v>21</v>
      </c>
      <c r="M22" t="n">
        <v>81</v>
      </c>
      <c r="N22" t="n">
        <v>34.09</v>
      </c>
      <c r="O22" t="n">
        <v>22333.43</v>
      </c>
      <c r="P22" t="n">
        <v>2394.37</v>
      </c>
      <c r="Q22" t="n">
        <v>3440.93</v>
      </c>
      <c r="R22" t="n">
        <v>434.25</v>
      </c>
      <c r="S22" t="n">
        <v>300.98</v>
      </c>
      <c r="T22" t="n">
        <v>63126.82</v>
      </c>
      <c r="U22" t="n">
        <v>0.6899999999999999</v>
      </c>
      <c r="V22" t="n">
        <v>0.92</v>
      </c>
      <c r="W22" t="n">
        <v>56.97</v>
      </c>
      <c r="X22" t="n">
        <v>3.74</v>
      </c>
      <c r="Y22" t="n">
        <v>0.5</v>
      </c>
      <c r="Z22" t="n">
        <v>10</v>
      </c>
      <c r="AA22" t="n">
        <v>6450.645280575725</v>
      </c>
      <c r="AB22" t="n">
        <v>8826.057455269172</v>
      </c>
      <c r="AC22" t="n">
        <v>7983.71091918739</v>
      </c>
      <c r="AD22" t="n">
        <v>6450645.280575725</v>
      </c>
      <c r="AE22" t="n">
        <v>8826057.455269173</v>
      </c>
      <c r="AF22" t="n">
        <v>6.829799173376458e-07</v>
      </c>
      <c r="AG22" t="n">
        <v>2.32375</v>
      </c>
      <c r="AH22" t="n">
        <v>7983710.919187389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0.4488</v>
      </c>
      <c r="E23" t="n">
        <v>222.79</v>
      </c>
      <c r="F23" t="n">
        <v>218.1</v>
      </c>
      <c r="G23" t="n">
        <v>165.65</v>
      </c>
      <c r="H23" t="n">
        <v>2.16</v>
      </c>
      <c r="I23" t="n">
        <v>79</v>
      </c>
      <c r="J23" t="n">
        <v>180.67</v>
      </c>
      <c r="K23" t="n">
        <v>49.1</v>
      </c>
      <c r="L23" t="n">
        <v>22</v>
      </c>
      <c r="M23" t="n">
        <v>77</v>
      </c>
      <c r="N23" t="n">
        <v>34.58</v>
      </c>
      <c r="O23" t="n">
        <v>22517.21</v>
      </c>
      <c r="P23" t="n">
        <v>2381.84</v>
      </c>
      <c r="Q23" t="n">
        <v>3440.92</v>
      </c>
      <c r="R23" t="n">
        <v>429.28</v>
      </c>
      <c r="S23" t="n">
        <v>300.98</v>
      </c>
      <c r="T23" t="n">
        <v>60661.56</v>
      </c>
      <c r="U23" t="n">
        <v>0.7</v>
      </c>
      <c r="V23" t="n">
        <v>0.92</v>
      </c>
      <c r="W23" t="n">
        <v>56.95</v>
      </c>
      <c r="X23" t="n">
        <v>3.58</v>
      </c>
      <c r="Y23" t="n">
        <v>0.5</v>
      </c>
      <c r="Z23" t="n">
        <v>10</v>
      </c>
      <c r="AA23" t="n">
        <v>6417.756207167732</v>
      </c>
      <c r="AB23" t="n">
        <v>8781.057174068841</v>
      </c>
      <c r="AC23" t="n">
        <v>7943.005401666526</v>
      </c>
      <c r="AD23" t="n">
        <v>6417756.207167733</v>
      </c>
      <c r="AE23" t="n">
        <v>8781057.17406884</v>
      </c>
      <c r="AF23" t="n">
        <v>6.837416616130614e-07</v>
      </c>
      <c r="AG23" t="n">
        <v>2.320729166666667</v>
      </c>
      <c r="AH23" t="n">
        <v>7943005.401666527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0.4495</v>
      </c>
      <c r="E24" t="n">
        <v>222.48</v>
      </c>
      <c r="F24" t="n">
        <v>217.91</v>
      </c>
      <c r="G24" t="n">
        <v>174.33</v>
      </c>
      <c r="H24" t="n">
        <v>2.24</v>
      </c>
      <c r="I24" t="n">
        <v>75</v>
      </c>
      <c r="J24" t="n">
        <v>182.17</v>
      </c>
      <c r="K24" t="n">
        <v>49.1</v>
      </c>
      <c r="L24" t="n">
        <v>23</v>
      </c>
      <c r="M24" t="n">
        <v>73</v>
      </c>
      <c r="N24" t="n">
        <v>35.08</v>
      </c>
      <c r="O24" t="n">
        <v>22701.78</v>
      </c>
      <c r="P24" t="n">
        <v>2368.69</v>
      </c>
      <c r="Q24" t="n">
        <v>3440.93</v>
      </c>
      <c r="R24" t="n">
        <v>422.41</v>
      </c>
      <c r="S24" t="n">
        <v>300.98</v>
      </c>
      <c r="T24" t="n">
        <v>57247.58</v>
      </c>
      <c r="U24" t="n">
        <v>0.71</v>
      </c>
      <c r="V24" t="n">
        <v>0.92</v>
      </c>
      <c r="W24" t="n">
        <v>56.95</v>
      </c>
      <c r="X24" t="n">
        <v>3.38</v>
      </c>
      <c r="Y24" t="n">
        <v>0.5</v>
      </c>
      <c r="Z24" t="n">
        <v>10</v>
      </c>
      <c r="AA24" t="n">
        <v>6380.73783043871</v>
      </c>
      <c r="AB24" t="n">
        <v>8730.406997892671</v>
      </c>
      <c r="AC24" t="n">
        <v>7897.189207216642</v>
      </c>
      <c r="AD24" t="n">
        <v>6380737.83043871</v>
      </c>
      <c r="AE24" t="n">
        <v>8730406.99789267</v>
      </c>
      <c r="AF24" t="n">
        <v>6.848081035986433e-07</v>
      </c>
      <c r="AG24" t="n">
        <v>2.3175</v>
      </c>
      <c r="AH24" t="n">
        <v>7897189.207216642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0.45</v>
      </c>
      <c r="E25" t="n">
        <v>222.21</v>
      </c>
      <c r="F25" t="n">
        <v>217.73</v>
      </c>
      <c r="G25" t="n">
        <v>181.44</v>
      </c>
      <c r="H25" t="n">
        <v>2.32</v>
      </c>
      <c r="I25" t="n">
        <v>72</v>
      </c>
      <c r="J25" t="n">
        <v>183.67</v>
      </c>
      <c r="K25" t="n">
        <v>49.1</v>
      </c>
      <c r="L25" t="n">
        <v>24</v>
      </c>
      <c r="M25" t="n">
        <v>70</v>
      </c>
      <c r="N25" t="n">
        <v>35.58</v>
      </c>
      <c r="O25" t="n">
        <v>22886.92</v>
      </c>
      <c r="P25" t="n">
        <v>2353.23</v>
      </c>
      <c r="Q25" t="n">
        <v>3440.96</v>
      </c>
      <c r="R25" t="n">
        <v>416.58</v>
      </c>
      <c r="S25" t="n">
        <v>300.98</v>
      </c>
      <c r="T25" t="n">
        <v>54349.78</v>
      </c>
      <c r="U25" t="n">
        <v>0.72</v>
      </c>
      <c r="V25" t="n">
        <v>0.92</v>
      </c>
      <c r="W25" t="n">
        <v>56.94</v>
      </c>
      <c r="X25" t="n">
        <v>3.2</v>
      </c>
      <c r="Y25" t="n">
        <v>0.5</v>
      </c>
      <c r="Z25" t="n">
        <v>10</v>
      </c>
      <c r="AA25" t="n">
        <v>6342.263596796397</v>
      </c>
      <c r="AB25" t="n">
        <v>8677.764854059858</v>
      </c>
      <c r="AC25" t="n">
        <v>7849.571155707524</v>
      </c>
      <c r="AD25" t="n">
        <v>6342263.596796397</v>
      </c>
      <c r="AE25" t="n">
        <v>8677764.854059858</v>
      </c>
      <c r="AF25" t="n">
        <v>6.85569847874059e-07</v>
      </c>
      <c r="AG25" t="n">
        <v>2.3146875</v>
      </c>
      <c r="AH25" t="n">
        <v>7849571.155707524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0.4506</v>
      </c>
      <c r="E26" t="n">
        <v>221.93</v>
      </c>
      <c r="F26" t="n">
        <v>217.57</v>
      </c>
      <c r="G26" t="n">
        <v>191.98</v>
      </c>
      <c r="H26" t="n">
        <v>2.4</v>
      </c>
      <c r="I26" t="n">
        <v>68</v>
      </c>
      <c r="J26" t="n">
        <v>185.18</v>
      </c>
      <c r="K26" t="n">
        <v>49.1</v>
      </c>
      <c r="L26" t="n">
        <v>25</v>
      </c>
      <c r="M26" t="n">
        <v>66</v>
      </c>
      <c r="N26" t="n">
        <v>36.08</v>
      </c>
      <c r="O26" t="n">
        <v>23072.73</v>
      </c>
      <c r="P26" t="n">
        <v>2337.73</v>
      </c>
      <c r="Q26" t="n">
        <v>3440.96</v>
      </c>
      <c r="R26" t="n">
        <v>411.12</v>
      </c>
      <c r="S26" t="n">
        <v>300.98</v>
      </c>
      <c r="T26" t="n">
        <v>51638</v>
      </c>
      <c r="U26" t="n">
        <v>0.73</v>
      </c>
      <c r="V26" t="n">
        <v>0.92</v>
      </c>
      <c r="W26" t="n">
        <v>56.93</v>
      </c>
      <c r="X26" t="n">
        <v>3.04</v>
      </c>
      <c r="Y26" t="n">
        <v>0.5</v>
      </c>
      <c r="Z26" t="n">
        <v>10</v>
      </c>
      <c r="AA26" t="n">
        <v>6302.563362894475</v>
      </c>
      <c r="AB26" t="n">
        <v>8623.445242584537</v>
      </c>
      <c r="AC26" t="n">
        <v>7800.435731713356</v>
      </c>
      <c r="AD26" t="n">
        <v>6302563.362894475</v>
      </c>
      <c r="AE26" t="n">
        <v>8623445.242584538</v>
      </c>
      <c r="AF26" t="n">
        <v>6.864839410045577e-07</v>
      </c>
      <c r="AG26" t="n">
        <v>2.311770833333334</v>
      </c>
      <c r="AH26" t="n">
        <v>7800435.731713356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0.4509</v>
      </c>
      <c r="E27" t="n">
        <v>221.77</v>
      </c>
      <c r="F27" t="n">
        <v>217.47</v>
      </c>
      <c r="G27" t="n">
        <v>197.7</v>
      </c>
      <c r="H27" t="n">
        <v>2.47</v>
      </c>
      <c r="I27" t="n">
        <v>66</v>
      </c>
      <c r="J27" t="n">
        <v>186.69</v>
      </c>
      <c r="K27" t="n">
        <v>49.1</v>
      </c>
      <c r="L27" t="n">
        <v>26</v>
      </c>
      <c r="M27" t="n">
        <v>64</v>
      </c>
      <c r="N27" t="n">
        <v>36.6</v>
      </c>
      <c r="O27" t="n">
        <v>23259.24</v>
      </c>
      <c r="P27" t="n">
        <v>2327.29</v>
      </c>
      <c r="Q27" t="n">
        <v>3440.89</v>
      </c>
      <c r="R27" t="n">
        <v>407.88</v>
      </c>
      <c r="S27" t="n">
        <v>300.98</v>
      </c>
      <c r="T27" t="n">
        <v>50026.29</v>
      </c>
      <c r="U27" t="n">
        <v>0.74</v>
      </c>
      <c r="V27" t="n">
        <v>0.92</v>
      </c>
      <c r="W27" t="n">
        <v>56.93</v>
      </c>
      <c r="X27" t="n">
        <v>2.95</v>
      </c>
      <c r="Y27" t="n">
        <v>0.5</v>
      </c>
      <c r="Z27" t="n">
        <v>10</v>
      </c>
      <c r="AA27" t="n">
        <v>6277.394493168213</v>
      </c>
      <c r="AB27" t="n">
        <v>8589.008084652898</v>
      </c>
      <c r="AC27" t="n">
        <v>7769.285207801858</v>
      </c>
      <c r="AD27" t="n">
        <v>6277394.493168212</v>
      </c>
      <c r="AE27" t="n">
        <v>8589008.084652899</v>
      </c>
      <c r="AF27" t="n">
        <v>6.869409875698071e-07</v>
      </c>
      <c r="AG27" t="n">
        <v>2.310104166666667</v>
      </c>
      <c r="AH27" t="n">
        <v>7769285.207801858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0.4514</v>
      </c>
      <c r="E28" t="n">
        <v>221.55</v>
      </c>
      <c r="F28" t="n">
        <v>217.35</v>
      </c>
      <c r="G28" t="n">
        <v>207</v>
      </c>
      <c r="H28" t="n">
        <v>2.55</v>
      </c>
      <c r="I28" t="n">
        <v>63</v>
      </c>
      <c r="J28" t="n">
        <v>188.21</v>
      </c>
      <c r="K28" t="n">
        <v>49.1</v>
      </c>
      <c r="L28" t="n">
        <v>27</v>
      </c>
      <c r="M28" t="n">
        <v>61</v>
      </c>
      <c r="N28" t="n">
        <v>37.11</v>
      </c>
      <c r="O28" t="n">
        <v>23446.45</v>
      </c>
      <c r="P28" t="n">
        <v>2317.13</v>
      </c>
      <c r="Q28" t="n">
        <v>3440.89</v>
      </c>
      <c r="R28" t="n">
        <v>403.74</v>
      </c>
      <c r="S28" t="n">
        <v>300.98</v>
      </c>
      <c r="T28" t="n">
        <v>47974.6</v>
      </c>
      <c r="U28" t="n">
        <v>0.75</v>
      </c>
      <c r="V28" t="n">
        <v>0.92</v>
      </c>
      <c r="W28" t="n">
        <v>56.93</v>
      </c>
      <c r="X28" t="n">
        <v>2.83</v>
      </c>
      <c r="Y28" t="n">
        <v>0.5</v>
      </c>
      <c r="Z28" t="n">
        <v>10</v>
      </c>
      <c r="AA28" t="n">
        <v>6249.867901971696</v>
      </c>
      <c r="AB28" t="n">
        <v>8551.344988190325</v>
      </c>
      <c r="AC28" t="n">
        <v>7735.216624405188</v>
      </c>
      <c r="AD28" t="n">
        <v>6249867.901971697</v>
      </c>
      <c r="AE28" t="n">
        <v>8551344.988190325</v>
      </c>
      <c r="AF28" t="n">
        <v>6.877027318452228e-07</v>
      </c>
      <c r="AG28" t="n">
        <v>2.3078125</v>
      </c>
      <c r="AH28" t="n">
        <v>7735216.624405188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0.4519</v>
      </c>
      <c r="E29" t="n">
        <v>221.31</v>
      </c>
      <c r="F29" t="n">
        <v>217.2</v>
      </c>
      <c r="G29" t="n">
        <v>217.2</v>
      </c>
      <c r="H29" t="n">
        <v>2.62</v>
      </c>
      <c r="I29" t="n">
        <v>60</v>
      </c>
      <c r="J29" t="n">
        <v>189.73</v>
      </c>
      <c r="K29" t="n">
        <v>49.1</v>
      </c>
      <c r="L29" t="n">
        <v>28</v>
      </c>
      <c r="M29" t="n">
        <v>58</v>
      </c>
      <c r="N29" t="n">
        <v>37.64</v>
      </c>
      <c r="O29" t="n">
        <v>23634.36</v>
      </c>
      <c r="P29" t="n">
        <v>2301.02</v>
      </c>
      <c r="Q29" t="n">
        <v>3440.89</v>
      </c>
      <c r="R29" t="n">
        <v>398.62</v>
      </c>
      <c r="S29" t="n">
        <v>300.98</v>
      </c>
      <c r="T29" t="n">
        <v>45428.39</v>
      </c>
      <c r="U29" t="n">
        <v>0.76</v>
      </c>
      <c r="V29" t="n">
        <v>0.92</v>
      </c>
      <c r="W29" t="n">
        <v>56.92</v>
      </c>
      <c r="X29" t="n">
        <v>2.67</v>
      </c>
      <c r="Y29" t="n">
        <v>0.5</v>
      </c>
      <c r="Z29" t="n">
        <v>10</v>
      </c>
      <c r="AA29" t="n">
        <v>6210.692951885861</v>
      </c>
      <c r="AB29" t="n">
        <v>8497.74409320606</v>
      </c>
      <c r="AC29" t="n">
        <v>7686.731323608894</v>
      </c>
      <c r="AD29" t="n">
        <v>6210692.951885861</v>
      </c>
      <c r="AE29" t="n">
        <v>8497744.093206059</v>
      </c>
      <c r="AF29" t="n">
        <v>6.884644761206384e-07</v>
      </c>
      <c r="AG29" t="n">
        <v>2.3053125</v>
      </c>
      <c r="AH29" t="n">
        <v>7686731.323608894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0.4521</v>
      </c>
      <c r="E30" t="n">
        <v>221.18</v>
      </c>
      <c r="F30" t="n">
        <v>217.13</v>
      </c>
      <c r="G30" t="n">
        <v>224.62</v>
      </c>
      <c r="H30" t="n">
        <v>2.69</v>
      </c>
      <c r="I30" t="n">
        <v>58</v>
      </c>
      <c r="J30" t="n">
        <v>191.26</v>
      </c>
      <c r="K30" t="n">
        <v>49.1</v>
      </c>
      <c r="L30" t="n">
        <v>29</v>
      </c>
      <c r="M30" t="n">
        <v>56</v>
      </c>
      <c r="N30" t="n">
        <v>38.17</v>
      </c>
      <c r="O30" t="n">
        <v>23822.99</v>
      </c>
      <c r="P30" t="n">
        <v>2292.4</v>
      </c>
      <c r="Q30" t="n">
        <v>3440.93</v>
      </c>
      <c r="R30" t="n">
        <v>395.77</v>
      </c>
      <c r="S30" t="n">
        <v>300.98</v>
      </c>
      <c r="T30" t="n">
        <v>44014</v>
      </c>
      <c r="U30" t="n">
        <v>0.76</v>
      </c>
      <c r="V30" t="n">
        <v>0.92</v>
      </c>
      <c r="W30" t="n">
        <v>56.93</v>
      </c>
      <c r="X30" t="n">
        <v>2.6</v>
      </c>
      <c r="Y30" t="n">
        <v>0.5</v>
      </c>
      <c r="Z30" t="n">
        <v>10</v>
      </c>
      <c r="AA30" t="n">
        <v>6190.773997054026</v>
      </c>
      <c r="AB30" t="n">
        <v>8470.490100442876</v>
      </c>
      <c r="AC30" t="n">
        <v>7662.07841366381</v>
      </c>
      <c r="AD30" t="n">
        <v>6190773.997054026</v>
      </c>
      <c r="AE30" t="n">
        <v>8470490.100442875</v>
      </c>
      <c r="AF30" t="n">
        <v>6.887691738308046e-07</v>
      </c>
      <c r="AG30" t="n">
        <v>2.303958333333334</v>
      </c>
      <c r="AH30" t="n">
        <v>7662078.41366381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0.4525</v>
      </c>
      <c r="E31" t="n">
        <v>221.02</v>
      </c>
      <c r="F31" t="n">
        <v>217.03</v>
      </c>
      <c r="G31" t="n">
        <v>232.53</v>
      </c>
      <c r="H31" t="n">
        <v>2.76</v>
      </c>
      <c r="I31" t="n">
        <v>56</v>
      </c>
      <c r="J31" t="n">
        <v>192.8</v>
      </c>
      <c r="K31" t="n">
        <v>49.1</v>
      </c>
      <c r="L31" t="n">
        <v>30</v>
      </c>
      <c r="M31" t="n">
        <v>54</v>
      </c>
      <c r="N31" t="n">
        <v>38.7</v>
      </c>
      <c r="O31" t="n">
        <v>24012.34</v>
      </c>
      <c r="P31" t="n">
        <v>2276.62</v>
      </c>
      <c r="Q31" t="n">
        <v>3440.93</v>
      </c>
      <c r="R31" t="n">
        <v>392.64</v>
      </c>
      <c r="S31" t="n">
        <v>300.98</v>
      </c>
      <c r="T31" t="n">
        <v>42458.93</v>
      </c>
      <c r="U31" t="n">
        <v>0.77</v>
      </c>
      <c r="V31" t="n">
        <v>0.92</v>
      </c>
      <c r="W31" t="n">
        <v>56.92</v>
      </c>
      <c r="X31" t="n">
        <v>2.5</v>
      </c>
      <c r="Y31" t="n">
        <v>0.5</v>
      </c>
      <c r="Z31" t="n">
        <v>10</v>
      </c>
      <c r="AA31" t="n">
        <v>6154.126546817517</v>
      </c>
      <c r="AB31" t="n">
        <v>8420.347442257882</v>
      </c>
      <c r="AC31" t="n">
        <v>7616.72130040033</v>
      </c>
      <c r="AD31" t="n">
        <v>6154126.546817517</v>
      </c>
      <c r="AE31" t="n">
        <v>8420347.442257881</v>
      </c>
      <c r="AF31" t="n">
        <v>6.893785692511371e-07</v>
      </c>
      <c r="AG31" t="n">
        <v>2.302291666666667</v>
      </c>
      <c r="AH31" t="n">
        <v>7616721.30040033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0.4528</v>
      </c>
      <c r="E32" t="n">
        <v>220.87</v>
      </c>
      <c r="F32" t="n">
        <v>216.94</v>
      </c>
      <c r="G32" t="n">
        <v>241.05</v>
      </c>
      <c r="H32" t="n">
        <v>2.83</v>
      </c>
      <c r="I32" t="n">
        <v>54</v>
      </c>
      <c r="J32" t="n">
        <v>194.34</v>
      </c>
      <c r="K32" t="n">
        <v>49.1</v>
      </c>
      <c r="L32" t="n">
        <v>31</v>
      </c>
      <c r="M32" t="n">
        <v>52</v>
      </c>
      <c r="N32" t="n">
        <v>39.24</v>
      </c>
      <c r="O32" t="n">
        <v>24202.42</v>
      </c>
      <c r="P32" t="n">
        <v>2264.25</v>
      </c>
      <c r="Q32" t="n">
        <v>3440.86</v>
      </c>
      <c r="R32" t="n">
        <v>389.9</v>
      </c>
      <c r="S32" t="n">
        <v>300.98</v>
      </c>
      <c r="T32" t="n">
        <v>41095.84</v>
      </c>
      <c r="U32" t="n">
        <v>0.77</v>
      </c>
      <c r="V32" t="n">
        <v>0.92</v>
      </c>
      <c r="W32" t="n">
        <v>56.91</v>
      </c>
      <c r="X32" t="n">
        <v>2.42</v>
      </c>
      <c r="Y32" t="n">
        <v>0.5</v>
      </c>
      <c r="Z32" t="n">
        <v>10</v>
      </c>
      <c r="AA32" t="n">
        <v>6125.53186559502</v>
      </c>
      <c r="AB32" t="n">
        <v>8381.222937900957</v>
      </c>
      <c r="AC32" t="n">
        <v>7581.330783827645</v>
      </c>
      <c r="AD32" t="n">
        <v>6125531.865595019</v>
      </c>
      <c r="AE32" t="n">
        <v>8381222.937900957</v>
      </c>
      <c r="AF32" t="n">
        <v>6.898356158163864e-07</v>
      </c>
      <c r="AG32" t="n">
        <v>2.300729166666667</v>
      </c>
      <c r="AH32" t="n">
        <v>7581330.783827645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0.453</v>
      </c>
      <c r="E33" t="n">
        <v>220.73</v>
      </c>
      <c r="F33" t="n">
        <v>216.87</v>
      </c>
      <c r="G33" t="n">
        <v>250.23</v>
      </c>
      <c r="H33" t="n">
        <v>2.9</v>
      </c>
      <c r="I33" t="n">
        <v>52</v>
      </c>
      <c r="J33" t="n">
        <v>195.89</v>
      </c>
      <c r="K33" t="n">
        <v>49.1</v>
      </c>
      <c r="L33" t="n">
        <v>32</v>
      </c>
      <c r="M33" t="n">
        <v>49</v>
      </c>
      <c r="N33" t="n">
        <v>39.79</v>
      </c>
      <c r="O33" t="n">
        <v>24393.24</v>
      </c>
      <c r="P33" t="n">
        <v>2250.15</v>
      </c>
      <c r="Q33" t="n">
        <v>3440.92</v>
      </c>
      <c r="R33" t="n">
        <v>386.94</v>
      </c>
      <c r="S33" t="n">
        <v>300.98</v>
      </c>
      <c r="T33" t="n">
        <v>39627.48</v>
      </c>
      <c r="U33" t="n">
        <v>0.78</v>
      </c>
      <c r="V33" t="n">
        <v>0.92</v>
      </c>
      <c r="W33" t="n">
        <v>56.92</v>
      </c>
      <c r="X33" t="n">
        <v>2.34</v>
      </c>
      <c r="Y33" t="n">
        <v>0.5</v>
      </c>
      <c r="Z33" t="n">
        <v>10</v>
      </c>
      <c r="AA33" t="n">
        <v>6095.156640475957</v>
      </c>
      <c r="AB33" t="n">
        <v>8339.662214832693</v>
      </c>
      <c r="AC33" t="n">
        <v>7543.73655783818</v>
      </c>
      <c r="AD33" t="n">
        <v>6095156.640475957</v>
      </c>
      <c r="AE33" t="n">
        <v>8339662.214832693</v>
      </c>
      <c r="AF33" t="n">
        <v>6.901403135265527e-07</v>
      </c>
      <c r="AG33" t="n">
        <v>2.299270833333333</v>
      </c>
      <c r="AH33" t="n">
        <v>7543736.557838179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216.76</v>
      </c>
      <c r="G34" t="n">
        <v>260.12</v>
      </c>
      <c r="H34" t="n">
        <v>2.97</v>
      </c>
      <c r="I34" t="n">
        <v>50</v>
      </c>
      <c r="J34" t="n">
        <v>197.44</v>
      </c>
      <c r="K34" t="n">
        <v>49.1</v>
      </c>
      <c r="L34" t="n">
        <v>33</v>
      </c>
      <c r="M34" t="n">
        <v>43</v>
      </c>
      <c r="N34" t="n">
        <v>40.34</v>
      </c>
      <c r="O34" t="n">
        <v>24584.81</v>
      </c>
      <c r="P34" t="n">
        <v>2243.41</v>
      </c>
      <c r="Q34" t="n">
        <v>3440.94</v>
      </c>
      <c r="R34" t="n">
        <v>383.65</v>
      </c>
      <c r="S34" t="n">
        <v>300.98</v>
      </c>
      <c r="T34" t="n">
        <v>37990.65</v>
      </c>
      <c r="U34" t="n">
        <v>0.78</v>
      </c>
      <c r="V34" t="n">
        <v>0.92</v>
      </c>
      <c r="W34" t="n">
        <v>56.91</v>
      </c>
      <c r="X34" t="n">
        <v>2.24</v>
      </c>
      <c r="Y34" t="n">
        <v>0.5</v>
      </c>
      <c r="Z34" t="n">
        <v>10</v>
      </c>
      <c r="AA34" t="n">
        <v>6075.945600996282</v>
      </c>
      <c r="AB34" t="n">
        <v>8313.376823085358</v>
      </c>
      <c r="AC34" t="n">
        <v>7519.959806987431</v>
      </c>
      <c r="AD34" t="n">
        <v>6075945.600996282</v>
      </c>
      <c r="AE34" t="n">
        <v>8313376.823085358</v>
      </c>
      <c r="AF34" t="n">
        <v>6.907497089468852e-07</v>
      </c>
      <c r="AG34" t="n">
        <v>2.297604166666666</v>
      </c>
      <c r="AH34" t="n">
        <v>7519959.806987431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0.4535</v>
      </c>
      <c r="E35" t="n">
        <v>220.5</v>
      </c>
      <c r="F35" t="n">
        <v>216.72</v>
      </c>
      <c r="G35" t="n">
        <v>265.38</v>
      </c>
      <c r="H35" t="n">
        <v>3.03</v>
      </c>
      <c r="I35" t="n">
        <v>49</v>
      </c>
      <c r="J35" t="n">
        <v>199</v>
      </c>
      <c r="K35" t="n">
        <v>49.1</v>
      </c>
      <c r="L35" t="n">
        <v>34</v>
      </c>
      <c r="M35" t="n">
        <v>32</v>
      </c>
      <c r="N35" t="n">
        <v>40.9</v>
      </c>
      <c r="O35" t="n">
        <v>24777.13</v>
      </c>
      <c r="P35" t="n">
        <v>2231.25</v>
      </c>
      <c r="Q35" t="n">
        <v>3440.96</v>
      </c>
      <c r="R35" t="n">
        <v>381.51</v>
      </c>
      <c r="S35" t="n">
        <v>300.98</v>
      </c>
      <c r="T35" t="n">
        <v>36926.29</v>
      </c>
      <c r="U35" t="n">
        <v>0.79</v>
      </c>
      <c r="V35" t="n">
        <v>0.92</v>
      </c>
      <c r="W35" t="n">
        <v>56.93</v>
      </c>
      <c r="X35" t="n">
        <v>2.2</v>
      </c>
      <c r="Y35" t="n">
        <v>0.5</v>
      </c>
      <c r="Z35" t="n">
        <v>10</v>
      </c>
      <c r="AA35" t="n">
        <v>6050.933964279193</v>
      </c>
      <c r="AB35" t="n">
        <v>8279.154798293497</v>
      </c>
      <c r="AC35" t="n">
        <v>7489.003884210793</v>
      </c>
      <c r="AD35" t="n">
        <v>6050933.964279192</v>
      </c>
      <c r="AE35" t="n">
        <v>8279154.798293497</v>
      </c>
      <c r="AF35" t="n">
        <v>6.909020578019683e-07</v>
      </c>
      <c r="AG35" t="n">
        <v>2.296875</v>
      </c>
      <c r="AH35" t="n">
        <v>7489003.884210793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0.4536</v>
      </c>
      <c r="E36" t="n">
        <v>220.45</v>
      </c>
      <c r="F36" t="n">
        <v>216.71</v>
      </c>
      <c r="G36" t="n">
        <v>270.89</v>
      </c>
      <c r="H36" t="n">
        <v>3.1</v>
      </c>
      <c r="I36" t="n">
        <v>48</v>
      </c>
      <c r="J36" t="n">
        <v>200.56</v>
      </c>
      <c r="K36" t="n">
        <v>49.1</v>
      </c>
      <c r="L36" t="n">
        <v>35</v>
      </c>
      <c r="M36" t="n">
        <v>16</v>
      </c>
      <c r="N36" t="n">
        <v>41.47</v>
      </c>
      <c r="O36" t="n">
        <v>24970.22</v>
      </c>
      <c r="P36" t="n">
        <v>2237.63</v>
      </c>
      <c r="Q36" t="n">
        <v>3440.99</v>
      </c>
      <c r="R36" t="n">
        <v>380.45</v>
      </c>
      <c r="S36" t="n">
        <v>300.98</v>
      </c>
      <c r="T36" t="n">
        <v>36403.71</v>
      </c>
      <c r="U36" t="n">
        <v>0.79</v>
      </c>
      <c r="V36" t="n">
        <v>0.92</v>
      </c>
      <c r="W36" t="n">
        <v>56.95</v>
      </c>
      <c r="X36" t="n">
        <v>2.18</v>
      </c>
      <c r="Y36" t="n">
        <v>0.5</v>
      </c>
      <c r="Z36" t="n">
        <v>10</v>
      </c>
      <c r="AA36" t="n">
        <v>6061.76601738946</v>
      </c>
      <c r="AB36" t="n">
        <v>8293.975691235424</v>
      </c>
      <c r="AC36" t="n">
        <v>7502.410291931596</v>
      </c>
      <c r="AD36" t="n">
        <v>6061766.01738946</v>
      </c>
      <c r="AE36" t="n">
        <v>8293975.691235424</v>
      </c>
      <c r="AF36" t="n">
        <v>6.910544066570514e-07</v>
      </c>
      <c r="AG36" t="n">
        <v>2.296354166666667</v>
      </c>
      <c r="AH36" t="n">
        <v>7502410.291931596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0.4538</v>
      </c>
      <c r="E37" t="n">
        <v>220.38</v>
      </c>
      <c r="F37" t="n">
        <v>216.67</v>
      </c>
      <c r="G37" t="n">
        <v>276.6</v>
      </c>
      <c r="H37" t="n">
        <v>3.16</v>
      </c>
      <c r="I37" t="n">
        <v>47</v>
      </c>
      <c r="J37" t="n">
        <v>202.14</v>
      </c>
      <c r="K37" t="n">
        <v>49.1</v>
      </c>
      <c r="L37" t="n">
        <v>36</v>
      </c>
      <c r="M37" t="n">
        <v>5</v>
      </c>
      <c r="N37" t="n">
        <v>42.04</v>
      </c>
      <c r="O37" t="n">
        <v>25164.09</v>
      </c>
      <c r="P37" t="n">
        <v>2241.79</v>
      </c>
      <c r="Q37" t="n">
        <v>3441.03</v>
      </c>
      <c r="R37" t="n">
        <v>378.61</v>
      </c>
      <c r="S37" t="n">
        <v>300.98</v>
      </c>
      <c r="T37" t="n">
        <v>35487.75</v>
      </c>
      <c r="U37" t="n">
        <v>0.79</v>
      </c>
      <c r="V37" t="n">
        <v>0.92</v>
      </c>
      <c r="W37" t="n">
        <v>56.96</v>
      </c>
      <c r="X37" t="n">
        <v>2.14</v>
      </c>
      <c r="Y37" t="n">
        <v>0.5</v>
      </c>
      <c r="Z37" t="n">
        <v>10</v>
      </c>
      <c r="AA37" t="n">
        <v>6066.753543955087</v>
      </c>
      <c r="AB37" t="n">
        <v>8300.799845116657</v>
      </c>
      <c r="AC37" t="n">
        <v>7508.583158144163</v>
      </c>
      <c r="AD37" t="n">
        <v>6066753.543955087</v>
      </c>
      <c r="AE37" t="n">
        <v>8300799.845116656</v>
      </c>
      <c r="AF37" t="n">
        <v>6.913591043672176e-07</v>
      </c>
      <c r="AG37" t="n">
        <v>2.295625</v>
      </c>
      <c r="AH37" t="n">
        <v>7508583.158144163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0.4538</v>
      </c>
      <c r="E38" t="n">
        <v>220.38</v>
      </c>
      <c r="F38" t="n">
        <v>216.67</v>
      </c>
      <c r="G38" t="n">
        <v>276.6</v>
      </c>
      <c r="H38" t="n">
        <v>3.23</v>
      </c>
      <c r="I38" t="n">
        <v>47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2258.11</v>
      </c>
      <c r="Q38" t="n">
        <v>3440.96</v>
      </c>
      <c r="R38" t="n">
        <v>378.54</v>
      </c>
      <c r="S38" t="n">
        <v>300.98</v>
      </c>
      <c r="T38" t="n">
        <v>35451.79</v>
      </c>
      <c r="U38" t="n">
        <v>0.8</v>
      </c>
      <c r="V38" t="n">
        <v>0.92</v>
      </c>
      <c r="W38" t="n">
        <v>56.96</v>
      </c>
      <c r="X38" t="n">
        <v>2.14</v>
      </c>
      <c r="Y38" t="n">
        <v>0.5</v>
      </c>
      <c r="Z38" t="n">
        <v>10</v>
      </c>
      <c r="AA38" t="n">
        <v>6098.066990870119</v>
      </c>
      <c r="AB38" t="n">
        <v>8343.644284637588</v>
      </c>
      <c r="AC38" t="n">
        <v>7547.338584489764</v>
      </c>
      <c r="AD38" t="n">
        <v>6098066.990870119</v>
      </c>
      <c r="AE38" t="n">
        <v>8343644.284637588</v>
      </c>
      <c r="AF38" t="n">
        <v>6.913591043672176e-07</v>
      </c>
      <c r="AG38" t="n">
        <v>2.295625</v>
      </c>
      <c r="AH38" t="n">
        <v>7547338.584489764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0.4538</v>
      </c>
      <c r="E39" t="n">
        <v>220.38</v>
      </c>
      <c r="F39" t="n">
        <v>216.67</v>
      </c>
      <c r="G39" t="n">
        <v>276.6</v>
      </c>
      <c r="H39" t="n">
        <v>3.29</v>
      </c>
      <c r="I39" t="n">
        <v>47</v>
      </c>
      <c r="J39" t="n">
        <v>205.3</v>
      </c>
      <c r="K39" t="n">
        <v>49.1</v>
      </c>
      <c r="L39" t="n">
        <v>38</v>
      </c>
      <c r="M39" t="n">
        <v>1</v>
      </c>
      <c r="N39" t="n">
        <v>43.2</v>
      </c>
      <c r="O39" t="n">
        <v>25554.32</v>
      </c>
      <c r="P39" t="n">
        <v>2273.58</v>
      </c>
      <c r="Q39" t="n">
        <v>3440.98</v>
      </c>
      <c r="R39" t="n">
        <v>378.58</v>
      </c>
      <c r="S39" t="n">
        <v>300.98</v>
      </c>
      <c r="T39" t="n">
        <v>35470.8</v>
      </c>
      <c r="U39" t="n">
        <v>0.8</v>
      </c>
      <c r="V39" t="n">
        <v>0.92</v>
      </c>
      <c r="W39" t="n">
        <v>56.96</v>
      </c>
      <c r="X39" t="n">
        <v>2.14</v>
      </c>
      <c r="Y39" t="n">
        <v>0.5</v>
      </c>
      <c r="Z39" t="n">
        <v>10</v>
      </c>
      <c r="AA39" t="n">
        <v>6127.749529091662</v>
      </c>
      <c r="AB39" t="n">
        <v>8384.257242933472</v>
      </c>
      <c r="AC39" t="n">
        <v>7584.07549904653</v>
      </c>
      <c r="AD39" t="n">
        <v>6127749.529091662</v>
      </c>
      <c r="AE39" t="n">
        <v>8384257.242933472</v>
      </c>
      <c r="AF39" t="n">
        <v>6.913591043672176e-07</v>
      </c>
      <c r="AG39" t="n">
        <v>2.295625</v>
      </c>
      <c r="AH39" t="n">
        <v>7584075.499046531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0.4538</v>
      </c>
      <c r="E40" t="n">
        <v>220.38</v>
      </c>
      <c r="F40" t="n">
        <v>216.67</v>
      </c>
      <c r="G40" t="n">
        <v>276.6</v>
      </c>
      <c r="H40" t="n">
        <v>3.35</v>
      </c>
      <c r="I40" t="n">
        <v>47</v>
      </c>
      <c r="J40" t="n">
        <v>206.89</v>
      </c>
      <c r="K40" t="n">
        <v>49.1</v>
      </c>
      <c r="L40" t="n">
        <v>39</v>
      </c>
      <c r="M40" t="n">
        <v>0</v>
      </c>
      <c r="N40" t="n">
        <v>43.8</v>
      </c>
      <c r="O40" t="n">
        <v>25750.58</v>
      </c>
      <c r="P40" t="n">
        <v>2289.18</v>
      </c>
      <c r="Q40" t="n">
        <v>3440.96</v>
      </c>
      <c r="R40" t="n">
        <v>378.57</v>
      </c>
      <c r="S40" t="n">
        <v>300.98</v>
      </c>
      <c r="T40" t="n">
        <v>35469.22</v>
      </c>
      <c r="U40" t="n">
        <v>0.8</v>
      </c>
      <c r="V40" t="n">
        <v>0.92</v>
      </c>
      <c r="W40" t="n">
        <v>56.96</v>
      </c>
      <c r="X40" t="n">
        <v>2.14</v>
      </c>
      <c r="Y40" t="n">
        <v>0.5</v>
      </c>
      <c r="Z40" t="n">
        <v>10</v>
      </c>
      <c r="AA40" t="n">
        <v>6157.681500407503</v>
      </c>
      <c r="AB40" t="n">
        <v>8425.211486593185</v>
      </c>
      <c r="AC40" t="n">
        <v>7621.121127171003</v>
      </c>
      <c r="AD40" t="n">
        <v>6157681.500407503</v>
      </c>
      <c r="AE40" t="n">
        <v>8425211.486593185</v>
      </c>
      <c r="AF40" t="n">
        <v>6.913591043672176e-07</v>
      </c>
      <c r="AG40" t="n">
        <v>2.295625</v>
      </c>
      <c r="AH40" t="n">
        <v>7621121.127171002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0.1651</v>
      </c>
      <c r="E2" t="n">
        <v>605.63</v>
      </c>
      <c r="F2" t="n">
        <v>438.93</v>
      </c>
      <c r="G2" t="n">
        <v>5.97</v>
      </c>
      <c r="H2" t="n">
        <v>0.1</v>
      </c>
      <c r="I2" t="n">
        <v>4412</v>
      </c>
      <c r="J2" t="n">
        <v>185.69</v>
      </c>
      <c r="K2" t="n">
        <v>53.44</v>
      </c>
      <c r="L2" t="n">
        <v>1</v>
      </c>
      <c r="M2" t="n">
        <v>4410</v>
      </c>
      <c r="N2" t="n">
        <v>36.26</v>
      </c>
      <c r="O2" t="n">
        <v>23136.14</v>
      </c>
      <c r="P2" t="n">
        <v>5988.43</v>
      </c>
      <c r="Q2" t="n">
        <v>3447.12</v>
      </c>
      <c r="R2" t="n">
        <v>7937.54</v>
      </c>
      <c r="S2" t="n">
        <v>300.98</v>
      </c>
      <c r="T2" t="n">
        <v>3793125.6</v>
      </c>
      <c r="U2" t="n">
        <v>0.04</v>
      </c>
      <c r="V2" t="n">
        <v>0.46</v>
      </c>
      <c r="W2" t="n">
        <v>64.18000000000001</v>
      </c>
      <c r="X2" t="n">
        <v>224.18</v>
      </c>
      <c r="Y2" t="n">
        <v>0.5</v>
      </c>
      <c r="Z2" t="n">
        <v>10</v>
      </c>
      <c r="AA2" t="n">
        <v>42365.34107508213</v>
      </c>
      <c r="AB2" t="n">
        <v>57966.12868587001</v>
      </c>
      <c r="AC2" t="n">
        <v>52433.92272006071</v>
      </c>
      <c r="AD2" t="n">
        <v>42365341.07508214</v>
      </c>
      <c r="AE2" t="n">
        <v>57966128.68587001</v>
      </c>
      <c r="AF2" t="n">
        <v>2.427805948384262e-07</v>
      </c>
      <c r="AG2" t="n">
        <v>6.308645833333333</v>
      </c>
      <c r="AH2" t="n">
        <v>52433922.72006071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0.2996</v>
      </c>
      <c r="E3" t="n">
        <v>333.81</v>
      </c>
      <c r="F3" t="n">
        <v>279.83</v>
      </c>
      <c r="G3" t="n">
        <v>12.13</v>
      </c>
      <c r="H3" t="n">
        <v>0.19</v>
      </c>
      <c r="I3" t="n">
        <v>1384</v>
      </c>
      <c r="J3" t="n">
        <v>187.21</v>
      </c>
      <c r="K3" t="n">
        <v>53.44</v>
      </c>
      <c r="L3" t="n">
        <v>2</v>
      </c>
      <c r="M3" t="n">
        <v>1382</v>
      </c>
      <c r="N3" t="n">
        <v>36.77</v>
      </c>
      <c r="O3" t="n">
        <v>23322.88</v>
      </c>
      <c r="P3" t="n">
        <v>3818.46</v>
      </c>
      <c r="Q3" t="n">
        <v>3442.74</v>
      </c>
      <c r="R3" t="n">
        <v>2518.66</v>
      </c>
      <c r="S3" t="n">
        <v>300.98</v>
      </c>
      <c r="T3" t="n">
        <v>1098827.12</v>
      </c>
      <c r="U3" t="n">
        <v>0.12</v>
      </c>
      <c r="V3" t="n">
        <v>0.71</v>
      </c>
      <c r="W3" t="n">
        <v>59.13</v>
      </c>
      <c r="X3" t="n">
        <v>65.23</v>
      </c>
      <c r="Y3" t="n">
        <v>0.5</v>
      </c>
      <c r="Z3" t="n">
        <v>10</v>
      </c>
      <c r="AA3" t="n">
        <v>14890.56903666125</v>
      </c>
      <c r="AB3" t="n">
        <v>20373.93348150351</v>
      </c>
      <c r="AC3" t="n">
        <v>18429.47386502329</v>
      </c>
      <c r="AD3" t="n">
        <v>14890569.03666125</v>
      </c>
      <c r="AE3" t="n">
        <v>20373933.48150351</v>
      </c>
      <c r="AF3" t="n">
        <v>4.405636960241823e-07</v>
      </c>
      <c r="AG3" t="n">
        <v>3.4771875</v>
      </c>
      <c r="AH3" t="n">
        <v>18429473.86502329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0.349</v>
      </c>
      <c r="E4" t="n">
        <v>286.51</v>
      </c>
      <c r="F4" t="n">
        <v>253.14</v>
      </c>
      <c r="G4" t="n">
        <v>18.3</v>
      </c>
      <c r="H4" t="n">
        <v>0.28</v>
      </c>
      <c r="I4" t="n">
        <v>830</v>
      </c>
      <c r="J4" t="n">
        <v>188.73</v>
      </c>
      <c r="K4" t="n">
        <v>53.44</v>
      </c>
      <c r="L4" t="n">
        <v>3</v>
      </c>
      <c r="M4" t="n">
        <v>828</v>
      </c>
      <c r="N4" t="n">
        <v>37.29</v>
      </c>
      <c r="O4" t="n">
        <v>23510.33</v>
      </c>
      <c r="P4" t="n">
        <v>3448.71</v>
      </c>
      <c r="Q4" t="n">
        <v>3441.79</v>
      </c>
      <c r="R4" t="n">
        <v>1614.89</v>
      </c>
      <c r="S4" t="n">
        <v>300.98</v>
      </c>
      <c r="T4" t="n">
        <v>649711.1899999999</v>
      </c>
      <c r="U4" t="n">
        <v>0.19</v>
      </c>
      <c r="V4" t="n">
        <v>0.79</v>
      </c>
      <c r="W4" t="n">
        <v>58.18</v>
      </c>
      <c r="X4" t="n">
        <v>38.58</v>
      </c>
      <c r="Y4" t="n">
        <v>0.5</v>
      </c>
      <c r="Z4" t="n">
        <v>10</v>
      </c>
      <c r="AA4" t="n">
        <v>11551.03255858063</v>
      </c>
      <c r="AB4" t="n">
        <v>15804.63234224195</v>
      </c>
      <c r="AC4" t="n">
        <v>14296.26041343859</v>
      </c>
      <c r="AD4" t="n">
        <v>11551032.55858063</v>
      </c>
      <c r="AE4" t="n">
        <v>15804632.34224195</v>
      </c>
      <c r="AF4" t="n">
        <v>5.132067086530027e-07</v>
      </c>
      <c r="AG4" t="n">
        <v>2.984479166666667</v>
      </c>
      <c r="AH4" t="n">
        <v>14296260.41343859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0.3753</v>
      </c>
      <c r="E5" t="n">
        <v>266.46</v>
      </c>
      <c r="F5" t="n">
        <v>241.92</v>
      </c>
      <c r="G5" t="n">
        <v>24.48</v>
      </c>
      <c r="H5" t="n">
        <v>0.37</v>
      </c>
      <c r="I5" t="n">
        <v>593</v>
      </c>
      <c r="J5" t="n">
        <v>190.25</v>
      </c>
      <c r="K5" t="n">
        <v>53.44</v>
      </c>
      <c r="L5" t="n">
        <v>4</v>
      </c>
      <c r="M5" t="n">
        <v>591</v>
      </c>
      <c r="N5" t="n">
        <v>37.82</v>
      </c>
      <c r="O5" t="n">
        <v>23698.48</v>
      </c>
      <c r="P5" t="n">
        <v>3289.14</v>
      </c>
      <c r="Q5" t="n">
        <v>3441.54</v>
      </c>
      <c r="R5" t="n">
        <v>1234.67</v>
      </c>
      <c r="S5" t="n">
        <v>300.98</v>
      </c>
      <c r="T5" t="n">
        <v>460788.55</v>
      </c>
      <c r="U5" t="n">
        <v>0.24</v>
      </c>
      <c r="V5" t="n">
        <v>0.83</v>
      </c>
      <c r="W5" t="n">
        <v>57.8</v>
      </c>
      <c r="X5" t="n">
        <v>27.37</v>
      </c>
      <c r="Y5" t="n">
        <v>0.5</v>
      </c>
      <c r="Z5" t="n">
        <v>10</v>
      </c>
      <c r="AA5" t="n">
        <v>10250.4599041323</v>
      </c>
      <c r="AB5" t="n">
        <v>14025.13145920962</v>
      </c>
      <c r="AC5" t="n">
        <v>12686.59259713775</v>
      </c>
      <c r="AD5" t="n">
        <v>10250459.9041323</v>
      </c>
      <c r="AE5" t="n">
        <v>14025131.45920962</v>
      </c>
      <c r="AF5" t="n">
        <v>5.518810250930428e-07</v>
      </c>
      <c r="AG5" t="n">
        <v>2.775625</v>
      </c>
      <c r="AH5" t="n">
        <v>12686592.59713775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0.3916</v>
      </c>
      <c r="E6" t="n">
        <v>255.36</v>
      </c>
      <c r="F6" t="n">
        <v>235.74</v>
      </c>
      <c r="G6" t="n">
        <v>30.68</v>
      </c>
      <c r="H6" t="n">
        <v>0.46</v>
      </c>
      <c r="I6" t="n">
        <v>461</v>
      </c>
      <c r="J6" t="n">
        <v>191.78</v>
      </c>
      <c r="K6" t="n">
        <v>53.44</v>
      </c>
      <c r="L6" t="n">
        <v>5</v>
      </c>
      <c r="M6" t="n">
        <v>459</v>
      </c>
      <c r="N6" t="n">
        <v>38.35</v>
      </c>
      <c r="O6" t="n">
        <v>23887.36</v>
      </c>
      <c r="P6" t="n">
        <v>3198.64</v>
      </c>
      <c r="Q6" t="n">
        <v>3441.5</v>
      </c>
      <c r="R6" t="n">
        <v>1024.83</v>
      </c>
      <c r="S6" t="n">
        <v>300.98</v>
      </c>
      <c r="T6" t="n">
        <v>356527.59</v>
      </c>
      <c r="U6" t="n">
        <v>0.29</v>
      </c>
      <c r="V6" t="n">
        <v>0.85</v>
      </c>
      <c r="W6" t="n">
        <v>57.59</v>
      </c>
      <c r="X6" t="n">
        <v>21.19</v>
      </c>
      <c r="Y6" t="n">
        <v>0.5</v>
      </c>
      <c r="Z6" t="n">
        <v>10</v>
      </c>
      <c r="AA6" t="n">
        <v>9558.75757913278</v>
      </c>
      <c r="AB6" t="n">
        <v>13078.71382239233</v>
      </c>
      <c r="AC6" t="n">
        <v>11830.49973127285</v>
      </c>
      <c r="AD6" t="n">
        <v>9558757.57913278</v>
      </c>
      <c r="AE6" t="n">
        <v>13078713.82239233</v>
      </c>
      <c r="AF6" t="n">
        <v>5.758502782478965e-07</v>
      </c>
      <c r="AG6" t="n">
        <v>2.66</v>
      </c>
      <c r="AH6" t="n">
        <v>11830499.73127285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0.4027</v>
      </c>
      <c r="E7" t="n">
        <v>248.31</v>
      </c>
      <c r="F7" t="n">
        <v>231.81</v>
      </c>
      <c r="G7" t="n">
        <v>36.89</v>
      </c>
      <c r="H7" t="n">
        <v>0.55</v>
      </c>
      <c r="I7" t="n">
        <v>377</v>
      </c>
      <c r="J7" t="n">
        <v>193.32</v>
      </c>
      <c r="K7" t="n">
        <v>53.44</v>
      </c>
      <c r="L7" t="n">
        <v>6</v>
      </c>
      <c r="M7" t="n">
        <v>375</v>
      </c>
      <c r="N7" t="n">
        <v>38.89</v>
      </c>
      <c r="O7" t="n">
        <v>24076.95</v>
      </c>
      <c r="P7" t="n">
        <v>3138.11</v>
      </c>
      <c r="Q7" t="n">
        <v>3441.33</v>
      </c>
      <c r="R7" t="n">
        <v>892.6900000000001</v>
      </c>
      <c r="S7" t="n">
        <v>300.98</v>
      </c>
      <c r="T7" t="n">
        <v>290879.69</v>
      </c>
      <c r="U7" t="n">
        <v>0.34</v>
      </c>
      <c r="V7" t="n">
        <v>0.86</v>
      </c>
      <c r="W7" t="n">
        <v>57.44</v>
      </c>
      <c r="X7" t="n">
        <v>17.26</v>
      </c>
      <c r="Y7" t="n">
        <v>0.5</v>
      </c>
      <c r="Z7" t="n">
        <v>10</v>
      </c>
      <c r="AA7" t="n">
        <v>9124.945736162983</v>
      </c>
      <c r="AB7" t="n">
        <v>12485.15332041323</v>
      </c>
      <c r="AC7" t="n">
        <v>11293.58781053526</v>
      </c>
      <c r="AD7" t="n">
        <v>9124945.736162983</v>
      </c>
      <c r="AE7" t="n">
        <v>12485153.32041323</v>
      </c>
      <c r="AF7" t="n">
        <v>5.921728984944533e-07</v>
      </c>
      <c r="AG7" t="n">
        <v>2.5865625</v>
      </c>
      <c r="AH7" t="n">
        <v>11293587.81053526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0.4107</v>
      </c>
      <c r="E8" t="n">
        <v>243.48</v>
      </c>
      <c r="F8" t="n">
        <v>229.14</v>
      </c>
      <c r="G8" t="n">
        <v>43.1</v>
      </c>
      <c r="H8" t="n">
        <v>0.64</v>
      </c>
      <c r="I8" t="n">
        <v>319</v>
      </c>
      <c r="J8" t="n">
        <v>194.86</v>
      </c>
      <c r="K8" t="n">
        <v>53.44</v>
      </c>
      <c r="L8" t="n">
        <v>7</v>
      </c>
      <c r="M8" t="n">
        <v>317</v>
      </c>
      <c r="N8" t="n">
        <v>39.43</v>
      </c>
      <c r="O8" t="n">
        <v>24267.28</v>
      </c>
      <c r="P8" t="n">
        <v>3094.89</v>
      </c>
      <c r="Q8" t="n">
        <v>3441.35</v>
      </c>
      <c r="R8" t="n">
        <v>802.49</v>
      </c>
      <c r="S8" t="n">
        <v>300.98</v>
      </c>
      <c r="T8" t="n">
        <v>246065.77</v>
      </c>
      <c r="U8" t="n">
        <v>0.38</v>
      </c>
      <c r="V8" t="n">
        <v>0.87</v>
      </c>
      <c r="W8" t="n">
        <v>57.33</v>
      </c>
      <c r="X8" t="n">
        <v>14.6</v>
      </c>
      <c r="Y8" t="n">
        <v>0.5</v>
      </c>
      <c r="Z8" t="n">
        <v>10</v>
      </c>
      <c r="AA8" t="n">
        <v>8829.289606294406</v>
      </c>
      <c r="AB8" t="n">
        <v>12080.62356009912</v>
      </c>
      <c r="AC8" t="n">
        <v>10927.66580278447</v>
      </c>
      <c r="AD8" t="n">
        <v>8829289.606294405</v>
      </c>
      <c r="AE8" t="n">
        <v>12080623.56009912</v>
      </c>
      <c r="AF8" t="n">
        <v>6.039369491226025e-07</v>
      </c>
      <c r="AG8" t="n">
        <v>2.53625</v>
      </c>
      <c r="AH8" t="n">
        <v>10927665.80278447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0.417</v>
      </c>
      <c r="E9" t="n">
        <v>239.82</v>
      </c>
      <c r="F9" t="n">
        <v>227.08</v>
      </c>
      <c r="G9" t="n">
        <v>49.37</v>
      </c>
      <c r="H9" t="n">
        <v>0.72</v>
      </c>
      <c r="I9" t="n">
        <v>276</v>
      </c>
      <c r="J9" t="n">
        <v>196.41</v>
      </c>
      <c r="K9" t="n">
        <v>53.44</v>
      </c>
      <c r="L9" t="n">
        <v>8</v>
      </c>
      <c r="M9" t="n">
        <v>274</v>
      </c>
      <c r="N9" t="n">
        <v>39.98</v>
      </c>
      <c r="O9" t="n">
        <v>24458.36</v>
      </c>
      <c r="P9" t="n">
        <v>3061.19</v>
      </c>
      <c r="Q9" t="n">
        <v>3441.12</v>
      </c>
      <c r="R9" t="n">
        <v>733.03</v>
      </c>
      <c r="S9" t="n">
        <v>300.98</v>
      </c>
      <c r="T9" t="n">
        <v>211551.24</v>
      </c>
      <c r="U9" t="n">
        <v>0.41</v>
      </c>
      <c r="V9" t="n">
        <v>0.88</v>
      </c>
      <c r="W9" t="n">
        <v>57.26</v>
      </c>
      <c r="X9" t="n">
        <v>12.55</v>
      </c>
      <c r="Y9" t="n">
        <v>0.5</v>
      </c>
      <c r="Z9" t="n">
        <v>10</v>
      </c>
      <c r="AA9" t="n">
        <v>8605.559980933356</v>
      </c>
      <c r="AB9" t="n">
        <v>11774.50681642566</v>
      </c>
      <c r="AC9" t="n">
        <v>10650.76441148966</v>
      </c>
      <c r="AD9" t="n">
        <v>8605559.980933357</v>
      </c>
      <c r="AE9" t="n">
        <v>11774506.81642566</v>
      </c>
      <c r="AF9" t="n">
        <v>6.132011389922698e-07</v>
      </c>
      <c r="AG9" t="n">
        <v>2.498125</v>
      </c>
      <c r="AH9" t="n">
        <v>10650764.41148966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0.4218</v>
      </c>
      <c r="E10" t="n">
        <v>237.1</v>
      </c>
      <c r="F10" t="n">
        <v>225.59</v>
      </c>
      <c r="G10" t="n">
        <v>55.7</v>
      </c>
      <c r="H10" t="n">
        <v>0.8100000000000001</v>
      </c>
      <c r="I10" t="n">
        <v>243</v>
      </c>
      <c r="J10" t="n">
        <v>197.97</v>
      </c>
      <c r="K10" t="n">
        <v>53.44</v>
      </c>
      <c r="L10" t="n">
        <v>9</v>
      </c>
      <c r="M10" t="n">
        <v>241</v>
      </c>
      <c r="N10" t="n">
        <v>40.53</v>
      </c>
      <c r="O10" t="n">
        <v>24650.18</v>
      </c>
      <c r="P10" t="n">
        <v>3033.73</v>
      </c>
      <c r="Q10" t="n">
        <v>3441.24</v>
      </c>
      <c r="R10" t="n">
        <v>682.61</v>
      </c>
      <c r="S10" t="n">
        <v>300.98</v>
      </c>
      <c r="T10" t="n">
        <v>186506.05</v>
      </c>
      <c r="U10" t="n">
        <v>0.44</v>
      </c>
      <c r="V10" t="n">
        <v>0.89</v>
      </c>
      <c r="W10" t="n">
        <v>57.21</v>
      </c>
      <c r="X10" t="n">
        <v>11.05</v>
      </c>
      <c r="Y10" t="n">
        <v>0.5</v>
      </c>
      <c r="Z10" t="n">
        <v>10</v>
      </c>
      <c r="AA10" t="n">
        <v>8436.665914628944</v>
      </c>
      <c r="AB10" t="n">
        <v>11543.41850382762</v>
      </c>
      <c r="AC10" t="n">
        <v>10441.7308431115</v>
      </c>
      <c r="AD10" t="n">
        <v>8436665.914628943</v>
      </c>
      <c r="AE10" t="n">
        <v>11543418.50382762</v>
      </c>
      <c r="AF10" t="n">
        <v>6.202595693691592e-07</v>
      </c>
      <c r="AG10" t="n">
        <v>2.469791666666667</v>
      </c>
      <c r="AH10" t="n">
        <v>10441730.8431115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0.4256</v>
      </c>
      <c r="E11" t="n">
        <v>234.95</v>
      </c>
      <c r="F11" t="n">
        <v>224.4</v>
      </c>
      <c r="G11" t="n">
        <v>62.05</v>
      </c>
      <c r="H11" t="n">
        <v>0.89</v>
      </c>
      <c r="I11" t="n">
        <v>217</v>
      </c>
      <c r="J11" t="n">
        <v>199.53</v>
      </c>
      <c r="K11" t="n">
        <v>53.44</v>
      </c>
      <c r="L11" t="n">
        <v>10</v>
      </c>
      <c r="M11" t="n">
        <v>215</v>
      </c>
      <c r="N11" t="n">
        <v>41.1</v>
      </c>
      <c r="O11" t="n">
        <v>24842.77</v>
      </c>
      <c r="P11" t="n">
        <v>3011.22</v>
      </c>
      <c r="Q11" t="n">
        <v>3441.23</v>
      </c>
      <c r="R11" t="n">
        <v>641.36</v>
      </c>
      <c r="S11" t="n">
        <v>300.98</v>
      </c>
      <c r="T11" t="n">
        <v>166014.02</v>
      </c>
      <c r="U11" t="n">
        <v>0.47</v>
      </c>
      <c r="V11" t="n">
        <v>0.89</v>
      </c>
      <c r="W11" t="n">
        <v>57.19</v>
      </c>
      <c r="X11" t="n">
        <v>9.859999999999999</v>
      </c>
      <c r="Y11" t="n">
        <v>0.5</v>
      </c>
      <c r="Z11" t="n">
        <v>10</v>
      </c>
      <c r="AA11" t="n">
        <v>8303.982586703003</v>
      </c>
      <c r="AB11" t="n">
        <v>11361.87532098403</v>
      </c>
      <c r="AC11" t="n">
        <v>10277.51388684105</v>
      </c>
      <c r="AD11" t="n">
        <v>8303982.586703002</v>
      </c>
      <c r="AE11" t="n">
        <v>11361875.32098403</v>
      </c>
      <c r="AF11" t="n">
        <v>6.2584749341753e-07</v>
      </c>
      <c r="AG11" t="n">
        <v>2.447395833333333</v>
      </c>
      <c r="AH11" t="n">
        <v>10277513.88684105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0.4288</v>
      </c>
      <c r="E12" t="n">
        <v>233.21</v>
      </c>
      <c r="F12" t="n">
        <v>223.44</v>
      </c>
      <c r="G12" t="n">
        <v>68.40000000000001</v>
      </c>
      <c r="H12" t="n">
        <v>0.97</v>
      </c>
      <c r="I12" t="n">
        <v>196</v>
      </c>
      <c r="J12" t="n">
        <v>201.1</v>
      </c>
      <c r="K12" t="n">
        <v>53.44</v>
      </c>
      <c r="L12" t="n">
        <v>11</v>
      </c>
      <c r="M12" t="n">
        <v>194</v>
      </c>
      <c r="N12" t="n">
        <v>41.66</v>
      </c>
      <c r="O12" t="n">
        <v>25036.12</v>
      </c>
      <c r="P12" t="n">
        <v>2992.44</v>
      </c>
      <c r="Q12" t="n">
        <v>3441.14</v>
      </c>
      <c r="R12" t="n">
        <v>609.49</v>
      </c>
      <c r="S12" t="n">
        <v>300.98</v>
      </c>
      <c r="T12" t="n">
        <v>150184.06</v>
      </c>
      <c r="U12" t="n">
        <v>0.49</v>
      </c>
      <c r="V12" t="n">
        <v>0.89</v>
      </c>
      <c r="W12" t="n">
        <v>57.14</v>
      </c>
      <c r="X12" t="n">
        <v>8.91</v>
      </c>
      <c r="Y12" t="n">
        <v>0.5</v>
      </c>
      <c r="Z12" t="n">
        <v>10</v>
      </c>
      <c r="AA12" t="n">
        <v>8194.828986276108</v>
      </c>
      <c r="AB12" t="n">
        <v>11212.52654936296</v>
      </c>
      <c r="AC12" t="n">
        <v>10142.41875237118</v>
      </c>
      <c r="AD12" t="n">
        <v>8194828.986276109</v>
      </c>
      <c r="AE12" t="n">
        <v>11212526.54936296</v>
      </c>
      <c r="AF12" t="n">
        <v>6.305531136687897e-07</v>
      </c>
      <c r="AG12" t="n">
        <v>2.429270833333333</v>
      </c>
      <c r="AH12" t="n">
        <v>10142418.75237118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0.4314</v>
      </c>
      <c r="E13" t="n">
        <v>231.81</v>
      </c>
      <c r="F13" t="n">
        <v>222.67</v>
      </c>
      <c r="G13" t="n">
        <v>74.64</v>
      </c>
      <c r="H13" t="n">
        <v>1.05</v>
      </c>
      <c r="I13" t="n">
        <v>179</v>
      </c>
      <c r="J13" t="n">
        <v>202.67</v>
      </c>
      <c r="K13" t="n">
        <v>53.44</v>
      </c>
      <c r="L13" t="n">
        <v>12</v>
      </c>
      <c r="M13" t="n">
        <v>177</v>
      </c>
      <c r="N13" t="n">
        <v>42.24</v>
      </c>
      <c r="O13" t="n">
        <v>25230.25</v>
      </c>
      <c r="P13" t="n">
        <v>2974.9</v>
      </c>
      <c r="Q13" t="n">
        <v>3440.99</v>
      </c>
      <c r="R13" t="n">
        <v>583.39</v>
      </c>
      <c r="S13" t="n">
        <v>300.98</v>
      </c>
      <c r="T13" t="n">
        <v>137217.27</v>
      </c>
      <c r="U13" t="n">
        <v>0.52</v>
      </c>
      <c r="V13" t="n">
        <v>0.9</v>
      </c>
      <c r="W13" t="n">
        <v>57.12</v>
      </c>
      <c r="X13" t="n">
        <v>8.140000000000001</v>
      </c>
      <c r="Y13" t="n">
        <v>0.5</v>
      </c>
      <c r="Z13" t="n">
        <v>10</v>
      </c>
      <c r="AA13" t="n">
        <v>8102.823381646273</v>
      </c>
      <c r="AB13" t="n">
        <v>11086.6404221076</v>
      </c>
      <c r="AC13" t="n">
        <v>10028.5470204188</v>
      </c>
      <c r="AD13" t="n">
        <v>8102823.381646273</v>
      </c>
      <c r="AE13" t="n">
        <v>11086640.4221076</v>
      </c>
      <c r="AF13" t="n">
        <v>6.343764301229381e-07</v>
      </c>
      <c r="AG13" t="n">
        <v>2.4146875</v>
      </c>
      <c r="AH13" t="n">
        <v>10028547.02041879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0.4338</v>
      </c>
      <c r="E14" t="n">
        <v>230.52</v>
      </c>
      <c r="F14" t="n">
        <v>221.94</v>
      </c>
      <c r="G14" t="n">
        <v>81.2</v>
      </c>
      <c r="H14" t="n">
        <v>1.13</v>
      </c>
      <c r="I14" t="n">
        <v>164</v>
      </c>
      <c r="J14" t="n">
        <v>204.25</v>
      </c>
      <c r="K14" t="n">
        <v>53.44</v>
      </c>
      <c r="L14" t="n">
        <v>13</v>
      </c>
      <c r="M14" t="n">
        <v>162</v>
      </c>
      <c r="N14" t="n">
        <v>42.82</v>
      </c>
      <c r="O14" t="n">
        <v>25425.3</v>
      </c>
      <c r="P14" t="n">
        <v>2958.27</v>
      </c>
      <c r="Q14" t="n">
        <v>3441.05</v>
      </c>
      <c r="R14" t="n">
        <v>559.27</v>
      </c>
      <c r="S14" t="n">
        <v>300.98</v>
      </c>
      <c r="T14" t="n">
        <v>125232.01</v>
      </c>
      <c r="U14" t="n">
        <v>0.54</v>
      </c>
      <c r="V14" t="n">
        <v>0.9</v>
      </c>
      <c r="W14" t="n">
        <v>57.08</v>
      </c>
      <c r="X14" t="n">
        <v>7.41</v>
      </c>
      <c r="Y14" t="n">
        <v>0.5</v>
      </c>
      <c r="Z14" t="n">
        <v>10</v>
      </c>
      <c r="AA14" t="n">
        <v>8017.812556001139</v>
      </c>
      <c r="AB14" t="n">
        <v>10970.32486004699</v>
      </c>
      <c r="AC14" t="n">
        <v>9923.332452351333</v>
      </c>
      <c r="AD14" t="n">
        <v>8017812.55600114</v>
      </c>
      <c r="AE14" t="n">
        <v>10970324.86004699</v>
      </c>
      <c r="AF14" t="n">
        <v>6.379056453113829e-07</v>
      </c>
      <c r="AG14" t="n">
        <v>2.40125</v>
      </c>
      <c r="AH14" t="n">
        <v>9923332.452351334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0.4356</v>
      </c>
      <c r="E15" t="n">
        <v>229.55</v>
      </c>
      <c r="F15" t="n">
        <v>221.42</v>
      </c>
      <c r="G15" t="n">
        <v>87.40000000000001</v>
      </c>
      <c r="H15" t="n">
        <v>1.21</v>
      </c>
      <c r="I15" t="n">
        <v>152</v>
      </c>
      <c r="J15" t="n">
        <v>205.84</v>
      </c>
      <c r="K15" t="n">
        <v>53.44</v>
      </c>
      <c r="L15" t="n">
        <v>14</v>
      </c>
      <c r="M15" t="n">
        <v>150</v>
      </c>
      <c r="N15" t="n">
        <v>43.4</v>
      </c>
      <c r="O15" t="n">
        <v>25621.03</v>
      </c>
      <c r="P15" t="n">
        <v>2945.55</v>
      </c>
      <c r="Q15" t="n">
        <v>3441.12</v>
      </c>
      <c r="R15" t="n">
        <v>541.28</v>
      </c>
      <c r="S15" t="n">
        <v>300.98</v>
      </c>
      <c r="T15" t="n">
        <v>116299.47</v>
      </c>
      <c r="U15" t="n">
        <v>0.5600000000000001</v>
      </c>
      <c r="V15" t="n">
        <v>0.9</v>
      </c>
      <c r="W15" t="n">
        <v>57.07</v>
      </c>
      <c r="X15" t="n">
        <v>6.89</v>
      </c>
      <c r="Y15" t="n">
        <v>0.5</v>
      </c>
      <c r="Z15" t="n">
        <v>10</v>
      </c>
      <c r="AA15" t="n">
        <v>7954.429664398766</v>
      </c>
      <c r="AB15" t="n">
        <v>10883.60159150079</v>
      </c>
      <c r="AC15" t="n">
        <v>9844.885930838313</v>
      </c>
      <c r="AD15" t="n">
        <v>7954429.664398766</v>
      </c>
      <c r="AE15" t="n">
        <v>10883601.59150079</v>
      </c>
      <c r="AF15" t="n">
        <v>6.405525567027163e-07</v>
      </c>
      <c r="AG15" t="n">
        <v>2.391145833333333</v>
      </c>
      <c r="AH15" t="n">
        <v>9844885.930838313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0.4374</v>
      </c>
      <c r="E16" t="n">
        <v>228.64</v>
      </c>
      <c r="F16" t="n">
        <v>220.93</v>
      </c>
      <c r="G16" t="n">
        <v>94.01000000000001</v>
      </c>
      <c r="H16" t="n">
        <v>1.28</v>
      </c>
      <c r="I16" t="n">
        <v>141</v>
      </c>
      <c r="J16" t="n">
        <v>207.43</v>
      </c>
      <c r="K16" t="n">
        <v>53.44</v>
      </c>
      <c r="L16" t="n">
        <v>15</v>
      </c>
      <c r="M16" t="n">
        <v>139</v>
      </c>
      <c r="N16" t="n">
        <v>44</v>
      </c>
      <c r="O16" t="n">
        <v>25817.56</v>
      </c>
      <c r="P16" t="n">
        <v>2931.63</v>
      </c>
      <c r="Q16" t="n">
        <v>3441.05</v>
      </c>
      <c r="R16" t="n">
        <v>524.96</v>
      </c>
      <c r="S16" t="n">
        <v>300.98</v>
      </c>
      <c r="T16" t="n">
        <v>108191.11</v>
      </c>
      <c r="U16" t="n">
        <v>0.57</v>
      </c>
      <c r="V16" t="n">
        <v>0.9</v>
      </c>
      <c r="W16" t="n">
        <v>57.05</v>
      </c>
      <c r="X16" t="n">
        <v>6.4</v>
      </c>
      <c r="Y16" t="n">
        <v>0.5</v>
      </c>
      <c r="Z16" t="n">
        <v>10</v>
      </c>
      <c r="AA16" t="n">
        <v>7889.458911874787</v>
      </c>
      <c r="AB16" t="n">
        <v>10794.70574159017</v>
      </c>
      <c r="AC16" t="n">
        <v>9764.474176077054</v>
      </c>
      <c r="AD16" t="n">
        <v>7889458.911874787</v>
      </c>
      <c r="AE16" t="n">
        <v>10794705.74159017</v>
      </c>
      <c r="AF16" t="n">
        <v>6.431994680940499e-07</v>
      </c>
      <c r="AG16" t="n">
        <v>2.381666666666666</v>
      </c>
      <c r="AH16" t="n">
        <v>9764474.176077055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0.4388</v>
      </c>
      <c r="E17" t="n">
        <v>227.87</v>
      </c>
      <c r="F17" t="n">
        <v>220.49</v>
      </c>
      <c r="G17" t="n">
        <v>100.22</v>
      </c>
      <c r="H17" t="n">
        <v>1.36</v>
      </c>
      <c r="I17" t="n">
        <v>132</v>
      </c>
      <c r="J17" t="n">
        <v>209.03</v>
      </c>
      <c r="K17" t="n">
        <v>53.44</v>
      </c>
      <c r="L17" t="n">
        <v>16</v>
      </c>
      <c r="M17" t="n">
        <v>130</v>
      </c>
      <c r="N17" t="n">
        <v>44.6</v>
      </c>
      <c r="O17" t="n">
        <v>26014.91</v>
      </c>
      <c r="P17" t="n">
        <v>2919.84</v>
      </c>
      <c r="Q17" t="n">
        <v>3441.04</v>
      </c>
      <c r="R17" t="n">
        <v>509.68</v>
      </c>
      <c r="S17" t="n">
        <v>300.98</v>
      </c>
      <c r="T17" t="n">
        <v>100598.63</v>
      </c>
      <c r="U17" t="n">
        <v>0.59</v>
      </c>
      <c r="V17" t="n">
        <v>0.91</v>
      </c>
      <c r="W17" t="n">
        <v>57.04</v>
      </c>
      <c r="X17" t="n">
        <v>5.96</v>
      </c>
      <c r="Y17" t="n">
        <v>0.5</v>
      </c>
      <c r="Z17" t="n">
        <v>10</v>
      </c>
      <c r="AA17" t="n">
        <v>7836.837709781154</v>
      </c>
      <c r="AB17" t="n">
        <v>10722.70709140206</v>
      </c>
      <c r="AC17" t="n">
        <v>9699.346976012166</v>
      </c>
      <c r="AD17" t="n">
        <v>7836837.709781153</v>
      </c>
      <c r="AE17" t="n">
        <v>10722707.09140206</v>
      </c>
      <c r="AF17" t="n">
        <v>6.45258176953976e-07</v>
      </c>
      <c r="AG17" t="n">
        <v>2.373645833333333</v>
      </c>
      <c r="AH17" t="n">
        <v>9699346.976012167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0.4401</v>
      </c>
      <c r="E18" t="n">
        <v>227.23</v>
      </c>
      <c r="F18" t="n">
        <v>220.15</v>
      </c>
      <c r="G18" t="n">
        <v>106.52</v>
      </c>
      <c r="H18" t="n">
        <v>1.43</v>
      </c>
      <c r="I18" t="n">
        <v>124</v>
      </c>
      <c r="J18" t="n">
        <v>210.64</v>
      </c>
      <c r="K18" t="n">
        <v>53.44</v>
      </c>
      <c r="L18" t="n">
        <v>17</v>
      </c>
      <c r="M18" t="n">
        <v>122</v>
      </c>
      <c r="N18" t="n">
        <v>45.21</v>
      </c>
      <c r="O18" t="n">
        <v>26213.09</v>
      </c>
      <c r="P18" t="n">
        <v>2908.67</v>
      </c>
      <c r="Q18" t="n">
        <v>3440.96</v>
      </c>
      <c r="R18" t="n">
        <v>498.3</v>
      </c>
      <c r="S18" t="n">
        <v>300.98</v>
      </c>
      <c r="T18" t="n">
        <v>94945.95</v>
      </c>
      <c r="U18" t="n">
        <v>0.6</v>
      </c>
      <c r="V18" t="n">
        <v>0.91</v>
      </c>
      <c r="W18" t="n">
        <v>57.02</v>
      </c>
      <c r="X18" t="n">
        <v>5.62</v>
      </c>
      <c r="Y18" t="n">
        <v>0.5</v>
      </c>
      <c r="Z18" t="n">
        <v>10</v>
      </c>
      <c r="AA18" t="n">
        <v>7788.468359199957</v>
      </c>
      <c r="AB18" t="n">
        <v>10656.52601203172</v>
      </c>
      <c r="AC18" t="n">
        <v>9639.482125971204</v>
      </c>
      <c r="AD18" t="n">
        <v>7788468.359199957</v>
      </c>
      <c r="AE18" t="n">
        <v>10656526.01203172</v>
      </c>
      <c r="AF18" t="n">
        <v>6.471698351810502e-07</v>
      </c>
      <c r="AG18" t="n">
        <v>2.366979166666666</v>
      </c>
      <c r="AH18" t="n">
        <v>9639482.125971204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0.4413</v>
      </c>
      <c r="E19" t="n">
        <v>226.63</v>
      </c>
      <c r="F19" t="n">
        <v>219.8</v>
      </c>
      <c r="G19" t="n">
        <v>112.72</v>
      </c>
      <c r="H19" t="n">
        <v>1.51</v>
      </c>
      <c r="I19" t="n">
        <v>117</v>
      </c>
      <c r="J19" t="n">
        <v>212.25</v>
      </c>
      <c r="K19" t="n">
        <v>53.44</v>
      </c>
      <c r="L19" t="n">
        <v>18</v>
      </c>
      <c r="M19" t="n">
        <v>115</v>
      </c>
      <c r="N19" t="n">
        <v>45.82</v>
      </c>
      <c r="O19" t="n">
        <v>26412.11</v>
      </c>
      <c r="P19" t="n">
        <v>2897.94</v>
      </c>
      <c r="Q19" t="n">
        <v>3440.92</v>
      </c>
      <c r="R19" t="n">
        <v>486.18</v>
      </c>
      <c r="S19" t="n">
        <v>300.98</v>
      </c>
      <c r="T19" t="n">
        <v>88920.45</v>
      </c>
      <c r="U19" t="n">
        <v>0.62</v>
      </c>
      <c r="V19" t="n">
        <v>0.91</v>
      </c>
      <c r="W19" t="n">
        <v>57.02</v>
      </c>
      <c r="X19" t="n">
        <v>5.27</v>
      </c>
      <c r="Y19" t="n">
        <v>0.5</v>
      </c>
      <c r="Z19" t="n">
        <v>10</v>
      </c>
      <c r="AA19" t="n">
        <v>7742.913457162769</v>
      </c>
      <c r="AB19" t="n">
        <v>10594.195785324</v>
      </c>
      <c r="AC19" t="n">
        <v>9583.100608619447</v>
      </c>
      <c r="AD19" t="n">
        <v>7742913.45716277</v>
      </c>
      <c r="AE19" t="n">
        <v>10594195.785324</v>
      </c>
      <c r="AF19" t="n">
        <v>6.489344427752726e-07</v>
      </c>
      <c r="AG19" t="n">
        <v>2.360729166666667</v>
      </c>
      <c r="AH19" t="n">
        <v>9583100.608619446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0.4423</v>
      </c>
      <c r="E20" t="n">
        <v>226.08</v>
      </c>
      <c r="F20" t="n">
        <v>219.52</v>
      </c>
      <c r="G20" t="n">
        <v>119.74</v>
      </c>
      <c r="H20" t="n">
        <v>1.58</v>
      </c>
      <c r="I20" t="n">
        <v>110</v>
      </c>
      <c r="J20" t="n">
        <v>213.87</v>
      </c>
      <c r="K20" t="n">
        <v>53.44</v>
      </c>
      <c r="L20" t="n">
        <v>19</v>
      </c>
      <c r="M20" t="n">
        <v>108</v>
      </c>
      <c r="N20" t="n">
        <v>46.44</v>
      </c>
      <c r="O20" t="n">
        <v>26611.98</v>
      </c>
      <c r="P20" t="n">
        <v>2888.64</v>
      </c>
      <c r="Q20" t="n">
        <v>3440.99</v>
      </c>
      <c r="R20" t="n">
        <v>476.31</v>
      </c>
      <c r="S20" t="n">
        <v>300.98</v>
      </c>
      <c r="T20" t="n">
        <v>84021.03</v>
      </c>
      <c r="U20" t="n">
        <v>0.63</v>
      </c>
      <c r="V20" t="n">
        <v>0.91</v>
      </c>
      <c r="W20" t="n">
        <v>57.02</v>
      </c>
      <c r="X20" t="n">
        <v>4.99</v>
      </c>
      <c r="Y20" t="n">
        <v>0.5</v>
      </c>
      <c r="Z20" t="n">
        <v>10</v>
      </c>
      <c r="AA20" t="n">
        <v>7704.539610054379</v>
      </c>
      <c r="AB20" t="n">
        <v>10541.69099477564</v>
      </c>
      <c r="AC20" t="n">
        <v>9535.606801590091</v>
      </c>
      <c r="AD20" t="n">
        <v>7704539.610054379</v>
      </c>
      <c r="AE20" t="n">
        <v>10541690.99477564</v>
      </c>
      <c r="AF20" t="n">
        <v>6.504049491037912e-07</v>
      </c>
      <c r="AG20" t="n">
        <v>2.355</v>
      </c>
      <c r="AH20" t="n">
        <v>9535606.801590091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0.4433</v>
      </c>
      <c r="E21" t="n">
        <v>225.59</v>
      </c>
      <c r="F21" t="n">
        <v>219.25</v>
      </c>
      <c r="G21" t="n">
        <v>126.49</v>
      </c>
      <c r="H21" t="n">
        <v>1.65</v>
      </c>
      <c r="I21" t="n">
        <v>104</v>
      </c>
      <c r="J21" t="n">
        <v>215.5</v>
      </c>
      <c r="K21" t="n">
        <v>53.44</v>
      </c>
      <c r="L21" t="n">
        <v>20</v>
      </c>
      <c r="M21" t="n">
        <v>102</v>
      </c>
      <c r="N21" t="n">
        <v>47.07</v>
      </c>
      <c r="O21" t="n">
        <v>26812.71</v>
      </c>
      <c r="P21" t="n">
        <v>2877.08</v>
      </c>
      <c r="Q21" t="n">
        <v>3441.01</v>
      </c>
      <c r="R21" t="n">
        <v>467.69</v>
      </c>
      <c r="S21" t="n">
        <v>300.98</v>
      </c>
      <c r="T21" t="n">
        <v>79743.31</v>
      </c>
      <c r="U21" t="n">
        <v>0.64</v>
      </c>
      <c r="V21" t="n">
        <v>0.91</v>
      </c>
      <c r="W21" t="n">
        <v>57</v>
      </c>
      <c r="X21" t="n">
        <v>4.72</v>
      </c>
      <c r="Y21" t="n">
        <v>0.5</v>
      </c>
      <c r="Z21" t="n">
        <v>10</v>
      </c>
      <c r="AA21" t="n">
        <v>7661.99297574315</v>
      </c>
      <c r="AB21" t="n">
        <v>10483.47681268598</v>
      </c>
      <c r="AC21" t="n">
        <v>9482.948499334952</v>
      </c>
      <c r="AD21" t="n">
        <v>7661992.97574315</v>
      </c>
      <c r="AE21" t="n">
        <v>10483476.81268598</v>
      </c>
      <c r="AF21" t="n">
        <v>6.518754554323098e-07</v>
      </c>
      <c r="AG21" t="n">
        <v>2.349895833333334</v>
      </c>
      <c r="AH21" t="n">
        <v>9482948.499334952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0.4442</v>
      </c>
      <c r="E22" t="n">
        <v>225.14</v>
      </c>
      <c r="F22" t="n">
        <v>218.99</v>
      </c>
      <c r="G22" t="n">
        <v>132.72</v>
      </c>
      <c r="H22" t="n">
        <v>1.72</v>
      </c>
      <c r="I22" t="n">
        <v>99</v>
      </c>
      <c r="J22" t="n">
        <v>217.14</v>
      </c>
      <c r="K22" t="n">
        <v>53.44</v>
      </c>
      <c r="L22" t="n">
        <v>21</v>
      </c>
      <c r="M22" t="n">
        <v>97</v>
      </c>
      <c r="N22" t="n">
        <v>47.7</v>
      </c>
      <c r="O22" t="n">
        <v>27014.3</v>
      </c>
      <c r="P22" t="n">
        <v>2869.85</v>
      </c>
      <c r="Q22" t="n">
        <v>3441.02</v>
      </c>
      <c r="R22" t="n">
        <v>458.59</v>
      </c>
      <c r="S22" t="n">
        <v>300.98</v>
      </c>
      <c r="T22" t="n">
        <v>75217.03</v>
      </c>
      <c r="U22" t="n">
        <v>0.66</v>
      </c>
      <c r="V22" t="n">
        <v>0.91</v>
      </c>
      <c r="W22" t="n">
        <v>57</v>
      </c>
      <c r="X22" t="n">
        <v>4.46</v>
      </c>
      <c r="Y22" t="n">
        <v>0.5</v>
      </c>
      <c r="Z22" t="n">
        <v>10</v>
      </c>
      <c r="AA22" t="n">
        <v>7629.931150200567</v>
      </c>
      <c r="AB22" t="n">
        <v>10439.6084085107</v>
      </c>
      <c r="AC22" t="n">
        <v>9443.26683408447</v>
      </c>
      <c r="AD22" t="n">
        <v>7629931.150200566</v>
      </c>
      <c r="AE22" t="n">
        <v>10439608.4085107</v>
      </c>
      <c r="AF22" t="n">
        <v>6.531989111279765e-07</v>
      </c>
      <c r="AG22" t="n">
        <v>2.345208333333333</v>
      </c>
      <c r="AH22" t="n">
        <v>9443266.83408447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0.4448</v>
      </c>
      <c r="E23" t="n">
        <v>224.82</v>
      </c>
      <c r="F23" t="n">
        <v>218.81</v>
      </c>
      <c r="G23" t="n">
        <v>138.2</v>
      </c>
      <c r="H23" t="n">
        <v>1.79</v>
      </c>
      <c r="I23" t="n">
        <v>95</v>
      </c>
      <c r="J23" t="n">
        <v>218.78</v>
      </c>
      <c r="K23" t="n">
        <v>53.44</v>
      </c>
      <c r="L23" t="n">
        <v>22</v>
      </c>
      <c r="M23" t="n">
        <v>93</v>
      </c>
      <c r="N23" t="n">
        <v>48.34</v>
      </c>
      <c r="O23" t="n">
        <v>27216.79</v>
      </c>
      <c r="P23" t="n">
        <v>2860.91</v>
      </c>
      <c r="Q23" t="n">
        <v>3440.92</v>
      </c>
      <c r="R23" t="n">
        <v>453.08</v>
      </c>
      <c r="S23" t="n">
        <v>300.98</v>
      </c>
      <c r="T23" t="n">
        <v>72483.97</v>
      </c>
      <c r="U23" t="n">
        <v>0.66</v>
      </c>
      <c r="V23" t="n">
        <v>0.91</v>
      </c>
      <c r="W23" t="n">
        <v>56.98</v>
      </c>
      <c r="X23" t="n">
        <v>4.29</v>
      </c>
      <c r="Y23" t="n">
        <v>0.5</v>
      </c>
      <c r="Z23" t="n">
        <v>10</v>
      </c>
      <c r="AA23" t="n">
        <v>7600.502298267928</v>
      </c>
      <c r="AB23" t="n">
        <v>10399.34255498715</v>
      </c>
      <c r="AC23" t="n">
        <v>9406.843897107727</v>
      </c>
      <c r="AD23" t="n">
        <v>7600502.298267928</v>
      </c>
      <c r="AE23" t="n">
        <v>10399342.55498715</v>
      </c>
      <c r="AF23" t="n">
        <v>6.540812149250877e-07</v>
      </c>
      <c r="AG23" t="n">
        <v>2.341875</v>
      </c>
      <c r="AH23" t="n">
        <v>9406843.897107726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0.4456</v>
      </c>
      <c r="E24" t="n">
        <v>224.42</v>
      </c>
      <c r="F24" t="n">
        <v>218.6</v>
      </c>
      <c r="G24" t="n">
        <v>145.73</v>
      </c>
      <c r="H24" t="n">
        <v>1.85</v>
      </c>
      <c r="I24" t="n">
        <v>90</v>
      </c>
      <c r="J24" t="n">
        <v>220.43</v>
      </c>
      <c r="K24" t="n">
        <v>53.44</v>
      </c>
      <c r="L24" t="n">
        <v>23</v>
      </c>
      <c r="M24" t="n">
        <v>88</v>
      </c>
      <c r="N24" t="n">
        <v>48.99</v>
      </c>
      <c r="O24" t="n">
        <v>27420.16</v>
      </c>
      <c r="P24" t="n">
        <v>2853.43</v>
      </c>
      <c r="Q24" t="n">
        <v>3440.97</v>
      </c>
      <c r="R24" t="n">
        <v>445.78</v>
      </c>
      <c r="S24" t="n">
        <v>300.98</v>
      </c>
      <c r="T24" t="n">
        <v>68856.28</v>
      </c>
      <c r="U24" t="n">
        <v>0.68</v>
      </c>
      <c r="V24" t="n">
        <v>0.91</v>
      </c>
      <c r="W24" t="n">
        <v>56.97</v>
      </c>
      <c r="X24" t="n">
        <v>4.07</v>
      </c>
      <c r="Y24" t="n">
        <v>0.5</v>
      </c>
      <c r="Z24" t="n">
        <v>10</v>
      </c>
      <c r="AA24" t="n">
        <v>7570.336304405705</v>
      </c>
      <c r="AB24" t="n">
        <v>10358.06811135513</v>
      </c>
      <c r="AC24" t="n">
        <v>9369.508628446902</v>
      </c>
      <c r="AD24" t="n">
        <v>7570336.304405705</v>
      </c>
      <c r="AE24" t="n">
        <v>10358068.11135513</v>
      </c>
      <c r="AF24" t="n">
        <v>6.552576199879027e-07</v>
      </c>
      <c r="AG24" t="n">
        <v>2.337708333333333</v>
      </c>
      <c r="AH24" t="n">
        <v>9369508.628446901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0.4463</v>
      </c>
      <c r="E25" t="n">
        <v>224.07</v>
      </c>
      <c r="F25" t="n">
        <v>218.4</v>
      </c>
      <c r="G25" t="n">
        <v>152.37</v>
      </c>
      <c r="H25" t="n">
        <v>1.92</v>
      </c>
      <c r="I25" t="n">
        <v>86</v>
      </c>
      <c r="J25" t="n">
        <v>222.08</v>
      </c>
      <c r="K25" t="n">
        <v>53.44</v>
      </c>
      <c r="L25" t="n">
        <v>24</v>
      </c>
      <c r="M25" t="n">
        <v>84</v>
      </c>
      <c r="N25" t="n">
        <v>49.65</v>
      </c>
      <c r="O25" t="n">
        <v>27624.44</v>
      </c>
      <c r="P25" t="n">
        <v>2844.56</v>
      </c>
      <c r="Q25" t="n">
        <v>3440.97</v>
      </c>
      <c r="R25" t="n">
        <v>438.86</v>
      </c>
      <c r="S25" t="n">
        <v>300.98</v>
      </c>
      <c r="T25" t="n">
        <v>65419.92</v>
      </c>
      <c r="U25" t="n">
        <v>0.6899999999999999</v>
      </c>
      <c r="V25" t="n">
        <v>0.91</v>
      </c>
      <c r="W25" t="n">
        <v>56.97</v>
      </c>
      <c r="X25" t="n">
        <v>3.87</v>
      </c>
      <c r="Y25" t="n">
        <v>0.5</v>
      </c>
      <c r="Z25" t="n">
        <v>10</v>
      </c>
      <c r="AA25" t="n">
        <v>7539.346358637416</v>
      </c>
      <c r="AB25" t="n">
        <v>10315.66630037503</v>
      </c>
      <c r="AC25" t="n">
        <v>9331.153586795434</v>
      </c>
      <c r="AD25" t="n">
        <v>7539346.358637416</v>
      </c>
      <c r="AE25" t="n">
        <v>10315666.30037503</v>
      </c>
      <c r="AF25" t="n">
        <v>6.562869744178656e-07</v>
      </c>
      <c r="AG25" t="n">
        <v>2.3340625</v>
      </c>
      <c r="AH25" t="n">
        <v>9331153.586795434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0.4468</v>
      </c>
      <c r="E26" t="n">
        <v>223.81</v>
      </c>
      <c r="F26" t="n">
        <v>218.25</v>
      </c>
      <c r="G26" t="n">
        <v>157.77</v>
      </c>
      <c r="H26" t="n">
        <v>1.99</v>
      </c>
      <c r="I26" t="n">
        <v>83</v>
      </c>
      <c r="J26" t="n">
        <v>223.75</v>
      </c>
      <c r="K26" t="n">
        <v>53.44</v>
      </c>
      <c r="L26" t="n">
        <v>25</v>
      </c>
      <c r="M26" t="n">
        <v>81</v>
      </c>
      <c r="N26" t="n">
        <v>50.31</v>
      </c>
      <c r="O26" t="n">
        <v>27829.77</v>
      </c>
      <c r="P26" t="n">
        <v>2837.13</v>
      </c>
      <c r="Q26" t="n">
        <v>3440.94</v>
      </c>
      <c r="R26" t="n">
        <v>434.25</v>
      </c>
      <c r="S26" t="n">
        <v>300.98</v>
      </c>
      <c r="T26" t="n">
        <v>63127.77</v>
      </c>
      <c r="U26" t="n">
        <v>0.6899999999999999</v>
      </c>
      <c r="V26" t="n">
        <v>0.92</v>
      </c>
      <c r="W26" t="n">
        <v>56.96</v>
      </c>
      <c r="X26" t="n">
        <v>3.73</v>
      </c>
      <c r="Y26" t="n">
        <v>0.5</v>
      </c>
      <c r="Z26" t="n">
        <v>10</v>
      </c>
      <c r="AA26" t="n">
        <v>7515.072569693117</v>
      </c>
      <c r="AB26" t="n">
        <v>10282.45383145745</v>
      </c>
      <c r="AC26" t="n">
        <v>9301.110869297358</v>
      </c>
      <c r="AD26" t="n">
        <v>7515072.569693116</v>
      </c>
      <c r="AE26" t="n">
        <v>10282453.83145745</v>
      </c>
      <c r="AF26" t="n">
        <v>6.570222275821249e-07</v>
      </c>
      <c r="AG26" t="n">
        <v>2.331354166666667</v>
      </c>
      <c r="AH26" t="n">
        <v>9301110.869297357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0.4475</v>
      </c>
      <c r="E27" t="n">
        <v>223.47</v>
      </c>
      <c r="F27" t="n">
        <v>218.06</v>
      </c>
      <c r="G27" t="n">
        <v>165.61</v>
      </c>
      <c r="H27" t="n">
        <v>2.05</v>
      </c>
      <c r="I27" t="n">
        <v>79</v>
      </c>
      <c r="J27" t="n">
        <v>225.42</v>
      </c>
      <c r="K27" t="n">
        <v>53.44</v>
      </c>
      <c r="L27" t="n">
        <v>26</v>
      </c>
      <c r="M27" t="n">
        <v>77</v>
      </c>
      <c r="N27" t="n">
        <v>50.98</v>
      </c>
      <c r="O27" t="n">
        <v>28035.92</v>
      </c>
      <c r="P27" t="n">
        <v>2829.12</v>
      </c>
      <c r="Q27" t="n">
        <v>3440.96</v>
      </c>
      <c r="R27" t="n">
        <v>427.79</v>
      </c>
      <c r="S27" t="n">
        <v>300.98</v>
      </c>
      <c r="T27" t="n">
        <v>59919.3</v>
      </c>
      <c r="U27" t="n">
        <v>0.7</v>
      </c>
      <c r="V27" t="n">
        <v>0.92</v>
      </c>
      <c r="W27" t="n">
        <v>56.95</v>
      </c>
      <c r="X27" t="n">
        <v>3.53</v>
      </c>
      <c r="Y27" t="n">
        <v>0.5</v>
      </c>
      <c r="Z27" t="n">
        <v>10</v>
      </c>
      <c r="AA27" t="n">
        <v>7486.016210204128</v>
      </c>
      <c r="AB27" t="n">
        <v>10242.69763852851</v>
      </c>
      <c r="AC27" t="n">
        <v>9265.148951623381</v>
      </c>
      <c r="AD27" t="n">
        <v>7486016.210204127</v>
      </c>
      <c r="AE27" t="n">
        <v>10242697.63852851</v>
      </c>
      <c r="AF27" t="n">
        <v>6.580515820120881e-07</v>
      </c>
      <c r="AG27" t="n">
        <v>2.3278125</v>
      </c>
      <c r="AH27" t="n">
        <v>9265148.951623382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0.448</v>
      </c>
      <c r="E28" t="n">
        <v>223.24</v>
      </c>
      <c r="F28" t="n">
        <v>217.94</v>
      </c>
      <c r="G28" t="n">
        <v>172.06</v>
      </c>
      <c r="H28" t="n">
        <v>2.11</v>
      </c>
      <c r="I28" t="n">
        <v>76</v>
      </c>
      <c r="J28" t="n">
        <v>227.1</v>
      </c>
      <c r="K28" t="n">
        <v>53.44</v>
      </c>
      <c r="L28" t="n">
        <v>27</v>
      </c>
      <c r="M28" t="n">
        <v>74</v>
      </c>
      <c r="N28" t="n">
        <v>51.66</v>
      </c>
      <c r="O28" t="n">
        <v>28243</v>
      </c>
      <c r="P28" t="n">
        <v>2823.05</v>
      </c>
      <c r="Q28" t="n">
        <v>3440.96</v>
      </c>
      <c r="R28" t="n">
        <v>423.28</v>
      </c>
      <c r="S28" t="n">
        <v>300.98</v>
      </c>
      <c r="T28" t="n">
        <v>57676.19</v>
      </c>
      <c r="U28" t="n">
        <v>0.71</v>
      </c>
      <c r="V28" t="n">
        <v>0.92</v>
      </c>
      <c r="W28" t="n">
        <v>56.96</v>
      </c>
      <c r="X28" t="n">
        <v>3.41</v>
      </c>
      <c r="Y28" t="n">
        <v>0.5</v>
      </c>
      <c r="Z28" t="n">
        <v>10</v>
      </c>
      <c r="AA28" t="n">
        <v>7464.782164931587</v>
      </c>
      <c r="AB28" t="n">
        <v>10213.64428100665</v>
      </c>
      <c r="AC28" t="n">
        <v>9238.868405766769</v>
      </c>
      <c r="AD28" t="n">
        <v>7464782.164931587</v>
      </c>
      <c r="AE28" t="n">
        <v>10213644.28100665</v>
      </c>
      <c r="AF28" t="n">
        <v>6.587868351763474e-07</v>
      </c>
      <c r="AG28" t="n">
        <v>2.325416666666667</v>
      </c>
      <c r="AH28" t="n">
        <v>9238868.405766768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0.4484</v>
      </c>
      <c r="E29" t="n">
        <v>223</v>
      </c>
      <c r="F29" t="n">
        <v>217.81</v>
      </c>
      <c r="G29" t="n">
        <v>179.02</v>
      </c>
      <c r="H29" t="n">
        <v>2.18</v>
      </c>
      <c r="I29" t="n">
        <v>73</v>
      </c>
      <c r="J29" t="n">
        <v>228.79</v>
      </c>
      <c r="K29" t="n">
        <v>53.44</v>
      </c>
      <c r="L29" t="n">
        <v>28</v>
      </c>
      <c r="M29" t="n">
        <v>71</v>
      </c>
      <c r="N29" t="n">
        <v>52.35</v>
      </c>
      <c r="O29" t="n">
        <v>28451.04</v>
      </c>
      <c r="P29" t="n">
        <v>2814.8</v>
      </c>
      <c r="Q29" t="n">
        <v>3440.89</v>
      </c>
      <c r="R29" t="n">
        <v>419.48</v>
      </c>
      <c r="S29" t="n">
        <v>300.98</v>
      </c>
      <c r="T29" t="n">
        <v>55795.02</v>
      </c>
      <c r="U29" t="n">
        <v>0.72</v>
      </c>
      <c r="V29" t="n">
        <v>0.92</v>
      </c>
      <c r="W29" t="n">
        <v>56.94</v>
      </c>
      <c r="X29" t="n">
        <v>3.29</v>
      </c>
      <c r="Y29" t="n">
        <v>0.5</v>
      </c>
      <c r="Z29" t="n">
        <v>10</v>
      </c>
      <c r="AA29" t="n">
        <v>7440.929784802948</v>
      </c>
      <c r="AB29" t="n">
        <v>10181.0084022219</v>
      </c>
      <c r="AC29" t="n">
        <v>9209.347249448496</v>
      </c>
      <c r="AD29" t="n">
        <v>7440929.784802948</v>
      </c>
      <c r="AE29" t="n">
        <v>10181008.4022219</v>
      </c>
      <c r="AF29" t="n">
        <v>6.593750377077549e-07</v>
      </c>
      <c r="AG29" t="n">
        <v>2.322916666666667</v>
      </c>
      <c r="AH29" t="n">
        <v>9209347.249448495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0.4487</v>
      </c>
      <c r="E30" t="n">
        <v>222.86</v>
      </c>
      <c r="F30" t="n">
        <v>217.75</v>
      </c>
      <c r="G30" t="n">
        <v>184.01</v>
      </c>
      <c r="H30" t="n">
        <v>2.24</v>
      </c>
      <c r="I30" t="n">
        <v>71</v>
      </c>
      <c r="J30" t="n">
        <v>230.48</v>
      </c>
      <c r="K30" t="n">
        <v>53.44</v>
      </c>
      <c r="L30" t="n">
        <v>29</v>
      </c>
      <c r="M30" t="n">
        <v>69</v>
      </c>
      <c r="N30" t="n">
        <v>53.05</v>
      </c>
      <c r="O30" t="n">
        <v>28660.06</v>
      </c>
      <c r="P30" t="n">
        <v>2808.15</v>
      </c>
      <c r="Q30" t="n">
        <v>3440.94</v>
      </c>
      <c r="R30" t="n">
        <v>417.12</v>
      </c>
      <c r="S30" t="n">
        <v>300.98</v>
      </c>
      <c r="T30" t="n">
        <v>54624.66</v>
      </c>
      <c r="U30" t="n">
        <v>0.72</v>
      </c>
      <c r="V30" t="n">
        <v>0.92</v>
      </c>
      <c r="W30" t="n">
        <v>56.94</v>
      </c>
      <c r="X30" t="n">
        <v>3.22</v>
      </c>
      <c r="Y30" t="n">
        <v>0.5</v>
      </c>
      <c r="Z30" t="n">
        <v>10</v>
      </c>
      <c r="AA30" t="n">
        <v>7422.510467056201</v>
      </c>
      <c r="AB30" t="n">
        <v>10155.80627907785</v>
      </c>
      <c r="AC30" t="n">
        <v>9186.550381565916</v>
      </c>
      <c r="AD30" t="n">
        <v>7422510.467056202</v>
      </c>
      <c r="AE30" t="n">
        <v>10155806.27907785</v>
      </c>
      <c r="AF30" t="n">
        <v>6.598161896063104e-07</v>
      </c>
      <c r="AG30" t="n">
        <v>2.321458333333334</v>
      </c>
      <c r="AH30" t="n">
        <v>9186550.381565915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0.4493</v>
      </c>
      <c r="E31" t="n">
        <v>222.59</v>
      </c>
      <c r="F31" t="n">
        <v>217.59</v>
      </c>
      <c r="G31" t="n">
        <v>191.99</v>
      </c>
      <c r="H31" t="n">
        <v>2.3</v>
      </c>
      <c r="I31" t="n">
        <v>68</v>
      </c>
      <c r="J31" t="n">
        <v>232.18</v>
      </c>
      <c r="K31" t="n">
        <v>53.44</v>
      </c>
      <c r="L31" t="n">
        <v>30</v>
      </c>
      <c r="M31" t="n">
        <v>66</v>
      </c>
      <c r="N31" t="n">
        <v>53.75</v>
      </c>
      <c r="O31" t="n">
        <v>28870.05</v>
      </c>
      <c r="P31" t="n">
        <v>2801.24</v>
      </c>
      <c r="Q31" t="n">
        <v>3440.91</v>
      </c>
      <c r="R31" t="n">
        <v>411.64</v>
      </c>
      <c r="S31" t="n">
        <v>300.98</v>
      </c>
      <c r="T31" t="n">
        <v>51899.44</v>
      </c>
      <c r="U31" t="n">
        <v>0.73</v>
      </c>
      <c r="V31" t="n">
        <v>0.92</v>
      </c>
      <c r="W31" t="n">
        <v>56.94</v>
      </c>
      <c r="X31" t="n">
        <v>3.06</v>
      </c>
      <c r="Y31" t="n">
        <v>0.5</v>
      </c>
      <c r="Z31" t="n">
        <v>10</v>
      </c>
      <c r="AA31" t="n">
        <v>7397.768907070873</v>
      </c>
      <c r="AB31" t="n">
        <v>10121.95378518533</v>
      </c>
      <c r="AC31" t="n">
        <v>9155.928722178225</v>
      </c>
      <c r="AD31" t="n">
        <v>7397768.907070873</v>
      </c>
      <c r="AE31" t="n">
        <v>10121953.78518534</v>
      </c>
      <c r="AF31" t="n">
        <v>6.606984934034216e-07</v>
      </c>
      <c r="AG31" t="n">
        <v>2.318645833333334</v>
      </c>
      <c r="AH31" t="n">
        <v>9155928.722178224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0.4496</v>
      </c>
      <c r="E32" t="n">
        <v>222.41</v>
      </c>
      <c r="F32" t="n">
        <v>217.48</v>
      </c>
      <c r="G32" t="n">
        <v>197.71</v>
      </c>
      <c r="H32" t="n">
        <v>2.36</v>
      </c>
      <c r="I32" t="n">
        <v>66</v>
      </c>
      <c r="J32" t="n">
        <v>233.89</v>
      </c>
      <c r="K32" t="n">
        <v>53.44</v>
      </c>
      <c r="L32" t="n">
        <v>31</v>
      </c>
      <c r="M32" t="n">
        <v>64</v>
      </c>
      <c r="N32" t="n">
        <v>54.46</v>
      </c>
      <c r="O32" t="n">
        <v>29081.05</v>
      </c>
      <c r="P32" t="n">
        <v>2796.68</v>
      </c>
      <c r="Q32" t="n">
        <v>3440.91</v>
      </c>
      <c r="R32" t="n">
        <v>408.05</v>
      </c>
      <c r="S32" t="n">
        <v>300.98</v>
      </c>
      <c r="T32" t="n">
        <v>50114.81</v>
      </c>
      <c r="U32" t="n">
        <v>0.74</v>
      </c>
      <c r="V32" t="n">
        <v>0.92</v>
      </c>
      <c r="W32" t="n">
        <v>56.93</v>
      </c>
      <c r="X32" t="n">
        <v>2.96</v>
      </c>
      <c r="Y32" t="n">
        <v>0.5</v>
      </c>
      <c r="Z32" t="n">
        <v>10</v>
      </c>
      <c r="AA32" t="n">
        <v>7383.011387961985</v>
      </c>
      <c r="AB32" t="n">
        <v>10101.76189648476</v>
      </c>
      <c r="AC32" t="n">
        <v>9137.663918995742</v>
      </c>
      <c r="AD32" t="n">
        <v>7383011.387961985</v>
      </c>
      <c r="AE32" t="n">
        <v>10101761.89648476</v>
      </c>
      <c r="AF32" t="n">
        <v>6.611396453019772e-07</v>
      </c>
      <c r="AG32" t="n">
        <v>2.316770833333333</v>
      </c>
      <c r="AH32" t="n">
        <v>9137663.918995742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0.4499</v>
      </c>
      <c r="E33" t="n">
        <v>222.28</v>
      </c>
      <c r="F33" t="n">
        <v>217.43</v>
      </c>
      <c r="G33" t="n">
        <v>203.84</v>
      </c>
      <c r="H33" t="n">
        <v>2.41</v>
      </c>
      <c r="I33" t="n">
        <v>64</v>
      </c>
      <c r="J33" t="n">
        <v>235.61</v>
      </c>
      <c r="K33" t="n">
        <v>53.44</v>
      </c>
      <c r="L33" t="n">
        <v>32</v>
      </c>
      <c r="M33" t="n">
        <v>62</v>
      </c>
      <c r="N33" t="n">
        <v>55.18</v>
      </c>
      <c r="O33" t="n">
        <v>29293.06</v>
      </c>
      <c r="P33" t="n">
        <v>2793.6</v>
      </c>
      <c r="Q33" t="n">
        <v>3440.9</v>
      </c>
      <c r="R33" t="n">
        <v>406.42</v>
      </c>
      <c r="S33" t="n">
        <v>300.98</v>
      </c>
      <c r="T33" t="n">
        <v>49308.87</v>
      </c>
      <c r="U33" t="n">
        <v>0.74</v>
      </c>
      <c r="V33" t="n">
        <v>0.92</v>
      </c>
      <c r="W33" t="n">
        <v>56.93</v>
      </c>
      <c r="X33" t="n">
        <v>2.9</v>
      </c>
      <c r="Y33" t="n">
        <v>0.5</v>
      </c>
      <c r="Z33" t="n">
        <v>10</v>
      </c>
      <c r="AA33" t="n">
        <v>7371.679279505623</v>
      </c>
      <c r="AB33" t="n">
        <v>10086.25680575742</v>
      </c>
      <c r="AC33" t="n">
        <v>9123.63861236589</v>
      </c>
      <c r="AD33" t="n">
        <v>7371679.279505623</v>
      </c>
      <c r="AE33" t="n">
        <v>10086256.80575742</v>
      </c>
      <c r="AF33" t="n">
        <v>6.615807972005328e-07</v>
      </c>
      <c r="AG33" t="n">
        <v>2.315416666666667</v>
      </c>
      <c r="AH33" t="n">
        <v>9123638.61236589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0.4503</v>
      </c>
      <c r="E34" t="n">
        <v>222.07</v>
      </c>
      <c r="F34" t="n">
        <v>217.29</v>
      </c>
      <c r="G34" t="n">
        <v>210.28</v>
      </c>
      <c r="H34" t="n">
        <v>2.47</v>
      </c>
      <c r="I34" t="n">
        <v>62</v>
      </c>
      <c r="J34" t="n">
        <v>237.34</v>
      </c>
      <c r="K34" t="n">
        <v>53.44</v>
      </c>
      <c r="L34" t="n">
        <v>33</v>
      </c>
      <c r="M34" t="n">
        <v>60</v>
      </c>
      <c r="N34" t="n">
        <v>55.91</v>
      </c>
      <c r="O34" t="n">
        <v>29506.09</v>
      </c>
      <c r="P34" t="n">
        <v>2783.2</v>
      </c>
      <c r="Q34" t="n">
        <v>3440.91</v>
      </c>
      <c r="R34" t="n">
        <v>402</v>
      </c>
      <c r="S34" t="n">
        <v>300.98</v>
      </c>
      <c r="T34" t="n">
        <v>47105.28</v>
      </c>
      <c r="U34" t="n">
        <v>0.75</v>
      </c>
      <c r="V34" t="n">
        <v>0.92</v>
      </c>
      <c r="W34" t="n">
        <v>56.92</v>
      </c>
      <c r="X34" t="n">
        <v>2.77</v>
      </c>
      <c r="Y34" t="n">
        <v>0.5</v>
      </c>
      <c r="Z34" t="n">
        <v>10</v>
      </c>
      <c r="AA34" t="n">
        <v>7343.76390909017</v>
      </c>
      <c r="AB34" t="n">
        <v>10048.06176441577</v>
      </c>
      <c r="AC34" t="n">
        <v>9089.088852162811</v>
      </c>
      <c r="AD34" t="n">
        <v>7343763.909090171</v>
      </c>
      <c r="AE34" t="n">
        <v>10048061.76441577</v>
      </c>
      <c r="AF34" t="n">
        <v>6.621689997319402e-07</v>
      </c>
      <c r="AG34" t="n">
        <v>2.313229166666666</v>
      </c>
      <c r="AH34" t="n">
        <v>9089088.852162812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0.4506</v>
      </c>
      <c r="E35" t="n">
        <v>221.93</v>
      </c>
      <c r="F35" t="n">
        <v>217.22</v>
      </c>
      <c r="G35" t="n">
        <v>217.22</v>
      </c>
      <c r="H35" t="n">
        <v>2.53</v>
      </c>
      <c r="I35" t="n">
        <v>60</v>
      </c>
      <c r="J35" t="n">
        <v>239.08</v>
      </c>
      <c r="K35" t="n">
        <v>53.44</v>
      </c>
      <c r="L35" t="n">
        <v>34</v>
      </c>
      <c r="M35" t="n">
        <v>58</v>
      </c>
      <c r="N35" t="n">
        <v>56.64</v>
      </c>
      <c r="O35" t="n">
        <v>29720.17</v>
      </c>
      <c r="P35" t="n">
        <v>2776.75</v>
      </c>
      <c r="Q35" t="n">
        <v>3440.92</v>
      </c>
      <c r="R35" t="n">
        <v>399.32</v>
      </c>
      <c r="S35" t="n">
        <v>300.98</v>
      </c>
      <c r="T35" t="n">
        <v>45775.3</v>
      </c>
      <c r="U35" t="n">
        <v>0.75</v>
      </c>
      <c r="V35" t="n">
        <v>0.92</v>
      </c>
      <c r="W35" t="n">
        <v>56.92</v>
      </c>
      <c r="X35" t="n">
        <v>2.7</v>
      </c>
      <c r="Y35" t="n">
        <v>0.5</v>
      </c>
      <c r="Z35" t="n">
        <v>10</v>
      </c>
      <c r="AA35" t="n">
        <v>7325.783540216839</v>
      </c>
      <c r="AB35" t="n">
        <v>10023.46023048539</v>
      </c>
      <c r="AC35" t="n">
        <v>9066.835254102274</v>
      </c>
      <c r="AD35" t="n">
        <v>7325783.540216839</v>
      </c>
      <c r="AE35" t="n">
        <v>10023460.23048539</v>
      </c>
      <c r="AF35" t="n">
        <v>6.626101516304959e-07</v>
      </c>
      <c r="AG35" t="n">
        <v>2.311770833333334</v>
      </c>
      <c r="AH35" t="n">
        <v>9066835.254102275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0.451</v>
      </c>
      <c r="E36" t="n">
        <v>221.75</v>
      </c>
      <c r="F36" t="n">
        <v>217.13</v>
      </c>
      <c r="G36" t="n">
        <v>224.61</v>
      </c>
      <c r="H36" t="n">
        <v>2.58</v>
      </c>
      <c r="I36" t="n">
        <v>58</v>
      </c>
      <c r="J36" t="n">
        <v>240.82</v>
      </c>
      <c r="K36" t="n">
        <v>53.44</v>
      </c>
      <c r="L36" t="n">
        <v>35</v>
      </c>
      <c r="M36" t="n">
        <v>56</v>
      </c>
      <c r="N36" t="n">
        <v>57.39</v>
      </c>
      <c r="O36" t="n">
        <v>29935.43</v>
      </c>
      <c r="P36" t="n">
        <v>2773.94</v>
      </c>
      <c r="Q36" t="n">
        <v>3440.9</v>
      </c>
      <c r="R36" t="n">
        <v>396.45</v>
      </c>
      <c r="S36" t="n">
        <v>300.98</v>
      </c>
      <c r="T36" t="n">
        <v>44351.56</v>
      </c>
      <c r="U36" t="n">
        <v>0.76</v>
      </c>
      <c r="V36" t="n">
        <v>0.92</v>
      </c>
      <c r="W36" t="n">
        <v>56.91</v>
      </c>
      <c r="X36" t="n">
        <v>2.6</v>
      </c>
      <c r="Y36" t="n">
        <v>0.5</v>
      </c>
      <c r="Z36" t="n">
        <v>10</v>
      </c>
      <c r="AA36" t="n">
        <v>7313.055379664015</v>
      </c>
      <c r="AB36" t="n">
        <v>10006.0449996902</v>
      </c>
      <c r="AC36" t="n">
        <v>9051.08210849175</v>
      </c>
      <c r="AD36" t="n">
        <v>7313055.379664015</v>
      </c>
      <c r="AE36" t="n">
        <v>10006044.9996902</v>
      </c>
      <c r="AF36" t="n">
        <v>6.631983541619033e-07</v>
      </c>
      <c r="AG36" t="n">
        <v>2.309895833333333</v>
      </c>
      <c r="AH36" t="n">
        <v>9051082.10849175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0.4513</v>
      </c>
      <c r="E37" t="n">
        <v>221.58</v>
      </c>
      <c r="F37" t="n">
        <v>217.03</v>
      </c>
      <c r="G37" t="n">
        <v>232.53</v>
      </c>
      <c r="H37" t="n">
        <v>2.64</v>
      </c>
      <c r="I37" t="n">
        <v>56</v>
      </c>
      <c r="J37" t="n">
        <v>242.57</v>
      </c>
      <c r="K37" t="n">
        <v>53.44</v>
      </c>
      <c r="L37" t="n">
        <v>36</v>
      </c>
      <c r="M37" t="n">
        <v>54</v>
      </c>
      <c r="N37" t="n">
        <v>58.14</v>
      </c>
      <c r="O37" t="n">
        <v>30151.65</v>
      </c>
      <c r="P37" t="n">
        <v>2764.62</v>
      </c>
      <c r="Q37" t="n">
        <v>3440.94</v>
      </c>
      <c r="R37" t="n">
        <v>392.69</v>
      </c>
      <c r="S37" t="n">
        <v>300.98</v>
      </c>
      <c r="T37" t="n">
        <v>42480.95</v>
      </c>
      <c r="U37" t="n">
        <v>0.77</v>
      </c>
      <c r="V37" t="n">
        <v>0.92</v>
      </c>
      <c r="W37" t="n">
        <v>56.92</v>
      </c>
      <c r="X37" t="n">
        <v>2.5</v>
      </c>
      <c r="Y37" t="n">
        <v>0.5</v>
      </c>
      <c r="Z37" t="n">
        <v>10</v>
      </c>
      <c r="AA37" t="n">
        <v>7289.316052639922</v>
      </c>
      <c r="AB37" t="n">
        <v>9973.563805150639</v>
      </c>
      <c r="AC37" t="n">
        <v>9021.700873571401</v>
      </c>
      <c r="AD37" t="n">
        <v>7289316.052639922</v>
      </c>
      <c r="AE37" t="n">
        <v>9973563.805150639</v>
      </c>
      <c r="AF37" t="n">
        <v>6.636395060604588e-07</v>
      </c>
      <c r="AG37" t="n">
        <v>2.308125</v>
      </c>
      <c r="AH37" t="n">
        <v>9021700.873571401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0.4515</v>
      </c>
      <c r="E38" t="n">
        <v>221.49</v>
      </c>
      <c r="F38" t="n">
        <v>216.97</v>
      </c>
      <c r="G38" t="n">
        <v>236.7</v>
      </c>
      <c r="H38" t="n">
        <v>2.69</v>
      </c>
      <c r="I38" t="n">
        <v>55</v>
      </c>
      <c r="J38" t="n">
        <v>244.34</v>
      </c>
      <c r="K38" t="n">
        <v>53.44</v>
      </c>
      <c r="L38" t="n">
        <v>37</v>
      </c>
      <c r="M38" t="n">
        <v>53</v>
      </c>
      <c r="N38" t="n">
        <v>58.9</v>
      </c>
      <c r="O38" t="n">
        <v>30368.96</v>
      </c>
      <c r="P38" t="n">
        <v>2762.57</v>
      </c>
      <c r="Q38" t="n">
        <v>3440.9</v>
      </c>
      <c r="R38" t="n">
        <v>390.97</v>
      </c>
      <c r="S38" t="n">
        <v>300.98</v>
      </c>
      <c r="T38" t="n">
        <v>41628.38</v>
      </c>
      <c r="U38" t="n">
        <v>0.77</v>
      </c>
      <c r="V38" t="n">
        <v>0.92</v>
      </c>
      <c r="W38" t="n">
        <v>56.91</v>
      </c>
      <c r="X38" t="n">
        <v>2.45</v>
      </c>
      <c r="Y38" t="n">
        <v>0.5</v>
      </c>
      <c r="Z38" t="n">
        <v>10</v>
      </c>
      <c r="AA38" t="n">
        <v>7281.596798279002</v>
      </c>
      <c r="AB38" t="n">
        <v>9963.001980784558</v>
      </c>
      <c r="AC38" t="n">
        <v>9012.147054899207</v>
      </c>
      <c r="AD38" t="n">
        <v>7281596.798279001</v>
      </c>
      <c r="AE38" t="n">
        <v>9963001.980784558</v>
      </c>
      <c r="AF38" t="n">
        <v>6.639336073261626e-07</v>
      </c>
      <c r="AG38" t="n">
        <v>2.3071875</v>
      </c>
      <c r="AH38" t="n">
        <v>9012147.054899208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0.4519</v>
      </c>
      <c r="E39" t="n">
        <v>221.3</v>
      </c>
      <c r="F39" t="n">
        <v>216.86</v>
      </c>
      <c r="G39" t="n">
        <v>245.5</v>
      </c>
      <c r="H39" t="n">
        <v>2.75</v>
      </c>
      <c r="I39" t="n">
        <v>53</v>
      </c>
      <c r="J39" t="n">
        <v>246.11</v>
      </c>
      <c r="K39" t="n">
        <v>53.44</v>
      </c>
      <c r="L39" t="n">
        <v>38</v>
      </c>
      <c r="M39" t="n">
        <v>51</v>
      </c>
      <c r="N39" t="n">
        <v>59.67</v>
      </c>
      <c r="O39" t="n">
        <v>30587.38</v>
      </c>
      <c r="P39" t="n">
        <v>2752.78</v>
      </c>
      <c r="Q39" t="n">
        <v>3440.93</v>
      </c>
      <c r="R39" t="n">
        <v>387.09</v>
      </c>
      <c r="S39" t="n">
        <v>300.98</v>
      </c>
      <c r="T39" t="n">
        <v>39698.9</v>
      </c>
      <c r="U39" t="n">
        <v>0.78</v>
      </c>
      <c r="V39" t="n">
        <v>0.92</v>
      </c>
      <c r="W39" t="n">
        <v>56.91</v>
      </c>
      <c r="X39" t="n">
        <v>2.34</v>
      </c>
      <c r="Y39" t="n">
        <v>0.5</v>
      </c>
      <c r="Z39" t="n">
        <v>10</v>
      </c>
      <c r="AA39" t="n">
        <v>7255.304656843606</v>
      </c>
      <c r="AB39" t="n">
        <v>9927.027912945234</v>
      </c>
      <c r="AC39" t="n">
        <v>8979.606301604546</v>
      </c>
      <c r="AD39" t="n">
        <v>7255304.656843605</v>
      </c>
      <c r="AE39" t="n">
        <v>9927027.912945233</v>
      </c>
      <c r="AF39" t="n">
        <v>6.645218098575701e-07</v>
      </c>
      <c r="AG39" t="n">
        <v>2.305208333333333</v>
      </c>
      <c r="AH39" t="n">
        <v>8979606.301604547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0.452</v>
      </c>
      <c r="E40" t="n">
        <v>221.26</v>
      </c>
      <c r="F40" t="n">
        <v>216.85</v>
      </c>
      <c r="G40" t="n">
        <v>250.21</v>
      </c>
      <c r="H40" t="n">
        <v>2.8</v>
      </c>
      <c r="I40" t="n">
        <v>52</v>
      </c>
      <c r="J40" t="n">
        <v>247.89</v>
      </c>
      <c r="K40" t="n">
        <v>53.44</v>
      </c>
      <c r="L40" t="n">
        <v>39</v>
      </c>
      <c r="M40" t="n">
        <v>50</v>
      </c>
      <c r="N40" t="n">
        <v>60.45</v>
      </c>
      <c r="O40" t="n">
        <v>30806.92</v>
      </c>
      <c r="P40" t="n">
        <v>2748.45</v>
      </c>
      <c r="Q40" t="n">
        <v>3440.9</v>
      </c>
      <c r="R40" t="n">
        <v>386.67</v>
      </c>
      <c r="S40" t="n">
        <v>300.98</v>
      </c>
      <c r="T40" t="n">
        <v>39491.53</v>
      </c>
      <c r="U40" t="n">
        <v>0.78</v>
      </c>
      <c r="V40" t="n">
        <v>0.92</v>
      </c>
      <c r="W40" t="n">
        <v>56.91</v>
      </c>
      <c r="X40" t="n">
        <v>2.33</v>
      </c>
      <c r="Y40" t="n">
        <v>0.5</v>
      </c>
      <c r="Z40" t="n">
        <v>10</v>
      </c>
      <c r="AA40" t="n">
        <v>7245.269488353574</v>
      </c>
      <c r="AB40" t="n">
        <v>9913.297352696783</v>
      </c>
      <c r="AC40" t="n">
        <v>8967.186166755244</v>
      </c>
      <c r="AD40" t="n">
        <v>7245269.488353574</v>
      </c>
      <c r="AE40" t="n">
        <v>9913297.352696784</v>
      </c>
      <c r="AF40" t="n">
        <v>6.646688604904219e-07</v>
      </c>
      <c r="AG40" t="n">
        <v>2.304791666666667</v>
      </c>
      <c r="AH40" t="n">
        <v>8967186.166755244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0.4521</v>
      </c>
      <c r="E41" t="n">
        <v>221.18</v>
      </c>
      <c r="F41" t="n">
        <v>216.81</v>
      </c>
      <c r="G41" t="n">
        <v>255.07</v>
      </c>
      <c r="H41" t="n">
        <v>2.85</v>
      </c>
      <c r="I41" t="n">
        <v>51</v>
      </c>
      <c r="J41" t="n">
        <v>249.68</v>
      </c>
      <c r="K41" t="n">
        <v>53.44</v>
      </c>
      <c r="L41" t="n">
        <v>40</v>
      </c>
      <c r="M41" t="n">
        <v>49</v>
      </c>
      <c r="N41" t="n">
        <v>61.24</v>
      </c>
      <c r="O41" t="n">
        <v>31027.6</v>
      </c>
      <c r="P41" t="n">
        <v>2741.19</v>
      </c>
      <c r="Q41" t="n">
        <v>3440.91</v>
      </c>
      <c r="R41" t="n">
        <v>385.48</v>
      </c>
      <c r="S41" t="n">
        <v>300.98</v>
      </c>
      <c r="T41" t="n">
        <v>38905.11</v>
      </c>
      <c r="U41" t="n">
        <v>0.78</v>
      </c>
      <c r="V41" t="n">
        <v>0.92</v>
      </c>
      <c r="W41" t="n">
        <v>56.91</v>
      </c>
      <c r="X41" t="n">
        <v>2.28</v>
      </c>
      <c r="Y41" t="n">
        <v>0.5</v>
      </c>
      <c r="Z41" t="n">
        <v>10</v>
      </c>
      <c r="AA41" t="n">
        <v>7229.325921797697</v>
      </c>
      <c r="AB41" t="n">
        <v>9891.482661554515</v>
      </c>
      <c r="AC41" t="n">
        <v>8947.453439118486</v>
      </c>
      <c r="AD41" t="n">
        <v>7229325.921797697</v>
      </c>
      <c r="AE41" t="n">
        <v>9891482.661554515</v>
      </c>
      <c r="AF41" t="n">
        <v>6.648159111232738e-07</v>
      </c>
      <c r="AG41" t="n">
        <v>2.303958333333334</v>
      </c>
      <c r="AH41" t="n">
        <v>8947453.439118486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0.2539</v>
      </c>
      <c r="E2" t="n">
        <v>393.88</v>
      </c>
      <c r="F2" t="n">
        <v>333.29</v>
      </c>
      <c r="G2" t="n">
        <v>8.17</v>
      </c>
      <c r="H2" t="n">
        <v>0.15</v>
      </c>
      <c r="I2" t="n">
        <v>2449</v>
      </c>
      <c r="J2" t="n">
        <v>116.05</v>
      </c>
      <c r="K2" t="n">
        <v>43.4</v>
      </c>
      <c r="L2" t="n">
        <v>1</v>
      </c>
      <c r="M2" t="n">
        <v>2447</v>
      </c>
      <c r="N2" t="n">
        <v>16.65</v>
      </c>
      <c r="O2" t="n">
        <v>14546.17</v>
      </c>
      <c r="P2" t="n">
        <v>3354.3</v>
      </c>
      <c r="Q2" t="n">
        <v>3444.13</v>
      </c>
      <c r="R2" t="n">
        <v>4334.7</v>
      </c>
      <c r="S2" t="n">
        <v>300.98</v>
      </c>
      <c r="T2" t="n">
        <v>2001520.4</v>
      </c>
      <c r="U2" t="n">
        <v>0.07000000000000001</v>
      </c>
      <c r="V2" t="n">
        <v>0.6</v>
      </c>
      <c r="W2" t="n">
        <v>60.9</v>
      </c>
      <c r="X2" t="n">
        <v>118.64</v>
      </c>
      <c r="Y2" t="n">
        <v>0.5</v>
      </c>
      <c r="Z2" t="n">
        <v>10</v>
      </c>
      <c r="AA2" t="n">
        <v>15778.83404184241</v>
      </c>
      <c r="AB2" t="n">
        <v>21589.29684907875</v>
      </c>
      <c r="AC2" t="n">
        <v>19528.84465857029</v>
      </c>
      <c r="AD2" t="n">
        <v>15778834.04184241</v>
      </c>
      <c r="AE2" t="n">
        <v>21589296.84907874</v>
      </c>
      <c r="AF2" t="n">
        <v>4.039200924366345e-07</v>
      </c>
      <c r="AG2" t="n">
        <v>4.102916666666666</v>
      </c>
      <c r="AH2" t="n">
        <v>19528844.65857029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0.354</v>
      </c>
      <c r="E3" t="n">
        <v>282.48</v>
      </c>
      <c r="F3" t="n">
        <v>258.08</v>
      </c>
      <c r="G3" t="n">
        <v>16.58</v>
      </c>
      <c r="H3" t="n">
        <v>0.3</v>
      </c>
      <c r="I3" t="n">
        <v>934</v>
      </c>
      <c r="J3" t="n">
        <v>117.34</v>
      </c>
      <c r="K3" t="n">
        <v>43.4</v>
      </c>
      <c r="L3" t="n">
        <v>2</v>
      </c>
      <c r="M3" t="n">
        <v>932</v>
      </c>
      <c r="N3" t="n">
        <v>16.94</v>
      </c>
      <c r="O3" t="n">
        <v>14705.49</v>
      </c>
      <c r="P3" t="n">
        <v>2584.1</v>
      </c>
      <c r="Q3" t="n">
        <v>3442.24</v>
      </c>
      <c r="R3" t="n">
        <v>1782.4</v>
      </c>
      <c r="S3" t="n">
        <v>300.98</v>
      </c>
      <c r="T3" t="n">
        <v>732946.1800000001</v>
      </c>
      <c r="U3" t="n">
        <v>0.17</v>
      </c>
      <c r="V3" t="n">
        <v>0.77</v>
      </c>
      <c r="W3" t="n">
        <v>58.35</v>
      </c>
      <c r="X3" t="n">
        <v>43.51</v>
      </c>
      <c r="Y3" t="n">
        <v>0.5</v>
      </c>
      <c r="Z3" t="n">
        <v>10</v>
      </c>
      <c r="AA3" t="n">
        <v>8733.142903563472</v>
      </c>
      <c r="AB3" t="n">
        <v>11949.0713997295</v>
      </c>
      <c r="AC3" t="n">
        <v>10808.6687959659</v>
      </c>
      <c r="AD3" t="n">
        <v>8733142.903563472</v>
      </c>
      <c r="AE3" t="n">
        <v>11949071.3997295</v>
      </c>
      <c r="AF3" t="n">
        <v>5.631654695650594e-07</v>
      </c>
      <c r="AG3" t="n">
        <v>2.9425</v>
      </c>
      <c r="AH3" t="n">
        <v>10808668.7959659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0.3892</v>
      </c>
      <c r="E4" t="n">
        <v>256.95</v>
      </c>
      <c r="F4" t="n">
        <v>241.11</v>
      </c>
      <c r="G4" t="n">
        <v>25.12</v>
      </c>
      <c r="H4" t="n">
        <v>0.45</v>
      </c>
      <c r="I4" t="n">
        <v>576</v>
      </c>
      <c r="J4" t="n">
        <v>118.63</v>
      </c>
      <c r="K4" t="n">
        <v>43.4</v>
      </c>
      <c r="L4" t="n">
        <v>3</v>
      </c>
      <c r="M4" t="n">
        <v>574</v>
      </c>
      <c r="N4" t="n">
        <v>17.23</v>
      </c>
      <c r="O4" t="n">
        <v>14865.24</v>
      </c>
      <c r="P4" t="n">
        <v>2397.59</v>
      </c>
      <c r="Q4" t="n">
        <v>3441.54</v>
      </c>
      <c r="R4" t="n">
        <v>1206.27</v>
      </c>
      <c r="S4" t="n">
        <v>300.98</v>
      </c>
      <c r="T4" t="n">
        <v>446670.71</v>
      </c>
      <c r="U4" t="n">
        <v>0.25</v>
      </c>
      <c r="V4" t="n">
        <v>0.83</v>
      </c>
      <c r="W4" t="n">
        <v>57.79</v>
      </c>
      <c r="X4" t="n">
        <v>26.55</v>
      </c>
      <c r="Y4" t="n">
        <v>0.5</v>
      </c>
      <c r="Z4" t="n">
        <v>10</v>
      </c>
      <c r="AA4" t="n">
        <v>7384.618199588551</v>
      </c>
      <c r="AB4" t="n">
        <v>10103.96040703975</v>
      </c>
      <c r="AC4" t="n">
        <v>9139.652606788994</v>
      </c>
      <c r="AD4" t="n">
        <v>7384618.199588551</v>
      </c>
      <c r="AE4" t="n">
        <v>10103960.40703975</v>
      </c>
      <c r="AF4" t="n">
        <v>6.191638439398902e-07</v>
      </c>
      <c r="AG4" t="n">
        <v>2.6765625</v>
      </c>
      <c r="AH4" t="n">
        <v>9139652.606788993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0.4072</v>
      </c>
      <c r="E5" t="n">
        <v>245.6</v>
      </c>
      <c r="F5" t="n">
        <v>233.6</v>
      </c>
      <c r="G5" t="n">
        <v>33.77</v>
      </c>
      <c r="H5" t="n">
        <v>0.59</v>
      </c>
      <c r="I5" t="n">
        <v>415</v>
      </c>
      <c r="J5" t="n">
        <v>119.93</v>
      </c>
      <c r="K5" t="n">
        <v>43.4</v>
      </c>
      <c r="L5" t="n">
        <v>4</v>
      </c>
      <c r="M5" t="n">
        <v>413</v>
      </c>
      <c r="N5" t="n">
        <v>17.53</v>
      </c>
      <c r="O5" t="n">
        <v>15025.44</v>
      </c>
      <c r="P5" t="n">
        <v>2306.1</v>
      </c>
      <c r="Q5" t="n">
        <v>3441.36</v>
      </c>
      <c r="R5" t="n">
        <v>952.96</v>
      </c>
      <c r="S5" t="n">
        <v>300.98</v>
      </c>
      <c r="T5" t="n">
        <v>320824.32</v>
      </c>
      <c r="U5" t="n">
        <v>0.32</v>
      </c>
      <c r="V5" t="n">
        <v>0.86</v>
      </c>
      <c r="W5" t="n">
        <v>57.51</v>
      </c>
      <c r="X5" t="n">
        <v>19.05</v>
      </c>
      <c r="Y5" t="n">
        <v>0.5</v>
      </c>
      <c r="Z5" t="n">
        <v>10</v>
      </c>
      <c r="AA5" t="n">
        <v>6802.74416157359</v>
      </c>
      <c r="AB5" t="n">
        <v>9307.814677756807</v>
      </c>
      <c r="AC5" t="n">
        <v>8419.489908511296</v>
      </c>
      <c r="AD5" t="n">
        <v>6802744.16157359</v>
      </c>
      <c r="AE5" t="n">
        <v>9307814.677756807</v>
      </c>
      <c r="AF5" t="n">
        <v>6.47799376290656e-07</v>
      </c>
      <c r="AG5" t="n">
        <v>2.558333333333333</v>
      </c>
      <c r="AH5" t="n">
        <v>8419489.908511296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0.418</v>
      </c>
      <c r="E6" t="n">
        <v>239.22</v>
      </c>
      <c r="F6" t="n">
        <v>229.39</v>
      </c>
      <c r="G6" t="n">
        <v>42.48</v>
      </c>
      <c r="H6" t="n">
        <v>0.73</v>
      </c>
      <c r="I6" t="n">
        <v>324</v>
      </c>
      <c r="J6" t="n">
        <v>121.23</v>
      </c>
      <c r="K6" t="n">
        <v>43.4</v>
      </c>
      <c r="L6" t="n">
        <v>5</v>
      </c>
      <c r="M6" t="n">
        <v>322</v>
      </c>
      <c r="N6" t="n">
        <v>17.83</v>
      </c>
      <c r="O6" t="n">
        <v>15186.08</v>
      </c>
      <c r="P6" t="n">
        <v>2247.63</v>
      </c>
      <c r="Q6" t="n">
        <v>3441.27</v>
      </c>
      <c r="R6" t="n">
        <v>810.8</v>
      </c>
      <c r="S6" t="n">
        <v>300.98</v>
      </c>
      <c r="T6" t="n">
        <v>250196.34</v>
      </c>
      <c r="U6" t="n">
        <v>0.37</v>
      </c>
      <c r="V6" t="n">
        <v>0.87</v>
      </c>
      <c r="W6" t="n">
        <v>57.36</v>
      </c>
      <c r="X6" t="n">
        <v>14.85</v>
      </c>
      <c r="Y6" t="n">
        <v>0.5</v>
      </c>
      <c r="Z6" t="n">
        <v>10</v>
      </c>
      <c r="AA6" t="n">
        <v>6472.523661201847</v>
      </c>
      <c r="AB6" t="n">
        <v>8855.992420847866</v>
      </c>
      <c r="AC6" t="n">
        <v>8010.788933665241</v>
      </c>
      <c r="AD6" t="n">
        <v>6472523.661201847</v>
      </c>
      <c r="AE6" t="n">
        <v>8855992.420847867</v>
      </c>
      <c r="AF6" t="n">
        <v>6.649806957011154e-07</v>
      </c>
      <c r="AG6" t="n">
        <v>2.491875</v>
      </c>
      <c r="AH6" t="n">
        <v>8010788.93366524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0.4255</v>
      </c>
      <c r="E7" t="n">
        <v>235.04</v>
      </c>
      <c r="F7" t="n">
        <v>226.63</v>
      </c>
      <c r="G7" t="n">
        <v>51.31</v>
      </c>
      <c r="H7" t="n">
        <v>0.86</v>
      </c>
      <c r="I7" t="n">
        <v>265</v>
      </c>
      <c r="J7" t="n">
        <v>122.54</v>
      </c>
      <c r="K7" t="n">
        <v>43.4</v>
      </c>
      <c r="L7" t="n">
        <v>6</v>
      </c>
      <c r="M7" t="n">
        <v>263</v>
      </c>
      <c r="N7" t="n">
        <v>18.14</v>
      </c>
      <c r="O7" t="n">
        <v>15347.16</v>
      </c>
      <c r="P7" t="n">
        <v>2203.43</v>
      </c>
      <c r="Q7" t="n">
        <v>3441.15</v>
      </c>
      <c r="R7" t="n">
        <v>717.75</v>
      </c>
      <c r="S7" t="n">
        <v>300.98</v>
      </c>
      <c r="T7" t="n">
        <v>203969.77</v>
      </c>
      <c r="U7" t="n">
        <v>0.42</v>
      </c>
      <c r="V7" t="n">
        <v>0.88</v>
      </c>
      <c r="W7" t="n">
        <v>57.25</v>
      </c>
      <c r="X7" t="n">
        <v>12.09</v>
      </c>
      <c r="Y7" t="n">
        <v>0.5</v>
      </c>
      <c r="Z7" t="n">
        <v>10</v>
      </c>
      <c r="AA7" t="n">
        <v>6246.958565604167</v>
      </c>
      <c r="AB7" t="n">
        <v>8547.364305821409</v>
      </c>
      <c r="AC7" t="n">
        <v>7731.615852774637</v>
      </c>
      <c r="AD7" t="n">
        <v>6246958.565604167</v>
      </c>
      <c r="AE7" t="n">
        <v>8547364.305821409</v>
      </c>
      <c r="AF7" t="n">
        <v>6.769121675139344e-07</v>
      </c>
      <c r="AG7" t="n">
        <v>2.448333333333333</v>
      </c>
      <c r="AH7" t="n">
        <v>7731615.852774638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0.4309</v>
      </c>
      <c r="E8" t="n">
        <v>232.08</v>
      </c>
      <c r="F8" t="n">
        <v>224.67</v>
      </c>
      <c r="G8" t="n">
        <v>60.45</v>
      </c>
      <c r="H8" t="n">
        <v>1</v>
      </c>
      <c r="I8" t="n">
        <v>223</v>
      </c>
      <c r="J8" t="n">
        <v>123.85</v>
      </c>
      <c r="K8" t="n">
        <v>43.4</v>
      </c>
      <c r="L8" t="n">
        <v>7</v>
      </c>
      <c r="M8" t="n">
        <v>221</v>
      </c>
      <c r="N8" t="n">
        <v>18.45</v>
      </c>
      <c r="O8" t="n">
        <v>15508.69</v>
      </c>
      <c r="P8" t="n">
        <v>2166.96</v>
      </c>
      <c r="Q8" t="n">
        <v>3441.22</v>
      </c>
      <c r="R8" t="n">
        <v>651.12</v>
      </c>
      <c r="S8" t="n">
        <v>300.98</v>
      </c>
      <c r="T8" t="n">
        <v>170862.33</v>
      </c>
      <c r="U8" t="n">
        <v>0.46</v>
      </c>
      <c r="V8" t="n">
        <v>0.89</v>
      </c>
      <c r="W8" t="n">
        <v>57.19</v>
      </c>
      <c r="X8" t="n">
        <v>10.13</v>
      </c>
      <c r="Y8" t="n">
        <v>0.5</v>
      </c>
      <c r="Z8" t="n">
        <v>10</v>
      </c>
      <c r="AA8" t="n">
        <v>6080.229455398672</v>
      </c>
      <c r="AB8" t="n">
        <v>8319.238181669025</v>
      </c>
      <c r="AC8" t="n">
        <v>7525.261765734341</v>
      </c>
      <c r="AD8" t="n">
        <v>6080229.455398672</v>
      </c>
      <c r="AE8" t="n">
        <v>8319238.181669026</v>
      </c>
      <c r="AF8" t="n">
        <v>6.855028272191642e-07</v>
      </c>
      <c r="AG8" t="n">
        <v>2.4175</v>
      </c>
      <c r="AH8" t="n">
        <v>7525261.765734341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0.4347</v>
      </c>
      <c r="E9" t="n">
        <v>230.03</v>
      </c>
      <c r="F9" t="n">
        <v>223.34</v>
      </c>
      <c r="G9" t="n">
        <v>69.43000000000001</v>
      </c>
      <c r="H9" t="n">
        <v>1.13</v>
      </c>
      <c r="I9" t="n">
        <v>193</v>
      </c>
      <c r="J9" t="n">
        <v>125.16</v>
      </c>
      <c r="K9" t="n">
        <v>43.4</v>
      </c>
      <c r="L9" t="n">
        <v>8</v>
      </c>
      <c r="M9" t="n">
        <v>191</v>
      </c>
      <c r="N9" t="n">
        <v>18.76</v>
      </c>
      <c r="O9" t="n">
        <v>15670.68</v>
      </c>
      <c r="P9" t="n">
        <v>2137.2</v>
      </c>
      <c r="Q9" t="n">
        <v>3441.12</v>
      </c>
      <c r="R9" t="n">
        <v>605.6900000000001</v>
      </c>
      <c r="S9" t="n">
        <v>300.98</v>
      </c>
      <c r="T9" t="n">
        <v>148297.82</v>
      </c>
      <c r="U9" t="n">
        <v>0.5</v>
      </c>
      <c r="V9" t="n">
        <v>0.89</v>
      </c>
      <c r="W9" t="n">
        <v>57.15</v>
      </c>
      <c r="X9" t="n">
        <v>8.81</v>
      </c>
      <c r="Y9" t="n">
        <v>0.5</v>
      </c>
      <c r="Z9" t="n">
        <v>10</v>
      </c>
      <c r="AA9" t="n">
        <v>5957.548124584974</v>
      </c>
      <c r="AB9" t="n">
        <v>8151.380172531382</v>
      </c>
      <c r="AC9" t="n">
        <v>7373.423889398605</v>
      </c>
      <c r="AD9" t="n">
        <v>5957548.124584974</v>
      </c>
      <c r="AE9" t="n">
        <v>8151380.172531381</v>
      </c>
      <c r="AF9" t="n">
        <v>6.915481062709924e-07</v>
      </c>
      <c r="AG9" t="n">
        <v>2.396145833333333</v>
      </c>
      <c r="AH9" t="n">
        <v>7373423.889398605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0.4379</v>
      </c>
      <c r="E10" t="n">
        <v>228.38</v>
      </c>
      <c r="F10" t="n">
        <v>222.26</v>
      </c>
      <c r="G10" t="n">
        <v>78.91</v>
      </c>
      <c r="H10" t="n">
        <v>1.26</v>
      </c>
      <c r="I10" t="n">
        <v>169</v>
      </c>
      <c r="J10" t="n">
        <v>126.48</v>
      </c>
      <c r="K10" t="n">
        <v>43.4</v>
      </c>
      <c r="L10" t="n">
        <v>9</v>
      </c>
      <c r="M10" t="n">
        <v>167</v>
      </c>
      <c r="N10" t="n">
        <v>19.08</v>
      </c>
      <c r="O10" t="n">
        <v>15833.12</v>
      </c>
      <c r="P10" t="n">
        <v>2108.24</v>
      </c>
      <c r="Q10" t="n">
        <v>3441.17</v>
      </c>
      <c r="R10" t="n">
        <v>569.04</v>
      </c>
      <c r="S10" t="n">
        <v>300.98</v>
      </c>
      <c r="T10" t="n">
        <v>130094.53</v>
      </c>
      <c r="U10" t="n">
        <v>0.53</v>
      </c>
      <c r="V10" t="n">
        <v>0.9</v>
      </c>
      <c r="W10" t="n">
        <v>57.12</v>
      </c>
      <c r="X10" t="n">
        <v>7.73</v>
      </c>
      <c r="Y10" t="n">
        <v>0.5</v>
      </c>
      <c r="Z10" t="n">
        <v>10</v>
      </c>
      <c r="AA10" t="n">
        <v>5848.434385269098</v>
      </c>
      <c r="AB10" t="n">
        <v>8002.085940640951</v>
      </c>
      <c r="AC10" t="n">
        <v>7238.378089464031</v>
      </c>
      <c r="AD10" t="n">
        <v>5848434.385269098</v>
      </c>
      <c r="AE10" t="n">
        <v>8002085.940640951</v>
      </c>
      <c r="AF10" t="n">
        <v>6.966388675777953e-07</v>
      </c>
      <c r="AG10" t="n">
        <v>2.378958333333333</v>
      </c>
      <c r="AH10" t="n">
        <v>7238378.089464031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0.4404</v>
      </c>
      <c r="E11" t="n">
        <v>227.05</v>
      </c>
      <c r="F11" t="n">
        <v>221.36</v>
      </c>
      <c r="G11" t="n">
        <v>87.95999999999999</v>
      </c>
      <c r="H11" t="n">
        <v>1.38</v>
      </c>
      <c r="I11" t="n">
        <v>151</v>
      </c>
      <c r="J11" t="n">
        <v>127.8</v>
      </c>
      <c r="K11" t="n">
        <v>43.4</v>
      </c>
      <c r="L11" t="n">
        <v>10</v>
      </c>
      <c r="M11" t="n">
        <v>149</v>
      </c>
      <c r="N11" t="n">
        <v>19.4</v>
      </c>
      <c r="O11" t="n">
        <v>15996.02</v>
      </c>
      <c r="P11" t="n">
        <v>2082.33</v>
      </c>
      <c r="Q11" t="n">
        <v>3441.06</v>
      </c>
      <c r="R11" t="n">
        <v>539.8200000000001</v>
      </c>
      <c r="S11" t="n">
        <v>300.98</v>
      </c>
      <c r="T11" t="n">
        <v>115570.48</v>
      </c>
      <c r="U11" t="n">
        <v>0.5600000000000001</v>
      </c>
      <c r="V11" t="n">
        <v>0.9</v>
      </c>
      <c r="W11" t="n">
        <v>57.06</v>
      </c>
      <c r="X11" t="n">
        <v>6.83</v>
      </c>
      <c r="Y11" t="n">
        <v>0.5</v>
      </c>
      <c r="Z11" t="n">
        <v>10</v>
      </c>
      <c r="AA11" t="n">
        <v>5757.381435790719</v>
      </c>
      <c r="AB11" t="n">
        <v>7877.503278192001</v>
      </c>
      <c r="AC11" t="n">
        <v>7125.685421466349</v>
      </c>
      <c r="AD11" t="n">
        <v>5757381.435790719</v>
      </c>
      <c r="AE11" t="n">
        <v>7877503.278192</v>
      </c>
      <c r="AF11" t="n">
        <v>7.00616024848735e-07</v>
      </c>
      <c r="AG11" t="n">
        <v>2.365104166666667</v>
      </c>
      <c r="AH11" t="n">
        <v>7125685.421466349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0.4426</v>
      </c>
      <c r="E12" t="n">
        <v>225.95</v>
      </c>
      <c r="F12" t="n">
        <v>220.64</v>
      </c>
      <c r="G12" t="n">
        <v>98.06</v>
      </c>
      <c r="H12" t="n">
        <v>1.5</v>
      </c>
      <c r="I12" t="n">
        <v>135</v>
      </c>
      <c r="J12" t="n">
        <v>129.13</v>
      </c>
      <c r="K12" t="n">
        <v>43.4</v>
      </c>
      <c r="L12" t="n">
        <v>11</v>
      </c>
      <c r="M12" t="n">
        <v>133</v>
      </c>
      <c r="N12" t="n">
        <v>19.73</v>
      </c>
      <c r="O12" t="n">
        <v>16159.39</v>
      </c>
      <c r="P12" t="n">
        <v>2056.47</v>
      </c>
      <c r="Q12" t="n">
        <v>3440.98</v>
      </c>
      <c r="R12" t="n">
        <v>514.75</v>
      </c>
      <c r="S12" t="n">
        <v>300.98</v>
      </c>
      <c r="T12" t="n">
        <v>103118.23</v>
      </c>
      <c r="U12" t="n">
        <v>0.58</v>
      </c>
      <c r="V12" t="n">
        <v>0.91</v>
      </c>
      <c r="W12" t="n">
        <v>57.05</v>
      </c>
      <c r="X12" t="n">
        <v>6.12</v>
      </c>
      <c r="Y12" t="n">
        <v>0.5</v>
      </c>
      <c r="Z12" t="n">
        <v>10</v>
      </c>
      <c r="AA12" t="n">
        <v>5672.61732959692</v>
      </c>
      <c r="AB12" t="n">
        <v>7761.525288569193</v>
      </c>
      <c r="AC12" t="n">
        <v>7020.776208397016</v>
      </c>
      <c r="AD12" t="n">
        <v>5672617.32959692</v>
      </c>
      <c r="AE12" t="n">
        <v>7761525.288569193</v>
      </c>
      <c r="AF12" t="n">
        <v>7.041159232471619e-07</v>
      </c>
      <c r="AG12" t="n">
        <v>2.353645833333333</v>
      </c>
      <c r="AH12" t="n">
        <v>7020776.208397016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0.4442</v>
      </c>
      <c r="E13" t="n">
        <v>225.14</v>
      </c>
      <c r="F13" t="n">
        <v>220.12</v>
      </c>
      <c r="G13" t="n">
        <v>107.38</v>
      </c>
      <c r="H13" t="n">
        <v>1.63</v>
      </c>
      <c r="I13" t="n">
        <v>123</v>
      </c>
      <c r="J13" t="n">
        <v>130.45</v>
      </c>
      <c r="K13" t="n">
        <v>43.4</v>
      </c>
      <c r="L13" t="n">
        <v>12</v>
      </c>
      <c r="M13" t="n">
        <v>121</v>
      </c>
      <c r="N13" t="n">
        <v>20.05</v>
      </c>
      <c r="O13" t="n">
        <v>16323.22</v>
      </c>
      <c r="P13" t="n">
        <v>2034.68</v>
      </c>
      <c r="Q13" t="n">
        <v>3441.07</v>
      </c>
      <c r="R13" t="n">
        <v>497.08</v>
      </c>
      <c r="S13" t="n">
        <v>300.98</v>
      </c>
      <c r="T13" t="n">
        <v>94345.06</v>
      </c>
      <c r="U13" t="n">
        <v>0.61</v>
      </c>
      <c r="V13" t="n">
        <v>0.91</v>
      </c>
      <c r="W13" t="n">
        <v>57.03</v>
      </c>
      <c r="X13" t="n">
        <v>5.59</v>
      </c>
      <c r="Y13" t="n">
        <v>0.5</v>
      </c>
      <c r="Z13" t="n">
        <v>10</v>
      </c>
      <c r="AA13" t="n">
        <v>5605.677490348566</v>
      </c>
      <c r="AB13" t="n">
        <v>7669.935247332308</v>
      </c>
      <c r="AC13" t="n">
        <v>6937.92739214835</v>
      </c>
      <c r="AD13" t="n">
        <v>5605677.490348565</v>
      </c>
      <c r="AE13" t="n">
        <v>7669935.247332308</v>
      </c>
      <c r="AF13" t="n">
        <v>7.066613039005633e-07</v>
      </c>
      <c r="AG13" t="n">
        <v>2.345208333333333</v>
      </c>
      <c r="AH13" t="n">
        <v>6937927.39214835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0.4457</v>
      </c>
      <c r="E14" t="n">
        <v>224.35</v>
      </c>
      <c r="F14" t="n">
        <v>219.59</v>
      </c>
      <c r="G14" t="n">
        <v>117.64</v>
      </c>
      <c r="H14" t="n">
        <v>1.74</v>
      </c>
      <c r="I14" t="n">
        <v>112</v>
      </c>
      <c r="J14" t="n">
        <v>131.79</v>
      </c>
      <c r="K14" t="n">
        <v>43.4</v>
      </c>
      <c r="L14" t="n">
        <v>13</v>
      </c>
      <c r="M14" t="n">
        <v>110</v>
      </c>
      <c r="N14" t="n">
        <v>20.39</v>
      </c>
      <c r="O14" t="n">
        <v>16487.53</v>
      </c>
      <c r="P14" t="n">
        <v>2010.33</v>
      </c>
      <c r="Q14" t="n">
        <v>3441</v>
      </c>
      <c r="R14" t="n">
        <v>479.34</v>
      </c>
      <c r="S14" t="n">
        <v>300.98</v>
      </c>
      <c r="T14" t="n">
        <v>85527.77</v>
      </c>
      <c r="U14" t="n">
        <v>0.63</v>
      </c>
      <c r="V14" t="n">
        <v>0.91</v>
      </c>
      <c r="W14" t="n">
        <v>57.01</v>
      </c>
      <c r="X14" t="n">
        <v>5.06</v>
      </c>
      <c r="Y14" t="n">
        <v>0.5</v>
      </c>
      <c r="Z14" t="n">
        <v>10</v>
      </c>
      <c r="AA14" t="n">
        <v>5535.385499855291</v>
      </c>
      <c r="AB14" t="n">
        <v>7573.758644875644</v>
      </c>
      <c r="AC14" t="n">
        <v>6850.929749645446</v>
      </c>
      <c r="AD14" t="n">
        <v>5535385.49985529</v>
      </c>
      <c r="AE14" t="n">
        <v>7573758.644875644</v>
      </c>
      <c r="AF14" t="n">
        <v>7.090475982631271e-07</v>
      </c>
      <c r="AG14" t="n">
        <v>2.336979166666667</v>
      </c>
      <c r="AH14" t="n">
        <v>6850929.749645445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0.447</v>
      </c>
      <c r="E15" t="n">
        <v>223.69</v>
      </c>
      <c r="F15" t="n">
        <v>219.15</v>
      </c>
      <c r="G15" t="n">
        <v>127.66</v>
      </c>
      <c r="H15" t="n">
        <v>1.86</v>
      </c>
      <c r="I15" t="n">
        <v>103</v>
      </c>
      <c r="J15" t="n">
        <v>133.12</v>
      </c>
      <c r="K15" t="n">
        <v>43.4</v>
      </c>
      <c r="L15" t="n">
        <v>14</v>
      </c>
      <c r="M15" t="n">
        <v>101</v>
      </c>
      <c r="N15" t="n">
        <v>20.72</v>
      </c>
      <c r="O15" t="n">
        <v>16652.31</v>
      </c>
      <c r="P15" t="n">
        <v>1987.18</v>
      </c>
      <c r="Q15" t="n">
        <v>3440.99</v>
      </c>
      <c r="R15" t="n">
        <v>463.97</v>
      </c>
      <c r="S15" t="n">
        <v>300.98</v>
      </c>
      <c r="T15" t="n">
        <v>77888.48</v>
      </c>
      <c r="U15" t="n">
        <v>0.65</v>
      </c>
      <c r="V15" t="n">
        <v>0.91</v>
      </c>
      <c r="W15" t="n">
        <v>57</v>
      </c>
      <c r="X15" t="n">
        <v>4.62</v>
      </c>
      <c r="Y15" t="n">
        <v>0.5</v>
      </c>
      <c r="Z15" t="n">
        <v>10</v>
      </c>
      <c r="AA15" t="n">
        <v>5471.001688410753</v>
      </c>
      <c r="AB15" t="n">
        <v>7485.665873643928</v>
      </c>
      <c r="AC15" t="n">
        <v>6771.244428861107</v>
      </c>
      <c r="AD15" t="n">
        <v>5471001.688410752</v>
      </c>
      <c r="AE15" t="n">
        <v>7485665.873643927</v>
      </c>
      <c r="AF15" t="n">
        <v>7.111157200440158e-07</v>
      </c>
      <c r="AG15" t="n">
        <v>2.330104166666667</v>
      </c>
      <c r="AH15" t="n">
        <v>6771244.428861107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0.448</v>
      </c>
      <c r="E16" t="n">
        <v>223.21</v>
      </c>
      <c r="F16" t="n">
        <v>218.86</v>
      </c>
      <c r="G16" t="n">
        <v>138.23</v>
      </c>
      <c r="H16" t="n">
        <v>1.97</v>
      </c>
      <c r="I16" t="n">
        <v>95</v>
      </c>
      <c r="J16" t="n">
        <v>134.46</v>
      </c>
      <c r="K16" t="n">
        <v>43.4</v>
      </c>
      <c r="L16" t="n">
        <v>15</v>
      </c>
      <c r="M16" t="n">
        <v>93</v>
      </c>
      <c r="N16" t="n">
        <v>21.06</v>
      </c>
      <c r="O16" t="n">
        <v>16817.7</v>
      </c>
      <c r="P16" t="n">
        <v>1966.46</v>
      </c>
      <c r="Q16" t="n">
        <v>3441.04</v>
      </c>
      <c r="R16" t="n">
        <v>454.85</v>
      </c>
      <c r="S16" t="n">
        <v>300.98</v>
      </c>
      <c r="T16" t="n">
        <v>73368.06</v>
      </c>
      <c r="U16" t="n">
        <v>0.66</v>
      </c>
      <c r="V16" t="n">
        <v>0.91</v>
      </c>
      <c r="W16" t="n">
        <v>56.98</v>
      </c>
      <c r="X16" t="n">
        <v>4.33</v>
      </c>
      <c r="Y16" t="n">
        <v>0.5</v>
      </c>
      <c r="Z16" t="n">
        <v>10</v>
      </c>
      <c r="AA16" t="n">
        <v>5416.42168422957</v>
      </c>
      <c r="AB16" t="n">
        <v>7410.987104023386</v>
      </c>
      <c r="AC16" t="n">
        <v>6703.692896200841</v>
      </c>
      <c r="AD16" t="n">
        <v>5416421.68422957</v>
      </c>
      <c r="AE16" t="n">
        <v>7410987.104023386</v>
      </c>
      <c r="AF16" t="n">
        <v>7.127065829523916e-07</v>
      </c>
      <c r="AG16" t="n">
        <v>2.325104166666667</v>
      </c>
      <c r="AH16" t="n">
        <v>6703692.896200841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0.4491</v>
      </c>
      <c r="E17" t="n">
        <v>222.68</v>
      </c>
      <c r="F17" t="n">
        <v>218.5</v>
      </c>
      <c r="G17" t="n">
        <v>148.98</v>
      </c>
      <c r="H17" t="n">
        <v>2.08</v>
      </c>
      <c r="I17" t="n">
        <v>88</v>
      </c>
      <c r="J17" t="n">
        <v>135.81</v>
      </c>
      <c r="K17" t="n">
        <v>43.4</v>
      </c>
      <c r="L17" t="n">
        <v>16</v>
      </c>
      <c r="M17" t="n">
        <v>86</v>
      </c>
      <c r="N17" t="n">
        <v>21.41</v>
      </c>
      <c r="O17" t="n">
        <v>16983.46</v>
      </c>
      <c r="P17" t="n">
        <v>1944.21</v>
      </c>
      <c r="Q17" t="n">
        <v>3441.03</v>
      </c>
      <c r="R17" t="n">
        <v>442.71</v>
      </c>
      <c r="S17" t="n">
        <v>300.98</v>
      </c>
      <c r="T17" t="n">
        <v>67331.75</v>
      </c>
      <c r="U17" t="n">
        <v>0.68</v>
      </c>
      <c r="V17" t="n">
        <v>0.91</v>
      </c>
      <c r="W17" t="n">
        <v>56.96</v>
      </c>
      <c r="X17" t="n">
        <v>3.97</v>
      </c>
      <c r="Y17" t="n">
        <v>0.5</v>
      </c>
      <c r="Z17" t="n">
        <v>10</v>
      </c>
      <c r="AA17" t="n">
        <v>5357.418664593503</v>
      </c>
      <c r="AB17" t="n">
        <v>7330.256569527798</v>
      </c>
      <c r="AC17" t="n">
        <v>6630.6671706115</v>
      </c>
      <c r="AD17" t="n">
        <v>5357418.664593503</v>
      </c>
      <c r="AE17" t="n">
        <v>7330256.569527798</v>
      </c>
      <c r="AF17" t="n">
        <v>7.144565321516051e-07</v>
      </c>
      <c r="AG17" t="n">
        <v>2.319583333333334</v>
      </c>
      <c r="AH17" t="n">
        <v>6630667.170611501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0.4499</v>
      </c>
      <c r="E18" t="n">
        <v>222.26</v>
      </c>
      <c r="F18" t="n">
        <v>218.22</v>
      </c>
      <c r="G18" t="n">
        <v>159.67</v>
      </c>
      <c r="H18" t="n">
        <v>2.19</v>
      </c>
      <c r="I18" t="n">
        <v>82</v>
      </c>
      <c r="J18" t="n">
        <v>137.15</v>
      </c>
      <c r="K18" t="n">
        <v>43.4</v>
      </c>
      <c r="L18" t="n">
        <v>17</v>
      </c>
      <c r="M18" t="n">
        <v>80</v>
      </c>
      <c r="N18" t="n">
        <v>21.75</v>
      </c>
      <c r="O18" t="n">
        <v>17149.71</v>
      </c>
      <c r="P18" t="n">
        <v>1921.79</v>
      </c>
      <c r="Q18" t="n">
        <v>3440.86</v>
      </c>
      <c r="R18" t="n">
        <v>432.8</v>
      </c>
      <c r="S18" t="n">
        <v>300.98</v>
      </c>
      <c r="T18" t="n">
        <v>62408.53</v>
      </c>
      <c r="U18" t="n">
        <v>0.7</v>
      </c>
      <c r="V18" t="n">
        <v>0.92</v>
      </c>
      <c r="W18" t="n">
        <v>56.96</v>
      </c>
      <c r="X18" t="n">
        <v>3.69</v>
      </c>
      <c r="Y18" t="n">
        <v>0.5</v>
      </c>
      <c r="Z18" t="n">
        <v>10</v>
      </c>
      <c r="AA18" t="n">
        <v>5302.483286609882</v>
      </c>
      <c r="AB18" t="n">
        <v>7255.091561792778</v>
      </c>
      <c r="AC18" t="n">
        <v>6562.675805719961</v>
      </c>
      <c r="AD18" t="n">
        <v>5302483.286609882</v>
      </c>
      <c r="AE18" t="n">
        <v>7255091.561792778</v>
      </c>
      <c r="AF18" t="n">
        <v>7.157292224783058e-07</v>
      </c>
      <c r="AG18" t="n">
        <v>2.315208333333333</v>
      </c>
      <c r="AH18" t="n">
        <v>6562675.805719961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0.4506</v>
      </c>
      <c r="E19" t="n">
        <v>221.92</v>
      </c>
      <c r="F19" t="n">
        <v>217.99</v>
      </c>
      <c r="G19" t="n">
        <v>169.86</v>
      </c>
      <c r="H19" t="n">
        <v>2.3</v>
      </c>
      <c r="I19" t="n">
        <v>77</v>
      </c>
      <c r="J19" t="n">
        <v>138.51</v>
      </c>
      <c r="K19" t="n">
        <v>43.4</v>
      </c>
      <c r="L19" t="n">
        <v>18</v>
      </c>
      <c r="M19" t="n">
        <v>75</v>
      </c>
      <c r="N19" t="n">
        <v>22.11</v>
      </c>
      <c r="O19" t="n">
        <v>17316.45</v>
      </c>
      <c r="P19" t="n">
        <v>1898.41</v>
      </c>
      <c r="Q19" t="n">
        <v>3440.94</v>
      </c>
      <c r="R19" t="n">
        <v>425.41</v>
      </c>
      <c r="S19" t="n">
        <v>300.98</v>
      </c>
      <c r="T19" t="n">
        <v>58738.45</v>
      </c>
      <c r="U19" t="n">
        <v>0.71</v>
      </c>
      <c r="V19" t="n">
        <v>0.92</v>
      </c>
      <c r="W19" t="n">
        <v>56.95</v>
      </c>
      <c r="X19" t="n">
        <v>3.47</v>
      </c>
      <c r="Y19" t="n">
        <v>0.5</v>
      </c>
      <c r="Z19" t="n">
        <v>10</v>
      </c>
      <c r="AA19" t="n">
        <v>5247.413249911418</v>
      </c>
      <c r="AB19" t="n">
        <v>7179.742308063381</v>
      </c>
      <c r="AC19" t="n">
        <v>6494.517779013157</v>
      </c>
      <c r="AD19" t="n">
        <v>5247413.249911417</v>
      </c>
      <c r="AE19" t="n">
        <v>7179742.30806338</v>
      </c>
      <c r="AF19" t="n">
        <v>7.168428265141689e-07</v>
      </c>
      <c r="AG19" t="n">
        <v>2.311666666666667</v>
      </c>
      <c r="AH19" t="n">
        <v>6494517.779013158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0.4513</v>
      </c>
      <c r="E20" t="n">
        <v>221.58</v>
      </c>
      <c r="F20" t="n">
        <v>217.77</v>
      </c>
      <c r="G20" t="n">
        <v>181.48</v>
      </c>
      <c r="H20" t="n">
        <v>2.4</v>
      </c>
      <c r="I20" t="n">
        <v>72</v>
      </c>
      <c r="J20" t="n">
        <v>139.86</v>
      </c>
      <c r="K20" t="n">
        <v>43.4</v>
      </c>
      <c r="L20" t="n">
        <v>19</v>
      </c>
      <c r="M20" t="n">
        <v>69</v>
      </c>
      <c r="N20" t="n">
        <v>22.46</v>
      </c>
      <c r="O20" t="n">
        <v>17483.7</v>
      </c>
      <c r="P20" t="n">
        <v>1877.57</v>
      </c>
      <c r="Q20" t="n">
        <v>3440.96</v>
      </c>
      <c r="R20" t="n">
        <v>417.72</v>
      </c>
      <c r="S20" t="n">
        <v>300.98</v>
      </c>
      <c r="T20" t="n">
        <v>54917.73</v>
      </c>
      <c r="U20" t="n">
        <v>0.72</v>
      </c>
      <c r="V20" t="n">
        <v>0.92</v>
      </c>
      <c r="W20" t="n">
        <v>56.95</v>
      </c>
      <c r="X20" t="n">
        <v>3.24</v>
      </c>
      <c r="Y20" t="n">
        <v>0.5</v>
      </c>
      <c r="Z20" t="n">
        <v>10</v>
      </c>
      <c r="AA20" t="n">
        <v>5197.486508604966</v>
      </c>
      <c r="AB20" t="n">
        <v>7111.430337995515</v>
      </c>
      <c r="AC20" t="n">
        <v>6432.725407492122</v>
      </c>
      <c r="AD20" t="n">
        <v>5197486.508604966</v>
      </c>
      <c r="AE20" t="n">
        <v>7111430.337995515</v>
      </c>
      <c r="AF20" t="n">
        <v>7.179564305500319e-07</v>
      </c>
      <c r="AG20" t="n">
        <v>2.308125</v>
      </c>
      <c r="AH20" t="n">
        <v>6432725.407492122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0.4518</v>
      </c>
      <c r="E21" t="n">
        <v>221.33</v>
      </c>
      <c r="F21" t="n">
        <v>217.62</v>
      </c>
      <c r="G21" t="n">
        <v>192.02</v>
      </c>
      <c r="H21" t="n">
        <v>2.5</v>
      </c>
      <c r="I21" t="n">
        <v>68</v>
      </c>
      <c r="J21" t="n">
        <v>141.22</v>
      </c>
      <c r="K21" t="n">
        <v>43.4</v>
      </c>
      <c r="L21" t="n">
        <v>20</v>
      </c>
      <c r="M21" t="n">
        <v>59</v>
      </c>
      <c r="N21" t="n">
        <v>22.82</v>
      </c>
      <c r="O21" t="n">
        <v>17651.44</v>
      </c>
      <c r="P21" t="n">
        <v>1855.87</v>
      </c>
      <c r="Q21" t="n">
        <v>3440.9</v>
      </c>
      <c r="R21" t="n">
        <v>412.31</v>
      </c>
      <c r="S21" t="n">
        <v>300.98</v>
      </c>
      <c r="T21" t="n">
        <v>52232.8</v>
      </c>
      <c r="U21" t="n">
        <v>0.73</v>
      </c>
      <c r="V21" t="n">
        <v>0.92</v>
      </c>
      <c r="W21" t="n">
        <v>56.95</v>
      </c>
      <c r="X21" t="n">
        <v>3.09</v>
      </c>
      <c r="Y21" t="n">
        <v>0.5</v>
      </c>
      <c r="Z21" t="n">
        <v>10</v>
      </c>
      <c r="AA21" t="n">
        <v>5148.837830468113</v>
      </c>
      <c r="AB21" t="n">
        <v>7044.867070340464</v>
      </c>
      <c r="AC21" t="n">
        <v>6372.514844679936</v>
      </c>
      <c r="AD21" t="n">
        <v>5148837.830468113</v>
      </c>
      <c r="AE21" t="n">
        <v>7044867.070340464</v>
      </c>
      <c r="AF21" t="n">
        <v>7.187518620042199e-07</v>
      </c>
      <c r="AG21" t="n">
        <v>2.305520833333333</v>
      </c>
      <c r="AH21" t="n">
        <v>6372514.844679936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0.4522</v>
      </c>
      <c r="E22" t="n">
        <v>221.14</v>
      </c>
      <c r="F22" t="n">
        <v>217.5</v>
      </c>
      <c r="G22" t="n">
        <v>200.77</v>
      </c>
      <c r="H22" t="n">
        <v>2.61</v>
      </c>
      <c r="I22" t="n">
        <v>65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1844.72</v>
      </c>
      <c r="Q22" t="n">
        <v>3440.99</v>
      </c>
      <c r="R22" t="n">
        <v>407.19</v>
      </c>
      <c r="S22" t="n">
        <v>300.98</v>
      </c>
      <c r="T22" t="n">
        <v>49687.34</v>
      </c>
      <c r="U22" t="n">
        <v>0.74</v>
      </c>
      <c r="V22" t="n">
        <v>0.92</v>
      </c>
      <c r="W22" t="n">
        <v>56.98</v>
      </c>
      <c r="X22" t="n">
        <v>2.98</v>
      </c>
      <c r="Y22" t="n">
        <v>0.5</v>
      </c>
      <c r="Z22" t="n">
        <v>10</v>
      </c>
      <c r="AA22" t="n">
        <v>5121.954005004222</v>
      </c>
      <c r="AB22" t="n">
        <v>7008.083434310093</v>
      </c>
      <c r="AC22" t="n">
        <v>6339.24178724615</v>
      </c>
      <c r="AD22" t="n">
        <v>5121954.005004223</v>
      </c>
      <c r="AE22" t="n">
        <v>7008083.434310094</v>
      </c>
      <c r="AF22" t="n">
        <v>7.193882071675703e-07</v>
      </c>
      <c r="AG22" t="n">
        <v>2.303541666666666</v>
      </c>
      <c r="AH22" t="n">
        <v>6339241.78724615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0.4524</v>
      </c>
      <c r="E23" t="n">
        <v>221.05</v>
      </c>
      <c r="F23" t="n">
        <v>217.44</v>
      </c>
      <c r="G23" t="n">
        <v>203.85</v>
      </c>
      <c r="H23" t="n">
        <v>2.7</v>
      </c>
      <c r="I23" t="n">
        <v>64</v>
      </c>
      <c r="J23" t="n">
        <v>143.96</v>
      </c>
      <c r="K23" t="n">
        <v>43.4</v>
      </c>
      <c r="L23" t="n">
        <v>22</v>
      </c>
      <c r="M23" t="n">
        <v>5</v>
      </c>
      <c r="N23" t="n">
        <v>23.56</v>
      </c>
      <c r="O23" t="n">
        <v>17988.46</v>
      </c>
      <c r="P23" t="n">
        <v>1849.04</v>
      </c>
      <c r="Q23" t="n">
        <v>3441.01</v>
      </c>
      <c r="R23" t="n">
        <v>403.87</v>
      </c>
      <c r="S23" t="n">
        <v>300.98</v>
      </c>
      <c r="T23" t="n">
        <v>48032.35</v>
      </c>
      <c r="U23" t="n">
        <v>0.75</v>
      </c>
      <c r="V23" t="n">
        <v>0.92</v>
      </c>
      <c r="W23" t="n">
        <v>57.01</v>
      </c>
      <c r="X23" t="n">
        <v>2.91</v>
      </c>
      <c r="Y23" t="n">
        <v>0.5</v>
      </c>
      <c r="Z23" t="n">
        <v>10</v>
      </c>
      <c r="AA23" t="n">
        <v>5127.574506809457</v>
      </c>
      <c r="AB23" t="n">
        <v>7015.773652839054</v>
      </c>
      <c r="AC23" t="n">
        <v>6346.198062111996</v>
      </c>
      <c r="AD23" t="n">
        <v>5127574.506809457</v>
      </c>
      <c r="AE23" t="n">
        <v>7015773.652839054</v>
      </c>
      <c r="AF23" t="n">
        <v>7.197063797492455e-07</v>
      </c>
      <c r="AG23" t="n">
        <v>2.302604166666667</v>
      </c>
      <c r="AH23" t="n">
        <v>6346198.062111995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0.4524</v>
      </c>
      <c r="E24" t="n">
        <v>221.06</v>
      </c>
      <c r="F24" t="n">
        <v>217.44</v>
      </c>
      <c r="G24" t="n">
        <v>203.85</v>
      </c>
      <c r="H24" t="n">
        <v>2.8</v>
      </c>
      <c r="I24" t="n">
        <v>64</v>
      </c>
      <c r="J24" t="n">
        <v>145.33</v>
      </c>
      <c r="K24" t="n">
        <v>43.4</v>
      </c>
      <c r="L24" t="n">
        <v>23</v>
      </c>
      <c r="M24" t="n">
        <v>1</v>
      </c>
      <c r="N24" t="n">
        <v>23.93</v>
      </c>
      <c r="O24" t="n">
        <v>18157.74</v>
      </c>
      <c r="P24" t="n">
        <v>1864.35</v>
      </c>
      <c r="Q24" t="n">
        <v>3441.01</v>
      </c>
      <c r="R24" t="n">
        <v>403.91</v>
      </c>
      <c r="S24" t="n">
        <v>300.98</v>
      </c>
      <c r="T24" t="n">
        <v>48054.15</v>
      </c>
      <c r="U24" t="n">
        <v>0.75</v>
      </c>
      <c r="V24" t="n">
        <v>0.92</v>
      </c>
      <c r="W24" t="n">
        <v>57.01</v>
      </c>
      <c r="X24" t="n">
        <v>2.92</v>
      </c>
      <c r="Y24" t="n">
        <v>0.5</v>
      </c>
      <c r="Z24" t="n">
        <v>10</v>
      </c>
      <c r="AA24" t="n">
        <v>5157.041239131631</v>
      </c>
      <c r="AB24" t="n">
        <v>7056.091335982738</v>
      </c>
      <c r="AC24" t="n">
        <v>6382.667882162667</v>
      </c>
      <c r="AD24" t="n">
        <v>5157041.239131631</v>
      </c>
      <c r="AE24" t="n">
        <v>7056091.335982738</v>
      </c>
      <c r="AF24" t="n">
        <v>7.197063797492455e-07</v>
      </c>
      <c r="AG24" t="n">
        <v>2.302708333333333</v>
      </c>
      <c r="AH24" t="n">
        <v>6382667.882162668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0.4524</v>
      </c>
      <c r="E25" t="n">
        <v>221.06</v>
      </c>
      <c r="F25" t="n">
        <v>217.44</v>
      </c>
      <c r="G25" t="n">
        <v>203.85</v>
      </c>
      <c r="H25" t="n">
        <v>2.89</v>
      </c>
      <c r="I25" t="n">
        <v>64</v>
      </c>
      <c r="J25" t="n">
        <v>146.7</v>
      </c>
      <c r="K25" t="n">
        <v>43.4</v>
      </c>
      <c r="L25" t="n">
        <v>24</v>
      </c>
      <c r="M25" t="n">
        <v>0</v>
      </c>
      <c r="N25" t="n">
        <v>24.3</v>
      </c>
      <c r="O25" t="n">
        <v>18327.54</v>
      </c>
      <c r="P25" t="n">
        <v>1880.12</v>
      </c>
      <c r="Q25" t="n">
        <v>3441.01</v>
      </c>
      <c r="R25" t="n">
        <v>403.89</v>
      </c>
      <c r="S25" t="n">
        <v>300.98</v>
      </c>
      <c r="T25" t="n">
        <v>48043.04</v>
      </c>
      <c r="U25" t="n">
        <v>0.75</v>
      </c>
      <c r="V25" t="n">
        <v>0.92</v>
      </c>
      <c r="W25" t="n">
        <v>57.01</v>
      </c>
      <c r="X25" t="n">
        <v>2.92</v>
      </c>
      <c r="Y25" t="n">
        <v>0.5</v>
      </c>
      <c r="Z25" t="n">
        <v>10</v>
      </c>
      <c r="AA25" t="n">
        <v>5187.393029264589</v>
      </c>
      <c r="AB25" t="n">
        <v>7097.619994269128</v>
      </c>
      <c r="AC25" t="n">
        <v>6420.233103588042</v>
      </c>
      <c r="AD25" t="n">
        <v>5187393.029264589</v>
      </c>
      <c r="AE25" t="n">
        <v>7097619.994269128</v>
      </c>
      <c r="AF25" t="n">
        <v>7.197063797492455e-07</v>
      </c>
      <c r="AG25" t="n">
        <v>2.302708333333333</v>
      </c>
      <c r="AH25" t="n">
        <v>6420233.103588042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0.2928</v>
      </c>
      <c r="E2" t="n">
        <v>341.5</v>
      </c>
      <c r="F2" t="n">
        <v>304.16</v>
      </c>
      <c r="G2" t="n">
        <v>9.74</v>
      </c>
      <c r="H2" t="n">
        <v>0.2</v>
      </c>
      <c r="I2" t="n">
        <v>1874</v>
      </c>
      <c r="J2" t="n">
        <v>89.87</v>
      </c>
      <c r="K2" t="n">
        <v>37.55</v>
      </c>
      <c r="L2" t="n">
        <v>1</v>
      </c>
      <c r="M2" t="n">
        <v>1872</v>
      </c>
      <c r="N2" t="n">
        <v>11.32</v>
      </c>
      <c r="O2" t="n">
        <v>11317.98</v>
      </c>
      <c r="P2" t="n">
        <v>2576.09</v>
      </c>
      <c r="Q2" t="n">
        <v>3443.28</v>
      </c>
      <c r="R2" t="n">
        <v>3343.53</v>
      </c>
      <c r="S2" t="n">
        <v>300.98</v>
      </c>
      <c r="T2" t="n">
        <v>1508811.58</v>
      </c>
      <c r="U2" t="n">
        <v>0.09</v>
      </c>
      <c r="V2" t="n">
        <v>0.66</v>
      </c>
      <c r="W2" t="n">
        <v>59.97</v>
      </c>
      <c r="X2" t="n">
        <v>89.54000000000001</v>
      </c>
      <c r="Y2" t="n">
        <v>0.5</v>
      </c>
      <c r="Z2" t="n">
        <v>10</v>
      </c>
      <c r="AA2" t="n">
        <v>10638.30592397791</v>
      </c>
      <c r="AB2" t="n">
        <v>14555.79949412121</v>
      </c>
      <c r="AC2" t="n">
        <v>13166.61441959463</v>
      </c>
      <c r="AD2" t="n">
        <v>10638305.92397791</v>
      </c>
      <c r="AE2" t="n">
        <v>14555799.49412121</v>
      </c>
      <c r="AF2" t="n">
        <v>4.852140469440852e-07</v>
      </c>
      <c r="AG2" t="n">
        <v>3.557291666666667</v>
      </c>
      <c r="AH2" t="n">
        <v>13166614.41959463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0.3763</v>
      </c>
      <c r="E3" t="n">
        <v>265.76</v>
      </c>
      <c r="F3" t="n">
        <v>249.56</v>
      </c>
      <c r="G3" t="n">
        <v>19.83</v>
      </c>
      <c r="H3" t="n">
        <v>0.39</v>
      </c>
      <c r="I3" t="n">
        <v>755</v>
      </c>
      <c r="J3" t="n">
        <v>91.09999999999999</v>
      </c>
      <c r="K3" t="n">
        <v>37.55</v>
      </c>
      <c r="L3" t="n">
        <v>2</v>
      </c>
      <c r="M3" t="n">
        <v>753</v>
      </c>
      <c r="N3" t="n">
        <v>11.54</v>
      </c>
      <c r="O3" t="n">
        <v>11468.97</v>
      </c>
      <c r="P3" t="n">
        <v>2092.19</v>
      </c>
      <c r="Q3" t="n">
        <v>3441.81</v>
      </c>
      <c r="R3" t="n">
        <v>1493.09</v>
      </c>
      <c r="S3" t="n">
        <v>300.98</v>
      </c>
      <c r="T3" t="n">
        <v>589189.23</v>
      </c>
      <c r="U3" t="n">
        <v>0.2</v>
      </c>
      <c r="V3" t="n">
        <v>0.8</v>
      </c>
      <c r="W3" t="n">
        <v>58.08</v>
      </c>
      <c r="X3" t="n">
        <v>35</v>
      </c>
      <c r="Y3" t="n">
        <v>0.5</v>
      </c>
      <c r="Z3" t="n">
        <v>10</v>
      </c>
      <c r="AA3" t="n">
        <v>6744.036396461422</v>
      </c>
      <c r="AB3" t="n">
        <v>9227.488123526535</v>
      </c>
      <c r="AC3" t="n">
        <v>8346.829607877735</v>
      </c>
      <c r="AD3" t="n">
        <v>6744036.396461422</v>
      </c>
      <c r="AE3" t="n">
        <v>9227488.123526534</v>
      </c>
      <c r="AF3" t="n">
        <v>6.235862222167325e-07</v>
      </c>
      <c r="AG3" t="n">
        <v>2.768333333333333</v>
      </c>
      <c r="AH3" t="n">
        <v>8346829.607877734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0.4049</v>
      </c>
      <c r="E4" t="n">
        <v>246.98</v>
      </c>
      <c r="F4" t="n">
        <v>236.16</v>
      </c>
      <c r="G4" t="n">
        <v>30.15</v>
      </c>
      <c r="H4" t="n">
        <v>0.57</v>
      </c>
      <c r="I4" t="n">
        <v>470</v>
      </c>
      <c r="J4" t="n">
        <v>92.31999999999999</v>
      </c>
      <c r="K4" t="n">
        <v>37.55</v>
      </c>
      <c r="L4" t="n">
        <v>3</v>
      </c>
      <c r="M4" t="n">
        <v>468</v>
      </c>
      <c r="N4" t="n">
        <v>11.77</v>
      </c>
      <c r="O4" t="n">
        <v>11620.34</v>
      </c>
      <c r="P4" t="n">
        <v>1956.22</v>
      </c>
      <c r="Q4" t="n">
        <v>3441.48</v>
      </c>
      <c r="R4" t="n">
        <v>1039.1</v>
      </c>
      <c r="S4" t="n">
        <v>300.98</v>
      </c>
      <c r="T4" t="n">
        <v>363618.39</v>
      </c>
      <c r="U4" t="n">
        <v>0.29</v>
      </c>
      <c r="V4" t="n">
        <v>0.85</v>
      </c>
      <c r="W4" t="n">
        <v>57.61</v>
      </c>
      <c r="X4" t="n">
        <v>21.62</v>
      </c>
      <c r="Y4" t="n">
        <v>0.5</v>
      </c>
      <c r="Z4" t="n">
        <v>10</v>
      </c>
      <c r="AA4" t="n">
        <v>5880.892764769377</v>
      </c>
      <c r="AB4" t="n">
        <v>8046.496927435875</v>
      </c>
      <c r="AC4" t="n">
        <v>7278.55055401046</v>
      </c>
      <c r="AD4" t="n">
        <v>5880892.764769377</v>
      </c>
      <c r="AE4" t="n">
        <v>8046496.927435876</v>
      </c>
      <c r="AF4" t="n">
        <v>6.709807636873637e-07</v>
      </c>
      <c r="AG4" t="n">
        <v>2.572708333333333</v>
      </c>
      <c r="AH4" t="n">
        <v>7278550.554010459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0.4195</v>
      </c>
      <c r="E5" t="n">
        <v>238.4</v>
      </c>
      <c r="F5" t="n">
        <v>230.06</v>
      </c>
      <c r="G5" t="n">
        <v>40.72</v>
      </c>
      <c r="H5" t="n">
        <v>0.75</v>
      </c>
      <c r="I5" t="n">
        <v>339</v>
      </c>
      <c r="J5" t="n">
        <v>93.55</v>
      </c>
      <c r="K5" t="n">
        <v>37.55</v>
      </c>
      <c r="L5" t="n">
        <v>4</v>
      </c>
      <c r="M5" t="n">
        <v>337</v>
      </c>
      <c r="N5" t="n">
        <v>12</v>
      </c>
      <c r="O5" t="n">
        <v>11772.07</v>
      </c>
      <c r="P5" t="n">
        <v>1881.48</v>
      </c>
      <c r="Q5" t="n">
        <v>3441.25</v>
      </c>
      <c r="R5" t="n">
        <v>832.83</v>
      </c>
      <c r="S5" t="n">
        <v>300.98</v>
      </c>
      <c r="T5" t="n">
        <v>261138.79</v>
      </c>
      <c r="U5" t="n">
        <v>0.36</v>
      </c>
      <c r="V5" t="n">
        <v>0.87</v>
      </c>
      <c r="W5" t="n">
        <v>57.39</v>
      </c>
      <c r="X5" t="n">
        <v>15.52</v>
      </c>
      <c r="Y5" t="n">
        <v>0.5</v>
      </c>
      <c r="Z5" t="n">
        <v>10</v>
      </c>
      <c r="AA5" t="n">
        <v>5479.624220980195</v>
      </c>
      <c r="AB5" t="n">
        <v>7497.463603104729</v>
      </c>
      <c r="AC5" t="n">
        <v>6781.916199580388</v>
      </c>
      <c r="AD5" t="n">
        <v>5479624.220980195</v>
      </c>
      <c r="AE5" t="n">
        <v>7497463.603104729</v>
      </c>
      <c r="AF5" t="n">
        <v>6.95175179962581e-07</v>
      </c>
      <c r="AG5" t="n">
        <v>2.483333333333333</v>
      </c>
      <c r="AH5" t="n">
        <v>6781916.199580388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0.4282</v>
      </c>
      <c r="E6" t="n">
        <v>233.55</v>
      </c>
      <c r="F6" t="n">
        <v>226.62</v>
      </c>
      <c r="G6" t="n">
        <v>51.5</v>
      </c>
      <c r="H6" t="n">
        <v>0.93</v>
      </c>
      <c r="I6" t="n">
        <v>264</v>
      </c>
      <c r="J6" t="n">
        <v>94.79000000000001</v>
      </c>
      <c r="K6" t="n">
        <v>37.55</v>
      </c>
      <c r="L6" t="n">
        <v>5</v>
      </c>
      <c r="M6" t="n">
        <v>262</v>
      </c>
      <c r="N6" t="n">
        <v>12.23</v>
      </c>
      <c r="O6" t="n">
        <v>11924.18</v>
      </c>
      <c r="P6" t="n">
        <v>1828.51</v>
      </c>
      <c r="Q6" t="n">
        <v>3441.16</v>
      </c>
      <c r="R6" t="n">
        <v>716.45</v>
      </c>
      <c r="S6" t="n">
        <v>300.98</v>
      </c>
      <c r="T6" t="n">
        <v>203324.74</v>
      </c>
      <c r="U6" t="n">
        <v>0.42</v>
      </c>
      <c r="V6" t="n">
        <v>0.88</v>
      </c>
      <c r="W6" t="n">
        <v>57.28</v>
      </c>
      <c r="X6" t="n">
        <v>12.09</v>
      </c>
      <c r="Y6" t="n">
        <v>0.5</v>
      </c>
      <c r="Z6" t="n">
        <v>10</v>
      </c>
      <c r="AA6" t="n">
        <v>5237.67460210221</v>
      </c>
      <c r="AB6" t="n">
        <v>7166.417460492004</v>
      </c>
      <c r="AC6" t="n">
        <v>6482.464636192453</v>
      </c>
      <c r="AD6" t="n">
        <v>5237674.60210221</v>
      </c>
      <c r="AE6" t="n">
        <v>7166417.460492005</v>
      </c>
      <c r="AF6" t="n">
        <v>7.095924006197312e-07</v>
      </c>
      <c r="AG6" t="n">
        <v>2.4328125</v>
      </c>
      <c r="AH6" t="n">
        <v>6482464.636192453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0.4342</v>
      </c>
      <c r="E7" t="n">
        <v>230.33</v>
      </c>
      <c r="F7" t="n">
        <v>224.33</v>
      </c>
      <c r="G7" t="n">
        <v>62.6</v>
      </c>
      <c r="H7" t="n">
        <v>1.1</v>
      </c>
      <c r="I7" t="n">
        <v>215</v>
      </c>
      <c r="J7" t="n">
        <v>96.02</v>
      </c>
      <c r="K7" t="n">
        <v>37.55</v>
      </c>
      <c r="L7" t="n">
        <v>6</v>
      </c>
      <c r="M7" t="n">
        <v>213</v>
      </c>
      <c r="N7" t="n">
        <v>12.47</v>
      </c>
      <c r="O7" t="n">
        <v>12076.67</v>
      </c>
      <c r="P7" t="n">
        <v>1784.29</v>
      </c>
      <c r="Q7" t="n">
        <v>3441.17</v>
      </c>
      <c r="R7" t="n">
        <v>639.62</v>
      </c>
      <c r="S7" t="n">
        <v>300.98</v>
      </c>
      <c r="T7" t="n">
        <v>165150.92</v>
      </c>
      <c r="U7" t="n">
        <v>0.47</v>
      </c>
      <c r="V7" t="n">
        <v>0.89</v>
      </c>
      <c r="W7" t="n">
        <v>57.18</v>
      </c>
      <c r="X7" t="n">
        <v>9.800000000000001</v>
      </c>
      <c r="Y7" t="n">
        <v>0.5</v>
      </c>
      <c r="Z7" t="n">
        <v>10</v>
      </c>
      <c r="AA7" t="n">
        <v>5061.585432234885</v>
      </c>
      <c r="AB7" t="n">
        <v>6925.484489773615</v>
      </c>
      <c r="AC7" t="n">
        <v>6264.525970047888</v>
      </c>
      <c r="AD7" t="n">
        <v>5061585.432234885</v>
      </c>
      <c r="AE7" t="n">
        <v>6925484.489773614</v>
      </c>
      <c r="AF7" t="n">
        <v>7.195353114177657e-07</v>
      </c>
      <c r="AG7" t="n">
        <v>2.399270833333333</v>
      </c>
      <c r="AH7" t="n">
        <v>6264525.970047888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0.4385</v>
      </c>
      <c r="E8" t="n">
        <v>228.07</v>
      </c>
      <c r="F8" t="n">
        <v>222.73</v>
      </c>
      <c r="G8" t="n">
        <v>74.23999999999999</v>
      </c>
      <c r="H8" t="n">
        <v>1.27</v>
      </c>
      <c r="I8" t="n">
        <v>180</v>
      </c>
      <c r="J8" t="n">
        <v>97.26000000000001</v>
      </c>
      <c r="K8" t="n">
        <v>37.55</v>
      </c>
      <c r="L8" t="n">
        <v>7</v>
      </c>
      <c r="M8" t="n">
        <v>178</v>
      </c>
      <c r="N8" t="n">
        <v>12.71</v>
      </c>
      <c r="O8" t="n">
        <v>12229.54</v>
      </c>
      <c r="P8" t="n">
        <v>1746.38</v>
      </c>
      <c r="Q8" t="n">
        <v>3441.03</v>
      </c>
      <c r="R8" t="n">
        <v>585.49</v>
      </c>
      <c r="S8" t="n">
        <v>300.98</v>
      </c>
      <c r="T8" t="n">
        <v>138264.39</v>
      </c>
      <c r="U8" t="n">
        <v>0.51</v>
      </c>
      <c r="V8" t="n">
        <v>0.9</v>
      </c>
      <c r="W8" t="n">
        <v>57.12</v>
      </c>
      <c r="X8" t="n">
        <v>8.199999999999999</v>
      </c>
      <c r="Y8" t="n">
        <v>0.5</v>
      </c>
      <c r="Z8" t="n">
        <v>10</v>
      </c>
      <c r="AA8" t="n">
        <v>4926.271551139488</v>
      </c>
      <c r="AB8" t="n">
        <v>6740.342068031763</v>
      </c>
      <c r="AC8" t="n">
        <v>6097.053281188065</v>
      </c>
      <c r="AD8" t="n">
        <v>4926271.551139488</v>
      </c>
      <c r="AE8" t="n">
        <v>6740342.068031763</v>
      </c>
      <c r="AF8" t="n">
        <v>7.266610641563572e-07</v>
      </c>
      <c r="AG8" t="n">
        <v>2.375729166666666</v>
      </c>
      <c r="AH8" t="n">
        <v>6097053.281188065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0.4418</v>
      </c>
      <c r="E9" t="n">
        <v>226.36</v>
      </c>
      <c r="F9" t="n">
        <v>221.51</v>
      </c>
      <c r="G9" t="n">
        <v>86.3</v>
      </c>
      <c r="H9" t="n">
        <v>1.43</v>
      </c>
      <c r="I9" t="n">
        <v>154</v>
      </c>
      <c r="J9" t="n">
        <v>98.5</v>
      </c>
      <c r="K9" t="n">
        <v>37.55</v>
      </c>
      <c r="L9" t="n">
        <v>8</v>
      </c>
      <c r="M9" t="n">
        <v>152</v>
      </c>
      <c r="N9" t="n">
        <v>12.95</v>
      </c>
      <c r="O9" t="n">
        <v>12382.79</v>
      </c>
      <c r="P9" t="n">
        <v>1708.73</v>
      </c>
      <c r="Q9" t="n">
        <v>3441.14</v>
      </c>
      <c r="R9" t="n">
        <v>543.71</v>
      </c>
      <c r="S9" t="n">
        <v>300.98</v>
      </c>
      <c r="T9" t="n">
        <v>117501.41</v>
      </c>
      <c r="U9" t="n">
        <v>0.55</v>
      </c>
      <c r="V9" t="n">
        <v>0.9</v>
      </c>
      <c r="W9" t="n">
        <v>57.09</v>
      </c>
      <c r="X9" t="n">
        <v>6.98</v>
      </c>
      <c r="Y9" t="n">
        <v>0.5</v>
      </c>
      <c r="Z9" t="n">
        <v>10</v>
      </c>
      <c r="AA9" t="n">
        <v>4807.400382178965</v>
      </c>
      <c r="AB9" t="n">
        <v>6577.697290434111</v>
      </c>
      <c r="AC9" t="n">
        <v>5949.931092890959</v>
      </c>
      <c r="AD9" t="n">
        <v>4807400.382178965</v>
      </c>
      <c r="AE9" t="n">
        <v>6577697.290434111</v>
      </c>
      <c r="AF9" t="n">
        <v>7.321296650952762e-07</v>
      </c>
      <c r="AG9" t="n">
        <v>2.357916666666667</v>
      </c>
      <c r="AH9" t="n">
        <v>5949931.092890959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0.4441</v>
      </c>
      <c r="E10" t="n">
        <v>225.17</v>
      </c>
      <c r="F10" t="n">
        <v>220.68</v>
      </c>
      <c r="G10" t="n">
        <v>98.08</v>
      </c>
      <c r="H10" t="n">
        <v>1.59</v>
      </c>
      <c r="I10" t="n">
        <v>135</v>
      </c>
      <c r="J10" t="n">
        <v>99.75</v>
      </c>
      <c r="K10" t="n">
        <v>37.55</v>
      </c>
      <c r="L10" t="n">
        <v>9</v>
      </c>
      <c r="M10" t="n">
        <v>133</v>
      </c>
      <c r="N10" t="n">
        <v>13.2</v>
      </c>
      <c r="O10" t="n">
        <v>12536.43</v>
      </c>
      <c r="P10" t="n">
        <v>1675.59</v>
      </c>
      <c r="Q10" t="n">
        <v>3441</v>
      </c>
      <c r="R10" t="n">
        <v>515.77</v>
      </c>
      <c r="S10" t="n">
        <v>300.98</v>
      </c>
      <c r="T10" t="n">
        <v>103628.68</v>
      </c>
      <c r="U10" t="n">
        <v>0.58</v>
      </c>
      <c r="V10" t="n">
        <v>0.91</v>
      </c>
      <c r="W10" t="n">
        <v>57.06</v>
      </c>
      <c r="X10" t="n">
        <v>6.15</v>
      </c>
      <c r="Y10" t="n">
        <v>0.5</v>
      </c>
      <c r="Z10" t="n">
        <v>10</v>
      </c>
      <c r="AA10" t="n">
        <v>4712.199169971089</v>
      </c>
      <c r="AB10" t="n">
        <v>6447.438791910225</v>
      </c>
      <c r="AC10" t="n">
        <v>5832.104282647248</v>
      </c>
      <c r="AD10" t="n">
        <v>4712199.169971089</v>
      </c>
      <c r="AE10" t="n">
        <v>6447438.791910225</v>
      </c>
      <c r="AF10" t="n">
        <v>7.359411142345226e-07</v>
      </c>
      <c r="AG10" t="n">
        <v>2.345520833333333</v>
      </c>
      <c r="AH10" t="n">
        <v>5832104.282647247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0.4462</v>
      </c>
      <c r="E11" t="n">
        <v>224.1</v>
      </c>
      <c r="F11" t="n">
        <v>219.92</v>
      </c>
      <c r="G11" t="n">
        <v>110.88</v>
      </c>
      <c r="H11" t="n">
        <v>1.74</v>
      </c>
      <c r="I11" t="n">
        <v>119</v>
      </c>
      <c r="J11" t="n">
        <v>101</v>
      </c>
      <c r="K11" t="n">
        <v>37.55</v>
      </c>
      <c r="L11" t="n">
        <v>10</v>
      </c>
      <c r="M11" t="n">
        <v>117</v>
      </c>
      <c r="N11" t="n">
        <v>13.45</v>
      </c>
      <c r="O11" t="n">
        <v>12690.46</v>
      </c>
      <c r="P11" t="n">
        <v>1640.84</v>
      </c>
      <c r="Q11" t="n">
        <v>3440.98</v>
      </c>
      <c r="R11" t="n">
        <v>490.61</v>
      </c>
      <c r="S11" t="n">
        <v>300.98</v>
      </c>
      <c r="T11" t="n">
        <v>91126.89999999999</v>
      </c>
      <c r="U11" t="n">
        <v>0.61</v>
      </c>
      <c r="V11" t="n">
        <v>0.91</v>
      </c>
      <c r="W11" t="n">
        <v>57.02</v>
      </c>
      <c r="X11" t="n">
        <v>5.39</v>
      </c>
      <c r="Y11" t="n">
        <v>0.5</v>
      </c>
      <c r="Z11" t="n">
        <v>10</v>
      </c>
      <c r="AA11" t="n">
        <v>4617.354551304592</v>
      </c>
      <c r="AB11" t="n">
        <v>6317.668200401447</v>
      </c>
      <c r="AC11" t="n">
        <v>5714.718814257904</v>
      </c>
      <c r="AD11" t="n">
        <v>4617354.551304592</v>
      </c>
      <c r="AE11" t="n">
        <v>6317668.200401448</v>
      </c>
      <c r="AF11" t="n">
        <v>7.394211330138348e-07</v>
      </c>
      <c r="AG11" t="n">
        <v>2.334375</v>
      </c>
      <c r="AH11" t="n">
        <v>5714718.814257904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0.4479</v>
      </c>
      <c r="E12" t="n">
        <v>223.29</v>
      </c>
      <c r="F12" t="n">
        <v>219.34</v>
      </c>
      <c r="G12" t="n">
        <v>124.16</v>
      </c>
      <c r="H12" t="n">
        <v>1.89</v>
      </c>
      <c r="I12" t="n">
        <v>106</v>
      </c>
      <c r="J12" t="n">
        <v>102.25</v>
      </c>
      <c r="K12" t="n">
        <v>37.55</v>
      </c>
      <c r="L12" t="n">
        <v>11</v>
      </c>
      <c r="M12" t="n">
        <v>104</v>
      </c>
      <c r="N12" t="n">
        <v>13.7</v>
      </c>
      <c r="O12" t="n">
        <v>12844.88</v>
      </c>
      <c r="P12" t="n">
        <v>1607.49</v>
      </c>
      <c r="Q12" t="n">
        <v>3441.06</v>
      </c>
      <c r="R12" t="n">
        <v>471.09</v>
      </c>
      <c r="S12" t="n">
        <v>300.98</v>
      </c>
      <c r="T12" t="n">
        <v>81430.46000000001</v>
      </c>
      <c r="U12" t="n">
        <v>0.64</v>
      </c>
      <c r="V12" t="n">
        <v>0.91</v>
      </c>
      <c r="W12" t="n">
        <v>57</v>
      </c>
      <c r="X12" t="n">
        <v>4.81</v>
      </c>
      <c r="Y12" t="n">
        <v>0.5</v>
      </c>
      <c r="Z12" t="n">
        <v>10</v>
      </c>
      <c r="AA12" t="n">
        <v>4531.307191037527</v>
      </c>
      <c r="AB12" t="n">
        <v>6199.934405942429</v>
      </c>
      <c r="AC12" t="n">
        <v>5608.22136790164</v>
      </c>
      <c r="AD12" t="n">
        <v>4531307.191037527</v>
      </c>
      <c r="AE12" t="n">
        <v>6199934.405942429</v>
      </c>
      <c r="AF12" t="n">
        <v>7.422382910732779e-07</v>
      </c>
      <c r="AG12" t="n">
        <v>2.3259375</v>
      </c>
      <c r="AH12" t="n">
        <v>5608221.36790164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0.4493</v>
      </c>
      <c r="E13" t="n">
        <v>222.55</v>
      </c>
      <c r="F13" t="n">
        <v>218.81</v>
      </c>
      <c r="G13" t="n">
        <v>138.2</v>
      </c>
      <c r="H13" t="n">
        <v>2.04</v>
      </c>
      <c r="I13" t="n">
        <v>95</v>
      </c>
      <c r="J13" t="n">
        <v>103.51</v>
      </c>
      <c r="K13" t="n">
        <v>37.55</v>
      </c>
      <c r="L13" t="n">
        <v>12</v>
      </c>
      <c r="M13" t="n">
        <v>87</v>
      </c>
      <c r="N13" t="n">
        <v>13.95</v>
      </c>
      <c r="O13" t="n">
        <v>12999.7</v>
      </c>
      <c r="P13" t="n">
        <v>1574.01</v>
      </c>
      <c r="Q13" t="n">
        <v>3440.93</v>
      </c>
      <c r="R13" t="n">
        <v>452.87</v>
      </c>
      <c r="S13" t="n">
        <v>300.98</v>
      </c>
      <c r="T13" t="n">
        <v>72380.03999999999</v>
      </c>
      <c r="U13" t="n">
        <v>0.66</v>
      </c>
      <c r="V13" t="n">
        <v>0.91</v>
      </c>
      <c r="W13" t="n">
        <v>56.98</v>
      </c>
      <c r="X13" t="n">
        <v>4.28</v>
      </c>
      <c r="Y13" t="n">
        <v>0.5</v>
      </c>
      <c r="Z13" t="n">
        <v>10</v>
      </c>
      <c r="AA13" t="n">
        <v>4448.941484261528</v>
      </c>
      <c r="AB13" t="n">
        <v>6087.23801221297</v>
      </c>
      <c r="AC13" t="n">
        <v>5506.280559819343</v>
      </c>
      <c r="AD13" t="n">
        <v>4448941.484261528</v>
      </c>
      <c r="AE13" t="n">
        <v>6087238.012212969</v>
      </c>
      <c r="AF13" t="n">
        <v>7.445583035928193e-07</v>
      </c>
      <c r="AG13" t="n">
        <v>2.318229166666667</v>
      </c>
      <c r="AH13" t="n">
        <v>5506280.559819343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0.45</v>
      </c>
      <c r="E14" t="n">
        <v>222.22</v>
      </c>
      <c r="F14" t="n">
        <v>218.6</v>
      </c>
      <c r="G14" t="n">
        <v>147.37</v>
      </c>
      <c r="H14" t="n">
        <v>2.18</v>
      </c>
      <c r="I14" t="n">
        <v>89</v>
      </c>
      <c r="J14" t="n">
        <v>104.76</v>
      </c>
      <c r="K14" t="n">
        <v>37.55</v>
      </c>
      <c r="L14" t="n">
        <v>13</v>
      </c>
      <c r="M14" t="n">
        <v>33</v>
      </c>
      <c r="N14" t="n">
        <v>14.21</v>
      </c>
      <c r="O14" t="n">
        <v>13154.91</v>
      </c>
      <c r="P14" t="n">
        <v>1556.52</v>
      </c>
      <c r="Q14" t="n">
        <v>3441.08</v>
      </c>
      <c r="R14" t="n">
        <v>443.38</v>
      </c>
      <c r="S14" t="n">
        <v>300.98</v>
      </c>
      <c r="T14" t="n">
        <v>67665.17</v>
      </c>
      <c r="U14" t="n">
        <v>0.68</v>
      </c>
      <c r="V14" t="n">
        <v>0.91</v>
      </c>
      <c r="W14" t="n">
        <v>57.04</v>
      </c>
      <c r="X14" t="n">
        <v>4.07</v>
      </c>
      <c r="Y14" t="n">
        <v>0.5</v>
      </c>
      <c r="Z14" t="n">
        <v>10</v>
      </c>
      <c r="AA14" t="n">
        <v>4406.849708906608</v>
      </c>
      <c r="AB14" t="n">
        <v>6029.646188214294</v>
      </c>
      <c r="AC14" t="n">
        <v>5454.185218672469</v>
      </c>
      <c r="AD14" t="n">
        <v>4406849.708906608</v>
      </c>
      <c r="AE14" t="n">
        <v>6029646.188214294</v>
      </c>
      <c r="AF14" t="n">
        <v>7.4571830985259e-07</v>
      </c>
      <c r="AG14" t="n">
        <v>2.314791666666667</v>
      </c>
      <c r="AH14" t="n">
        <v>5454185.218672469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218.61</v>
      </c>
      <c r="G15" t="n">
        <v>149.05</v>
      </c>
      <c r="H15" t="n">
        <v>2.33</v>
      </c>
      <c r="I15" t="n">
        <v>88</v>
      </c>
      <c r="J15" t="n">
        <v>106.03</v>
      </c>
      <c r="K15" t="n">
        <v>37.55</v>
      </c>
      <c r="L15" t="n">
        <v>14</v>
      </c>
      <c r="M15" t="n">
        <v>1</v>
      </c>
      <c r="N15" t="n">
        <v>14.47</v>
      </c>
      <c r="O15" t="n">
        <v>13310.53</v>
      </c>
      <c r="P15" t="n">
        <v>1565.76</v>
      </c>
      <c r="Q15" t="n">
        <v>3441.06</v>
      </c>
      <c r="R15" t="n">
        <v>442.08</v>
      </c>
      <c r="S15" t="n">
        <v>300.98</v>
      </c>
      <c r="T15" t="n">
        <v>67020.2</v>
      </c>
      <c r="U15" t="n">
        <v>0.68</v>
      </c>
      <c r="V15" t="n">
        <v>0.91</v>
      </c>
      <c r="W15" t="n">
        <v>57.09</v>
      </c>
      <c r="X15" t="n">
        <v>4.08</v>
      </c>
      <c r="Y15" t="n">
        <v>0.5</v>
      </c>
      <c r="Z15" t="n">
        <v>10</v>
      </c>
      <c r="AA15" t="n">
        <v>4424.791548930572</v>
      </c>
      <c r="AB15" t="n">
        <v>6054.195005273203</v>
      </c>
      <c r="AC15" t="n">
        <v>5476.391131085757</v>
      </c>
      <c r="AD15" t="n">
        <v>4424791.548930572</v>
      </c>
      <c r="AE15" t="n">
        <v>6054195.005273202</v>
      </c>
      <c r="AF15" t="n">
        <v>7.4571830985259e-07</v>
      </c>
      <c r="AG15" t="n">
        <v>2.3146875</v>
      </c>
      <c r="AH15" t="n">
        <v>5476391.131085756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0.45</v>
      </c>
      <c r="E16" t="n">
        <v>222.21</v>
      </c>
      <c r="F16" t="n">
        <v>218.61</v>
      </c>
      <c r="G16" t="n">
        <v>149.05</v>
      </c>
      <c r="H16" t="n">
        <v>2.46</v>
      </c>
      <c r="I16" t="n">
        <v>88</v>
      </c>
      <c r="J16" t="n">
        <v>107.29</v>
      </c>
      <c r="K16" t="n">
        <v>37.55</v>
      </c>
      <c r="L16" t="n">
        <v>15</v>
      </c>
      <c r="M16" t="n">
        <v>0</v>
      </c>
      <c r="N16" t="n">
        <v>14.74</v>
      </c>
      <c r="O16" t="n">
        <v>13466.55</v>
      </c>
      <c r="P16" t="n">
        <v>1582.49</v>
      </c>
      <c r="Q16" t="n">
        <v>3441.05</v>
      </c>
      <c r="R16" t="n">
        <v>442.07</v>
      </c>
      <c r="S16" t="n">
        <v>300.98</v>
      </c>
      <c r="T16" t="n">
        <v>67010.89</v>
      </c>
      <c r="U16" t="n">
        <v>0.68</v>
      </c>
      <c r="V16" t="n">
        <v>0.91</v>
      </c>
      <c r="W16" t="n">
        <v>57.09</v>
      </c>
      <c r="X16" t="n">
        <v>4.08</v>
      </c>
      <c r="Y16" t="n">
        <v>0.5</v>
      </c>
      <c r="Z16" t="n">
        <v>10</v>
      </c>
      <c r="AA16" t="n">
        <v>4457.162737135091</v>
      </c>
      <c r="AB16" t="n">
        <v>6098.48669309066</v>
      </c>
      <c r="AC16" t="n">
        <v>5516.455682381688</v>
      </c>
      <c r="AD16" t="n">
        <v>4457162.737135092</v>
      </c>
      <c r="AE16" t="n">
        <v>6098486.69309066</v>
      </c>
      <c r="AF16" t="n">
        <v>7.4571830985259e-07</v>
      </c>
      <c r="AG16" t="n">
        <v>2.3146875</v>
      </c>
      <c r="AH16" t="n">
        <v>5516455.682381689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0.2928</v>
      </c>
      <c r="E42" t="n">
        <v>341.5</v>
      </c>
      <c r="F42" t="n">
        <v>304.16</v>
      </c>
      <c r="G42" t="n">
        <v>9.74</v>
      </c>
      <c r="H42" t="n">
        <v>0.2</v>
      </c>
      <c r="I42" t="n">
        <v>1874</v>
      </c>
      <c r="J42" t="n">
        <v>89.87</v>
      </c>
      <c r="K42" t="n">
        <v>37.55</v>
      </c>
      <c r="L42" t="n">
        <v>1</v>
      </c>
      <c r="M42" t="n">
        <v>1872</v>
      </c>
      <c r="N42" t="n">
        <v>11.32</v>
      </c>
      <c r="O42" t="n">
        <v>11317.98</v>
      </c>
      <c r="P42" t="n">
        <v>2576.09</v>
      </c>
      <c r="Q42" t="n">
        <v>3443.28</v>
      </c>
      <c r="R42" t="n">
        <v>3343.53</v>
      </c>
      <c r="S42" t="n">
        <v>300.98</v>
      </c>
      <c r="T42" t="n">
        <v>1508811.58</v>
      </c>
      <c r="U42" t="n">
        <v>0.09</v>
      </c>
      <c r="V42" t="n">
        <v>0.66</v>
      </c>
      <c r="W42" t="n">
        <v>59.97</v>
      </c>
      <c r="X42" t="n">
        <v>89.54000000000001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0.3763</v>
      </c>
      <c r="E43" t="n">
        <v>265.76</v>
      </c>
      <c r="F43" t="n">
        <v>249.56</v>
      </c>
      <c r="G43" t="n">
        <v>19.83</v>
      </c>
      <c r="H43" t="n">
        <v>0.39</v>
      </c>
      <c r="I43" t="n">
        <v>755</v>
      </c>
      <c r="J43" t="n">
        <v>91.09999999999999</v>
      </c>
      <c r="K43" t="n">
        <v>37.55</v>
      </c>
      <c r="L43" t="n">
        <v>2</v>
      </c>
      <c r="M43" t="n">
        <v>753</v>
      </c>
      <c r="N43" t="n">
        <v>11.54</v>
      </c>
      <c r="O43" t="n">
        <v>11468.97</v>
      </c>
      <c r="P43" t="n">
        <v>2092.19</v>
      </c>
      <c r="Q43" t="n">
        <v>3441.81</v>
      </c>
      <c r="R43" t="n">
        <v>1493.09</v>
      </c>
      <c r="S43" t="n">
        <v>300.98</v>
      </c>
      <c r="T43" t="n">
        <v>589189.23</v>
      </c>
      <c r="U43" t="n">
        <v>0.2</v>
      </c>
      <c r="V43" t="n">
        <v>0.8</v>
      </c>
      <c r="W43" t="n">
        <v>58.08</v>
      </c>
      <c r="X43" t="n">
        <v>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0.4049</v>
      </c>
      <c r="E44" t="n">
        <v>246.98</v>
      </c>
      <c r="F44" t="n">
        <v>236.16</v>
      </c>
      <c r="G44" t="n">
        <v>30.15</v>
      </c>
      <c r="H44" t="n">
        <v>0.57</v>
      </c>
      <c r="I44" t="n">
        <v>470</v>
      </c>
      <c r="J44" t="n">
        <v>92.31999999999999</v>
      </c>
      <c r="K44" t="n">
        <v>37.55</v>
      </c>
      <c r="L44" t="n">
        <v>3</v>
      </c>
      <c r="M44" t="n">
        <v>468</v>
      </c>
      <c r="N44" t="n">
        <v>11.77</v>
      </c>
      <c r="O44" t="n">
        <v>11620.34</v>
      </c>
      <c r="P44" t="n">
        <v>1956.22</v>
      </c>
      <c r="Q44" t="n">
        <v>3441.48</v>
      </c>
      <c r="R44" t="n">
        <v>1039.1</v>
      </c>
      <c r="S44" t="n">
        <v>300.98</v>
      </c>
      <c r="T44" t="n">
        <v>363618.39</v>
      </c>
      <c r="U44" t="n">
        <v>0.29</v>
      </c>
      <c r="V44" t="n">
        <v>0.85</v>
      </c>
      <c r="W44" t="n">
        <v>57.61</v>
      </c>
      <c r="X44" t="n">
        <v>21.62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0.4195</v>
      </c>
      <c r="E45" t="n">
        <v>238.4</v>
      </c>
      <c r="F45" t="n">
        <v>230.06</v>
      </c>
      <c r="G45" t="n">
        <v>40.72</v>
      </c>
      <c r="H45" t="n">
        <v>0.75</v>
      </c>
      <c r="I45" t="n">
        <v>339</v>
      </c>
      <c r="J45" t="n">
        <v>93.55</v>
      </c>
      <c r="K45" t="n">
        <v>37.55</v>
      </c>
      <c r="L45" t="n">
        <v>4</v>
      </c>
      <c r="M45" t="n">
        <v>337</v>
      </c>
      <c r="N45" t="n">
        <v>12</v>
      </c>
      <c r="O45" t="n">
        <v>11772.07</v>
      </c>
      <c r="P45" t="n">
        <v>1881.48</v>
      </c>
      <c r="Q45" t="n">
        <v>3441.25</v>
      </c>
      <c r="R45" t="n">
        <v>832.83</v>
      </c>
      <c r="S45" t="n">
        <v>300.98</v>
      </c>
      <c r="T45" t="n">
        <v>261138.79</v>
      </c>
      <c r="U45" t="n">
        <v>0.36</v>
      </c>
      <c r="V45" t="n">
        <v>0.87</v>
      </c>
      <c r="W45" t="n">
        <v>57.39</v>
      </c>
      <c r="X45" t="n">
        <v>15.52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0.4282</v>
      </c>
      <c r="E46" t="n">
        <v>233.55</v>
      </c>
      <c r="F46" t="n">
        <v>226.62</v>
      </c>
      <c r="G46" t="n">
        <v>51.5</v>
      </c>
      <c r="H46" t="n">
        <v>0.93</v>
      </c>
      <c r="I46" t="n">
        <v>264</v>
      </c>
      <c r="J46" t="n">
        <v>94.79000000000001</v>
      </c>
      <c r="K46" t="n">
        <v>37.55</v>
      </c>
      <c r="L46" t="n">
        <v>5</v>
      </c>
      <c r="M46" t="n">
        <v>262</v>
      </c>
      <c r="N46" t="n">
        <v>12.23</v>
      </c>
      <c r="O46" t="n">
        <v>11924.18</v>
      </c>
      <c r="P46" t="n">
        <v>1828.51</v>
      </c>
      <c r="Q46" t="n">
        <v>3441.16</v>
      </c>
      <c r="R46" t="n">
        <v>716.45</v>
      </c>
      <c r="S46" t="n">
        <v>300.98</v>
      </c>
      <c r="T46" t="n">
        <v>203324.74</v>
      </c>
      <c r="U46" t="n">
        <v>0.42</v>
      </c>
      <c r="V46" t="n">
        <v>0.88</v>
      </c>
      <c r="W46" t="n">
        <v>57.28</v>
      </c>
      <c r="X46" t="n">
        <v>12.09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0.4342</v>
      </c>
      <c r="E47" t="n">
        <v>230.33</v>
      </c>
      <c r="F47" t="n">
        <v>224.33</v>
      </c>
      <c r="G47" t="n">
        <v>62.6</v>
      </c>
      <c r="H47" t="n">
        <v>1.1</v>
      </c>
      <c r="I47" t="n">
        <v>215</v>
      </c>
      <c r="J47" t="n">
        <v>96.02</v>
      </c>
      <c r="K47" t="n">
        <v>37.55</v>
      </c>
      <c r="L47" t="n">
        <v>6</v>
      </c>
      <c r="M47" t="n">
        <v>213</v>
      </c>
      <c r="N47" t="n">
        <v>12.47</v>
      </c>
      <c r="O47" t="n">
        <v>12076.67</v>
      </c>
      <c r="P47" t="n">
        <v>1784.29</v>
      </c>
      <c r="Q47" t="n">
        <v>3441.17</v>
      </c>
      <c r="R47" t="n">
        <v>639.62</v>
      </c>
      <c r="S47" t="n">
        <v>300.98</v>
      </c>
      <c r="T47" t="n">
        <v>165150.92</v>
      </c>
      <c r="U47" t="n">
        <v>0.47</v>
      </c>
      <c r="V47" t="n">
        <v>0.89</v>
      </c>
      <c r="W47" t="n">
        <v>57.18</v>
      </c>
      <c r="X47" t="n">
        <v>9.800000000000001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0.4385</v>
      </c>
      <c r="E48" t="n">
        <v>228.07</v>
      </c>
      <c r="F48" t="n">
        <v>222.73</v>
      </c>
      <c r="G48" t="n">
        <v>74.23999999999999</v>
      </c>
      <c r="H48" t="n">
        <v>1.27</v>
      </c>
      <c r="I48" t="n">
        <v>180</v>
      </c>
      <c r="J48" t="n">
        <v>97.26000000000001</v>
      </c>
      <c r="K48" t="n">
        <v>37.55</v>
      </c>
      <c r="L48" t="n">
        <v>7</v>
      </c>
      <c r="M48" t="n">
        <v>178</v>
      </c>
      <c r="N48" t="n">
        <v>12.71</v>
      </c>
      <c r="O48" t="n">
        <v>12229.54</v>
      </c>
      <c r="P48" t="n">
        <v>1746.38</v>
      </c>
      <c r="Q48" t="n">
        <v>3441.03</v>
      </c>
      <c r="R48" t="n">
        <v>585.49</v>
      </c>
      <c r="S48" t="n">
        <v>300.98</v>
      </c>
      <c r="T48" t="n">
        <v>138264.39</v>
      </c>
      <c r="U48" t="n">
        <v>0.51</v>
      </c>
      <c r="V48" t="n">
        <v>0.9</v>
      </c>
      <c r="W48" t="n">
        <v>57.12</v>
      </c>
      <c r="X48" t="n">
        <v>8.199999999999999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0.4418</v>
      </c>
      <c r="E49" t="n">
        <v>226.36</v>
      </c>
      <c r="F49" t="n">
        <v>221.51</v>
      </c>
      <c r="G49" t="n">
        <v>86.3</v>
      </c>
      <c r="H49" t="n">
        <v>1.43</v>
      </c>
      <c r="I49" t="n">
        <v>154</v>
      </c>
      <c r="J49" t="n">
        <v>98.5</v>
      </c>
      <c r="K49" t="n">
        <v>37.55</v>
      </c>
      <c r="L49" t="n">
        <v>8</v>
      </c>
      <c r="M49" t="n">
        <v>152</v>
      </c>
      <c r="N49" t="n">
        <v>12.95</v>
      </c>
      <c r="O49" t="n">
        <v>12382.79</v>
      </c>
      <c r="P49" t="n">
        <v>1708.73</v>
      </c>
      <c r="Q49" t="n">
        <v>3441.14</v>
      </c>
      <c r="R49" t="n">
        <v>543.71</v>
      </c>
      <c r="S49" t="n">
        <v>300.98</v>
      </c>
      <c r="T49" t="n">
        <v>117501.41</v>
      </c>
      <c r="U49" t="n">
        <v>0.55</v>
      </c>
      <c r="V49" t="n">
        <v>0.9</v>
      </c>
      <c r="W49" t="n">
        <v>57.09</v>
      </c>
      <c r="X49" t="n">
        <v>6.98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0.4441</v>
      </c>
      <c r="E50" t="n">
        <v>225.17</v>
      </c>
      <c r="F50" t="n">
        <v>220.68</v>
      </c>
      <c r="G50" t="n">
        <v>98.08</v>
      </c>
      <c r="H50" t="n">
        <v>1.59</v>
      </c>
      <c r="I50" t="n">
        <v>135</v>
      </c>
      <c r="J50" t="n">
        <v>99.75</v>
      </c>
      <c r="K50" t="n">
        <v>37.55</v>
      </c>
      <c r="L50" t="n">
        <v>9</v>
      </c>
      <c r="M50" t="n">
        <v>133</v>
      </c>
      <c r="N50" t="n">
        <v>13.2</v>
      </c>
      <c r="O50" t="n">
        <v>12536.43</v>
      </c>
      <c r="P50" t="n">
        <v>1675.59</v>
      </c>
      <c r="Q50" t="n">
        <v>3441</v>
      </c>
      <c r="R50" t="n">
        <v>515.77</v>
      </c>
      <c r="S50" t="n">
        <v>300.98</v>
      </c>
      <c r="T50" t="n">
        <v>103628.68</v>
      </c>
      <c r="U50" t="n">
        <v>0.58</v>
      </c>
      <c r="V50" t="n">
        <v>0.91</v>
      </c>
      <c r="W50" t="n">
        <v>57.06</v>
      </c>
      <c r="X50" t="n">
        <v>6.15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0.4462</v>
      </c>
      <c r="E51" t="n">
        <v>224.1</v>
      </c>
      <c r="F51" t="n">
        <v>219.92</v>
      </c>
      <c r="G51" t="n">
        <v>110.88</v>
      </c>
      <c r="H51" t="n">
        <v>1.74</v>
      </c>
      <c r="I51" t="n">
        <v>119</v>
      </c>
      <c r="J51" t="n">
        <v>101</v>
      </c>
      <c r="K51" t="n">
        <v>37.55</v>
      </c>
      <c r="L51" t="n">
        <v>10</v>
      </c>
      <c r="M51" t="n">
        <v>117</v>
      </c>
      <c r="N51" t="n">
        <v>13.45</v>
      </c>
      <c r="O51" t="n">
        <v>12690.46</v>
      </c>
      <c r="P51" t="n">
        <v>1640.84</v>
      </c>
      <c r="Q51" t="n">
        <v>3440.98</v>
      </c>
      <c r="R51" t="n">
        <v>490.61</v>
      </c>
      <c r="S51" t="n">
        <v>300.98</v>
      </c>
      <c r="T51" t="n">
        <v>91126.89999999999</v>
      </c>
      <c r="U51" t="n">
        <v>0.61</v>
      </c>
      <c r="V51" t="n">
        <v>0.91</v>
      </c>
      <c r="W51" t="n">
        <v>57.02</v>
      </c>
      <c r="X51" t="n">
        <v>5.39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0.4479</v>
      </c>
      <c r="E52" t="n">
        <v>223.29</v>
      </c>
      <c r="F52" t="n">
        <v>219.34</v>
      </c>
      <c r="G52" t="n">
        <v>124.16</v>
      </c>
      <c r="H52" t="n">
        <v>1.89</v>
      </c>
      <c r="I52" t="n">
        <v>106</v>
      </c>
      <c r="J52" t="n">
        <v>102.25</v>
      </c>
      <c r="K52" t="n">
        <v>37.55</v>
      </c>
      <c r="L52" t="n">
        <v>11</v>
      </c>
      <c r="M52" t="n">
        <v>104</v>
      </c>
      <c r="N52" t="n">
        <v>13.7</v>
      </c>
      <c r="O52" t="n">
        <v>12844.88</v>
      </c>
      <c r="P52" t="n">
        <v>1607.49</v>
      </c>
      <c r="Q52" t="n">
        <v>3441.06</v>
      </c>
      <c r="R52" t="n">
        <v>471.09</v>
      </c>
      <c r="S52" t="n">
        <v>300.98</v>
      </c>
      <c r="T52" t="n">
        <v>81430.46000000001</v>
      </c>
      <c r="U52" t="n">
        <v>0.64</v>
      </c>
      <c r="V52" t="n">
        <v>0.91</v>
      </c>
      <c r="W52" t="n">
        <v>57</v>
      </c>
      <c r="X52" t="n">
        <v>4.81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0.4493</v>
      </c>
      <c r="E53" t="n">
        <v>222.55</v>
      </c>
      <c r="F53" t="n">
        <v>218.81</v>
      </c>
      <c r="G53" t="n">
        <v>138.2</v>
      </c>
      <c r="H53" t="n">
        <v>2.04</v>
      </c>
      <c r="I53" t="n">
        <v>95</v>
      </c>
      <c r="J53" t="n">
        <v>103.51</v>
      </c>
      <c r="K53" t="n">
        <v>37.55</v>
      </c>
      <c r="L53" t="n">
        <v>12</v>
      </c>
      <c r="M53" t="n">
        <v>87</v>
      </c>
      <c r="N53" t="n">
        <v>13.95</v>
      </c>
      <c r="O53" t="n">
        <v>12999.7</v>
      </c>
      <c r="P53" t="n">
        <v>1574.01</v>
      </c>
      <c r="Q53" t="n">
        <v>3440.93</v>
      </c>
      <c r="R53" t="n">
        <v>452.87</v>
      </c>
      <c r="S53" t="n">
        <v>300.98</v>
      </c>
      <c r="T53" t="n">
        <v>72380.03999999999</v>
      </c>
      <c r="U53" t="n">
        <v>0.66</v>
      </c>
      <c r="V53" t="n">
        <v>0.91</v>
      </c>
      <c r="W53" t="n">
        <v>56.98</v>
      </c>
      <c r="X53" t="n">
        <v>4.28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0.45</v>
      </c>
      <c r="E54" t="n">
        <v>222.22</v>
      </c>
      <c r="F54" t="n">
        <v>218.6</v>
      </c>
      <c r="G54" t="n">
        <v>147.37</v>
      </c>
      <c r="H54" t="n">
        <v>2.18</v>
      </c>
      <c r="I54" t="n">
        <v>89</v>
      </c>
      <c r="J54" t="n">
        <v>104.76</v>
      </c>
      <c r="K54" t="n">
        <v>37.55</v>
      </c>
      <c r="L54" t="n">
        <v>13</v>
      </c>
      <c r="M54" t="n">
        <v>33</v>
      </c>
      <c r="N54" t="n">
        <v>14.21</v>
      </c>
      <c r="O54" t="n">
        <v>13154.91</v>
      </c>
      <c r="P54" t="n">
        <v>1556.52</v>
      </c>
      <c r="Q54" t="n">
        <v>3441.08</v>
      </c>
      <c r="R54" t="n">
        <v>443.38</v>
      </c>
      <c r="S54" t="n">
        <v>300.98</v>
      </c>
      <c r="T54" t="n">
        <v>67665.17</v>
      </c>
      <c r="U54" t="n">
        <v>0.68</v>
      </c>
      <c r="V54" t="n">
        <v>0.91</v>
      </c>
      <c r="W54" t="n">
        <v>57.04</v>
      </c>
      <c r="X54" t="n">
        <v>4.07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0.45</v>
      </c>
      <c r="E55" t="n">
        <v>222.21</v>
      </c>
      <c r="F55" t="n">
        <v>218.61</v>
      </c>
      <c r="G55" t="n">
        <v>149.05</v>
      </c>
      <c r="H55" t="n">
        <v>2.33</v>
      </c>
      <c r="I55" t="n">
        <v>88</v>
      </c>
      <c r="J55" t="n">
        <v>106.03</v>
      </c>
      <c r="K55" t="n">
        <v>37.55</v>
      </c>
      <c r="L55" t="n">
        <v>14</v>
      </c>
      <c r="M55" t="n">
        <v>1</v>
      </c>
      <c r="N55" t="n">
        <v>14.47</v>
      </c>
      <c r="O55" t="n">
        <v>13310.53</v>
      </c>
      <c r="P55" t="n">
        <v>1565.76</v>
      </c>
      <c r="Q55" t="n">
        <v>3441.06</v>
      </c>
      <c r="R55" t="n">
        <v>442.08</v>
      </c>
      <c r="S55" t="n">
        <v>300.98</v>
      </c>
      <c r="T55" t="n">
        <v>67020.2</v>
      </c>
      <c r="U55" t="n">
        <v>0.68</v>
      </c>
      <c r="V55" t="n">
        <v>0.91</v>
      </c>
      <c r="W55" t="n">
        <v>57.09</v>
      </c>
      <c r="X55" t="n">
        <v>4.08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0.45</v>
      </c>
      <c r="E56" t="n">
        <v>222.21</v>
      </c>
      <c r="F56" t="n">
        <v>218.61</v>
      </c>
      <c r="G56" t="n">
        <v>149.05</v>
      </c>
      <c r="H56" t="n">
        <v>2.46</v>
      </c>
      <c r="I56" t="n">
        <v>88</v>
      </c>
      <c r="J56" t="n">
        <v>107.29</v>
      </c>
      <c r="K56" t="n">
        <v>37.55</v>
      </c>
      <c r="L56" t="n">
        <v>15</v>
      </c>
      <c r="M56" t="n">
        <v>0</v>
      </c>
      <c r="N56" t="n">
        <v>14.74</v>
      </c>
      <c r="O56" t="n">
        <v>13466.55</v>
      </c>
      <c r="P56" t="n">
        <v>1582.49</v>
      </c>
      <c r="Q56" t="n">
        <v>3441.05</v>
      </c>
      <c r="R56" t="n">
        <v>442.07</v>
      </c>
      <c r="S56" t="n">
        <v>300.98</v>
      </c>
      <c r="T56" t="n">
        <v>67010.89</v>
      </c>
      <c r="U56" t="n">
        <v>0.68</v>
      </c>
      <c r="V56" t="n">
        <v>0.91</v>
      </c>
      <c r="W56" t="n">
        <v>57.09</v>
      </c>
      <c r="X56" t="n">
        <v>4.08</v>
      </c>
      <c r="Y56" t="n">
        <v>0.5</v>
      </c>
      <c r="Z56" t="n">
        <v>10</v>
      </c>
    </row>
    <row r="57">
      <c r="A57" t="n">
        <v>0</v>
      </c>
      <c r="B57" t="n">
        <v>30</v>
      </c>
      <c r="C57" t="inlineStr">
        <is>
          <t xml:space="preserve">CONCLUIDO	</t>
        </is>
      </c>
      <c r="D57" t="n">
        <v>0.3223</v>
      </c>
      <c r="E57" t="n">
        <v>310.31</v>
      </c>
      <c r="F57" t="n">
        <v>285.23</v>
      </c>
      <c r="G57" t="n">
        <v>11.45</v>
      </c>
      <c r="H57" t="n">
        <v>0.24</v>
      </c>
      <c r="I57" t="n">
        <v>1494</v>
      </c>
      <c r="J57" t="n">
        <v>71.52</v>
      </c>
      <c r="K57" t="n">
        <v>32.27</v>
      </c>
      <c r="L57" t="n">
        <v>1</v>
      </c>
      <c r="M57" t="n">
        <v>1492</v>
      </c>
      <c r="N57" t="n">
        <v>8.25</v>
      </c>
      <c r="O57" t="n">
        <v>9054.6</v>
      </c>
      <c r="P57" t="n">
        <v>2058.27</v>
      </c>
      <c r="Q57" t="n">
        <v>3443.06</v>
      </c>
      <c r="R57" t="n">
        <v>2702.33</v>
      </c>
      <c r="S57" t="n">
        <v>300.98</v>
      </c>
      <c r="T57" t="n">
        <v>1190110.48</v>
      </c>
      <c r="U57" t="n">
        <v>0.11</v>
      </c>
      <c r="V57" t="n">
        <v>0.7</v>
      </c>
      <c r="W57" t="n">
        <v>59.29</v>
      </c>
      <c r="X57" t="n">
        <v>70.62</v>
      </c>
      <c r="Y57" t="n">
        <v>0.5</v>
      </c>
      <c r="Z57" t="n">
        <v>10</v>
      </c>
    </row>
    <row r="58">
      <c r="A58" t="n">
        <v>1</v>
      </c>
      <c r="B58" t="n">
        <v>30</v>
      </c>
      <c r="C58" t="inlineStr">
        <is>
          <t xml:space="preserve">CONCLUIDO	</t>
        </is>
      </c>
      <c r="D58" t="n">
        <v>0.3925</v>
      </c>
      <c r="E58" t="n">
        <v>254.75</v>
      </c>
      <c r="F58" t="n">
        <v>243.23</v>
      </c>
      <c r="G58" t="n">
        <v>23.46</v>
      </c>
      <c r="H58" t="n">
        <v>0.48</v>
      </c>
      <c r="I58" t="n">
        <v>622</v>
      </c>
      <c r="J58" t="n">
        <v>72.7</v>
      </c>
      <c r="K58" t="n">
        <v>32.27</v>
      </c>
      <c r="L58" t="n">
        <v>2</v>
      </c>
      <c r="M58" t="n">
        <v>620</v>
      </c>
      <c r="N58" t="n">
        <v>8.43</v>
      </c>
      <c r="O58" t="n">
        <v>9200.25</v>
      </c>
      <c r="P58" t="n">
        <v>1725.05</v>
      </c>
      <c r="Q58" t="n">
        <v>3441.66</v>
      </c>
      <c r="R58" t="n">
        <v>1280.62</v>
      </c>
      <c r="S58" t="n">
        <v>300.98</v>
      </c>
      <c r="T58" t="n">
        <v>483617.94</v>
      </c>
      <c r="U58" t="n">
        <v>0.24</v>
      </c>
      <c r="V58" t="n">
        <v>0.82</v>
      </c>
      <c r="W58" t="n">
        <v>57.81</v>
      </c>
      <c r="X58" t="n">
        <v>28.68</v>
      </c>
      <c r="Y58" t="n">
        <v>0.5</v>
      </c>
      <c r="Z58" t="n">
        <v>10</v>
      </c>
    </row>
    <row r="59">
      <c r="A59" t="n">
        <v>2</v>
      </c>
      <c r="B59" t="n">
        <v>30</v>
      </c>
      <c r="C59" t="inlineStr">
        <is>
          <t xml:space="preserve">CONCLUIDO	</t>
        </is>
      </c>
      <c r="D59" t="n">
        <v>0.4162</v>
      </c>
      <c r="E59" t="n">
        <v>240.26</v>
      </c>
      <c r="F59" t="n">
        <v>232.38</v>
      </c>
      <c r="G59" t="n">
        <v>35.94</v>
      </c>
      <c r="H59" t="n">
        <v>0.71</v>
      </c>
      <c r="I59" t="n">
        <v>388</v>
      </c>
      <c r="J59" t="n">
        <v>73.88</v>
      </c>
      <c r="K59" t="n">
        <v>32.27</v>
      </c>
      <c r="L59" t="n">
        <v>3</v>
      </c>
      <c r="M59" t="n">
        <v>386</v>
      </c>
      <c r="N59" t="n">
        <v>8.609999999999999</v>
      </c>
      <c r="O59" t="n">
        <v>9346.23</v>
      </c>
      <c r="P59" t="n">
        <v>1615.77</v>
      </c>
      <c r="Q59" t="n">
        <v>3441.46</v>
      </c>
      <c r="R59" t="n">
        <v>911.4400000000001</v>
      </c>
      <c r="S59" t="n">
        <v>300.98</v>
      </c>
      <c r="T59" t="n">
        <v>300197.59</v>
      </c>
      <c r="U59" t="n">
        <v>0.33</v>
      </c>
      <c r="V59" t="n">
        <v>0.86</v>
      </c>
      <c r="W59" t="n">
        <v>57.47</v>
      </c>
      <c r="X59" t="n">
        <v>17.84</v>
      </c>
      <c r="Y59" t="n">
        <v>0.5</v>
      </c>
      <c r="Z59" t="n">
        <v>10</v>
      </c>
    </row>
    <row r="60">
      <c r="A60" t="n">
        <v>3</v>
      </c>
      <c r="B60" t="n">
        <v>30</v>
      </c>
      <c r="C60" t="inlineStr">
        <is>
          <t xml:space="preserve">CONCLUIDO	</t>
        </is>
      </c>
      <c r="D60" t="n">
        <v>0.4282</v>
      </c>
      <c r="E60" t="n">
        <v>233.52</v>
      </c>
      <c r="F60" t="n">
        <v>227.34</v>
      </c>
      <c r="G60" t="n">
        <v>48.89</v>
      </c>
      <c r="H60" t="n">
        <v>0.93</v>
      </c>
      <c r="I60" t="n">
        <v>279</v>
      </c>
      <c r="J60" t="n">
        <v>75.06999999999999</v>
      </c>
      <c r="K60" t="n">
        <v>32.27</v>
      </c>
      <c r="L60" t="n">
        <v>4</v>
      </c>
      <c r="M60" t="n">
        <v>277</v>
      </c>
      <c r="N60" t="n">
        <v>8.800000000000001</v>
      </c>
      <c r="O60" t="n">
        <v>9492.549999999999</v>
      </c>
      <c r="P60" t="n">
        <v>1546.96</v>
      </c>
      <c r="Q60" t="n">
        <v>3441.23</v>
      </c>
      <c r="R60" t="n">
        <v>741.02</v>
      </c>
      <c r="S60" t="n">
        <v>300.98</v>
      </c>
      <c r="T60" t="n">
        <v>215532</v>
      </c>
      <c r="U60" t="n">
        <v>0.41</v>
      </c>
      <c r="V60" t="n">
        <v>0.88</v>
      </c>
      <c r="W60" t="n">
        <v>57.29</v>
      </c>
      <c r="X60" t="n">
        <v>12.8</v>
      </c>
      <c r="Y60" t="n">
        <v>0.5</v>
      </c>
      <c r="Z60" t="n">
        <v>10</v>
      </c>
    </row>
    <row r="61">
      <c r="A61" t="n">
        <v>4</v>
      </c>
      <c r="B61" t="n">
        <v>30</v>
      </c>
      <c r="C61" t="inlineStr">
        <is>
          <t xml:space="preserve">CONCLUIDO	</t>
        </is>
      </c>
      <c r="D61" t="n">
        <v>0.4357</v>
      </c>
      <c r="E61" t="n">
        <v>229.52</v>
      </c>
      <c r="F61" t="n">
        <v>224.33</v>
      </c>
      <c r="G61" t="n">
        <v>62.6</v>
      </c>
      <c r="H61" t="n">
        <v>1.15</v>
      </c>
      <c r="I61" t="n">
        <v>215</v>
      </c>
      <c r="J61" t="n">
        <v>76.26000000000001</v>
      </c>
      <c r="K61" t="n">
        <v>32.27</v>
      </c>
      <c r="L61" t="n">
        <v>5</v>
      </c>
      <c r="M61" t="n">
        <v>213</v>
      </c>
      <c r="N61" t="n">
        <v>8.99</v>
      </c>
      <c r="O61" t="n">
        <v>9639.200000000001</v>
      </c>
      <c r="P61" t="n">
        <v>1491.21</v>
      </c>
      <c r="Q61" t="n">
        <v>3441.19</v>
      </c>
      <c r="R61" t="n">
        <v>639.47</v>
      </c>
      <c r="S61" t="n">
        <v>300.98</v>
      </c>
      <c r="T61" t="n">
        <v>165079.57</v>
      </c>
      <c r="U61" t="n">
        <v>0.47</v>
      </c>
      <c r="V61" t="n">
        <v>0.89</v>
      </c>
      <c r="W61" t="n">
        <v>57.18</v>
      </c>
      <c r="X61" t="n">
        <v>9.789999999999999</v>
      </c>
      <c r="Y61" t="n">
        <v>0.5</v>
      </c>
      <c r="Z61" t="n">
        <v>10</v>
      </c>
    </row>
    <row r="62">
      <c r="A62" t="n">
        <v>5</v>
      </c>
      <c r="B62" t="n">
        <v>30</v>
      </c>
      <c r="C62" t="inlineStr">
        <is>
          <t xml:space="preserve">CONCLUIDO	</t>
        </is>
      </c>
      <c r="D62" t="n">
        <v>0.4407</v>
      </c>
      <c r="E62" t="n">
        <v>226.9</v>
      </c>
      <c r="F62" t="n">
        <v>222.36</v>
      </c>
      <c r="G62" t="n">
        <v>77.12</v>
      </c>
      <c r="H62" t="n">
        <v>1.36</v>
      </c>
      <c r="I62" t="n">
        <v>173</v>
      </c>
      <c r="J62" t="n">
        <v>77.45</v>
      </c>
      <c r="K62" t="n">
        <v>32.27</v>
      </c>
      <c r="L62" t="n">
        <v>6</v>
      </c>
      <c r="M62" t="n">
        <v>171</v>
      </c>
      <c r="N62" t="n">
        <v>9.18</v>
      </c>
      <c r="O62" t="n">
        <v>9786.190000000001</v>
      </c>
      <c r="P62" t="n">
        <v>1440.87</v>
      </c>
      <c r="Q62" t="n">
        <v>3441.05</v>
      </c>
      <c r="R62" t="n">
        <v>574.2</v>
      </c>
      <c r="S62" t="n">
        <v>300.98</v>
      </c>
      <c r="T62" t="n">
        <v>132651.81</v>
      </c>
      <c r="U62" t="n">
        <v>0.52</v>
      </c>
      <c r="V62" t="n">
        <v>0.9</v>
      </c>
      <c r="W62" t="n">
        <v>57.08</v>
      </c>
      <c r="X62" t="n">
        <v>7.83</v>
      </c>
      <c r="Y62" t="n">
        <v>0.5</v>
      </c>
      <c r="Z62" t="n">
        <v>10</v>
      </c>
    </row>
    <row r="63">
      <c r="A63" t="n">
        <v>6</v>
      </c>
      <c r="B63" t="n">
        <v>30</v>
      </c>
      <c r="C63" t="inlineStr">
        <is>
          <t xml:space="preserve">CONCLUIDO	</t>
        </is>
      </c>
      <c r="D63" t="n">
        <v>0.4442</v>
      </c>
      <c r="E63" t="n">
        <v>225.14</v>
      </c>
      <c r="F63" t="n">
        <v>221.05</v>
      </c>
      <c r="G63" t="n">
        <v>92.11</v>
      </c>
      <c r="H63" t="n">
        <v>1.56</v>
      </c>
      <c r="I63" t="n">
        <v>144</v>
      </c>
      <c r="J63" t="n">
        <v>78.65000000000001</v>
      </c>
      <c r="K63" t="n">
        <v>32.27</v>
      </c>
      <c r="L63" t="n">
        <v>7</v>
      </c>
      <c r="M63" t="n">
        <v>142</v>
      </c>
      <c r="N63" t="n">
        <v>9.380000000000001</v>
      </c>
      <c r="O63" t="n">
        <v>9933.52</v>
      </c>
      <c r="P63" t="n">
        <v>1395.47</v>
      </c>
      <c r="Q63" t="n">
        <v>3441.09</v>
      </c>
      <c r="R63" t="n">
        <v>528.87</v>
      </c>
      <c r="S63" t="n">
        <v>300.98</v>
      </c>
      <c r="T63" t="n">
        <v>110131.18</v>
      </c>
      <c r="U63" t="n">
        <v>0.57</v>
      </c>
      <c r="V63" t="n">
        <v>0.9</v>
      </c>
      <c r="W63" t="n">
        <v>57.06</v>
      </c>
      <c r="X63" t="n">
        <v>6.52</v>
      </c>
      <c r="Y63" t="n">
        <v>0.5</v>
      </c>
      <c r="Z63" t="n">
        <v>10</v>
      </c>
    </row>
    <row r="64">
      <c r="A64" t="n">
        <v>7</v>
      </c>
      <c r="B64" t="n">
        <v>30</v>
      </c>
      <c r="C64" t="inlineStr">
        <is>
          <t xml:space="preserve">CONCLUIDO	</t>
        </is>
      </c>
      <c r="D64" t="n">
        <v>0.4467</v>
      </c>
      <c r="E64" t="n">
        <v>223.88</v>
      </c>
      <c r="F64" t="n">
        <v>220.13</v>
      </c>
      <c r="G64" t="n">
        <v>107.38</v>
      </c>
      <c r="H64" t="n">
        <v>1.75</v>
      </c>
      <c r="I64" t="n">
        <v>123</v>
      </c>
      <c r="J64" t="n">
        <v>79.84</v>
      </c>
      <c r="K64" t="n">
        <v>32.27</v>
      </c>
      <c r="L64" t="n">
        <v>8</v>
      </c>
      <c r="M64" t="n">
        <v>90</v>
      </c>
      <c r="N64" t="n">
        <v>9.57</v>
      </c>
      <c r="O64" t="n">
        <v>10081.19</v>
      </c>
      <c r="P64" t="n">
        <v>1351.47</v>
      </c>
      <c r="Q64" t="n">
        <v>3441.1</v>
      </c>
      <c r="R64" t="n">
        <v>495.95</v>
      </c>
      <c r="S64" t="n">
        <v>300.98</v>
      </c>
      <c r="T64" t="n">
        <v>93779.99000000001</v>
      </c>
      <c r="U64" t="n">
        <v>0.61</v>
      </c>
      <c r="V64" t="n">
        <v>0.91</v>
      </c>
      <c r="W64" t="n">
        <v>57.07</v>
      </c>
      <c r="X64" t="n">
        <v>5.59</v>
      </c>
      <c r="Y64" t="n">
        <v>0.5</v>
      </c>
      <c r="Z64" t="n">
        <v>10</v>
      </c>
    </row>
    <row r="65">
      <c r="A65" t="n">
        <v>8</v>
      </c>
      <c r="B65" t="n">
        <v>30</v>
      </c>
      <c r="C65" t="inlineStr">
        <is>
          <t xml:space="preserve">CONCLUIDO	</t>
        </is>
      </c>
      <c r="D65" t="n">
        <v>0.4473</v>
      </c>
      <c r="E65" t="n">
        <v>223.58</v>
      </c>
      <c r="F65" t="n">
        <v>219.93</v>
      </c>
      <c r="G65" t="n">
        <v>113.76</v>
      </c>
      <c r="H65" t="n">
        <v>1.94</v>
      </c>
      <c r="I65" t="n">
        <v>116</v>
      </c>
      <c r="J65" t="n">
        <v>81.04000000000001</v>
      </c>
      <c r="K65" t="n">
        <v>32.27</v>
      </c>
      <c r="L65" t="n">
        <v>9</v>
      </c>
      <c r="M65" t="n">
        <v>4</v>
      </c>
      <c r="N65" t="n">
        <v>9.77</v>
      </c>
      <c r="O65" t="n">
        <v>10229.34</v>
      </c>
      <c r="P65" t="n">
        <v>1347.29</v>
      </c>
      <c r="Q65" t="n">
        <v>3441.32</v>
      </c>
      <c r="R65" t="n">
        <v>486.31</v>
      </c>
      <c r="S65" t="n">
        <v>300.98</v>
      </c>
      <c r="T65" t="n">
        <v>88994.5</v>
      </c>
      <c r="U65" t="n">
        <v>0.62</v>
      </c>
      <c r="V65" t="n">
        <v>0.91</v>
      </c>
      <c r="W65" t="n">
        <v>57.15</v>
      </c>
      <c r="X65" t="n">
        <v>5.4</v>
      </c>
      <c r="Y65" t="n">
        <v>0.5</v>
      </c>
      <c r="Z65" t="n">
        <v>10</v>
      </c>
    </row>
    <row r="66">
      <c r="A66" t="n">
        <v>9</v>
      </c>
      <c r="B66" t="n">
        <v>30</v>
      </c>
      <c r="C66" t="inlineStr">
        <is>
          <t xml:space="preserve">CONCLUIDO	</t>
        </is>
      </c>
      <c r="D66" t="n">
        <v>0.4473</v>
      </c>
      <c r="E66" t="n">
        <v>223.58</v>
      </c>
      <c r="F66" t="n">
        <v>219.94</v>
      </c>
      <c r="G66" t="n">
        <v>113.76</v>
      </c>
      <c r="H66" t="n">
        <v>2.13</v>
      </c>
      <c r="I66" t="n">
        <v>116</v>
      </c>
      <c r="J66" t="n">
        <v>82.25</v>
      </c>
      <c r="K66" t="n">
        <v>32.27</v>
      </c>
      <c r="L66" t="n">
        <v>10</v>
      </c>
      <c r="M66" t="n">
        <v>0</v>
      </c>
      <c r="N66" t="n">
        <v>9.98</v>
      </c>
      <c r="O66" t="n">
        <v>10377.72</v>
      </c>
      <c r="P66" t="n">
        <v>1365.1</v>
      </c>
      <c r="Q66" t="n">
        <v>3441.15</v>
      </c>
      <c r="R66" t="n">
        <v>485.98</v>
      </c>
      <c r="S66" t="n">
        <v>300.98</v>
      </c>
      <c r="T66" t="n">
        <v>88827.60000000001</v>
      </c>
      <c r="U66" t="n">
        <v>0.62</v>
      </c>
      <c r="V66" t="n">
        <v>0.91</v>
      </c>
      <c r="W66" t="n">
        <v>57.16</v>
      </c>
      <c r="X66" t="n">
        <v>5.4</v>
      </c>
      <c r="Y66" t="n">
        <v>0.5</v>
      </c>
      <c r="Z66" t="n">
        <v>10</v>
      </c>
    </row>
    <row r="67">
      <c r="A67" t="n">
        <v>0</v>
      </c>
      <c r="B67" t="n">
        <v>15</v>
      </c>
      <c r="C67" t="inlineStr">
        <is>
          <t xml:space="preserve">CONCLUIDO	</t>
        </is>
      </c>
      <c r="D67" t="n">
        <v>0.3775</v>
      </c>
      <c r="E67" t="n">
        <v>264.88</v>
      </c>
      <c r="F67" t="n">
        <v>253.81</v>
      </c>
      <c r="G67" t="n">
        <v>18.06</v>
      </c>
      <c r="H67" t="n">
        <v>0.43</v>
      </c>
      <c r="I67" t="n">
        <v>843</v>
      </c>
      <c r="J67" t="n">
        <v>39.78</v>
      </c>
      <c r="K67" t="n">
        <v>19.54</v>
      </c>
      <c r="L67" t="n">
        <v>1</v>
      </c>
      <c r="M67" t="n">
        <v>841</v>
      </c>
      <c r="N67" t="n">
        <v>4.24</v>
      </c>
      <c r="O67" t="n">
        <v>5140</v>
      </c>
      <c r="P67" t="n">
        <v>1165.92</v>
      </c>
      <c r="Q67" t="n">
        <v>3442.08</v>
      </c>
      <c r="R67" t="n">
        <v>1636.18</v>
      </c>
      <c r="S67" t="n">
        <v>300.98</v>
      </c>
      <c r="T67" t="n">
        <v>660290.6</v>
      </c>
      <c r="U67" t="n">
        <v>0.18</v>
      </c>
      <c r="V67" t="n">
        <v>0.79</v>
      </c>
      <c r="W67" t="n">
        <v>58.23</v>
      </c>
      <c r="X67" t="n">
        <v>39.24</v>
      </c>
      <c r="Y67" t="n">
        <v>0.5</v>
      </c>
      <c r="Z67" t="n">
        <v>10</v>
      </c>
    </row>
    <row r="68">
      <c r="A68" t="n">
        <v>1</v>
      </c>
      <c r="B68" t="n">
        <v>15</v>
      </c>
      <c r="C68" t="inlineStr">
        <is>
          <t xml:space="preserve">CONCLUIDO	</t>
        </is>
      </c>
      <c r="D68" t="n">
        <v>0.4226</v>
      </c>
      <c r="E68" t="n">
        <v>236.64</v>
      </c>
      <c r="F68" t="n">
        <v>230.96</v>
      </c>
      <c r="G68" t="n">
        <v>38.71</v>
      </c>
      <c r="H68" t="n">
        <v>0.84</v>
      </c>
      <c r="I68" t="n">
        <v>358</v>
      </c>
      <c r="J68" t="n">
        <v>40.89</v>
      </c>
      <c r="K68" t="n">
        <v>19.54</v>
      </c>
      <c r="L68" t="n">
        <v>2</v>
      </c>
      <c r="M68" t="n">
        <v>356</v>
      </c>
      <c r="N68" t="n">
        <v>4.35</v>
      </c>
      <c r="O68" t="n">
        <v>5277.26</v>
      </c>
      <c r="P68" t="n">
        <v>993.8099999999999</v>
      </c>
      <c r="Q68" t="n">
        <v>3441.27</v>
      </c>
      <c r="R68" t="n">
        <v>863.87</v>
      </c>
      <c r="S68" t="n">
        <v>300.98</v>
      </c>
      <c r="T68" t="n">
        <v>276561.47</v>
      </c>
      <c r="U68" t="n">
        <v>0.35</v>
      </c>
      <c r="V68" t="n">
        <v>0.87</v>
      </c>
      <c r="W68" t="n">
        <v>57.42</v>
      </c>
      <c r="X68" t="n">
        <v>16.42</v>
      </c>
      <c r="Y68" t="n">
        <v>0.5</v>
      </c>
      <c r="Z68" t="n">
        <v>10</v>
      </c>
    </row>
    <row r="69">
      <c r="A69" t="n">
        <v>2</v>
      </c>
      <c r="B69" t="n">
        <v>15</v>
      </c>
      <c r="C69" t="inlineStr">
        <is>
          <t xml:space="preserve">CONCLUIDO	</t>
        </is>
      </c>
      <c r="D69" t="n">
        <v>0.4355</v>
      </c>
      <c r="E69" t="n">
        <v>229.61</v>
      </c>
      <c r="F69" t="n">
        <v>225.32</v>
      </c>
      <c r="G69" t="n">
        <v>58.02</v>
      </c>
      <c r="H69" t="n">
        <v>1.22</v>
      </c>
      <c r="I69" t="n">
        <v>233</v>
      </c>
      <c r="J69" t="n">
        <v>42.01</v>
      </c>
      <c r="K69" t="n">
        <v>19.54</v>
      </c>
      <c r="L69" t="n">
        <v>3</v>
      </c>
      <c r="M69" t="n">
        <v>49</v>
      </c>
      <c r="N69" t="n">
        <v>4.46</v>
      </c>
      <c r="O69" t="n">
        <v>5414.79</v>
      </c>
      <c r="P69" t="n">
        <v>912.53</v>
      </c>
      <c r="Q69" t="n">
        <v>3441.64</v>
      </c>
      <c r="R69" t="n">
        <v>664.54</v>
      </c>
      <c r="S69" t="n">
        <v>300.98</v>
      </c>
      <c r="T69" t="n">
        <v>177522.86</v>
      </c>
      <c r="U69" t="n">
        <v>0.45</v>
      </c>
      <c r="V69" t="n">
        <v>0.89</v>
      </c>
      <c r="W69" t="n">
        <v>57.45</v>
      </c>
      <c r="X69" t="n">
        <v>10.78</v>
      </c>
      <c r="Y69" t="n">
        <v>0.5</v>
      </c>
      <c r="Z69" t="n">
        <v>10</v>
      </c>
    </row>
    <row r="70">
      <c r="A70" t="n">
        <v>3</v>
      </c>
      <c r="B70" t="n">
        <v>15</v>
      </c>
      <c r="C70" t="inlineStr">
        <is>
          <t xml:space="preserve">CONCLUIDO	</t>
        </is>
      </c>
      <c r="D70" t="n">
        <v>0.4356</v>
      </c>
      <c r="E70" t="n">
        <v>229.57</v>
      </c>
      <c r="F70" t="n">
        <v>225.31</v>
      </c>
      <c r="G70" t="n">
        <v>58.52</v>
      </c>
      <c r="H70" t="n">
        <v>1.59</v>
      </c>
      <c r="I70" t="n">
        <v>231</v>
      </c>
      <c r="J70" t="n">
        <v>43.13</v>
      </c>
      <c r="K70" t="n">
        <v>19.54</v>
      </c>
      <c r="L70" t="n">
        <v>4</v>
      </c>
      <c r="M70" t="n">
        <v>0</v>
      </c>
      <c r="N70" t="n">
        <v>4.58</v>
      </c>
      <c r="O70" t="n">
        <v>5552.61</v>
      </c>
      <c r="P70" t="n">
        <v>932.11</v>
      </c>
      <c r="Q70" t="n">
        <v>3441.81</v>
      </c>
      <c r="R70" t="n">
        <v>661.63</v>
      </c>
      <c r="S70" t="n">
        <v>300.98</v>
      </c>
      <c r="T70" t="n">
        <v>176077.95</v>
      </c>
      <c r="U70" t="n">
        <v>0.45</v>
      </c>
      <c r="V70" t="n">
        <v>0.89</v>
      </c>
      <c r="W70" t="n">
        <v>57.52</v>
      </c>
      <c r="X70" t="n">
        <v>10.76</v>
      </c>
      <c r="Y70" t="n">
        <v>0.5</v>
      </c>
      <c r="Z70" t="n">
        <v>10</v>
      </c>
    </row>
    <row r="71">
      <c r="A71" t="n">
        <v>0</v>
      </c>
      <c r="B71" t="n">
        <v>70</v>
      </c>
      <c r="C71" t="inlineStr">
        <is>
          <t xml:space="preserve">CONCLUIDO	</t>
        </is>
      </c>
      <c r="D71" t="n">
        <v>0.2188</v>
      </c>
      <c r="E71" t="n">
        <v>457.13</v>
      </c>
      <c r="F71" t="n">
        <v>366.01</v>
      </c>
      <c r="G71" t="n">
        <v>7.14</v>
      </c>
      <c r="H71" t="n">
        <v>0.12</v>
      </c>
      <c r="I71" t="n">
        <v>3077</v>
      </c>
      <c r="J71" t="n">
        <v>141.81</v>
      </c>
      <c r="K71" t="n">
        <v>47.83</v>
      </c>
      <c r="L71" t="n">
        <v>1</v>
      </c>
      <c r="M71" t="n">
        <v>3075</v>
      </c>
      <c r="N71" t="n">
        <v>22.98</v>
      </c>
      <c r="O71" t="n">
        <v>17723.39</v>
      </c>
      <c r="P71" t="n">
        <v>4201.18</v>
      </c>
      <c r="Q71" t="n">
        <v>3444.95</v>
      </c>
      <c r="R71" t="n">
        <v>5450.63</v>
      </c>
      <c r="S71" t="n">
        <v>300.98</v>
      </c>
      <c r="T71" t="n">
        <v>2556345.52</v>
      </c>
      <c r="U71" t="n">
        <v>0.06</v>
      </c>
      <c r="V71" t="n">
        <v>0.55</v>
      </c>
      <c r="W71" t="n">
        <v>61.91</v>
      </c>
      <c r="X71" t="n">
        <v>151.33</v>
      </c>
      <c r="Y71" t="n">
        <v>0.5</v>
      </c>
      <c r="Z71" t="n">
        <v>10</v>
      </c>
    </row>
    <row r="72">
      <c r="A72" t="n">
        <v>1</v>
      </c>
      <c r="B72" t="n">
        <v>70</v>
      </c>
      <c r="C72" t="inlineStr">
        <is>
          <t xml:space="preserve">CONCLUIDO	</t>
        </is>
      </c>
      <c r="D72" t="n">
        <v>0.3331</v>
      </c>
      <c r="E72" t="n">
        <v>300.17</v>
      </c>
      <c r="F72" t="n">
        <v>266.1</v>
      </c>
      <c r="G72" t="n">
        <v>14.49</v>
      </c>
      <c r="H72" t="n">
        <v>0.25</v>
      </c>
      <c r="I72" t="n">
        <v>1102</v>
      </c>
      <c r="J72" t="n">
        <v>143.17</v>
      </c>
      <c r="K72" t="n">
        <v>47.83</v>
      </c>
      <c r="L72" t="n">
        <v>2</v>
      </c>
      <c r="M72" t="n">
        <v>1100</v>
      </c>
      <c r="N72" t="n">
        <v>23.34</v>
      </c>
      <c r="O72" t="n">
        <v>17891.86</v>
      </c>
      <c r="P72" t="n">
        <v>3047.15</v>
      </c>
      <c r="Q72" t="n">
        <v>3442.29</v>
      </c>
      <c r="R72" t="n">
        <v>2054.04</v>
      </c>
      <c r="S72" t="n">
        <v>300.98</v>
      </c>
      <c r="T72" t="n">
        <v>867929.74</v>
      </c>
      <c r="U72" t="n">
        <v>0.15</v>
      </c>
      <c r="V72" t="n">
        <v>0.75</v>
      </c>
      <c r="W72" t="n">
        <v>58.62</v>
      </c>
      <c r="X72" t="n">
        <v>51.52</v>
      </c>
      <c r="Y72" t="n">
        <v>0.5</v>
      </c>
      <c r="Z72" t="n">
        <v>10</v>
      </c>
    </row>
    <row r="73">
      <c r="A73" t="n">
        <v>2</v>
      </c>
      <c r="B73" t="n">
        <v>70</v>
      </c>
      <c r="C73" t="inlineStr">
        <is>
          <t xml:space="preserve">CONCLUIDO	</t>
        </is>
      </c>
      <c r="D73" t="n">
        <v>0.3739</v>
      </c>
      <c r="E73" t="n">
        <v>267.46</v>
      </c>
      <c r="F73" t="n">
        <v>245.76</v>
      </c>
      <c r="G73" t="n">
        <v>21.88</v>
      </c>
      <c r="H73" t="n">
        <v>0.37</v>
      </c>
      <c r="I73" t="n">
        <v>674</v>
      </c>
      <c r="J73" t="n">
        <v>144.54</v>
      </c>
      <c r="K73" t="n">
        <v>47.83</v>
      </c>
      <c r="L73" t="n">
        <v>3</v>
      </c>
      <c r="M73" t="n">
        <v>672</v>
      </c>
      <c r="N73" t="n">
        <v>23.71</v>
      </c>
      <c r="O73" t="n">
        <v>18060.85</v>
      </c>
      <c r="P73" t="n">
        <v>2802.78</v>
      </c>
      <c r="Q73" t="n">
        <v>3441.54</v>
      </c>
      <c r="R73" t="n">
        <v>1363.85</v>
      </c>
      <c r="S73" t="n">
        <v>300.98</v>
      </c>
      <c r="T73" t="n">
        <v>524974.92</v>
      </c>
      <c r="U73" t="n">
        <v>0.22</v>
      </c>
      <c r="V73" t="n">
        <v>0.8100000000000001</v>
      </c>
      <c r="W73" t="n">
        <v>57.96</v>
      </c>
      <c r="X73" t="n">
        <v>31.21</v>
      </c>
      <c r="Y73" t="n">
        <v>0.5</v>
      </c>
      <c r="Z73" t="n">
        <v>10</v>
      </c>
    </row>
    <row r="74">
      <c r="A74" t="n">
        <v>3</v>
      </c>
      <c r="B74" t="n">
        <v>70</v>
      </c>
      <c r="C74" t="inlineStr">
        <is>
          <t xml:space="preserve">CONCLUIDO	</t>
        </is>
      </c>
      <c r="D74" t="n">
        <v>0.3953</v>
      </c>
      <c r="E74" t="n">
        <v>252.99</v>
      </c>
      <c r="F74" t="n">
        <v>236.78</v>
      </c>
      <c r="G74" t="n">
        <v>29.35</v>
      </c>
      <c r="H74" t="n">
        <v>0.49</v>
      </c>
      <c r="I74" t="n">
        <v>484</v>
      </c>
      <c r="J74" t="n">
        <v>145.92</v>
      </c>
      <c r="K74" t="n">
        <v>47.83</v>
      </c>
      <c r="L74" t="n">
        <v>4</v>
      </c>
      <c r="M74" t="n">
        <v>482</v>
      </c>
      <c r="N74" t="n">
        <v>24.09</v>
      </c>
      <c r="O74" t="n">
        <v>18230.35</v>
      </c>
      <c r="P74" t="n">
        <v>2688.47</v>
      </c>
      <c r="Q74" t="n">
        <v>3441.43</v>
      </c>
      <c r="R74" t="n">
        <v>1061.02</v>
      </c>
      <c r="S74" t="n">
        <v>300.98</v>
      </c>
      <c r="T74" t="n">
        <v>374507.37</v>
      </c>
      <c r="U74" t="n">
        <v>0.28</v>
      </c>
      <c r="V74" t="n">
        <v>0.84</v>
      </c>
      <c r="W74" t="n">
        <v>57.62</v>
      </c>
      <c r="X74" t="n">
        <v>22.24</v>
      </c>
      <c r="Y74" t="n">
        <v>0.5</v>
      </c>
      <c r="Z74" t="n">
        <v>10</v>
      </c>
    </row>
    <row r="75">
      <c r="A75" t="n">
        <v>4</v>
      </c>
      <c r="B75" t="n">
        <v>70</v>
      </c>
      <c r="C75" t="inlineStr">
        <is>
          <t xml:space="preserve">CONCLUIDO	</t>
        </is>
      </c>
      <c r="D75" t="n">
        <v>0.4083</v>
      </c>
      <c r="E75" t="n">
        <v>244.9</v>
      </c>
      <c r="F75" t="n">
        <v>231.78</v>
      </c>
      <c r="G75" t="n">
        <v>36.89</v>
      </c>
      <c r="H75" t="n">
        <v>0.6</v>
      </c>
      <c r="I75" t="n">
        <v>377</v>
      </c>
      <c r="J75" t="n">
        <v>147.3</v>
      </c>
      <c r="K75" t="n">
        <v>47.83</v>
      </c>
      <c r="L75" t="n">
        <v>5</v>
      </c>
      <c r="M75" t="n">
        <v>375</v>
      </c>
      <c r="N75" t="n">
        <v>24.47</v>
      </c>
      <c r="O75" t="n">
        <v>18400.38</v>
      </c>
      <c r="P75" t="n">
        <v>2618.95</v>
      </c>
      <c r="Q75" t="n">
        <v>3441.3</v>
      </c>
      <c r="R75" t="n">
        <v>891.29</v>
      </c>
      <c r="S75" t="n">
        <v>300.98</v>
      </c>
      <c r="T75" t="n">
        <v>290179.7</v>
      </c>
      <c r="U75" t="n">
        <v>0.34</v>
      </c>
      <c r="V75" t="n">
        <v>0.86</v>
      </c>
      <c r="W75" t="n">
        <v>57.45</v>
      </c>
      <c r="X75" t="n">
        <v>17.24</v>
      </c>
      <c r="Y75" t="n">
        <v>0.5</v>
      </c>
      <c r="Z75" t="n">
        <v>10</v>
      </c>
    </row>
    <row r="76">
      <c r="A76" t="n">
        <v>5</v>
      </c>
      <c r="B76" t="n">
        <v>70</v>
      </c>
      <c r="C76" t="inlineStr">
        <is>
          <t xml:space="preserve">CONCLUIDO	</t>
        </is>
      </c>
      <c r="D76" t="n">
        <v>0.4169</v>
      </c>
      <c r="E76" t="n">
        <v>239.87</v>
      </c>
      <c r="F76" t="n">
        <v>228.72</v>
      </c>
      <c r="G76" t="n">
        <v>44.41</v>
      </c>
      <c r="H76" t="n">
        <v>0.71</v>
      </c>
      <c r="I76" t="n">
        <v>309</v>
      </c>
      <c r="J76" t="n">
        <v>148.68</v>
      </c>
      <c r="K76" t="n">
        <v>47.83</v>
      </c>
      <c r="L76" t="n">
        <v>6</v>
      </c>
      <c r="M76" t="n">
        <v>307</v>
      </c>
      <c r="N76" t="n">
        <v>24.85</v>
      </c>
      <c r="O76" t="n">
        <v>18570.94</v>
      </c>
      <c r="P76" t="n">
        <v>2571.96</v>
      </c>
      <c r="Q76" t="n">
        <v>3441.24</v>
      </c>
      <c r="R76" t="n">
        <v>787.42</v>
      </c>
      <c r="S76" t="n">
        <v>300.98</v>
      </c>
      <c r="T76" t="n">
        <v>238581.28</v>
      </c>
      <c r="U76" t="n">
        <v>0.38</v>
      </c>
      <c r="V76" t="n">
        <v>0.87</v>
      </c>
      <c r="W76" t="n">
        <v>57.35</v>
      </c>
      <c r="X76" t="n">
        <v>14.18</v>
      </c>
      <c r="Y76" t="n">
        <v>0.5</v>
      </c>
      <c r="Z76" t="n">
        <v>10</v>
      </c>
    </row>
    <row r="77">
      <c r="A77" t="n">
        <v>6</v>
      </c>
      <c r="B77" t="n">
        <v>70</v>
      </c>
      <c r="C77" t="inlineStr">
        <is>
          <t xml:space="preserve">CONCLUIDO	</t>
        </is>
      </c>
      <c r="D77" t="n">
        <v>0.4233</v>
      </c>
      <c r="E77" t="n">
        <v>236.22</v>
      </c>
      <c r="F77" t="n">
        <v>226.45</v>
      </c>
      <c r="G77" t="n">
        <v>52.06</v>
      </c>
      <c r="H77" t="n">
        <v>0.83</v>
      </c>
      <c r="I77" t="n">
        <v>261</v>
      </c>
      <c r="J77" t="n">
        <v>150.07</v>
      </c>
      <c r="K77" t="n">
        <v>47.83</v>
      </c>
      <c r="L77" t="n">
        <v>7</v>
      </c>
      <c r="M77" t="n">
        <v>259</v>
      </c>
      <c r="N77" t="n">
        <v>25.24</v>
      </c>
      <c r="O77" t="n">
        <v>18742.03</v>
      </c>
      <c r="P77" t="n">
        <v>2533.96</v>
      </c>
      <c r="Q77" t="n">
        <v>3441.16</v>
      </c>
      <c r="R77" t="n">
        <v>711.13</v>
      </c>
      <c r="S77" t="n">
        <v>300.98</v>
      </c>
      <c r="T77" t="n">
        <v>200675.91</v>
      </c>
      <c r="U77" t="n">
        <v>0.42</v>
      </c>
      <c r="V77" t="n">
        <v>0.88</v>
      </c>
      <c r="W77" t="n">
        <v>57.25</v>
      </c>
      <c r="X77" t="n">
        <v>11.91</v>
      </c>
      <c r="Y77" t="n">
        <v>0.5</v>
      </c>
      <c r="Z77" t="n">
        <v>10</v>
      </c>
    </row>
    <row r="78">
      <c r="A78" t="n">
        <v>7</v>
      </c>
      <c r="B78" t="n">
        <v>70</v>
      </c>
      <c r="C78" t="inlineStr">
        <is>
          <t xml:space="preserve">CONCLUIDO	</t>
        </is>
      </c>
      <c r="D78" t="n">
        <v>0.428</v>
      </c>
      <c r="E78" t="n">
        <v>233.63</v>
      </c>
      <c r="F78" t="n">
        <v>224.88</v>
      </c>
      <c r="G78" t="n">
        <v>59.7</v>
      </c>
      <c r="H78" t="n">
        <v>0.9399999999999999</v>
      </c>
      <c r="I78" t="n">
        <v>226</v>
      </c>
      <c r="J78" t="n">
        <v>151.46</v>
      </c>
      <c r="K78" t="n">
        <v>47.83</v>
      </c>
      <c r="L78" t="n">
        <v>8</v>
      </c>
      <c r="M78" t="n">
        <v>224</v>
      </c>
      <c r="N78" t="n">
        <v>25.63</v>
      </c>
      <c r="O78" t="n">
        <v>18913.66</v>
      </c>
      <c r="P78" t="n">
        <v>2503.78</v>
      </c>
      <c r="Q78" t="n">
        <v>3441.12</v>
      </c>
      <c r="R78" t="n">
        <v>657.64</v>
      </c>
      <c r="S78" t="n">
        <v>300.98</v>
      </c>
      <c r="T78" t="n">
        <v>174106.76</v>
      </c>
      <c r="U78" t="n">
        <v>0.46</v>
      </c>
      <c r="V78" t="n">
        <v>0.89</v>
      </c>
      <c r="W78" t="n">
        <v>57.2</v>
      </c>
      <c r="X78" t="n">
        <v>10.34</v>
      </c>
      <c r="Y78" t="n">
        <v>0.5</v>
      </c>
      <c r="Z78" t="n">
        <v>10</v>
      </c>
    </row>
    <row r="79">
      <c r="A79" t="n">
        <v>8</v>
      </c>
      <c r="B79" t="n">
        <v>70</v>
      </c>
      <c r="C79" t="inlineStr">
        <is>
          <t xml:space="preserve">CONCLUIDO	</t>
        </is>
      </c>
      <c r="D79" t="n">
        <v>0.4319</v>
      </c>
      <c r="E79" t="n">
        <v>231.55</v>
      </c>
      <c r="F79" t="n">
        <v>223.57</v>
      </c>
      <c r="G79" t="n">
        <v>67.41</v>
      </c>
      <c r="H79" t="n">
        <v>1.04</v>
      </c>
      <c r="I79" t="n">
        <v>199</v>
      </c>
      <c r="J79" t="n">
        <v>152.85</v>
      </c>
      <c r="K79" t="n">
        <v>47.83</v>
      </c>
      <c r="L79" t="n">
        <v>9</v>
      </c>
      <c r="M79" t="n">
        <v>197</v>
      </c>
      <c r="N79" t="n">
        <v>26.03</v>
      </c>
      <c r="O79" t="n">
        <v>19085.83</v>
      </c>
      <c r="P79" t="n">
        <v>2477.22</v>
      </c>
      <c r="Q79" t="n">
        <v>3441.07</v>
      </c>
      <c r="R79" t="n">
        <v>613.27</v>
      </c>
      <c r="S79" t="n">
        <v>300.98</v>
      </c>
      <c r="T79" t="n">
        <v>152057.52</v>
      </c>
      <c r="U79" t="n">
        <v>0.49</v>
      </c>
      <c r="V79" t="n">
        <v>0.89</v>
      </c>
      <c r="W79" t="n">
        <v>57.17</v>
      </c>
      <c r="X79" t="n">
        <v>9.029999999999999</v>
      </c>
      <c r="Y79" t="n">
        <v>0.5</v>
      </c>
      <c r="Z79" t="n">
        <v>10</v>
      </c>
    </row>
    <row r="80">
      <c r="A80" t="n">
        <v>9</v>
      </c>
      <c r="B80" t="n">
        <v>70</v>
      </c>
      <c r="C80" t="inlineStr">
        <is>
          <t xml:space="preserve">CONCLUIDO	</t>
        </is>
      </c>
      <c r="D80" t="n">
        <v>0.4349</v>
      </c>
      <c r="E80" t="n">
        <v>229.92</v>
      </c>
      <c r="F80" t="n">
        <v>222.58</v>
      </c>
      <c r="G80" t="n">
        <v>75.45</v>
      </c>
      <c r="H80" t="n">
        <v>1.15</v>
      </c>
      <c r="I80" t="n">
        <v>177</v>
      </c>
      <c r="J80" t="n">
        <v>154.25</v>
      </c>
      <c r="K80" t="n">
        <v>47.83</v>
      </c>
      <c r="L80" t="n">
        <v>10</v>
      </c>
      <c r="M80" t="n">
        <v>175</v>
      </c>
      <c r="N80" t="n">
        <v>26.43</v>
      </c>
      <c r="O80" t="n">
        <v>19258.55</v>
      </c>
      <c r="P80" t="n">
        <v>2454.91</v>
      </c>
      <c r="Q80" t="n">
        <v>3441.03</v>
      </c>
      <c r="R80" t="n">
        <v>580.12</v>
      </c>
      <c r="S80" t="n">
        <v>300.98</v>
      </c>
      <c r="T80" t="n">
        <v>135594.66</v>
      </c>
      <c r="U80" t="n">
        <v>0.52</v>
      </c>
      <c r="V80" t="n">
        <v>0.9</v>
      </c>
      <c r="W80" t="n">
        <v>57.12</v>
      </c>
      <c r="X80" t="n">
        <v>8.050000000000001</v>
      </c>
      <c r="Y80" t="n">
        <v>0.5</v>
      </c>
      <c r="Z80" t="n">
        <v>10</v>
      </c>
    </row>
    <row r="81">
      <c r="A81" t="n">
        <v>10</v>
      </c>
      <c r="B81" t="n">
        <v>70</v>
      </c>
      <c r="C81" t="inlineStr">
        <is>
          <t xml:space="preserve">CONCLUIDO	</t>
        </is>
      </c>
      <c r="D81" t="n">
        <v>0.4374</v>
      </c>
      <c r="E81" t="n">
        <v>228.62</v>
      </c>
      <c r="F81" t="n">
        <v>221.77</v>
      </c>
      <c r="G81" t="n">
        <v>83.16</v>
      </c>
      <c r="H81" t="n">
        <v>1.25</v>
      </c>
      <c r="I81" t="n">
        <v>160</v>
      </c>
      <c r="J81" t="n">
        <v>155.66</v>
      </c>
      <c r="K81" t="n">
        <v>47.83</v>
      </c>
      <c r="L81" t="n">
        <v>11</v>
      </c>
      <c r="M81" t="n">
        <v>158</v>
      </c>
      <c r="N81" t="n">
        <v>26.83</v>
      </c>
      <c r="O81" t="n">
        <v>19431.82</v>
      </c>
      <c r="P81" t="n">
        <v>2432.74</v>
      </c>
      <c r="Q81" t="n">
        <v>3441.1</v>
      </c>
      <c r="R81" t="n">
        <v>553.1799999999999</v>
      </c>
      <c r="S81" t="n">
        <v>300.98</v>
      </c>
      <c r="T81" t="n">
        <v>122208.11</v>
      </c>
      <c r="U81" t="n">
        <v>0.54</v>
      </c>
      <c r="V81" t="n">
        <v>0.9</v>
      </c>
      <c r="W81" t="n">
        <v>57.08</v>
      </c>
      <c r="X81" t="n">
        <v>7.24</v>
      </c>
      <c r="Y81" t="n">
        <v>0.5</v>
      </c>
      <c r="Z81" t="n">
        <v>10</v>
      </c>
    </row>
    <row r="82">
      <c r="A82" t="n">
        <v>11</v>
      </c>
      <c r="B82" t="n">
        <v>70</v>
      </c>
      <c r="C82" t="inlineStr">
        <is>
          <t xml:space="preserve">CONCLUIDO	</t>
        </is>
      </c>
      <c r="D82" t="n">
        <v>0.4395</v>
      </c>
      <c r="E82" t="n">
        <v>227.52</v>
      </c>
      <c r="F82" t="n">
        <v>221.1</v>
      </c>
      <c r="G82" t="n">
        <v>91.48999999999999</v>
      </c>
      <c r="H82" t="n">
        <v>1.35</v>
      </c>
      <c r="I82" t="n">
        <v>145</v>
      </c>
      <c r="J82" t="n">
        <v>157.07</v>
      </c>
      <c r="K82" t="n">
        <v>47.83</v>
      </c>
      <c r="L82" t="n">
        <v>12</v>
      </c>
      <c r="M82" t="n">
        <v>143</v>
      </c>
      <c r="N82" t="n">
        <v>27.24</v>
      </c>
      <c r="O82" t="n">
        <v>19605.66</v>
      </c>
      <c r="P82" t="n">
        <v>2412</v>
      </c>
      <c r="Q82" t="n">
        <v>3441.09</v>
      </c>
      <c r="R82" t="n">
        <v>530.1799999999999</v>
      </c>
      <c r="S82" t="n">
        <v>300.98</v>
      </c>
      <c r="T82" t="n">
        <v>110784.75</v>
      </c>
      <c r="U82" t="n">
        <v>0.57</v>
      </c>
      <c r="V82" t="n">
        <v>0.9</v>
      </c>
      <c r="W82" t="n">
        <v>57.07</v>
      </c>
      <c r="X82" t="n">
        <v>6.57</v>
      </c>
      <c r="Y82" t="n">
        <v>0.5</v>
      </c>
      <c r="Z82" t="n">
        <v>10</v>
      </c>
    </row>
    <row r="83">
      <c r="A83" t="n">
        <v>12</v>
      </c>
      <c r="B83" t="n">
        <v>70</v>
      </c>
      <c r="C83" t="inlineStr">
        <is>
          <t xml:space="preserve">CONCLUIDO	</t>
        </is>
      </c>
      <c r="D83" t="n">
        <v>0.4413</v>
      </c>
      <c r="E83" t="n">
        <v>226.62</v>
      </c>
      <c r="F83" t="n">
        <v>220.55</v>
      </c>
      <c r="G83" t="n">
        <v>99.5</v>
      </c>
      <c r="H83" t="n">
        <v>1.45</v>
      </c>
      <c r="I83" t="n">
        <v>133</v>
      </c>
      <c r="J83" t="n">
        <v>158.48</v>
      </c>
      <c r="K83" t="n">
        <v>47.83</v>
      </c>
      <c r="L83" t="n">
        <v>13</v>
      </c>
      <c r="M83" t="n">
        <v>131</v>
      </c>
      <c r="N83" t="n">
        <v>27.65</v>
      </c>
      <c r="O83" t="n">
        <v>19780.06</v>
      </c>
      <c r="P83" t="n">
        <v>2393.71</v>
      </c>
      <c r="Q83" t="n">
        <v>3440.97</v>
      </c>
      <c r="R83" t="n">
        <v>511.34</v>
      </c>
      <c r="S83" t="n">
        <v>300.98</v>
      </c>
      <c r="T83" t="n">
        <v>101423.91</v>
      </c>
      <c r="U83" t="n">
        <v>0.59</v>
      </c>
      <c r="V83" t="n">
        <v>0.91</v>
      </c>
      <c r="W83" t="n">
        <v>57.05</v>
      </c>
      <c r="X83" t="n">
        <v>6.02</v>
      </c>
      <c r="Y83" t="n">
        <v>0.5</v>
      </c>
      <c r="Z83" t="n">
        <v>10</v>
      </c>
    </row>
    <row r="84">
      <c r="A84" t="n">
        <v>13</v>
      </c>
      <c r="B84" t="n">
        <v>70</v>
      </c>
      <c r="C84" t="inlineStr">
        <is>
          <t xml:space="preserve">CONCLUIDO	</t>
        </is>
      </c>
      <c r="D84" t="n">
        <v>0.4427</v>
      </c>
      <c r="E84" t="n">
        <v>225.89</v>
      </c>
      <c r="F84" t="n">
        <v>220.11</v>
      </c>
      <c r="G84" t="n">
        <v>107.37</v>
      </c>
      <c r="H84" t="n">
        <v>1.55</v>
      </c>
      <c r="I84" t="n">
        <v>123</v>
      </c>
      <c r="J84" t="n">
        <v>159.9</v>
      </c>
      <c r="K84" t="n">
        <v>47.83</v>
      </c>
      <c r="L84" t="n">
        <v>14</v>
      </c>
      <c r="M84" t="n">
        <v>121</v>
      </c>
      <c r="N84" t="n">
        <v>28.07</v>
      </c>
      <c r="O84" t="n">
        <v>19955.16</v>
      </c>
      <c r="P84" t="n">
        <v>2376.99</v>
      </c>
      <c r="Q84" t="n">
        <v>3440.95</v>
      </c>
      <c r="R84" t="n">
        <v>497</v>
      </c>
      <c r="S84" t="n">
        <v>300.98</v>
      </c>
      <c r="T84" t="n">
        <v>94302.06</v>
      </c>
      <c r="U84" t="n">
        <v>0.61</v>
      </c>
      <c r="V84" t="n">
        <v>0.91</v>
      </c>
      <c r="W84" t="n">
        <v>57.02</v>
      </c>
      <c r="X84" t="n">
        <v>5.58</v>
      </c>
      <c r="Y84" t="n">
        <v>0.5</v>
      </c>
      <c r="Z84" t="n">
        <v>10</v>
      </c>
    </row>
    <row r="85">
      <c r="A85" t="n">
        <v>14</v>
      </c>
      <c r="B85" t="n">
        <v>70</v>
      </c>
      <c r="C85" t="inlineStr">
        <is>
          <t xml:space="preserve">CONCLUIDO	</t>
        </is>
      </c>
      <c r="D85" t="n">
        <v>0.4441</v>
      </c>
      <c r="E85" t="n">
        <v>225.19</v>
      </c>
      <c r="F85" t="n">
        <v>219.67</v>
      </c>
      <c r="G85" t="n">
        <v>115.62</v>
      </c>
      <c r="H85" t="n">
        <v>1.65</v>
      </c>
      <c r="I85" t="n">
        <v>114</v>
      </c>
      <c r="J85" t="n">
        <v>161.32</v>
      </c>
      <c r="K85" t="n">
        <v>47.83</v>
      </c>
      <c r="L85" t="n">
        <v>15</v>
      </c>
      <c r="M85" t="n">
        <v>112</v>
      </c>
      <c r="N85" t="n">
        <v>28.5</v>
      </c>
      <c r="O85" t="n">
        <v>20130.71</v>
      </c>
      <c r="P85" t="n">
        <v>2360.15</v>
      </c>
      <c r="Q85" t="n">
        <v>3440.98</v>
      </c>
      <c r="R85" t="n">
        <v>482.22</v>
      </c>
      <c r="S85" t="n">
        <v>300.98</v>
      </c>
      <c r="T85" t="n">
        <v>86959.34</v>
      </c>
      <c r="U85" t="n">
        <v>0.62</v>
      </c>
      <c r="V85" t="n">
        <v>0.91</v>
      </c>
      <c r="W85" t="n">
        <v>57</v>
      </c>
      <c r="X85" t="n">
        <v>5.14</v>
      </c>
      <c r="Y85" t="n">
        <v>0.5</v>
      </c>
      <c r="Z85" t="n">
        <v>10</v>
      </c>
    </row>
    <row r="86">
      <c r="A86" t="n">
        <v>15</v>
      </c>
      <c r="B86" t="n">
        <v>70</v>
      </c>
      <c r="C86" t="inlineStr">
        <is>
          <t xml:space="preserve">CONCLUIDO	</t>
        </is>
      </c>
      <c r="D86" t="n">
        <v>0.4452</v>
      </c>
      <c r="E86" t="n">
        <v>224.59</v>
      </c>
      <c r="F86" t="n">
        <v>219.3</v>
      </c>
      <c r="G86" t="n">
        <v>124.13</v>
      </c>
      <c r="H86" t="n">
        <v>1.74</v>
      </c>
      <c r="I86" t="n">
        <v>106</v>
      </c>
      <c r="J86" t="n">
        <v>162.75</v>
      </c>
      <c r="K86" t="n">
        <v>47.83</v>
      </c>
      <c r="L86" t="n">
        <v>16</v>
      </c>
      <c r="M86" t="n">
        <v>104</v>
      </c>
      <c r="N86" t="n">
        <v>28.92</v>
      </c>
      <c r="O86" t="n">
        <v>20306.85</v>
      </c>
      <c r="P86" t="n">
        <v>2342.94</v>
      </c>
      <c r="Q86" t="n">
        <v>3440.96</v>
      </c>
      <c r="R86" t="n">
        <v>469.45</v>
      </c>
      <c r="S86" t="n">
        <v>300.98</v>
      </c>
      <c r="T86" t="n">
        <v>80614.06</v>
      </c>
      <c r="U86" t="n">
        <v>0.64</v>
      </c>
      <c r="V86" t="n">
        <v>0.91</v>
      </c>
      <c r="W86" t="n">
        <v>57</v>
      </c>
      <c r="X86" t="n">
        <v>4.78</v>
      </c>
      <c r="Y86" t="n">
        <v>0.5</v>
      </c>
      <c r="Z86" t="n">
        <v>10</v>
      </c>
    </row>
    <row r="87">
      <c r="A87" t="n">
        <v>16</v>
      </c>
      <c r="B87" t="n">
        <v>70</v>
      </c>
      <c r="C87" t="inlineStr">
        <is>
          <t xml:space="preserve">CONCLUIDO	</t>
        </is>
      </c>
      <c r="D87" t="n">
        <v>0.4463</v>
      </c>
      <c r="E87" t="n">
        <v>224.08</v>
      </c>
      <c r="F87" t="n">
        <v>218.99</v>
      </c>
      <c r="G87" t="n">
        <v>132.72</v>
      </c>
      <c r="H87" t="n">
        <v>1.83</v>
      </c>
      <c r="I87" t="n">
        <v>99</v>
      </c>
      <c r="J87" t="n">
        <v>164.19</v>
      </c>
      <c r="K87" t="n">
        <v>47.83</v>
      </c>
      <c r="L87" t="n">
        <v>17</v>
      </c>
      <c r="M87" t="n">
        <v>97</v>
      </c>
      <c r="N87" t="n">
        <v>29.36</v>
      </c>
      <c r="O87" t="n">
        <v>20483.57</v>
      </c>
      <c r="P87" t="n">
        <v>2326.27</v>
      </c>
      <c r="Q87" t="n">
        <v>3441.01</v>
      </c>
      <c r="R87" t="n">
        <v>459.27</v>
      </c>
      <c r="S87" t="n">
        <v>300.98</v>
      </c>
      <c r="T87" t="n">
        <v>75557.57000000001</v>
      </c>
      <c r="U87" t="n">
        <v>0.66</v>
      </c>
      <c r="V87" t="n">
        <v>0.91</v>
      </c>
      <c r="W87" t="n">
        <v>56.98</v>
      </c>
      <c r="X87" t="n">
        <v>4.46</v>
      </c>
      <c r="Y87" t="n">
        <v>0.5</v>
      </c>
      <c r="Z87" t="n">
        <v>10</v>
      </c>
    </row>
    <row r="88">
      <c r="A88" t="n">
        <v>17</v>
      </c>
      <c r="B88" t="n">
        <v>70</v>
      </c>
      <c r="C88" t="inlineStr">
        <is>
          <t xml:space="preserve">CONCLUIDO	</t>
        </is>
      </c>
      <c r="D88" t="n">
        <v>0.4471</v>
      </c>
      <c r="E88" t="n">
        <v>223.65</v>
      </c>
      <c r="F88" t="n">
        <v>218.73</v>
      </c>
      <c r="G88" t="n">
        <v>141.12</v>
      </c>
      <c r="H88" t="n">
        <v>1.93</v>
      </c>
      <c r="I88" t="n">
        <v>93</v>
      </c>
      <c r="J88" t="n">
        <v>165.62</v>
      </c>
      <c r="K88" t="n">
        <v>47.83</v>
      </c>
      <c r="L88" t="n">
        <v>18</v>
      </c>
      <c r="M88" t="n">
        <v>91</v>
      </c>
      <c r="N88" t="n">
        <v>29.8</v>
      </c>
      <c r="O88" t="n">
        <v>20660.89</v>
      </c>
      <c r="P88" t="n">
        <v>2308.56</v>
      </c>
      <c r="Q88" t="n">
        <v>3440.98</v>
      </c>
      <c r="R88" t="n">
        <v>450.09</v>
      </c>
      <c r="S88" t="n">
        <v>300.98</v>
      </c>
      <c r="T88" t="n">
        <v>70997.77</v>
      </c>
      <c r="U88" t="n">
        <v>0.67</v>
      </c>
      <c r="V88" t="n">
        <v>0.91</v>
      </c>
      <c r="W88" t="n">
        <v>56.98</v>
      </c>
      <c r="X88" t="n">
        <v>4.2</v>
      </c>
      <c r="Y88" t="n">
        <v>0.5</v>
      </c>
      <c r="Z88" t="n">
        <v>10</v>
      </c>
    </row>
    <row r="89">
      <c r="A89" t="n">
        <v>18</v>
      </c>
      <c r="B89" t="n">
        <v>70</v>
      </c>
      <c r="C89" t="inlineStr">
        <is>
          <t xml:space="preserve">CONCLUIDO	</t>
        </is>
      </c>
      <c r="D89" t="n">
        <v>0.4479</v>
      </c>
      <c r="E89" t="n">
        <v>223.28</v>
      </c>
      <c r="F89" t="n">
        <v>218.51</v>
      </c>
      <c r="G89" t="n">
        <v>148.98</v>
      </c>
      <c r="H89" t="n">
        <v>2.02</v>
      </c>
      <c r="I89" t="n">
        <v>88</v>
      </c>
      <c r="J89" t="n">
        <v>167.07</v>
      </c>
      <c r="K89" t="n">
        <v>47.83</v>
      </c>
      <c r="L89" t="n">
        <v>19</v>
      </c>
      <c r="M89" t="n">
        <v>86</v>
      </c>
      <c r="N89" t="n">
        <v>30.24</v>
      </c>
      <c r="O89" t="n">
        <v>20838.81</v>
      </c>
      <c r="P89" t="n">
        <v>2296.84</v>
      </c>
      <c r="Q89" t="n">
        <v>3440.97</v>
      </c>
      <c r="R89" t="n">
        <v>442.53</v>
      </c>
      <c r="S89" t="n">
        <v>300.98</v>
      </c>
      <c r="T89" t="n">
        <v>67243.14</v>
      </c>
      <c r="U89" t="n">
        <v>0.68</v>
      </c>
      <c r="V89" t="n">
        <v>0.91</v>
      </c>
      <c r="W89" t="n">
        <v>56.97</v>
      </c>
      <c r="X89" t="n">
        <v>3.98</v>
      </c>
      <c r="Y89" t="n">
        <v>0.5</v>
      </c>
      <c r="Z89" t="n">
        <v>10</v>
      </c>
    </row>
    <row r="90">
      <c r="A90" t="n">
        <v>19</v>
      </c>
      <c r="B90" t="n">
        <v>70</v>
      </c>
      <c r="C90" t="inlineStr">
        <is>
          <t xml:space="preserve">CONCLUIDO	</t>
        </is>
      </c>
      <c r="D90" t="n">
        <v>0.4487</v>
      </c>
      <c r="E90" t="n">
        <v>222.88</v>
      </c>
      <c r="F90" t="n">
        <v>218.25</v>
      </c>
      <c r="G90" t="n">
        <v>157.77</v>
      </c>
      <c r="H90" t="n">
        <v>2.1</v>
      </c>
      <c r="I90" t="n">
        <v>83</v>
      </c>
      <c r="J90" t="n">
        <v>168.51</v>
      </c>
      <c r="K90" t="n">
        <v>47.83</v>
      </c>
      <c r="L90" t="n">
        <v>20</v>
      </c>
      <c r="M90" t="n">
        <v>81</v>
      </c>
      <c r="N90" t="n">
        <v>30.69</v>
      </c>
      <c r="O90" t="n">
        <v>21017.33</v>
      </c>
      <c r="P90" t="n">
        <v>2280.53</v>
      </c>
      <c r="Q90" t="n">
        <v>3440.94</v>
      </c>
      <c r="R90" t="n">
        <v>434.12</v>
      </c>
      <c r="S90" t="n">
        <v>300.98</v>
      </c>
      <c r="T90" t="n">
        <v>63061.14</v>
      </c>
      <c r="U90" t="n">
        <v>0.6899999999999999</v>
      </c>
      <c r="V90" t="n">
        <v>0.92</v>
      </c>
      <c r="W90" t="n">
        <v>56.96</v>
      </c>
      <c r="X90" t="n">
        <v>3.73</v>
      </c>
      <c r="Y90" t="n">
        <v>0.5</v>
      </c>
      <c r="Z90" t="n">
        <v>10</v>
      </c>
    </row>
    <row r="91">
      <c r="A91" t="n">
        <v>20</v>
      </c>
      <c r="B91" t="n">
        <v>70</v>
      </c>
      <c r="C91" t="inlineStr">
        <is>
          <t xml:space="preserve">CONCLUIDO	</t>
        </is>
      </c>
      <c r="D91" t="n">
        <v>0.4493</v>
      </c>
      <c r="E91" t="n">
        <v>222.59</v>
      </c>
      <c r="F91" t="n">
        <v>218.08</v>
      </c>
      <c r="G91" t="n">
        <v>165.63</v>
      </c>
      <c r="H91" t="n">
        <v>2.19</v>
      </c>
      <c r="I91" t="n">
        <v>79</v>
      </c>
      <c r="J91" t="n">
        <v>169.97</v>
      </c>
      <c r="K91" t="n">
        <v>47.83</v>
      </c>
      <c r="L91" t="n">
        <v>21</v>
      </c>
      <c r="M91" t="n">
        <v>77</v>
      </c>
      <c r="N91" t="n">
        <v>31.14</v>
      </c>
      <c r="O91" t="n">
        <v>21196.47</v>
      </c>
      <c r="P91" t="n">
        <v>2263.53</v>
      </c>
      <c r="Q91" t="n">
        <v>3440.97</v>
      </c>
      <c r="R91" t="n">
        <v>428.22</v>
      </c>
      <c r="S91" t="n">
        <v>300.98</v>
      </c>
      <c r="T91" t="n">
        <v>60131.44</v>
      </c>
      <c r="U91" t="n">
        <v>0.7</v>
      </c>
      <c r="V91" t="n">
        <v>0.92</v>
      </c>
      <c r="W91" t="n">
        <v>56.95</v>
      </c>
      <c r="X91" t="n">
        <v>3.55</v>
      </c>
      <c r="Y91" t="n">
        <v>0.5</v>
      </c>
      <c r="Z91" t="n">
        <v>10</v>
      </c>
    </row>
    <row r="92">
      <c r="A92" t="n">
        <v>21</v>
      </c>
      <c r="B92" t="n">
        <v>70</v>
      </c>
      <c r="C92" t="inlineStr">
        <is>
          <t xml:space="preserve">CONCLUIDO	</t>
        </is>
      </c>
      <c r="D92" t="n">
        <v>0.4498</v>
      </c>
      <c r="E92" t="n">
        <v>222.31</v>
      </c>
      <c r="F92" t="n">
        <v>217.92</v>
      </c>
      <c r="G92" t="n">
        <v>174.33</v>
      </c>
      <c r="H92" t="n">
        <v>2.28</v>
      </c>
      <c r="I92" t="n">
        <v>75</v>
      </c>
      <c r="J92" t="n">
        <v>171.42</v>
      </c>
      <c r="K92" t="n">
        <v>47.83</v>
      </c>
      <c r="L92" t="n">
        <v>22</v>
      </c>
      <c r="M92" t="n">
        <v>73</v>
      </c>
      <c r="N92" t="n">
        <v>31.6</v>
      </c>
      <c r="O92" t="n">
        <v>21376.23</v>
      </c>
      <c r="P92" t="n">
        <v>2249.45</v>
      </c>
      <c r="Q92" t="n">
        <v>3440.96</v>
      </c>
      <c r="R92" t="n">
        <v>423.03</v>
      </c>
      <c r="S92" t="n">
        <v>300.98</v>
      </c>
      <c r="T92" t="n">
        <v>57555.72</v>
      </c>
      <c r="U92" t="n">
        <v>0.71</v>
      </c>
      <c r="V92" t="n">
        <v>0.92</v>
      </c>
      <c r="W92" t="n">
        <v>56.94</v>
      </c>
      <c r="X92" t="n">
        <v>3.39</v>
      </c>
      <c r="Y92" t="n">
        <v>0.5</v>
      </c>
      <c r="Z92" t="n">
        <v>10</v>
      </c>
    </row>
    <row r="93">
      <c r="A93" t="n">
        <v>22</v>
      </c>
      <c r="B93" t="n">
        <v>70</v>
      </c>
      <c r="C93" t="inlineStr">
        <is>
          <t xml:space="preserve">CONCLUIDO	</t>
        </is>
      </c>
      <c r="D93" t="n">
        <v>0.4504</v>
      </c>
      <c r="E93" t="n">
        <v>222.02</v>
      </c>
      <c r="F93" t="n">
        <v>217.74</v>
      </c>
      <c r="G93" t="n">
        <v>184.01</v>
      </c>
      <c r="H93" t="n">
        <v>2.36</v>
      </c>
      <c r="I93" t="n">
        <v>71</v>
      </c>
      <c r="J93" t="n">
        <v>172.89</v>
      </c>
      <c r="K93" t="n">
        <v>47.83</v>
      </c>
      <c r="L93" t="n">
        <v>23</v>
      </c>
      <c r="M93" t="n">
        <v>69</v>
      </c>
      <c r="N93" t="n">
        <v>32.06</v>
      </c>
      <c r="O93" t="n">
        <v>21556.61</v>
      </c>
      <c r="P93" t="n">
        <v>2233.41</v>
      </c>
      <c r="Q93" t="n">
        <v>3440.94</v>
      </c>
      <c r="R93" t="n">
        <v>416.85</v>
      </c>
      <c r="S93" t="n">
        <v>300.98</v>
      </c>
      <c r="T93" t="n">
        <v>54489.02</v>
      </c>
      <c r="U93" t="n">
        <v>0.72</v>
      </c>
      <c r="V93" t="n">
        <v>0.92</v>
      </c>
      <c r="W93" t="n">
        <v>56.95</v>
      </c>
      <c r="X93" t="n">
        <v>3.22</v>
      </c>
      <c r="Y93" t="n">
        <v>0.5</v>
      </c>
      <c r="Z93" t="n">
        <v>10</v>
      </c>
    </row>
    <row r="94">
      <c r="A94" t="n">
        <v>23</v>
      </c>
      <c r="B94" t="n">
        <v>70</v>
      </c>
      <c r="C94" t="inlineStr">
        <is>
          <t xml:space="preserve">CONCLUIDO	</t>
        </is>
      </c>
      <c r="D94" t="n">
        <v>0.4509</v>
      </c>
      <c r="E94" t="n">
        <v>221.78</v>
      </c>
      <c r="F94" t="n">
        <v>217.59</v>
      </c>
      <c r="G94" t="n">
        <v>191.99</v>
      </c>
      <c r="H94" t="n">
        <v>2.44</v>
      </c>
      <c r="I94" t="n">
        <v>68</v>
      </c>
      <c r="J94" t="n">
        <v>174.35</v>
      </c>
      <c r="K94" t="n">
        <v>47.83</v>
      </c>
      <c r="L94" t="n">
        <v>24</v>
      </c>
      <c r="M94" t="n">
        <v>66</v>
      </c>
      <c r="N94" t="n">
        <v>32.53</v>
      </c>
      <c r="O94" t="n">
        <v>21737.62</v>
      </c>
      <c r="P94" t="n">
        <v>2219.72</v>
      </c>
      <c r="Q94" t="n">
        <v>3440.96</v>
      </c>
      <c r="R94" t="n">
        <v>411.74</v>
      </c>
      <c r="S94" t="n">
        <v>300.98</v>
      </c>
      <c r="T94" t="n">
        <v>51945.98</v>
      </c>
      <c r="U94" t="n">
        <v>0.73</v>
      </c>
      <c r="V94" t="n">
        <v>0.92</v>
      </c>
      <c r="W94" t="n">
        <v>56.94</v>
      </c>
      <c r="X94" t="n">
        <v>3.06</v>
      </c>
      <c r="Y94" t="n">
        <v>0.5</v>
      </c>
      <c r="Z94" t="n">
        <v>10</v>
      </c>
    </row>
    <row r="95">
      <c r="A95" t="n">
        <v>24</v>
      </c>
      <c r="B95" t="n">
        <v>70</v>
      </c>
      <c r="C95" t="inlineStr">
        <is>
          <t xml:space="preserve">CONCLUIDO	</t>
        </is>
      </c>
      <c r="D95" t="n">
        <v>0.4514</v>
      </c>
      <c r="E95" t="n">
        <v>221.52</v>
      </c>
      <c r="F95" t="n">
        <v>217.42</v>
      </c>
      <c r="G95" t="n">
        <v>200.69</v>
      </c>
      <c r="H95" t="n">
        <v>2.52</v>
      </c>
      <c r="I95" t="n">
        <v>65</v>
      </c>
      <c r="J95" t="n">
        <v>175.83</v>
      </c>
      <c r="K95" t="n">
        <v>47.83</v>
      </c>
      <c r="L95" t="n">
        <v>25</v>
      </c>
      <c r="M95" t="n">
        <v>63</v>
      </c>
      <c r="N95" t="n">
        <v>33</v>
      </c>
      <c r="O95" t="n">
        <v>21919.27</v>
      </c>
      <c r="P95" t="n">
        <v>2203.37</v>
      </c>
      <c r="Q95" t="n">
        <v>3440.95</v>
      </c>
      <c r="R95" t="n">
        <v>405.74</v>
      </c>
      <c r="S95" t="n">
        <v>300.98</v>
      </c>
      <c r="T95" t="n">
        <v>48960.83</v>
      </c>
      <c r="U95" t="n">
        <v>0.74</v>
      </c>
      <c r="V95" t="n">
        <v>0.92</v>
      </c>
      <c r="W95" t="n">
        <v>56.93</v>
      </c>
      <c r="X95" t="n">
        <v>2.89</v>
      </c>
      <c r="Y95" t="n">
        <v>0.5</v>
      </c>
      <c r="Z95" t="n">
        <v>10</v>
      </c>
    </row>
    <row r="96">
      <c r="A96" t="n">
        <v>25</v>
      </c>
      <c r="B96" t="n">
        <v>70</v>
      </c>
      <c r="C96" t="inlineStr">
        <is>
          <t xml:space="preserve">CONCLUIDO	</t>
        </is>
      </c>
      <c r="D96" t="n">
        <v>0.4518</v>
      </c>
      <c r="E96" t="n">
        <v>221.33</v>
      </c>
      <c r="F96" t="n">
        <v>217.31</v>
      </c>
      <c r="G96" t="n">
        <v>210.3</v>
      </c>
      <c r="H96" t="n">
        <v>2.6</v>
      </c>
      <c r="I96" t="n">
        <v>62</v>
      </c>
      <c r="J96" t="n">
        <v>177.3</v>
      </c>
      <c r="K96" t="n">
        <v>47.83</v>
      </c>
      <c r="L96" t="n">
        <v>26</v>
      </c>
      <c r="M96" t="n">
        <v>60</v>
      </c>
      <c r="N96" t="n">
        <v>33.48</v>
      </c>
      <c r="O96" t="n">
        <v>22101.56</v>
      </c>
      <c r="P96" t="n">
        <v>2191.47</v>
      </c>
      <c r="Q96" t="n">
        <v>3440.94</v>
      </c>
      <c r="R96" t="n">
        <v>402.41</v>
      </c>
      <c r="S96" t="n">
        <v>300.98</v>
      </c>
      <c r="T96" t="n">
        <v>47314.54</v>
      </c>
      <c r="U96" t="n">
        <v>0.75</v>
      </c>
      <c r="V96" t="n">
        <v>0.92</v>
      </c>
      <c r="W96" t="n">
        <v>56.92</v>
      </c>
      <c r="X96" t="n">
        <v>2.79</v>
      </c>
      <c r="Y96" t="n">
        <v>0.5</v>
      </c>
      <c r="Z96" t="n">
        <v>10</v>
      </c>
    </row>
    <row r="97">
      <c r="A97" t="n">
        <v>26</v>
      </c>
      <c r="B97" t="n">
        <v>70</v>
      </c>
      <c r="C97" t="inlineStr">
        <is>
          <t xml:space="preserve">CONCLUIDO	</t>
        </is>
      </c>
      <c r="D97" t="n">
        <v>0.4523</v>
      </c>
      <c r="E97" t="n">
        <v>221.08</v>
      </c>
      <c r="F97" t="n">
        <v>217.15</v>
      </c>
      <c r="G97" t="n">
        <v>220.83</v>
      </c>
      <c r="H97" t="n">
        <v>2.68</v>
      </c>
      <c r="I97" t="n">
        <v>59</v>
      </c>
      <c r="J97" t="n">
        <v>178.79</v>
      </c>
      <c r="K97" t="n">
        <v>47.83</v>
      </c>
      <c r="L97" t="n">
        <v>27</v>
      </c>
      <c r="M97" t="n">
        <v>57</v>
      </c>
      <c r="N97" t="n">
        <v>33.96</v>
      </c>
      <c r="O97" t="n">
        <v>22284.51</v>
      </c>
      <c r="P97" t="n">
        <v>2176.08</v>
      </c>
      <c r="Q97" t="n">
        <v>3440.87</v>
      </c>
      <c r="R97" t="n">
        <v>396.98</v>
      </c>
      <c r="S97" t="n">
        <v>300.98</v>
      </c>
      <c r="T97" t="n">
        <v>44615.01</v>
      </c>
      <c r="U97" t="n">
        <v>0.76</v>
      </c>
      <c r="V97" t="n">
        <v>0.92</v>
      </c>
      <c r="W97" t="n">
        <v>56.92</v>
      </c>
      <c r="X97" t="n">
        <v>2.62</v>
      </c>
      <c r="Y97" t="n">
        <v>0.5</v>
      </c>
      <c r="Z97" t="n">
        <v>10</v>
      </c>
    </row>
    <row r="98">
      <c r="A98" t="n">
        <v>27</v>
      </c>
      <c r="B98" t="n">
        <v>70</v>
      </c>
      <c r="C98" t="inlineStr">
        <is>
          <t xml:space="preserve">CONCLUIDO	</t>
        </is>
      </c>
      <c r="D98" t="n">
        <v>0.4526</v>
      </c>
      <c r="E98" t="n">
        <v>220.95</v>
      </c>
      <c r="F98" t="n">
        <v>217.07</v>
      </c>
      <c r="G98" t="n">
        <v>228.5</v>
      </c>
      <c r="H98" t="n">
        <v>2.75</v>
      </c>
      <c r="I98" t="n">
        <v>57</v>
      </c>
      <c r="J98" t="n">
        <v>180.28</v>
      </c>
      <c r="K98" t="n">
        <v>47.83</v>
      </c>
      <c r="L98" t="n">
        <v>28</v>
      </c>
      <c r="M98" t="n">
        <v>55</v>
      </c>
      <c r="N98" t="n">
        <v>34.45</v>
      </c>
      <c r="O98" t="n">
        <v>22468.11</v>
      </c>
      <c r="P98" t="n">
        <v>2162.74</v>
      </c>
      <c r="Q98" t="n">
        <v>3440.95</v>
      </c>
      <c r="R98" t="n">
        <v>394.28</v>
      </c>
      <c r="S98" t="n">
        <v>300.98</v>
      </c>
      <c r="T98" t="n">
        <v>43273.12</v>
      </c>
      <c r="U98" t="n">
        <v>0.76</v>
      </c>
      <c r="V98" t="n">
        <v>0.92</v>
      </c>
      <c r="W98" t="n">
        <v>56.92</v>
      </c>
      <c r="X98" t="n">
        <v>2.55</v>
      </c>
      <c r="Y98" t="n">
        <v>0.5</v>
      </c>
      <c r="Z98" t="n">
        <v>10</v>
      </c>
    </row>
    <row r="99">
      <c r="A99" t="n">
        <v>28</v>
      </c>
      <c r="B99" t="n">
        <v>70</v>
      </c>
      <c r="C99" t="inlineStr">
        <is>
          <t xml:space="preserve">CONCLUIDO	</t>
        </is>
      </c>
      <c r="D99" t="n">
        <v>0.4531</v>
      </c>
      <c r="E99" t="n">
        <v>220.72</v>
      </c>
      <c r="F99" t="n">
        <v>216.93</v>
      </c>
      <c r="G99" t="n">
        <v>241.03</v>
      </c>
      <c r="H99" t="n">
        <v>2.83</v>
      </c>
      <c r="I99" t="n">
        <v>54</v>
      </c>
      <c r="J99" t="n">
        <v>181.77</v>
      </c>
      <c r="K99" t="n">
        <v>47.83</v>
      </c>
      <c r="L99" t="n">
        <v>29</v>
      </c>
      <c r="M99" t="n">
        <v>50</v>
      </c>
      <c r="N99" t="n">
        <v>34.94</v>
      </c>
      <c r="O99" t="n">
        <v>22652.51</v>
      </c>
      <c r="P99" t="n">
        <v>2144.81</v>
      </c>
      <c r="Q99" t="n">
        <v>3440.93</v>
      </c>
      <c r="R99" t="n">
        <v>389.3</v>
      </c>
      <c r="S99" t="n">
        <v>300.98</v>
      </c>
      <c r="T99" t="n">
        <v>40798.18</v>
      </c>
      <c r="U99" t="n">
        <v>0.77</v>
      </c>
      <c r="V99" t="n">
        <v>0.92</v>
      </c>
      <c r="W99" t="n">
        <v>56.92</v>
      </c>
      <c r="X99" t="n">
        <v>2.4</v>
      </c>
      <c r="Y99" t="n">
        <v>0.5</v>
      </c>
      <c r="Z99" t="n">
        <v>10</v>
      </c>
    </row>
    <row r="100">
      <c r="A100" t="n">
        <v>29</v>
      </c>
      <c r="B100" t="n">
        <v>70</v>
      </c>
      <c r="C100" t="inlineStr">
        <is>
          <t xml:space="preserve">CONCLUIDO	</t>
        </is>
      </c>
      <c r="D100" t="n">
        <v>0.4532</v>
      </c>
      <c r="E100" t="n">
        <v>220.66</v>
      </c>
      <c r="F100" t="n">
        <v>216.9</v>
      </c>
      <c r="G100" t="n">
        <v>245.55</v>
      </c>
      <c r="H100" t="n">
        <v>2.9</v>
      </c>
      <c r="I100" t="n">
        <v>53</v>
      </c>
      <c r="J100" t="n">
        <v>183.27</v>
      </c>
      <c r="K100" t="n">
        <v>47.83</v>
      </c>
      <c r="L100" t="n">
        <v>30</v>
      </c>
      <c r="M100" t="n">
        <v>40</v>
      </c>
      <c r="N100" t="n">
        <v>35.44</v>
      </c>
      <c r="O100" t="n">
        <v>22837.46</v>
      </c>
      <c r="P100" t="n">
        <v>2137.44</v>
      </c>
      <c r="Q100" t="n">
        <v>3440.93</v>
      </c>
      <c r="R100" t="n">
        <v>388.2</v>
      </c>
      <c r="S100" t="n">
        <v>300.98</v>
      </c>
      <c r="T100" t="n">
        <v>40250.37</v>
      </c>
      <c r="U100" t="n">
        <v>0.78</v>
      </c>
      <c r="V100" t="n">
        <v>0.92</v>
      </c>
      <c r="W100" t="n">
        <v>56.92</v>
      </c>
      <c r="X100" t="n">
        <v>2.37</v>
      </c>
      <c r="Y100" t="n">
        <v>0.5</v>
      </c>
      <c r="Z100" t="n">
        <v>10</v>
      </c>
    </row>
    <row r="101">
      <c r="A101" t="n">
        <v>30</v>
      </c>
      <c r="B101" t="n">
        <v>70</v>
      </c>
      <c r="C101" t="inlineStr">
        <is>
          <t xml:space="preserve">CONCLUIDO	</t>
        </is>
      </c>
      <c r="D101" t="n">
        <v>0.4534</v>
      </c>
      <c r="E101" t="n">
        <v>220.54</v>
      </c>
      <c r="F101" t="n">
        <v>216.84</v>
      </c>
      <c r="G101" t="n">
        <v>255.1</v>
      </c>
      <c r="H101" t="n">
        <v>2.98</v>
      </c>
      <c r="I101" t="n">
        <v>51</v>
      </c>
      <c r="J101" t="n">
        <v>184.78</v>
      </c>
      <c r="K101" t="n">
        <v>47.83</v>
      </c>
      <c r="L101" t="n">
        <v>31</v>
      </c>
      <c r="M101" t="n">
        <v>17</v>
      </c>
      <c r="N101" t="n">
        <v>35.95</v>
      </c>
      <c r="O101" t="n">
        <v>23023.09</v>
      </c>
      <c r="P101" t="n">
        <v>2127.16</v>
      </c>
      <c r="Q101" t="n">
        <v>3440.99</v>
      </c>
      <c r="R101" t="n">
        <v>384.83</v>
      </c>
      <c r="S101" t="n">
        <v>300.98</v>
      </c>
      <c r="T101" t="n">
        <v>38579.69</v>
      </c>
      <c r="U101" t="n">
        <v>0.78</v>
      </c>
      <c r="V101" t="n">
        <v>0.92</v>
      </c>
      <c r="W101" t="n">
        <v>56.95</v>
      </c>
      <c r="X101" t="n">
        <v>2.31</v>
      </c>
      <c r="Y101" t="n">
        <v>0.5</v>
      </c>
      <c r="Z101" t="n">
        <v>10</v>
      </c>
    </row>
    <row r="102">
      <c r="A102" t="n">
        <v>31</v>
      </c>
      <c r="B102" t="n">
        <v>70</v>
      </c>
      <c r="C102" t="inlineStr">
        <is>
          <t xml:space="preserve">CONCLUIDO	</t>
        </is>
      </c>
      <c r="D102" t="n">
        <v>0.4534</v>
      </c>
      <c r="E102" t="n">
        <v>220.56</v>
      </c>
      <c r="F102" t="n">
        <v>216.85</v>
      </c>
      <c r="G102" t="n">
        <v>255.12</v>
      </c>
      <c r="H102" t="n">
        <v>3.05</v>
      </c>
      <c r="I102" t="n">
        <v>51</v>
      </c>
      <c r="J102" t="n">
        <v>186.29</v>
      </c>
      <c r="K102" t="n">
        <v>47.83</v>
      </c>
      <c r="L102" t="n">
        <v>32</v>
      </c>
      <c r="M102" t="n">
        <v>8</v>
      </c>
      <c r="N102" t="n">
        <v>36.46</v>
      </c>
      <c r="O102" t="n">
        <v>23209.42</v>
      </c>
      <c r="P102" t="n">
        <v>2140.23</v>
      </c>
      <c r="Q102" t="n">
        <v>3440.97</v>
      </c>
      <c r="R102" t="n">
        <v>385.27</v>
      </c>
      <c r="S102" t="n">
        <v>300.98</v>
      </c>
      <c r="T102" t="n">
        <v>38799.52</v>
      </c>
      <c r="U102" t="n">
        <v>0.78</v>
      </c>
      <c r="V102" t="n">
        <v>0.92</v>
      </c>
      <c r="W102" t="n">
        <v>56.96</v>
      </c>
      <c r="X102" t="n">
        <v>2.33</v>
      </c>
      <c r="Y102" t="n">
        <v>0.5</v>
      </c>
      <c r="Z102" t="n">
        <v>10</v>
      </c>
    </row>
    <row r="103">
      <c r="A103" t="n">
        <v>32</v>
      </c>
      <c r="B103" t="n">
        <v>70</v>
      </c>
      <c r="C103" t="inlineStr">
        <is>
          <t xml:space="preserve">CONCLUIDO	</t>
        </is>
      </c>
      <c r="D103" t="n">
        <v>0.4534</v>
      </c>
      <c r="E103" t="n">
        <v>220.57</v>
      </c>
      <c r="F103" t="n">
        <v>216.87</v>
      </c>
      <c r="G103" t="n">
        <v>255.14</v>
      </c>
      <c r="H103" t="n">
        <v>3.12</v>
      </c>
      <c r="I103" t="n">
        <v>51</v>
      </c>
      <c r="J103" t="n">
        <v>187.8</v>
      </c>
      <c r="K103" t="n">
        <v>47.83</v>
      </c>
      <c r="L103" t="n">
        <v>33</v>
      </c>
      <c r="M103" t="n">
        <v>1</v>
      </c>
      <c r="N103" t="n">
        <v>36.98</v>
      </c>
      <c r="O103" t="n">
        <v>23396.44</v>
      </c>
      <c r="P103" t="n">
        <v>2153.16</v>
      </c>
      <c r="Q103" t="n">
        <v>3441.07</v>
      </c>
      <c r="R103" t="n">
        <v>384.9</v>
      </c>
      <c r="S103" t="n">
        <v>300.98</v>
      </c>
      <c r="T103" t="n">
        <v>38610.5</v>
      </c>
      <c r="U103" t="n">
        <v>0.78</v>
      </c>
      <c r="V103" t="n">
        <v>0.92</v>
      </c>
      <c r="W103" t="n">
        <v>56.98</v>
      </c>
      <c r="X103" t="n">
        <v>2.34</v>
      </c>
      <c r="Y103" t="n">
        <v>0.5</v>
      </c>
      <c r="Z103" t="n">
        <v>10</v>
      </c>
    </row>
    <row r="104">
      <c r="A104" t="n">
        <v>33</v>
      </c>
      <c r="B104" t="n">
        <v>70</v>
      </c>
      <c r="C104" t="inlineStr">
        <is>
          <t xml:space="preserve">CONCLUIDO	</t>
        </is>
      </c>
      <c r="D104" t="n">
        <v>0.4534</v>
      </c>
      <c r="E104" t="n">
        <v>220.57</v>
      </c>
      <c r="F104" t="n">
        <v>216.87</v>
      </c>
      <c r="G104" t="n">
        <v>255.14</v>
      </c>
      <c r="H104" t="n">
        <v>3.19</v>
      </c>
      <c r="I104" t="n">
        <v>51</v>
      </c>
      <c r="J104" t="n">
        <v>189.33</v>
      </c>
      <c r="K104" t="n">
        <v>47.83</v>
      </c>
      <c r="L104" t="n">
        <v>34</v>
      </c>
      <c r="M104" t="n">
        <v>0</v>
      </c>
      <c r="N104" t="n">
        <v>37.5</v>
      </c>
      <c r="O104" t="n">
        <v>23584.16</v>
      </c>
      <c r="P104" t="n">
        <v>2168.08</v>
      </c>
      <c r="Q104" t="n">
        <v>3441.07</v>
      </c>
      <c r="R104" t="n">
        <v>384.89</v>
      </c>
      <c r="S104" t="n">
        <v>300.98</v>
      </c>
      <c r="T104" t="n">
        <v>38605.24</v>
      </c>
      <c r="U104" t="n">
        <v>0.78</v>
      </c>
      <c r="V104" t="n">
        <v>0.92</v>
      </c>
      <c r="W104" t="n">
        <v>56.98</v>
      </c>
      <c r="X104" t="n">
        <v>2.34</v>
      </c>
      <c r="Y104" t="n">
        <v>0.5</v>
      </c>
      <c r="Z104" t="n">
        <v>10</v>
      </c>
    </row>
    <row r="105">
      <c r="A105" t="n">
        <v>0</v>
      </c>
      <c r="B105" t="n">
        <v>90</v>
      </c>
      <c r="C105" t="inlineStr">
        <is>
          <t xml:space="preserve">CONCLUIDO	</t>
        </is>
      </c>
      <c r="D105" t="n">
        <v>0.1755</v>
      </c>
      <c r="E105" t="n">
        <v>569.75</v>
      </c>
      <c r="F105" t="n">
        <v>421.52</v>
      </c>
      <c r="G105" t="n">
        <v>6.17</v>
      </c>
      <c r="H105" t="n">
        <v>0.1</v>
      </c>
      <c r="I105" t="n">
        <v>4101</v>
      </c>
      <c r="J105" t="n">
        <v>176.73</v>
      </c>
      <c r="K105" t="n">
        <v>52.44</v>
      </c>
      <c r="L105" t="n">
        <v>1</v>
      </c>
      <c r="M105" t="n">
        <v>4099</v>
      </c>
      <c r="N105" t="n">
        <v>33.29</v>
      </c>
      <c r="O105" t="n">
        <v>22031.19</v>
      </c>
      <c r="P105" t="n">
        <v>5573.11</v>
      </c>
      <c r="Q105" t="n">
        <v>3446.36</v>
      </c>
      <c r="R105" t="n">
        <v>7343.03</v>
      </c>
      <c r="S105" t="n">
        <v>300.98</v>
      </c>
      <c r="T105" t="n">
        <v>3497426.37</v>
      </c>
      <c r="U105" t="n">
        <v>0.04</v>
      </c>
      <c r="V105" t="n">
        <v>0.47</v>
      </c>
      <c r="W105" t="n">
        <v>63.63</v>
      </c>
      <c r="X105" t="n">
        <v>206.78</v>
      </c>
      <c r="Y105" t="n">
        <v>0.5</v>
      </c>
      <c r="Z105" t="n">
        <v>10</v>
      </c>
    </row>
    <row r="106">
      <c r="A106" t="n">
        <v>1</v>
      </c>
      <c r="B106" t="n">
        <v>90</v>
      </c>
      <c r="C106" t="inlineStr">
        <is>
          <t xml:space="preserve">CONCLUIDO	</t>
        </is>
      </c>
      <c r="D106" t="n">
        <v>0.3061</v>
      </c>
      <c r="E106" t="n">
        <v>326.69</v>
      </c>
      <c r="F106" t="n">
        <v>277.09</v>
      </c>
      <c r="G106" t="n">
        <v>12.53</v>
      </c>
      <c r="H106" t="n">
        <v>0.2</v>
      </c>
      <c r="I106" t="n">
        <v>1327</v>
      </c>
      <c r="J106" t="n">
        <v>178.21</v>
      </c>
      <c r="K106" t="n">
        <v>52.44</v>
      </c>
      <c r="L106" t="n">
        <v>2</v>
      </c>
      <c r="M106" t="n">
        <v>1325</v>
      </c>
      <c r="N106" t="n">
        <v>33.77</v>
      </c>
      <c r="O106" t="n">
        <v>22213.89</v>
      </c>
      <c r="P106" t="n">
        <v>3662.85</v>
      </c>
      <c r="Q106" t="n">
        <v>3442.57</v>
      </c>
      <c r="R106" t="n">
        <v>2426.18</v>
      </c>
      <c r="S106" t="n">
        <v>300.98</v>
      </c>
      <c r="T106" t="n">
        <v>1052872.54</v>
      </c>
      <c r="U106" t="n">
        <v>0.12</v>
      </c>
      <c r="V106" t="n">
        <v>0.72</v>
      </c>
      <c r="W106" t="n">
        <v>59.02</v>
      </c>
      <c r="X106" t="n">
        <v>62.5</v>
      </c>
      <c r="Y106" t="n">
        <v>0.5</v>
      </c>
      <c r="Z106" t="n">
        <v>10</v>
      </c>
    </row>
    <row r="107">
      <c r="A107" t="n">
        <v>2</v>
      </c>
      <c r="B107" t="n">
        <v>90</v>
      </c>
      <c r="C107" t="inlineStr">
        <is>
          <t xml:space="preserve">CONCLUIDO	</t>
        </is>
      </c>
      <c r="D107" t="n">
        <v>0.354</v>
      </c>
      <c r="E107" t="n">
        <v>282.46</v>
      </c>
      <c r="F107" t="n">
        <v>251.63</v>
      </c>
      <c r="G107" t="n">
        <v>18.9</v>
      </c>
      <c r="H107" t="n">
        <v>0.3</v>
      </c>
      <c r="I107" t="n">
        <v>799</v>
      </c>
      <c r="J107" t="n">
        <v>179.7</v>
      </c>
      <c r="K107" t="n">
        <v>52.44</v>
      </c>
      <c r="L107" t="n">
        <v>3</v>
      </c>
      <c r="M107" t="n">
        <v>797</v>
      </c>
      <c r="N107" t="n">
        <v>34.26</v>
      </c>
      <c r="O107" t="n">
        <v>22397.24</v>
      </c>
      <c r="P107" t="n">
        <v>3319.67</v>
      </c>
      <c r="Q107" t="n">
        <v>3441.73</v>
      </c>
      <c r="R107" t="n">
        <v>1563.18</v>
      </c>
      <c r="S107" t="n">
        <v>300.98</v>
      </c>
      <c r="T107" t="n">
        <v>624013.9300000001</v>
      </c>
      <c r="U107" t="n">
        <v>0.19</v>
      </c>
      <c r="V107" t="n">
        <v>0.79</v>
      </c>
      <c r="W107" t="n">
        <v>58.15</v>
      </c>
      <c r="X107" t="n">
        <v>37.07</v>
      </c>
      <c r="Y107" t="n">
        <v>0.5</v>
      </c>
      <c r="Z107" t="n">
        <v>10</v>
      </c>
    </row>
    <row r="108">
      <c r="A108" t="n">
        <v>3</v>
      </c>
      <c r="B108" t="n">
        <v>90</v>
      </c>
      <c r="C108" t="inlineStr">
        <is>
          <t xml:space="preserve">CONCLUIDO	</t>
        </is>
      </c>
      <c r="D108" t="n">
        <v>0.3792</v>
      </c>
      <c r="E108" t="n">
        <v>263.71</v>
      </c>
      <c r="F108" t="n">
        <v>240.95</v>
      </c>
      <c r="G108" t="n">
        <v>25.27</v>
      </c>
      <c r="H108" t="n">
        <v>0.39</v>
      </c>
      <c r="I108" t="n">
        <v>572</v>
      </c>
      <c r="J108" t="n">
        <v>181.19</v>
      </c>
      <c r="K108" t="n">
        <v>52.44</v>
      </c>
      <c r="L108" t="n">
        <v>4</v>
      </c>
      <c r="M108" t="n">
        <v>570</v>
      </c>
      <c r="N108" t="n">
        <v>34.75</v>
      </c>
      <c r="O108" t="n">
        <v>22581.25</v>
      </c>
      <c r="P108" t="n">
        <v>3171.34</v>
      </c>
      <c r="Q108" t="n">
        <v>3441.6</v>
      </c>
      <c r="R108" t="n">
        <v>1201.28</v>
      </c>
      <c r="S108" t="n">
        <v>300.98</v>
      </c>
      <c r="T108" t="n">
        <v>444197.88</v>
      </c>
      <c r="U108" t="n">
        <v>0.25</v>
      </c>
      <c r="V108" t="n">
        <v>0.83</v>
      </c>
      <c r="W108" t="n">
        <v>57.78</v>
      </c>
      <c r="X108" t="n">
        <v>26.4</v>
      </c>
      <c r="Y108" t="n">
        <v>0.5</v>
      </c>
      <c r="Z108" t="n">
        <v>10</v>
      </c>
    </row>
    <row r="109">
      <c r="A109" t="n">
        <v>4</v>
      </c>
      <c r="B109" t="n">
        <v>90</v>
      </c>
      <c r="C109" t="inlineStr">
        <is>
          <t xml:space="preserve">CONCLUIDO	</t>
        </is>
      </c>
      <c r="D109" t="n">
        <v>0.3948</v>
      </c>
      <c r="E109" t="n">
        <v>253.26</v>
      </c>
      <c r="F109" t="n">
        <v>235.02</v>
      </c>
      <c r="G109" t="n">
        <v>31.69</v>
      </c>
      <c r="H109" t="n">
        <v>0.49</v>
      </c>
      <c r="I109" t="n">
        <v>445</v>
      </c>
      <c r="J109" t="n">
        <v>182.69</v>
      </c>
      <c r="K109" t="n">
        <v>52.44</v>
      </c>
      <c r="L109" t="n">
        <v>5</v>
      </c>
      <c r="M109" t="n">
        <v>443</v>
      </c>
      <c r="N109" t="n">
        <v>35.25</v>
      </c>
      <c r="O109" t="n">
        <v>22766.06</v>
      </c>
      <c r="P109" t="n">
        <v>3085.35</v>
      </c>
      <c r="Q109" t="n">
        <v>3441.42</v>
      </c>
      <c r="R109" t="n">
        <v>1000.09</v>
      </c>
      <c r="S109" t="n">
        <v>300.98</v>
      </c>
      <c r="T109" t="n">
        <v>344240.05</v>
      </c>
      <c r="U109" t="n">
        <v>0.3</v>
      </c>
      <c r="V109" t="n">
        <v>0.85</v>
      </c>
      <c r="W109" t="n">
        <v>57.58</v>
      </c>
      <c r="X109" t="n">
        <v>20.47</v>
      </c>
      <c r="Y109" t="n">
        <v>0.5</v>
      </c>
      <c r="Z109" t="n">
        <v>10</v>
      </c>
    </row>
    <row r="110">
      <c r="A110" t="n">
        <v>5</v>
      </c>
      <c r="B110" t="n">
        <v>90</v>
      </c>
      <c r="C110" t="inlineStr">
        <is>
          <t xml:space="preserve">CONCLUIDO	</t>
        </is>
      </c>
      <c r="D110" t="n">
        <v>0.4055</v>
      </c>
      <c r="E110" t="n">
        <v>246.59</v>
      </c>
      <c r="F110" t="n">
        <v>231.23</v>
      </c>
      <c r="G110" t="n">
        <v>38.11</v>
      </c>
      <c r="H110" t="n">
        <v>0.58</v>
      </c>
      <c r="I110" t="n">
        <v>364</v>
      </c>
      <c r="J110" t="n">
        <v>184.19</v>
      </c>
      <c r="K110" t="n">
        <v>52.44</v>
      </c>
      <c r="L110" t="n">
        <v>6</v>
      </c>
      <c r="M110" t="n">
        <v>362</v>
      </c>
      <c r="N110" t="n">
        <v>35.75</v>
      </c>
      <c r="O110" t="n">
        <v>22951.43</v>
      </c>
      <c r="P110" t="n">
        <v>3027.91</v>
      </c>
      <c r="Q110" t="n">
        <v>3441.3</v>
      </c>
      <c r="R110" t="n">
        <v>872.92</v>
      </c>
      <c r="S110" t="n">
        <v>300.98</v>
      </c>
      <c r="T110" t="n">
        <v>281058.97</v>
      </c>
      <c r="U110" t="n">
        <v>0.34</v>
      </c>
      <c r="V110" t="n">
        <v>0.86</v>
      </c>
      <c r="W110" t="n">
        <v>57.41</v>
      </c>
      <c r="X110" t="n">
        <v>16.68</v>
      </c>
      <c r="Y110" t="n">
        <v>0.5</v>
      </c>
      <c r="Z110" t="n">
        <v>10</v>
      </c>
    </row>
    <row r="111">
      <c r="A111" t="n">
        <v>6</v>
      </c>
      <c r="B111" t="n">
        <v>90</v>
      </c>
      <c r="C111" t="inlineStr">
        <is>
          <t xml:space="preserve">CONCLUIDO	</t>
        </is>
      </c>
      <c r="D111" t="n">
        <v>0.4134</v>
      </c>
      <c r="E111" t="n">
        <v>241.92</v>
      </c>
      <c r="F111" t="n">
        <v>228.59</v>
      </c>
      <c r="G111" t="n">
        <v>44.67</v>
      </c>
      <c r="H111" t="n">
        <v>0.67</v>
      </c>
      <c r="I111" t="n">
        <v>307</v>
      </c>
      <c r="J111" t="n">
        <v>185.7</v>
      </c>
      <c r="K111" t="n">
        <v>52.44</v>
      </c>
      <c r="L111" t="n">
        <v>7</v>
      </c>
      <c r="M111" t="n">
        <v>305</v>
      </c>
      <c r="N111" t="n">
        <v>36.26</v>
      </c>
      <c r="O111" t="n">
        <v>23137.49</v>
      </c>
      <c r="P111" t="n">
        <v>2985.15</v>
      </c>
      <c r="Q111" t="n">
        <v>3441.26</v>
      </c>
      <c r="R111" t="n">
        <v>783.34</v>
      </c>
      <c r="S111" t="n">
        <v>300.98</v>
      </c>
      <c r="T111" t="n">
        <v>236552.45</v>
      </c>
      <c r="U111" t="n">
        <v>0.38</v>
      </c>
      <c r="V111" t="n">
        <v>0.87</v>
      </c>
      <c r="W111" t="n">
        <v>57.34</v>
      </c>
      <c r="X111" t="n">
        <v>14.05</v>
      </c>
      <c r="Y111" t="n">
        <v>0.5</v>
      </c>
      <c r="Z111" t="n">
        <v>10</v>
      </c>
    </row>
    <row r="112">
      <c r="A112" t="n">
        <v>7</v>
      </c>
      <c r="B112" t="n">
        <v>90</v>
      </c>
      <c r="C112" t="inlineStr">
        <is>
          <t xml:space="preserve">CONCLUIDO	</t>
        </is>
      </c>
      <c r="D112" t="n">
        <v>0.4192</v>
      </c>
      <c r="E112" t="n">
        <v>238.56</v>
      </c>
      <c r="F112" t="n">
        <v>226.68</v>
      </c>
      <c r="G112" t="n">
        <v>51.13</v>
      </c>
      <c r="H112" t="n">
        <v>0.76</v>
      </c>
      <c r="I112" t="n">
        <v>266</v>
      </c>
      <c r="J112" t="n">
        <v>187.22</v>
      </c>
      <c r="K112" t="n">
        <v>52.44</v>
      </c>
      <c r="L112" t="n">
        <v>8</v>
      </c>
      <c r="M112" t="n">
        <v>264</v>
      </c>
      <c r="N112" t="n">
        <v>36.78</v>
      </c>
      <c r="O112" t="n">
        <v>23324.24</v>
      </c>
      <c r="P112" t="n">
        <v>2952.77</v>
      </c>
      <c r="Q112" t="n">
        <v>3441.06</v>
      </c>
      <c r="R112" t="n">
        <v>719.17</v>
      </c>
      <c r="S112" t="n">
        <v>300.98</v>
      </c>
      <c r="T112" t="n">
        <v>204673.79</v>
      </c>
      <c r="U112" t="n">
        <v>0.42</v>
      </c>
      <c r="V112" t="n">
        <v>0.88</v>
      </c>
      <c r="W112" t="n">
        <v>57.26</v>
      </c>
      <c r="X112" t="n">
        <v>12.15</v>
      </c>
      <c r="Y112" t="n">
        <v>0.5</v>
      </c>
      <c r="Z112" t="n">
        <v>10</v>
      </c>
    </row>
    <row r="113">
      <c r="A113" t="n">
        <v>8</v>
      </c>
      <c r="B113" t="n">
        <v>90</v>
      </c>
      <c r="C113" t="inlineStr">
        <is>
          <t xml:space="preserve">CONCLUIDO	</t>
        </is>
      </c>
      <c r="D113" t="n">
        <v>0.4238</v>
      </c>
      <c r="E113" t="n">
        <v>235.95</v>
      </c>
      <c r="F113" t="n">
        <v>225.21</v>
      </c>
      <c r="G113" t="n">
        <v>57.75</v>
      </c>
      <c r="H113" t="n">
        <v>0.85</v>
      </c>
      <c r="I113" t="n">
        <v>234</v>
      </c>
      <c r="J113" t="n">
        <v>188.74</v>
      </c>
      <c r="K113" t="n">
        <v>52.44</v>
      </c>
      <c r="L113" t="n">
        <v>9</v>
      </c>
      <c r="M113" t="n">
        <v>232</v>
      </c>
      <c r="N113" t="n">
        <v>37.3</v>
      </c>
      <c r="O113" t="n">
        <v>23511.69</v>
      </c>
      <c r="P113" t="n">
        <v>2925.39</v>
      </c>
      <c r="Q113" t="n">
        <v>3441.2</v>
      </c>
      <c r="R113" t="n">
        <v>669.05</v>
      </c>
      <c r="S113" t="n">
        <v>300.98</v>
      </c>
      <c r="T113" t="n">
        <v>179773.11</v>
      </c>
      <c r="U113" t="n">
        <v>0.45</v>
      </c>
      <c r="V113" t="n">
        <v>0.89</v>
      </c>
      <c r="W113" t="n">
        <v>57.22</v>
      </c>
      <c r="X113" t="n">
        <v>10.68</v>
      </c>
      <c r="Y113" t="n">
        <v>0.5</v>
      </c>
      <c r="Z113" t="n">
        <v>10</v>
      </c>
    </row>
    <row r="114">
      <c r="A114" t="n">
        <v>9</v>
      </c>
      <c r="B114" t="n">
        <v>90</v>
      </c>
      <c r="C114" t="inlineStr">
        <is>
          <t xml:space="preserve">CONCLUIDO	</t>
        </is>
      </c>
      <c r="D114" t="n">
        <v>0.4273</v>
      </c>
      <c r="E114" t="n">
        <v>234.04</v>
      </c>
      <c r="F114" t="n">
        <v>224.15</v>
      </c>
      <c r="G114" t="n">
        <v>64.04000000000001</v>
      </c>
      <c r="H114" t="n">
        <v>0.93</v>
      </c>
      <c r="I114" t="n">
        <v>210</v>
      </c>
      <c r="J114" t="n">
        <v>190.26</v>
      </c>
      <c r="K114" t="n">
        <v>52.44</v>
      </c>
      <c r="L114" t="n">
        <v>10</v>
      </c>
      <c r="M114" t="n">
        <v>208</v>
      </c>
      <c r="N114" t="n">
        <v>37.82</v>
      </c>
      <c r="O114" t="n">
        <v>23699.85</v>
      </c>
      <c r="P114" t="n">
        <v>2904.16</v>
      </c>
      <c r="Q114" t="n">
        <v>3441.12</v>
      </c>
      <c r="R114" t="n">
        <v>633.34</v>
      </c>
      <c r="S114" t="n">
        <v>300.98</v>
      </c>
      <c r="T114" t="n">
        <v>162035.73</v>
      </c>
      <c r="U114" t="n">
        <v>0.48</v>
      </c>
      <c r="V114" t="n">
        <v>0.89</v>
      </c>
      <c r="W114" t="n">
        <v>57.18</v>
      </c>
      <c r="X114" t="n">
        <v>9.619999999999999</v>
      </c>
      <c r="Y114" t="n">
        <v>0.5</v>
      </c>
      <c r="Z114" t="n">
        <v>10</v>
      </c>
    </row>
    <row r="115">
      <c r="A115" t="n">
        <v>10</v>
      </c>
      <c r="B115" t="n">
        <v>90</v>
      </c>
      <c r="C115" t="inlineStr">
        <is>
          <t xml:space="preserve">CONCLUIDO	</t>
        </is>
      </c>
      <c r="D115" t="n">
        <v>0.4306</v>
      </c>
      <c r="E115" t="n">
        <v>232.26</v>
      </c>
      <c r="F115" t="n">
        <v>223.12</v>
      </c>
      <c r="G115" t="n">
        <v>70.83</v>
      </c>
      <c r="H115" t="n">
        <v>1.02</v>
      </c>
      <c r="I115" t="n">
        <v>189</v>
      </c>
      <c r="J115" t="n">
        <v>191.79</v>
      </c>
      <c r="K115" t="n">
        <v>52.44</v>
      </c>
      <c r="L115" t="n">
        <v>11</v>
      </c>
      <c r="M115" t="n">
        <v>187</v>
      </c>
      <c r="N115" t="n">
        <v>38.35</v>
      </c>
      <c r="O115" t="n">
        <v>23888.73</v>
      </c>
      <c r="P115" t="n">
        <v>2882.52</v>
      </c>
      <c r="Q115" t="n">
        <v>3441.08</v>
      </c>
      <c r="R115" t="n">
        <v>599.12</v>
      </c>
      <c r="S115" t="n">
        <v>300.98</v>
      </c>
      <c r="T115" t="n">
        <v>145034.91</v>
      </c>
      <c r="U115" t="n">
        <v>0.5</v>
      </c>
      <c r="V115" t="n">
        <v>0.9</v>
      </c>
      <c r="W115" t="n">
        <v>57.12</v>
      </c>
      <c r="X115" t="n">
        <v>8.59</v>
      </c>
      <c r="Y115" t="n">
        <v>0.5</v>
      </c>
      <c r="Z115" t="n">
        <v>10</v>
      </c>
    </row>
    <row r="116">
      <c r="A116" t="n">
        <v>11</v>
      </c>
      <c r="B116" t="n">
        <v>90</v>
      </c>
      <c r="C116" t="inlineStr">
        <is>
          <t xml:space="preserve">CONCLUIDO	</t>
        </is>
      </c>
      <c r="D116" t="n">
        <v>0.433</v>
      </c>
      <c r="E116" t="n">
        <v>230.97</v>
      </c>
      <c r="F116" t="n">
        <v>222.4</v>
      </c>
      <c r="G116" t="n">
        <v>77.13</v>
      </c>
      <c r="H116" t="n">
        <v>1.1</v>
      </c>
      <c r="I116" t="n">
        <v>173</v>
      </c>
      <c r="J116" t="n">
        <v>193.33</v>
      </c>
      <c r="K116" t="n">
        <v>52.44</v>
      </c>
      <c r="L116" t="n">
        <v>12</v>
      </c>
      <c r="M116" t="n">
        <v>171</v>
      </c>
      <c r="N116" t="n">
        <v>38.89</v>
      </c>
      <c r="O116" t="n">
        <v>24078.33</v>
      </c>
      <c r="P116" t="n">
        <v>2866.52</v>
      </c>
      <c r="Q116" t="n">
        <v>3441.05</v>
      </c>
      <c r="R116" t="n">
        <v>574.11</v>
      </c>
      <c r="S116" t="n">
        <v>300.98</v>
      </c>
      <c r="T116" t="n">
        <v>132606.73</v>
      </c>
      <c r="U116" t="n">
        <v>0.52</v>
      </c>
      <c r="V116" t="n">
        <v>0.9</v>
      </c>
      <c r="W116" t="n">
        <v>57.12</v>
      </c>
      <c r="X116" t="n">
        <v>7.87</v>
      </c>
      <c r="Y116" t="n">
        <v>0.5</v>
      </c>
      <c r="Z116" t="n">
        <v>10</v>
      </c>
    </row>
    <row r="117">
      <c r="A117" t="n">
        <v>12</v>
      </c>
      <c r="B117" t="n">
        <v>90</v>
      </c>
      <c r="C117" t="inlineStr">
        <is>
          <t xml:space="preserve">CONCLUIDO	</t>
        </is>
      </c>
      <c r="D117" t="n">
        <v>0.4354</v>
      </c>
      <c r="E117" t="n">
        <v>229.69</v>
      </c>
      <c r="F117" t="n">
        <v>221.65</v>
      </c>
      <c r="G117" t="n">
        <v>84.17</v>
      </c>
      <c r="H117" t="n">
        <v>1.18</v>
      </c>
      <c r="I117" t="n">
        <v>158</v>
      </c>
      <c r="J117" t="n">
        <v>194.88</v>
      </c>
      <c r="K117" t="n">
        <v>52.44</v>
      </c>
      <c r="L117" t="n">
        <v>13</v>
      </c>
      <c r="M117" t="n">
        <v>156</v>
      </c>
      <c r="N117" t="n">
        <v>39.43</v>
      </c>
      <c r="O117" t="n">
        <v>24268.67</v>
      </c>
      <c r="P117" t="n">
        <v>2849.91</v>
      </c>
      <c r="Q117" t="n">
        <v>3441.09</v>
      </c>
      <c r="R117" t="n">
        <v>548.96</v>
      </c>
      <c r="S117" t="n">
        <v>300.98</v>
      </c>
      <c r="T117" t="n">
        <v>120105.74</v>
      </c>
      <c r="U117" t="n">
        <v>0.55</v>
      </c>
      <c r="V117" t="n">
        <v>0.9</v>
      </c>
      <c r="W117" t="n">
        <v>57.08</v>
      </c>
      <c r="X117" t="n">
        <v>7.12</v>
      </c>
      <c r="Y117" t="n">
        <v>0.5</v>
      </c>
      <c r="Z117" t="n">
        <v>10</v>
      </c>
    </row>
    <row r="118">
      <c r="A118" t="n">
        <v>13</v>
      </c>
      <c r="B118" t="n">
        <v>90</v>
      </c>
      <c r="C118" t="inlineStr">
        <is>
          <t xml:space="preserve">CONCLUIDO	</t>
        </is>
      </c>
      <c r="D118" t="n">
        <v>0.4369</v>
      </c>
      <c r="E118" t="n">
        <v>228.86</v>
      </c>
      <c r="F118" t="n">
        <v>221.21</v>
      </c>
      <c r="G118" t="n">
        <v>90.29000000000001</v>
      </c>
      <c r="H118" t="n">
        <v>1.27</v>
      </c>
      <c r="I118" t="n">
        <v>147</v>
      </c>
      <c r="J118" t="n">
        <v>196.42</v>
      </c>
      <c r="K118" t="n">
        <v>52.44</v>
      </c>
      <c r="L118" t="n">
        <v>14</v>
      </c>
      <c r="M118" t="n">
        <v>145</v>
      </c>
      <c r="N118" t="n">
        <v>39.98</v>
      </c>
      <c r="O118" t="n">
        <v>24459.75</v>
      </c>
      <c r="P118" t="n">
        <v>2837.36</v>
      </c>
      <c r="Q118" t="n">
        <v>3441.04</v>
      </c>
      <c r="R118" t="n">
        <v>533.9</v>
      </c>
      <c r="S118" t="n">
        <v>300.98</v>
      </c>
      <c r="T118" t="n">
        <v>112634.36</v>
      </c>
      <c r="U118" t="n">
        <v>0.5600000000000001</v>
      </c>
      <c r="V118" t="n">
        <v>0.9</v>
      </c>
      <c r="W118" t="n">
        <v>57.07</v>
      </c>
      <c r="X118" t="n">
        <v>6.68</v>
      </c>
      <c r="Y118" t="n">
        <v>0.5</v>
      </c>
      <c r="Z118" t="n">
        <v>10</v>
      </c>
    </row>
    <row r="119">
      <c r="A119" t="n">
        <v>14</v>
      </c>
      <c r="B119" t="n">
        <v>90</v>
      </c>
      <c r="C119" t="inlineStr">
        <is>
          <t xml:space="preserve">CONCLUIDO	</t>
        </is>
      </c>
      <c r="D119" t="n">
        <v>0.4387</v>
      </c>
      <c r="E119" t="n">
        <v>227.95</v>
      </c>
      <c r="F119" t="n">
        <v>220.69</v>
      </c>
      <c r="G119" t="n">
        <v>97.37</v>
      </c>
      <c r="H119" t="n">
        <v>1.35</v>
      </c>
      <c r="I119" t="n">
        <v>136</v>
      </c>
      <c r="J119" t="n">
        <v>197.98</v>
      </c>
      <c r="K119" t="n">
        <v>52.44</v>
      </c>
      <c r="L119" t="n">
        <v>15</v>
      </c>
      <c r="M119" t="n">
        <v>134</v>
      </c>
      <c r="N119" t="n">
        <v>40.54</v>
      </c>
      <c r="O119" t="n">
        <v>24651.58</v>
      </c>
      <c r="P119" t="n">
        <v>2822.54</v>
      </c>
      <c r="Q119" t="n">
        <v>3440.97</v>
      </c>
      <c r="R119" t="n">
        <v>516.65</v>
      </c>
      <c r="S119" t="n">
        <v>300.98</v>
      </c>
      <c r="T119" t="n">
        <v>104061.67</v>
      </c>
      <c r="U119" t="n">
        <v>0.58</v>
      </c>
      <c r="V119" t="n">
        <v>0.91</v>
      </c>
      <c r="W119" t="n">
        <v>57.05</v>
      </c>
      <c r="X119" t="n">
        <v>6.17</v>
      </c>
      <c r="Y119" t="n">
        <v>0.5</v>
      </c>
      <c r="Z119" t="n">
        <v>10</v>
      </c>
    </row>
    <row r="120">
      <c r="A120" t="n">
        <v>15</v>
      </c>
      <c r="B120" t="n">
        <v>90</v>
      </c>
      <c r="C120" t="inlineStr">
        <is>
          <t xml:space="preserve">CONCLUIDO	</t>
        </is>
      </c>
      <c r="D120" t="n">
        <v>0.4401</v>
      </c>
      <c r="E120" t="n">
        <v>227.22</v>
      </c>
      <c r="F120" t="n">
        <v>220.29</v>
      </c>
      <c r="G120" t="n">
        <v>104.07</v>
      </c>
      <c r="H120" t="n">
        <v>1.42</v>
      </c>
      <c r="I120" t="n">
        <v>127</v>
      </c>
      <c r="J120" t="n">
        <v>199.54</v>
      </c>
      <c r="K120" t="n">
        <v>52.44</v>
      </c>
      <c r="L120" t="n">
        <v>16</v>
      </c>
      <c r="M120" t="n">
        <v>125</v>
      </c>
      <c r="N120" t="n">
        <v>41.1</v>
      </c>
      <c r="O120" t="n">
        <v>24844.17</v>
      </c>
      <c r="P120" t="n">
        <v>2809.18</v>
      </c>
      <c r="Q120" t="n">
        <v>3441</v>
      </c>
      <c r="R120" t="n">
        <v>503.05</v>
      </c>
      <c r="S120" t="n">
        <v>300.98</v>
      </c>
      <c r="T120" t="n">
        <v>97309.5</v>
      </c>
      <c r="U120" t="n">
        <v>0.6</v>
      </c>
      <c r="V120" t="n">
        <v>0.91</v>
      </c>
      <c r="W120" t="n">
        <v>57.03</v>
      </c>
      <c r="X120" t="n">
        <v>5.76</v>
      </c>
      <c r="Y120" t="n">
        <v>0.5</v>
      </c>
      <c r="Z120" t="n">
        <v>10</v>
      </c>
    </row>
    <row r="121">
      <c r="A121" t="n">
        <v>16</v>
      </c>
      <c r="B121" t="n">
        <v>90</v>
      </c>
      <c r="C121" t="inlineStr">
        <is>
          <t xml:space="preserve">CONCLUIDO	</t>
        </is>
      </c>
      <c r="D121" t="n">
        <v>0.4414</v>
      </c>
      <c r="E121" t="n">
        <v>226.54</v>
      </c>
      <c r="F121" t="n">
        <v>219.89</v>
      </c>
      <c r="G121" t="n">
        <v>110.87</v>
      </c>
      <c r="H121" t="n">
        <v>1.5</v>
      </c>
      <c r="I121" t="n">
        <v>119</v>
      </c>
      <c r="J121" t="n">
        <v>201.11</v>
      </c>
      <c r="K121" t="n">
        <v>52.44</v>
      </c>
      <c r="L121" t="n">
        <v>17</v>
      </c>
      <c r="M121" t="n">
        <v>117</v>
      </c>
      <c r="N121" t="n">
        <v>41.67</v>
      </c>
      <c r="O121" t="n">
        <v>25037.53</v>
      </c>
      <c r="P121" t="n">
        <v>2797.1</v>
      </c>
      <c r="Q121" t="n">
        <v>3441.01</v>
      </c>
      <c r="R121" t="n">
        <v>489.41</v>
      </c>
      <c r="S121" t="n">
        <v>300.98</v>
      </c>
      <c r="T121" t="n">
        <v>90528.05</v>
      </c>
      <c r="U121" t="n">
        <v>0.61</v>
      </c>
      <c r="V121" t="n">
        <v>0.91</v>
      </c>
      <c r="W121" t="n">
        <v>57.02</v>
      </c>
      <c r="X121" t="n">
        <v>5.36</v>
      </c>
      <c r="Y121" t="n">
        <v>0.5</v>
      </c>
      <c r="Z121" t="n">
        <v>10</v>
      </c>
    </row>
    <row r="122">
      <c r="A122" t="n">
        <v>17</v>
      </c>
      <c r="B122" t="n">
        <v>90</v>
      </c>
      <c r="C122" t="inlineStr">
        <is>
          <t xml:space="preserve">CONCLUIDO	</t>
        </is>
      </c>
      <c r="D122" t="n">
        <v>0.4425</v>
      </c>
      <c r="E122" t="n">
        <v>226</v>
      </c>
      <c r="F122" t="n">
        <v>219.6</v>
      </c>
      <c r="G122" t="n">
        <v>117.64</v>
      </c>
      <c r="H122" t="n">
        <v>1.58</v>
      </c>
      <c r="I122" t="n">
        <v>112</v>
      </c>
      <c r="J122" t="n">
        <v>202.68</v>
      </c>
      <c r="K122" t="n">
        <v>52.44</v>
      </c>
      <c r="L122" t="n">
        <v>18</v>
      </c>
      <c r="M122" t="n">
        <v>110</v>
      </c>
      <c r="N122" t="n">
        <v>42.24</v>
      </c>
      <c r="O122" t="n">
        <v>25231.66</v>
      </c>
      <c r="P122" t="n">
        <v>2786.32</v>
      </c>
      <c r="Q122" t="n">
        <v>3441.09</v>
      </c>
      <c r="R122" t="n">
        <v>479.83</v>
      </c>
      <c r="S122" t="n">
        <v>300.98</v>
      </c>
      <c r="T122" t="n">
        <v>85773.50999999999</v>
      </c>
      <c r="U122" t="n">
        <v>0.63</v>
      </c>
      <c r="V122" t="n">
        <v>0.91</v>
      </c>
      <c r="W122" t="n">
        <v>57</v>
      </c>
      <c r="X122" t="n">
        <v>5.07</v>
      </c>
      <c r="Y122" t="n">
        <v>0.5</v>
      </c>
      <c r="Z122" t="n">
        <v>10</v>
      </c>
    </row>
    <row r="123">
      <c r="A123" t="n">
        <v>18</v>
      </c>
      <c r="B123" t="n">
        <v>90</v>
      </c>
      <c r="C123" t="inlineStr">
        <is>
          <t xml:space="preserve">CONCLUIDO	</t>
        </is>
      </c>
      <c r="D123" t="n">
        <v>0.4434</v>
      </c>
      <c r="E123" t="n">
        <v>225.52</v>
      </c>
      <c r="F123" t="n">
        <v>219.33</v>
      </c>
      <c r="G123" t="n">
        <v>124.15</v>
      </c>
      <c r="H123" t="n">
        <v>1.65</v>
      </c>
      <c r="I123" t="n">
        <v>106</v>
      </c>
      <c r="J123" t="n">
        <v>204.26</v>
      </c>
      <c r="K123" t="n">
        <v>52.44</v>
      </c>
      <c r="L123" t="n">
        <v>19</v>
      </c>
      <c r="M123" t="n">
        <v>104</v>
      </c>
      <c r="N123" t="n">
        <v>42.82</v>
      </c>
      <c r="O123" t="n">
        <v>25426.72</v>
      </c>
      <c r="P123" t="n">
        <v>2777.19</v>
      </c>
      <c r="Q123" t="n">
        <v>3440.94</v>
      </c>
      <c r="R123" t="n">
        <v>470.63</v>
      </c>
      <c r="S123" t="n">
        <v>300.98</v>
      </c>
      <c r="T123" t="n">
        <v>81203.14999999999</v>
      </c>
      <c r="U123" t="n">
        <v>0.64</v>
      </c>
      <c r="V123" t="n">
        <v>0.91</v>
      </c>
      <c r="W123" t="n">
        <v>56.99</v>
      </c>
      <c r="X123" t="n">
        <v>4.8</v>
      </c>
      <c r="Y123" t="n">
        <v>0.5</v>
      </c>
      <c r="Z123" t="n">
        <v>10</v>
      </c>
    </row>
    <row r="124">
      <c r="A124" t="n">
        <v>19</v>
      </c>
      <c r="B124" t="n">
        <v>90</v>
      </c>
      <c r="C124" t="inlineStr">
        <is>
          <t xml:space="preserve">CONCLUIDO	</t>
        </is>
      </c>
      <c r="D124" t="n">
        <v>0.4442</v>
      </c>
      <c r="E124" t="n">
        <v>225.13</v>
      </c>
      <c r="F124" t="n">
        <v>219.12</v>
      </c>
      <c r="G124" t="n">
        <v>130.17</v>
      </c>
      <c r="H124" t="n">
        <v>1.73</v>
      </c>
      <c r="I124" t="n">
        <v>101</v>
      </c>
      <c r="J124" t="n">
        <v>205.85</v>
      </c>
      <c r="K124" t="n">
        <v>52.44</v>
      </c>
      <c r="L124" t="n">
        <v>20</v>
      </c>
      <c r="M124" t="n">
        <v>99</v>
      </c>
      <c r="N124" t="n">
        <v>43.41</v>
      </c>
      <c r="O124" t="n">
        <v>25622.45</v>
      </c>
      <c r="P124" t="n">
        <v>2768.46</v>
      </c>
      <c r="Q124" t="n">
        <v>3440.96</v>
      </c>
      <c r="R124" t="n">
        <v>463.51</v>
      </c>
      <c r="S124" t="n">
        <v>300.98</v>
      </c>
      <c r="T124" t="n">
        <v>77668.8</v>
      </c>
      <c r="U124" t="n">
        <v>0.65</v>
      </c>
      <c r="V124" t="n">
        <v>0.91</v>
      </c>
      <c r="W124" t="n">
        <v>56.99</v>
      </c>
      <c r="X124" t="n">
        <v>4.59</v>
      </c>
      <c r="Y124" t="n">
        <v>0.5</v>
      </c>
      <c r="Z124" t="n">
        <v>10</v>
      </c>
    </row>
    <row r="125">
      <c r="A125" t="n">
        <v>20</v>
      </c>
      <c r="B125" t="n">
        <v>90</v>
      </c>
      <c r="C125" t="inlineStr">
        <is>
          <t xml:space="preserve">CONCLUIDO	</t>
        </is>
      </c>
      <c r="D125" t="n">
        <v>0.4452</v>
      </c>
      <c r="E125" t="n">
        <v>224.61</v>
      </c>
      <c r="F125" t="n">
        <v>218.82</v>
      </c>
      <c r="G125" t="n">
        <v>138.2</v>
      </c>
      <c r="H125" t="n">
        <v>1.8</v>
      </c>
      <c r="I125" t="n">
        <v>95</v>
      </c>
      <c r="J125" t="n">
        <v>207.45</v>
      </c>
      <c r="K125" t="n">
        <v>52.44</v>
      </c>
      <c r="L125" t="n">
        <v>21</v>
      </c>
      <c r="M125" t="n">
        <v>93</v>
      </c>
      <c r="N125" t="n">
        <v>44</v>
      </c>
      <c r="O125" t="n">
        <v>25818.99</v>
      </c>
      <c r="P125" t="n">
        <v>2755.75</v>
      </c>
      <c r="Q125" t="n">
        <v>3440.93</v>
      </c>
      <c r="R125" t="n">
        <v>453.16</v>
      </c>
      <c r="S125" t="n">
        <v>300.98</v>
      </c>
      <c r="T125" t="n">
        <v>72524.47</v>
      </c>
      <c r="U125" t="n">
        <v>0.66</v>
      </c>
      <c r="V125" t="n">
        <v>0.91</v>
      </c>
      <c r="W125" t="n">
        <v>56.98</v>
      </c>
      <c r="X125" t="n">
        <v>4.29</v>
      </c>
      <c r="Y125" t="n">
        <v>0.5</v>
      </c>
      <c r="Z125" t="n">
        <v>10</v>
      </c>
    </row>
    <row r="126">
      <c r="A126" t="n">
        <v>21</v>
      </c>
      <c r="B126" t="n">
        <v>90</v>
      </c>
      <c r="C126" t="inlineStr">
        <is>
          <t xml:space="preserve">CONCLUIDO	</t>
        </is>
      </c>
      <c r="D126" t="n">
        <v>0.4458</v>
      </c>
      <c r="E126" t="n">
        <v>224.31</v>
      </c>
      <c r="F126" t="n">
        <v>218.65</v>
      </c>
      <c r="G126" t="n">
        <v>144.16</v>
      </c>
      <c r="H126" t="n">
        <v>1.87</v>
      </c>
      <c r="I126" t="n">
        <v>91</v>
      </c>
      <c r="J126" t="n">
        <v>209.05</v>
      </c>
      <c r="K126" t="n">
        <v>52.44</v>
      </c>
      <c r="L126" t="n">
        <v>22</v>
      </c>
      <c r="M126" t="n">
        <v>89</v>
      </c>
      <c r="N126" t="n">
        <v>44.6</v>
      </c>
      <c r="O126" t="n">
        <v>26016.35</v>
      </c>
      <c r="P126" t="n">
        <v>2746.17</v>
      </c>
      <c r="Q126" t="n">
        <v>3441</v>
      </c>
      <c r="R126" t="n">
        <v>447.76</v>
      </c>
      <c r="S126" t="n">
        <v>300.98</v>
      </c>
      <c r="T126" t="n">
        <v>69844.62</v>
      </c>
      <c r="U126" t="n">
        <v>0.67</v>
      </c>
      <c r="V126" t="n">
        <v>0.91</v>
      </c>
      <c r="W126" t="n">
        <v>56.97</v>
      </c>
      <c r="X126" t="n">
        <v>4.12</v>
      </c>
      <c r="Y126" t="n">
        <v>0.5</v>
      </c>
      <c r="Z126" t="n">
        <v>10</v>
      </c>
    </row>
    <row r="127">
      <c r="A127" t="n">
        <v>22</v>
      </c>
      <c r="B127" t="n">
        <v>90</v>
      </c>
      <c r="C127" t="inlineStr">
        <is>
          <t xml:space="preserve">CONCLUIDO	</t>
        </is>
      </c>
      <c r="D127" t="n">
        <v>0.4465</v>
      </c>
      <c r="E127" t="n">
        <v>223.96</v>
      </c>
      <c r="F127" t="n">
        <v>218.45</v>
      </c>
      <c r="G127" t="n">
        <v>150.65</v>
      </c>
      <c r="H127" t="n">
        <v>1.94</v>
      </c>
      <c r="I127" t="n">
        <v>87</v>
      </c>
      <c r="J127" t="n">
        <v>210.65</v>
      </c>
      <c r="K127" t="n">
        <v>52.44</v>
      </c>
      <c r="L127" t="n">
        <v>23</v>
      </c>
      <c r="M127" t="n">
        <v>85</v>
      </c>
      <c r="N127" t="n">
        <v>45.21</v>
      </c>
      <c r="O127" t="n">
        <v>26214.54</v>
      </c>
      <c r="P127" t="n">
        <v>2734.92</v>
      </c>
      <c r="Q127" t="n">
        <v>3440.91</v>
      </c>
      <c r="R127" t="n">
        <v>440.59</v>
      </c>
      <c r="S127" t="n">
        <v>300.98</v>
      </c>
      <c r="T127" t="n">
        <v>66279.69</v>
      </c>
      <c r="U127" t="n">
        <v>0.68</v>
      </c>
      <c r="V127" t="n">
        <v>0.91</v>
      </c>
      <c r="W127" t="n">
        <v>56.97</v>
      </c>
      <c r="X127" t="n">
        <v>3.92</v>
      </c>
      <c r="Y127" t="n">
        <v>0.5</v>
      </c>
      <c r="Z127" t="n">
        <v>10</v>
      </c>
    </row>
    <row r="128">
      <c r="A128" t="n">
        <v>23</v>
      </c>
      <c r="B128" t="n">
        <v>90</v>
      </c>
      <c r="C128" t="inlineStr">
        <is>
          <t xml:space="preserve">CONCLUIDO	</t>
        </is>
      </c>
      <c r="D128" t="n">
        <v>0.4472</v>
      </c>
      <c r="E128" t="n">
        <v>223.62</v>
      </c>
      <c r="F128" t="n">
        <v>218.25</v>
      </c>
      <c r="G128" t="n">
        <v>157.77</v>
      </c>
      <c r="H128" t="n">
        <v>2.01</v>
      </c>
      <c r="I128" t="n">
        <v>83</v>
      </c>
      <c r="J128" t="n">
        <v>212.27</v>
      </c>
      <c r="K128" t="n">
        <v>52.44</v>
      </c>
      <c r="L128" t="n">
        <v>24</v>
      </c>
      <c r="M128" t="n">
        <v>81</v>
      </c>
      <c r="N128" t="n">
        <v>45.82</v>
      </c>
      <c r="O128" t="n">
        <v>26413.56</v>
      </c>
      <c r="P128" t="n">
        <v>2727.91</v>
      </c>
      <c r="Q128" t="n">
        <v>3440.93</v>
      </c>
      <c r="R128" t="n">
        <v>434.23</v>
      </c>
      <c r="S128" t="n">
        <v>300.98</v>
      </c>
      <c r="T128" t="n">
        <v>63118.34</v>
      </c>
      <c r="U128" t="n">
        <v>0.6899999999999999</v>
      </c>
      <c r="V128" t="n">
        <v>0.92</v>
      </c>
      <c r="W128" t="n">
        <v>56.95</v>
      </c>
      <c r="X128" t="n">
        <v>3.72</v>
      </c>
      <c r="Y128" t="n">
        <v>0.5</v>
      </c>
      <c r="Z128" t="n">
        <v>10</v>
      </c>
    </row>
    <row r="129">
      <c r="A129" t="n">
        <v>24</v>
      </c>
      <c r="B129" t="n">
        <v>90</v>
      </c>
      <c r="C129" t="inlineStr">
        <is>
          <t xml:space="preserve">CONCLUIDO	</t>
        </is>
      </c>
      <c r="D129" t="n">
        <v>0.4478</v>
      </c>
      <c r="E129" t="n">
        <v>223.31</v>
      </c>
      <c r="F129" t="n">
        <v>218.08</v>
      </c>
      <c r="G129" t="n">
        <v>165.63</v>
      </c>
      <c r="H129" t="n">
        <v>2.08</v>
      </c>
      <c r="I129" t="n">
        <v>79</v>
      </c>
      <c r="J129" t="n">
        <v>213.89</v>
      </c>
      <c r="K129" t="n">
        <v>52.44</v>
      </c>
      <c r="L129" t="n">
        <v>25</v>
      </c>
      <c r="M129" t="n">
        <v>77</v>
      </c>
      <c r="N129" t="n">
        <v>46.44</v>
      </c>
      <c r="O129" t="n">
        <v>26613.43</v>
      </c>
      <c r="P129" t="n">
        <v>2718.1</v>
      </c>
      <c r="Q129" t="n">
        <v>3440.97</v>
      </c>
      <c r="R129" t="n">
        <v>428.05</v>
      </c>
      <c r="S129" t="n">
        <v>300.98</v>
      </c>
      <c r="T129" t="n">
        <v>60046.72</v>
      </c>
      <c r="U129" t="n">
        <v>0.7</v>
      </c>
      <c r="V129" t="n">
        <v>0.92</v>
      </c>
      <c r="W129" t="n">
        <v>56.95</v>
      </c>
      <c r="X129" t="n">
        <v>3.55</v>
      </c>
      <c r="Y129" t="n">
        <v>0.5</v>
      </c>
      <c r="Z129" t="n">
        <v>10</v>
      </c>
    </row>
    <row r="130">
      <c r="A130" t="n">
        <v>25</v>
      </c>
      <c r="B130" t="n">
        <v>90</v>
      </c>
      <c r="C130" t="inlineStr">
        <is>
          <t xml:space="preserve">CONCLUIDO	</t>
        </is>
      </c>
      <c r="D130" t="n">
        <v>0.4484</v>
      </c>
      <c r="E130" t="n">
        <v>223.03</v>
      </c>
      <c r="F130" t="n">
        <v>217.91</v>
      </c>
      <c r="G130" t="n">
        <v>172.04</v>
      </c>
      <c r="H130" t="n">
        <v>2.14</v>
      </c>
      <c r="I130" t="n">
        <v>76</v>
      </c>
      <c r="J130" t="n">
        <v>215.51</v>
      </c>
      <c r="K130" t="n">
        <v>52.44</v>
      </c>
      <c r="L130" t="n">
        <v>26</v>
      </c>
      <c r="M130" t="n">
        <v>74</v>
      </c>
      <c r="N130" t="n">
        <v>47.07</v>
      </c>
      <c r="O130" t="n">
        <v>26814.17</v>
      </c>
      <c r="P130" t="n">
        <v>2709.61</v>
      </c>
      <c r="Q130" t="n">
        <v>3440.94</v>
      </c>
      <c r="R130" t="n">
        <v>422.65</v>
      </c>
      <c r="S130" t="n">
        <v>300.98</v>
      </c>
      <c r="T130" t="n">
        <v>57360.5</v>
      </c>
      <c r="U130" t="n">
        <v>0.71</v>
      </c>
      <c r="V130" t="n">
        <v>0.92</v>
      </c>
      <c r="W130" t="n">
        <v>56.94</v>
      </c>
      <c r="X130" t="n">
        <v>3.38</v>
      </c>
      <c r="Y130" t="n">
        <v>0.5</v>
      </c>
      <c r="Z130" t="n">
        <v>10</v>
      </c>
    </row>
    <row r="131">
      <c r="A131" t="n">
        <v>26</v>
      </c>
      <c r="B131" t="n">
        <v>90</v>
      </c>
      <c r="C131" t="inlineStr">
        <is>
          <t xml:space="preserve">CONCLUIDO	</t>
        </is>
      </c>
      <c r="D131" t="n">
        <v>0.4488</v>
      </c>
      <c r="E131" t="n">
        <v>222.83</v>
      </c>
      <c r="F131" t="n">
        <v>217.81</v>
      </c>
      <c r="G131" t="n">
        <v>179.02</v>
      </c>
      <c r="H131" t="n">
        <v>2.21</v>
      </c>
      <c r="I131" t="n">
        <v>73</v>
      </c>
      <c r="J131" t="n">
        <v>217.15</v>
      </c>
      <c r="K131" t="n">
        <v>52.44</v>
      </c>
      <c r="L131" t="n">
        <v>27</v>
      </c>
      <c r="M131" t="n">
        <v>71</v>
      </c>
      <c r="N131" t="n">
        <v>47.71</v>
      </c>
      <c r="O131" t="n">
        <v>27015.77</v>
      </c>
      <c r="P131" t="n">
        <v>2701.34</v>
      </c>
      <c r="Q131" t="n">
        <v>3440.94</v>
      </c>
      <c r="R131" t="n">
        <v>418.81</v>
      </c>
      <c r="S131" t="n">
        <v>300.98</v>
      </c>
      <c r="T131" t="n">
        <v>55458.62</v>
      </c>
      <c r="U131" t="n">
        <v>0.72</v>
      </c>
      <c r="V131" t="n">
        <v>0.92</v>
      </c>
      <c r="W131" t="n">
        <v>56.95</v>
      </c>
      <c r="X131" t="n">
        <v>3.28</v>
      </c>
      <c r="Y131" t="n">
        <v>0.5</v>
      </c>
      <c r="Z131" t="n">
        <v>10</v>
      </c>
    </row>
    <row r="132">
      <c r="A132" t="n">
        <v>27</v>
      </c>
      <c r="B132" t="n">
        <v>90</v>
      </c>
      <c r="C132" t="inlineStr">
        <is>
          <t xml:space="preserve">CONCLUIDO	</t>
        </is>
      </c>
      <c r="D132" t="n">
        <v>0.4493</v>
      </c>
      <c r="E132" t="n">
        <v>222.57</v>
      </c>
      <c r="F132" t="n">
        <v>217.66</v>
      </c>
      <c r="G132" t="n">
        <v>186.57</v>
      </c>
      <c r="H132" t="n">
        <v>2.27</v>
      </c>
      <c r="I132" t="n">
        <v>70</v>
      </c>
      <c r="J132" t="n">
        <v>218.79</v>
      </c>
      <c r="K132" t="n">
        <v>52.44</v>
      </c>
      <c r="L132" t="n">
        <v>28</v>
      </c>
      <c r="M132" t="n">
        <v>68</v>
      </c>
      <c r="N132" t="n">
        <v>48.35</v>
      </c>
      <c r="O132" t="n">
        <v>27218.26</v>
      </c>
      <c r="P132" t="n">
        <v>2692.12</v>
      </c>
      <c r="Q132" t="n">
        <v>3440.91</v>
      </c>
      <c r="R132" t="n">
        <v>414.37</v>
      </c>
      <c r="S132" t="n">
        <v>300.98</v>
      </c>
      <c r="T132" t="n">
        <v>53251.93</v>
      </c>
      <c r="U132" t="n">
        <v>0.73</v>
      </c>
      <c r="V132" t="n">
        <v>0.92</v>
      </c>
      <c r="W132" t="n">
        <v>56.94</v>
      </c>
      <c r="X132" t="n">
        <v>3.14</v>
      </c>
      <c r="Y132" t="n">
        <v>0.5</v>
      </c>
      <c r="Z132" t="n">
        <v>10</v>
      </c>
    </row>
    <row r="133">
      <c r="A133" t="n">
        <v>28</v>
      </c>
      <c r="B133" t="n">
        <v>90</v>
      </c>
      <c r="C133" t="inlineStr">
        <is>
          <t xml:space="preserve">CONCLUIDO	</t>
        </is>
      </c>
      <c r="D133" t="n">
        <v>0.4496</v>
      </c>
      <c r="E133" t="n">
        <v>222.44</v>
      </c>
      <c r="F133" t="n">
        <v>217.6</v>
      </c>
      <c r="G133" t="n">
        <v>192</v>
      </c>
      <c r="H133" t="n">
        <v>2.34</v>
      </c>
      <c r="I133" t="n">
        <v>68</v>
      </c>
      <c r="J133" t="n">
        <v>220.44</v>
      </c>
      <c r="K133" t="n">
        <v>52.44</v>
      </c>
      <c r="L133" t="n">
        <v>29</v>
      </c>
      <c r="M133" t="n">
        <v>66</v>
      </c>
      <c r="N133" t="n">
        <v>49</v>
      </c>
      <c r="O133" t="n">
        <v>27421.64</v>
      </c>
      <c r="P133" t="n">
        <v>2684.7</v>
      </c>
      <c r="Q133" t="n">
        <v>3440.91</v>
      </c>
      <c r="R133" t="n">
        <v>411.95</v>
      </c>
      <c r="S133" t="n">
        <v>300.98</v>
      </c>
      <c r="T133" t="n">
        <v>52050.69</v>
      </c>
      <c r="U133" t="n">
        <v>0.73</v>
      </c>
      <c r="V133" t="n">
        <v>0.92</v>
      </c>
      <c r="W133" t="n">
        <v>56.94</v>
      </c>
      <c r="X133" t="n">
        <v>3.07</v>
      </c>
      <c r="Y133" t="n">
        <v>0.5</v>
      </c>
      <c r="Z133" t="n">
        <v>10</v>
      </c>
    </row>
    <row r="134">
      <c r="A134" t="n">
        <v>29</v>
      </c>
      <c r="B134" t="n">
        <v>90</v>
      </c>
      <c r="C134" t="inlineStr">
        <is>
          <t xml:space="preserve">CONCLUIDO	</t>
        </is>
      </c>
      <c r="D134" t="n">
        <v>0.4501</v>
      </c>
      <c r="E134" t="n">
        <v>222.16</v>
      </c>
      <c r="F134" t="n">
        <v>217.43</v>
      </c>
      <c r="G134" t="n">
        <v>200.7</v>
      </c>
      <c r="H134" t="n">
        <v>2.4</v>
      </c>
      <c r="I134" t="n">
        <v>65</v>
      </c>
      <c r="J134" t="n">
        <v>222.1</v>
      </c>
      <c r="K134" t="n">
        <v>52.44</v>
      </c>
      <c r="L134" t="n">
        <v>30</v>
      </c>
      <c r="M134" t="n">
        <v>63</v>
      </c>
      <c r="N134" t="n">
        <v>49.65</v>
      </c>
      <c r="O134" t="n">
        <v>27625.93</v>
      </c>
      <c r="P134" t="n">
        <v>2676.44</v>
      </c>
      <c r="Q134" t="n">
        <v>3440.92</v>
      </c>
      <c r="R134" t="n">
        <v>406.26</v>
      </c>
      <c r="S134" t="n">
        <v>300.98</v>
      </c>
      <c r="T134" t="n">
        <v>49224.61</v>
      </c>
      <c r="U134" t="n">
        <v>0.74</v>
      </c>
      <c r="V134" t="n">
        <v>0.92</v>
      </c>
      <c r="W134" t="n">
        <v>56.93</v>
      </c>
      <c r="X134" t="n">
        <v>2.9</v>
      </c>
      <c r="Y134" t="n">
        <v>0.5</v>
      </c>
      <c r="Z134" t="n">
        <v>10</v>
      </c>
    </row>
    <row r="135">
      <c r="A135" t="n">
        <v>30</v>
      </c>
      <c r="B135" t="n">
        <v>90</v>
      </c>
      <c r="C135" t="inlineStr">
        <is>
          <t xml:space="preserve">CONCLUIDO	</t>
        </is>
      </c>
      <c r="D135" t="n">
        <v>0.4504</v>
      </c>
      <c r="E135" t="n">
        <v>222.03</v>
      </c>
      <c r="F135" t="n">
        <v>217.36</v>
      </c>
      <c r="G135" t="n">
        <v>207.01</v>
      </c>
      <c r="H135" t="n">
        <v>2.46</v>
      </c>
      <c r="I135" t="n">
        <v>63</v>
      </c>
      <c r="J135" t="n">
        <v>223.76</v>
      </c>
      <c r="K135" t="n">
        <v>52.44</v>
      </c>
      <c r="L135" t="n">
        <v>31</v>
      </c>
      <c r="M135" t="n">
        <v>61</v>
      </c>
      <c r="N135" t="n">
        <v>50.32</v>
      </c>
      <c r="O135" t="n">
        <v>27831.27</v>
      </c>
      <c r="P135" t="n">
        <v>2671.08</v>
      </c>
      <c r="Q135" t="n">
        <v>3440.91</v>
      </c>
      <c r="R135" t="n">
        <v>403.94</v>
      </c>
      <c r="S135" t="n">
        <v>300.98</v>
      </c>
      <c r="T135" t="n">
        <v>48070.67</v>
      </c>
      <c r="U135" t="n">
        <v>0.75</v>
      </c>
      <c r="V135" t="n">
        <v>0.92</v>
      </c>
      <c r="W135" t="n">
        <v>56.93</v>
      </c>
      <c r="X135" t="n">
        <v>2.84</v>
      </c>
      <c r="Y135" t="n">
        <v>0.5</v>
      </c>
      <c r="Z135" t="n">
        <v>10</v>
      </c>
    </row>
    <row r="136">
      <c r="A136" t="n">
        <v>31</v>
      </c>
      <c r="B136" t="n">
        <v>90</v>
      </c>
      <c r="C136" t="inlineStr">
        <is>
          <t xml:space="preserve">CONCLUIDO	</t>
        </is>
      </c>
      <c r="D136" t="n">
        <v>0.4508</v>
      </c>
      <c r="E136" t="n">
        <v>221.85</v>
      </c>
      <c r="F136" t="n">
        <v>217.26</v>
      </c>
      <c r="G136" t="n">
        <v>213.7</v>
      </c>
      <c r="H136" t="n">
        <v>2.52</v>
      </c>
      <c r="I136" t="n">
        <v>61</v>
      </c>
      <c r="J136" t="n">
        <v>225.43</v>
      </c>
      <c r="K136" t="n">
        <v>52.44</v>
      </c>
      <c r="L136" t="n">
        <v>32</v>
      </c>
      <c r="M136" t="n">
        <v>59</v>
      </c>
      <c r="N136" t="n">
        <v>50.99</v>
      </c>
      <c r="O136" t="n">
        <v>28037.42</v>
      </c>
      <c r="P136" t="n">
        <v>2663.25</v>
      </c>
      <c r="Q136" t="n">
        <v>3440.96</v>
      </c>
      <c r="R136" t="n">
        <v>400.67</v>
      </c>
      <c r="S136" t="n">
        <v>300.98</v>
      </c>
      <c r="T136" t="n">
        <v>46448.2</v>
      </c>
      <c r="U136" t="n">
        <v>0.75</v>
      </c>
      <c r="V136" t="n">
        <v>0.92</v>
      </c>
      <c r="W136" t="n">
        <v>56.92</v>
      </c>
      <c r="X136" t="n">
        <v>2.73</v>
      </c>
      <c r="Y136" t="n">
        <v>0.5</v>
      </c>
      <c r="Z136" t="n">
        <v>10</v>
      </c>
    </row>
    <row r="137">
      <c r="A137" t="n">
        <v>32</v>
      </c>
      <c r="B137" t="n">
        <v>90</v>
      </c>
      <c r="C137" t="inlineStr">
        <is>
          <t xml:space="preserve">CONCLUIDO	</t>
        </is>
      </c>
      <c r="D137" t="n">
        <v>0.4511</v>
      </c>
      <c r="E137" t="n">
        <v>221.68</v>
      </c>
      <c r="F137" t="n">
        <v>217.16</v>
      </c>
      <c r="G137" t="n">
        <v>220.84</v>
      </c>
      <c r="H137" t="n">
        <v>2.58</v>
      </c>
      <c r="I137" t="n">
        <v>59</v>
      </c>
      <c r="J137" t="n">
        <v>227.11</v>
      </c>
      <c r="K137" t="n">
        <v>52.44</v>
      </c>
      <c r="L137" t="n">
        <v>33</v>
      </c>
      <c r="M137" t="n">
        <v>57</v>
      </c>
      <c r="N137" t="n">
        <v>51.67</v>
      </c>
      <c r="O137" t="n">
        <v>28244.51</v>
      </c>
      <c r="P137" t="n">
        <v>2655.38</v>
      </c>
      <c r="Q137" t="n">
        <v>3440.9</v>
      </c>
      <c r="R137" t="n">
        <v>396.97</v>
      </c>
      <c r="S137" t="n">
        <v>300.98</v>
      </c>
      <c r="T137" t="n">
        <v>44607.05</v>
      </c>
      <c r="U137" t="n">
        <v>0.76</v>
      </c>
      <c r="V137" t="n">
        <v>0.92</v>
      </c>
      <c r="W137" t="n">
        <v>56.93</v>
      </c>
      <c r="X137" t="n">
        <v>2.64</v>
      </c>
      <c r="Y137" t="n">
        <v>0.5</v>
      </c>
      <c r="Z137" t="n">
        <v>10</v>
      </c>
    </row>
    <row r="138">
      <c r="A138" t="n">
        <v>33</v>
      </c>
      <c r="B138" t="n">
        <v>90</v>
      </c>
      <c r="C138" t="inlineStr">
        <is>
          <t xml:space="preserve">CONCLUIDO	</t>
        </is>
      </c>
      <c r="D138" t="n">
        <v>0.4515</v>
      </c>
      <c r="E138" t="n">
        <v>221.51</v>
      </c>
      <c r="F138" t="n">
        <v>217.06</v>
      </c>
      <c r="G138" t="n">
        <v>228.48</v>
      </c>
      <c r="H138" t="n">
        <v>2.64</v>
      </c>
      <c r="I138" t="n">
        <v>57</v>
      </c>
      <c r="J138" t="n">
        <v>228.8</v>
      </c>
      <c r="K138" t="n">
        <v>52.44</v>
      </c>
      <c r="L138" t="n">
        <v>34</v>
      </c>
      <c r="M138" t="n">
        <v>55</v>
      </c>
      <c r="N138" t="n">
        <v>52.36</v>
      </c>
      <c r="O138" t="n">
        <v>28452.56</v>
      </c>
      <c r="P138" t="n">
        <v>2647.9</v>
      </c>
      <c r="Q138" t="n">
        <v>3440.94</v>
      </c>
      <c r="R138" t="n">
        <v>394.02</v>
      </c>
      <c r="S138" t="n">
        <v>300.98</v>
      </c>
      <c r="T138" t="n">
        <v>43142.77</v>
      </c>
      <c r="U138" t="n">
        <v>0.76</v>
      </c>
      <c r="V138" t="n">
        <v>0.92</v>
      </c>
      <c r="W138" t="n">
        <v>56.91</v>
      </c>
      <c r="X138" t="n">
        <v>2.53</v>
      </c>
      <c r="Y138" t="n">
        <v>0.5</v>
      </c>
      <c r="Z138" t="n">
        <v>10</v>
      </c>
    </row>
    <row r="139">
      <c r="A139" t="n">
        <v>34</v>
      </c>
      <c r="B139" t="n">
        <v>90</v>
      </c>
      <c r="C139" t="inlineStr">
        <is>
          <t xml:space="preserve">CONCLUIDO	</t>
        </is>
      </c>
      <c r="D139" t="n">
        <v>0.4517</v>
      </c>
      <c r="E139" t="n">
        <v>221.37</v>
      </c>
      <c r="F139" t="n">
        <v>216.99</v>
      </c>
      <c r="G139" t="n">
        <v>236.72</v>
      </c>
      <c r="H139" t="n">
        <v>2.7</v>
      </c>
      <c r="I139" t="n">
        <v>55</v>
      </c>
      <c r="J139" t="n">
        <v>230.49</v>
      </c>
      <c r="K139" t="n">
        <v>52.44</v>
      </c>
      <c r="L139" t="n">
        <v>35</v>
      </c>
      <c r="M139" t="n">
        <v>53</v>
      </c>
      <c r="N139" t="n">
        <v>53.05</v>
      </c>
      <c r="O139" t="n">
        <v>28661.58</v>
      </c>
      <c r="P139" t="n">
        <v>2638.85</v>
      </c>
      <c r="Q139" t="n">
        <v>3440.91</v>
      </c>
      <c r="R139" t="n">
        <v>391.28</v>
      </c>
      <c r="S139" t="n">
        <v>300.98</v>
      </c>
      <c r="T139" t="n">
        <v>41783.1</v>
      </c>
      <c r="U139" t="n">
        <v>0.77</v>
      </c>
      <c r="V139" t="n">
        <v>0.92</v>
      </c>
      <c r="W139" t="n">
        <v>56.92</v>
      </c>
      <c r="X139" t="n">
        <v>2.47</v>
      </c>
      <c r="Y139" t="n">
        <v>0.5</v>
      </c>
      <c r="Z139" t="n">
        <v>10</v>
      </c>
    </row>
    <row r="140">
      <c r="A140" t="n">
        <v>35</v>
      </c>
      <c r="B140" t="n">
        <v>90</v>
      </c>
      <c r="C140" t="inlineStr">
        <is>
          <t xml:space="preserve">CONCLUIDO	</t>
        </is>
      </c>
      <c r="D140" t="n">
        <v>0.4519</v>
      </c>
      <c r="E140" t="n">
        <v>221.28</v>
      </c>
      <c r="F140" t="n">
        <v>216.94</v>
      </c>
      <c r="G140" t="n">
        <v>241.04</v>
      </c>
      <c r="H140" t="n">
        <v>2.76</v>
      </c>
      <c r="I140" t="n">
        <v>54</v>
      </c>
      <c r="J140" t="n">
        <v>232.2</v>
      </c>
      <c r="K140" t="n">
        <v>52.44</v>
      </c>
      <c r="L140" t="n">
        <v>36</v>
      </c>
      <c r="M140" t="n">
        <v>52</v>
      </c>
      <c r="N140" t="n">
        <v>53.75</v>
      </c>
      <c r="O140" t="n">
        <v>28871.58</v>
      </c>
      <c r="P140" t="n">
        <v>2632.74</v>
      </c>
      <c r="Q140" t="n">
        <v>3440.94</v>
      </c>
      <c r="R140" t="n">
        <v>389.84</v>
      </c>
      <c r="S140" t="n">
        <v>300.98</v>
      </c>
      <c r="T140" t="n">
        <v>41068.79</v>
      </c>
      <c r="U140" t="n">
        <v>0.77</v>
      </c>
      <c r="V140" t="n">
        <v>0.92</v>
      </c>
      <c r="W140" t="n">
        <v>56.91</v>
      </c>
      <c r="X140" t="n">
        <v>2.41</v>
      </c>
      <c r="Y140" t="n">
        <v>0.5</v>
      </c>
      <c r="Z140" t="n">
        <v>10</v>
      </c>
    </row>
    <row r="141">
      <c r="A141" t="n">
        <v>36</v>
      </c>
      <c r="B141" t="n">
        <v>90</v>
      </c>
      <c r="C141" t="inlineStr">
        <is>
          <t xml:space="preserve">CONCLUIDO	</t>
        </is>
      </c>
      <c r="D141" t="n">
        <v>0.4523</v>
      </c>
      <c r="E141" t="n">
        <v>221.1</v>
      </c>
      <c r="F141" t="n">
        <v>216.83</v>
      </c>
      <c r="G141" t="n">
        <v>250.19</v>
      </c>
      <c r="H141" t="n">
        <v>2.81</v>
      </c>
      <c r="I141" t="n">
        <v>52</v>
      </c>
      <c r="J141" t="n">
        <v>233.91</v>
      </c>
      <c r="K141" t="n">
        <v>52.44</v>
      </c>
      <c r="L141" t="n">
        <v>37</v>
      </c>
      <c r="M141" t="n">
        <v>50</v>
      </c>
      <c r="N141" t="n">
        <v>54.46</v>
      </c>
      <c r="O141" t="n">
        <v>29082.59</v>
      </c>
      <c r="P141" t="n">
        <v>2628.89</v>
      </c>
      <c r="Q141" t="n">
        <v>3440.93</v>
      </c>
      <c r="R141" t="n">
        <v>386.29</v>
      </c>
      <c r="S141" t="n">
        <v>300.98</v>
      </c>
      <c r="T141" t="n">
        <v>39304.4</v>
      </c>
      <c r="U141" t="n">
        <v>0.78</v>
      </c>
      <c r="V141" t="n">
        <v>0.92</v>
      </c>
      <c r="W141" t="n">
        <v>56.9</v>
      </c>
      <c r="X141" t="n">
        <v>2.3</v>
      </c>
      <c r="Y141" t="n">
        <v>0.5</v>
      </c>
      <c r="Z141" t="n">
        <v>10</v>
      </c>
    </row>
    <row r="142">
      <c r="A142" t="n">
        <v>37</v>
      </c>
      <c r="B142" t="n">
        <v>90</v>
      </c>
      <c r="C142" t="inlineStr">
        <is>
          <t xml:space="preserve">CONCLUIDO	</t>
        </is>
      </c>
      <c r="D142" t="n">
        <v>0.4524</v>
      </c>
      <c r="E142" t="n">
        <v>221.04</v>
      </c>
      <c r="F142" t="n">
        <v>216.81</v>
      </c>
      <c r="G142" t="n">
        <v>255.07</v>
      </c>
      <c r="H142" t="n">
        <v>2.87</v>
      </c>
      <c r="I142" t="n">
        <v>51</v>
      </c>
      <c r="J142" t="n">
        <v>235.63</v>
      </c>
      <c r="K142" t="n">
        <v>52.44</v>
      </c>
      <c r="L142" t="n">
        <v>38</v>
      </c>
      <c r="M142" t="n">
        <v>49</v>
      </c>
      <c r="N142" t="n">
        <v>55.18</v>
      </c>
      <c r="O142" t="n">
        <v>29294.6</v>
      </c>
      <c r="P142" t="n">
        <v>2616.24</v>
      </c>
      <c r="Q142" t="n">
        <v>3440.9</v>
      </c>
      <c r="R142" t="n">
        <v>385.46</v>
      </c>
      <c r="S142" t="n">
        <v>300.98</v>
      </c>
      <c r="T142" t="n">
        <v>38891.72</v>
      </c>
      <c r="U142" t="n">
        <v>0.78</v>
      </c>
      <c r="V142" t="n">
        <v>0.92</v>
      </c>
      <c r="W142" t="n">
        <v>56.91</v>
      </c>
      <c r="X142" t="n">
        <v>2.28</v>
      </c>
      <c r="Y142" t="n">
        <v>0.5</v>
      </c>
      <c r="Z142" t="n">
        <v>10</v>
      </c>
    </row>
    <row r="143">
      <c r="A143" t="n">
        <v>38</v>
      </c>
      <c r="B143" t="n">
        <v>90</v>
      </c>
      <c r="C143" t="inlineStr">
        <is>
          <t xml:space="preserve">CONCLUIDO	</t>
        </is>
      </c>
      <c r="D143" t="n">
        <v>0.4527</v>
      </c>
      <c r="E143" t="n">
        <v>220.91</v>
      </c>
      <c r="F143" t="n">
        <v>216.74</v>
      </c>
      <c r="G143" t="n">
        <v>265.4</v>
      </c>
      <c r="H143" t="n">
        <v>2.92</v>
      </c>
      <c r="I143" t="n">
        <v>49</v>
      </c>
      <c r="J143" t="n">
        <v>237.35</v>
      </c>
      <c r="K143" t="n">
        <v>52.44</v>
      </c>
      <c r="L143" t="n">
        <v>39</v>
      </c>
      <c r="M143" t="n">
        <v>47</v>
      </c>
      <c r="N143" t="n">
        <v>55.91</v>
      </c>
      <c r="O143" t="n">
        <v>29507.65</v>
      </c>
      <c r="P143" t="n">
        <v>2614.06</v>
      </c>
      <c r="Q143" t="n">
        <v>3440.94</v>
      </c>
      <c r="R143" t="n">
        <v>383.09</v>
      </c>
      <c r="S143" t="n">
        <v>300.98</v>
      </c>
      <c r="T143" t="n">
        <v>37715.76</v>
      </c>
      <c r="U143" t="n">
        <v>0.79</v>
      </c>
      <c r="V143" t="n">
        <v>0.92</v>
      </c>
      <c r="W143" t="n">
        <v>56.91</v>
      </c>
      <c r="X143" t="n">
        <v>2.22</v>
      </c>
      <c r="Y143" t="n">
        <v>0.5</v>
      </c>
      <c r="Z143" t="n">
        <v>10</v>
      </c>
    </row>
    <row r="144">
      <c r="A144" t="n">
        <v>39</v>
      </c>
      <c r="B144" t="n">
        <v>90</v>
      </c>
      <c r="C144" t="inlineStr">
        <is>
          <t xml:space="preserve">CONCLUIDO	</t>
        </is>
      </c>
      <c r="D144" t="n">
        <v>0.4529</v>
      </c>
      <c r="E144" t="n">
        <v>220.81</v>
      </c>
      <c r="F144" t="n">
        <v>216.69</v>
      </c>
      <c r="G144" t="n">
        <v>270.86</v>
      </c>
      <c r="H144" t="n">
        <v>2.98</v>
      </c>
      <c r="I144" t="n">
        <v>48</v>
      </c>
      <c r="J144" t="n">
        <v>239.09</v>
      </c>
      <c r="K144" t="n">
        <v>52.44</v>
      </c>
      <c r="L144" t="n">
        <v>40</v>
      </c>
      <c r="M144" t="n">
        <v>46</v>
      </c>
      <c r="N144" t="n">
        <v>56.65</v>
      </c>
      <c r="O144" t="n">
        <v>29721.73</v>
      </c>
      <c r="P144" t="n">
        <v>2606.36</v>
      </c>
      <c r="Q144" t="n">
        <v>3440.94</v>
      </c>
      <c r="R144" t="n">
        <v>380.92</v>
      </c>
      <c r="S144" t="n">
        <v>300.98</v>
      </c>
      <c r="T144" t="n">
        <v>36637.59</v>
      </c>
      <c r="U144" t="n">
        <v>0.79</v>
      </c>
      <c r="V144" t="n">
        <v>0.92</v>
      </c>
      <c r="W144" t="n">
        <v>56.91</v>
      </c>
      <c r="X144" t="n">
        <v>2.16</v>
      </c>
      <c r="Y144" t="n">
        <v>0.5</v>
      </c>
      <c r="Z144" t="n">
        <v>10</v>
      </c>
    </row>
    <row r="145">
      <c r="A145" t="n">
        <v>0</v>
      </c>
      <c r="B145" t="n">
        <v>10</v>
      </c>
      <c r="C145" t="inlineStr">
        <is>
          <t xml:space="preserve">CONCLUIDO	</t>
        </is>
      </c>
      <c r="D145" t="n">
        <v>0.4049</v>
      </c>
      <c r="E145" t="n">
        <v>246.99</v>
      </c>
      <c r="F145" t="n">
        <v>239.37</v>
      </c>
      <c r="G145" t="n">
        <v>26.7</v>
      </c>
      <c r="H145" t="n">
        <v>0.64</v>
      </c>
      <c r="I145" t="n">
        <v>538</v>
      </c>
      <c r="J145" t="n">
        <v>26.11</v>
      </c>
      <c r="K145" t="n">
        <v>12.1</v>
      </c>
      <c r="L145" t="n">
        <v>1</v>
      </c>
      <c r="M145" t="n">
        <v>536</v>
      </c>
      <c r="N145" t="n">
        <v>3.01</v>
      </c>
      <c r="O145" t="n">
        <v>3454.41</v>
      </c>
      <c r="P145" t="n">
        <v>744.85</v>
      </c>
      <c r="Q145" t="n">
        <v>3441.57</v>
      </c>
      <c r="R145" t="n">
        <v>1149.23</v>
      </c>
      <c r="S145" t="n">
        <v>300.98</v>
      </c>
      <c r="T145" t="n">
        <v>418343.34</v>
      </c>
      <c r="U145" t="n">
        <v>0.26</v>
      </c>
      <c r="V145" t="n">
        <v>0.83</v>
      </c>
      <c r="W145" t="n">
        <v>57.69</v>
      </c>
      <c r="X145" t="n">
        <v>24.82</v>
      </c>
      <c r="Y145" t="n">
        <v>0.5</v>
      </c>
      <c r="Z145" t="n">
        <v>10</v>
      </c>
    </row>
    <row r="146">
      <c r="A146" t="n">
        <v>1</v>
      </c>
      <c r="B146" t="n">
        <v>10</v>
      </c>
      <c r="C146" t="inlineStr">
        <is>
          <t xml:space="preserve">CONCLUIDO	</t>
        </is>
      </c>
      <c r="D146" t="n">
        <v>0.4234</v>
      </c>
      <c r="E146" t="n">
        <v>236.16</v>
      </c>
      <c r="F146" t="n">
        <v>230.67</v>
      </c>
      <c r="G146" t="n">
        <v>40</v>
      </c>
      <c r="H146" t="n">
        <v>1.23</v>
      </c>
      <c r="I146" t="n">
        <v>346</v>
      </c>
      <c r="J146" t="n">
        <v>27.2</v>
      </c>
      <c r="K146" t="n">
        <v>12.1</v>
      </c>
      <c r="L146" t="n">
        <v>2</v>
      </c>
      <c r="M146" t="n">
        <v>0</v>
      </c>
      <c r="N146" t="n">
        <v>3.1</v>
      </c>
      <c r="O146" t="n">
        <v>3588.35</v>
      </c>
      <c r="P146" t="n">
        <v>684.7</v>
      </c>
      <c r="Q146" t="n">
        <v>3442.02</v>
      </c>
      <c r="R146" t="n">
        <v>836.78</v>
      </c>
      <c r="S146" t="n">
        <v>300.98</v>
      </c>
      <c r="T146" t="n">
        <v>263079.16</v>
      </c>
      <c r="U146" t="n">
        <v>0.36</v>
      </c>
      <c r="V146" t="n">
        <v>0.87</v>
      </c>
      <c r="W146" t="n">
        <v>57.88</v>
      </c>
      <c r="X146" t="n">
        <v>16.12</v>
      </c>
      <c r="Y146" t="n">
        <v>0.5</v>
      </c>
      <c r="Z146" t="n">
        <v>10</v>
      </c>
    </row>
    <row r="147">
      <c r="A147" t="n">
        <v>0</v>
      </c>
      <c r="B147" t="n">
        <v>45</v>
      </c>
      <c r="C147" t="inlineStr">
        <is>
          <t xml:space="preserve">CONCLUIDO	</t>
        </is>
      </c>
      <c r="D147" t="n">
        <v>0.2793</v>
      </c>
      <c r="E147" t="n">
        <v>357.99</v>
      </c>
      <c r="F147" t="n">
        <v>313.6</v>
      </c>
      <c r="G147" t="n">
        <v>9.119999999999999</v>
      </c>
      <c r="H147" t="n">
        <v>0.18</v>
      </c>
      <c r="I147" t="n">
        <v>2063</v>
      </c>
      <c r="J147" t="n">
        <v>98.70999999999999</v>
      </c>
      <c r="K147" t="n">
        <v>39.72</v>
      </c>
      <c r="L147" t="n">
        <v>1</v>
      </c>
      <c r="M147" t="n">
        <v>2061</v>
      </c>
      <c r="N147" t="n">
        <v>12.99</v>
      </c>
      <c r="O147" t="n">
        <v>12407.75</v>
      </c>
      <c r="P147" t="n">
        <v>2831.62</v>
      </c>
      <c r="Q147" t="n">
        <v>3443.68</v>
      </c>
      <c r="R147" t="n">
        <v>3666.9</v>
      </c>
      <c r="S147" t="n">
        <v>300.98</v>
      </c>
      <c r="T147" t="n">
        <v>1669553.12</v>
      </c>
      <c r="U147" t="n">
        <v>0.08</v>
      </c>
      <c r="V147" t="n">
        <v>0.64</v>
      </c>
      <c r="W147" t="n">
        <v>60.2</v>
      </c>
      <c r="X147" t="n">
        <v>98.97</v>
      </c>
      <c r="Y147" t="n">
        <v>0.5</v>
      </c>
      <c r="Z147" t="n">
        <v>10</v>
      </c>
    </row>
    <row r="148">
      <c r="A148" t="n">
        <v>1</v>
      </c>
      <c r="B148" t="n">
        <v>45</v>
      </c>
      <c r="C148" t="inlineStr">
        <is>
          <t xml:space="preserve">CONCLUIDO	</t>
        </is>
      </c>
      <c r="D148" t="n">
        <v>0.3687</v>
      </c>
      <c r="E148" t="n">
        <v>271.2</v>
      </c>
      <c r="F148" t="n">
        <v>252.44</v>
      </c>
      <c r="G148" t="n">
        <v>18.56</v>
      </c>
      <c r="H148" t="n">
        <v>0.35</v>
      </c>
      <c r="I148" t="n">
        <v>816</v>
      </c>
      <c r="J148" t="n">
        <v>99.95</v>
      </c>
      <c r="K148" t="n">
        <v>39.72</v>
      </c>
      <c r="L148" t="n">
        <v>2</v>
      </c>
      <c r="M148" t="n">
        <v>814</v>
      </c>
      <c r="N148" t="n">
        <v>13.24</v>
      </c>
      <c r="O148" t="n">
        <v>12561.45</v>
      </c>
      <c r="P148" t="n">
        <v>2261</v>
      </c>
      <c r="Q148" t="n">
        <v>3441.95</v>
      </c>
      <c r="R148" t="n">
        <v>1590.35</v>
      </c>
      <c r="S148" t="n">
        <v>300.98</v>
      </c>
      <c r="T148" t="n">
        <v>637514.62</v>
      </c>
      <c r="U148" t="n">
        <v>0.19</v>
      </c>
      <c r="V148" t="n">
        <v>0.79</v>
      </c>
      <c r="W148" t="n">
        <v>58.18</v>
      </c>
      <c r="X148" t="n">
        <v>37.88</v>
      </c>
      <c r="Y148" t="n">
        <v>0.5</v>
      </c>
      <c r="Z148" t="n">
        <v>10</v>
      </c>
    </row>
    <row r="149">
      <c r="A149" t="n">
        <v>2</v>
      </c>
      <c r="B149" t="n">
        <v>45</v>
      </c>
      <c r="C149" t="inlineStr">
        <is>
          <t xml:space="preserve">CONCLUIDO	</t>
        </is>
      </c>
      <c r="D149" t="n">
        <v>0.3995</v>
      </c>
      <c r="E149" t="n">
        <v>250.31</v>
      </c>
      <c r="F149" t="n">
        <v>237.9</v>
      </c>
      <c r="G149" t="n">
        <v>28.15</v>
      </c>
      <c r="H149" t="n">
        <v>0.52</v>
      </c>
      <c r="I149" t="n">
        <v>507</v>
      </c>
      <c r="J149" t="n">
        <v>101.2</v>
      </c>
      <c r="K149" t="n">
        <v>39.72</v>
      </c>
      <c r="L149" t="n">
        <v>3</v>
      </c>
      <c r="M149" t="n">
        <v>505</v>
      </c>
      <c r="N149" t="n">
        <v>13.49</v>
      </c>
      <c r="O149" t="n">
        <v>12715.54</v>
      </c>
      <c r="P149" t="n">
        <v>2109.77</v>
      </c>
      <c r="Q149" t="n">
        <v>3441.62</v>
      </c>
      <c r="R149" t="n">
        <v>1098.58</v>
      </c>
      <c r="S149" t="n">
        <v>300.98</v>
      </c>
      <c r="T149" t="n">
        <v>393174.47</v>
      </c>
      <c r="U149" t="n">
        <v>0.27</v>
      </c>
      <c r="V149" t="n">
        <v>0.84</v>
      </c>
      <c r="W149" t="n">
        <v>57.65</v>
      </c>
      <c r="X149" t="n">
        <v>23.34</v>
      </c>
      <c r="Y149" t="n">
        <v>0.5</v>
      </c>
      <c r="Z149" t="n">
        <v>10</v>
      </c>
    </row>
    <row r="150">
      <c r="A150" t="n">
        <v>3</v>
      </c>
      <c r="B150" t="n">
        <v>45</v>
      </c>
      <c r="C150" t="inlineStr">
        <is>
          <t xml:space="preserve">CONCLUIDO	</t>
        </is>
      </c>
      <c r="D150" t="n">
        <v>0.4153</v>
      </c>
      <c r="E150" t="n">
        <v>240.8</v>
      </c>
      <c r="F150" t="n">
        <v>231.29</v>
      </c>
      <c r="G150" t="n">
        <v>37.92</v>
      </c>
      <c r="H150" t="n">
        <v>0.6899999999999999</v>
      </c>
      <c r="I150" t="n">
        <v>366</v>
      </c>
      <c r="J150" t="n">
        <v>102.45</v>
      </c>
      <c r="K150" t="n">
        <v>39.72</v>
      </c>
      <c r="L150" t="n">
        <v>4</v>
      </c>
      <c r="M150" t="n">
        <v>364</v>
      </c>
      <c r="N150" t="n">
        <v>13.74</v>
      </c>
      <c r="O150" t="n">
        <v>12870.03</v>
      </c>
      <c r="P150" t="n">
        <v>2030.08</v>
      </c>
      <c r="Q150" t="n">
        <v>3441.34</v>
      </c>
      <c r="R150" t="n">
        <v>874.48</v>
      </c>
      <c r="S150" t="n">
        <v>300.98</v>
      </c>
      <c r="T150" t="n">
        <v>281828.62</v>
      </c>
      <c r="U150" t="n">
        <v>0.34</v>
      </c>
      <c r="V150" t="n">
        <v>0.86</v>
      </c>
      <c r="W150" t="n">
        <v>57.43</v>
      </c>
      <c r="X150" t="n">
        <v>16.75</v>
      </c>
      <c r="Y150" t="n">
        <v>0.5</v>
      </c>
      <c r="Z150" t="n">
        <v>10</v>
      </c>
    </row>
    <row r="151">
      <c r="A151" t="n">
        <v>4</v>
      </c>
      <c r="B151" t="n">
        <v>45</v>
      </c>
      <c r="C151" t="inlineStr">
        <is>
          <t xml:space="preserve">CONCLUIDO	</t>
        </is>
      </c>
      <c r="D151" t="n">
        <v>0.4247</v>
      </c>
      <c r="E151" t="n">
        <v>235.44</v>
      </c>
      <c r="F151" t="n">
        <v>227.6</v>
      </c>
      <c r="G151" t="n">
        <v>47.92</v>
      </c>
      <c r="H151" t="n">
        <v>0.85</v>
      </c>
      <c r="I151" t="n">
        <v>285</v>
      </c>
      <c r="J151" t="n">
        <v>103.71</v>
      </c>
      <c r="K151" t="n">
        <v>39.72</v>
      </c>
      <c r="L151" t="n">
        <v>5</v>
      </c>
      <c r="M151" t="n">
        <v>283</v>
      </c>
      <c r="N151" t="n">
        <v>14</v>
      </c>
      <c r="O151" t="n">
        <v>13024.91</v>
      </c>
      <c r="P151" t="n">
        <v>1975.86</v>
      </c>
      <c r="Q151" t="n">
        <v>3441.1</v>
      </c>
      <c r="R151" t="n">
        <v>749.62</v>
      </c>
      <c r="S151" t="n">
        <v>300.98</v>
      </c>
      <c r="T151" t="n">
        <v>219803.56</v>
      </c>
      <c r="U151" t="n">
        <v>0.4</v>
      </c>
      <c r="V151" t="n">
        <v>0.88</v>
      </c>
      <c r="W151" t="n">
        <v>57.3</v>
      </c>
      <c r="X151" t="n">
        <v>13.06</v>
      </c>
      <c r="Y151" t="n">
        <v>0.5</v>
      </c>
      <c r="Z151" t="n">
        <v>10</v>
      </c>
    </row>
    <row r="152">
      <c r="A152" t="n">
        <v>5</v>
      </c>
      <c r="B152" t="n">
        <v>45</v>
      </c>
      <c r="C152" t="inlineStr">
        <is>
          <t xml:space="preserve">CONCLUIDO	</t>
        </is>
      </c>
      <c r="D152" t="n">
        <v>0.4312</v>
      </c>
      <c r="E152" t="n">
        <v>231.9</v>
      </c>
      <c r="F152" t="n">
        <v>225.14</v>
      </c>
      <c r="G152" t="n">
        <v>58.23</v>
      </c>
      <c r="H152" t="n">
        <v>1.01</v>
      </c>
      <c r="I152" t="n">
        <v>232</v>
      </c>
      <c r="J152" t="n">
        <v>104.97</v>
      </c>
      <c r="K152" t="n">
        <v>39.72</v>
      </c>
      <c r="L152" t="n">
        <v>6</v>
      </c>
      <c r="M152" t="n">
        <v>230</v>
      </c>
      <c r="N152" t="n">
        <v>14.25</v>
      </c>
      <c r="O152" t="n">
        <v>13180.19</v>
      </c>
      <c r="P152" t="n">
        <v>1932.12</v>
      </c>
      <c r="Q152" t="n">
        <v>3441.2</v>
      </c>
      <c r="R152" t="n">
        <v>666.37</v>
      </c>
      <c r="S152" t="n">
        <v>300.98</v>
      </c>
      <c r="T152" t="n">
        <v>178441.21</v>
      </c>
      <c r="U152" t="n">
        <v>0.45</v>
      </c>
      <c r="V152" t="n">
        <v>0.89</v>
      </c>
      <c r="W152" t="n">
        <v>57.22</v>
      </c>
      <c r="X152" t="n">
        <v>10.6</v>
      </c>
      <c r="Y152" t="n">
        <v>0.5</v>
      </c>
      <c r="Z152" t="n">
        <v>10</v>
      </c>
    </row>
    <row r="153">
      <c r="A153" t="n">
        <v>6</v>
      </c>
      <c r="B153" t="n">
        <v>45</v>
      </c>
      <c r="C153" t="inlineStr">
        <is>
          <t xml:space="preserve">CONCLUIDO	</t>
        </is>
      </c>
      <c r="D153" t="n">
        <v>0.4359</v>
      </c>
      <c r="E153" t="n">
        <v>229.42</v>
      </c>
      <c r="F153" t="n">
        <v>223.42</v>
      </c>
      <c r="G153" t="n">
        <v>68.75</v>
      </c>
      <c r="H153" t="n">
        <v>1.16</v>
      </c>
      <c r="I153" t="n">
        <v>195</v>
      </c>
      <c r="J153" t="n">
        <v>106.23</v>
      </c>
      <c r="K153" t="n">
        <v>39.72</v>
      </c>
      <c r="L153" t="n">
        <v>7</v>
      </c>
      <c r="M153" t="n">
        <v>193</v>
      </c>
      <c r="N153" t="n">
        <v>14.52</v>
      </c>
      <c r="O153" t="n">
        <v>13335.87</v>
      </c>
      <c r="P153" t="n">
        <v>1895.06</v>
      </c>
      <c r="Q153" t="n">
        <v>3441.09</v>
      </c>
      <c r="R153" t="n">
        <v>609.26</v>
      </c>
      <c r="S153" t="n">
        <v>300.98</v>
      </c>
      <c r="T153" t="n">
        <v>150074.94</v>
      </c>
      <c r="U153" t="n">
        <v>0.49</v>
      </c>
      <c r="V153" t="n">
        <v>0.89</v>
      </c>
      <c r="W153" t="n">
        <v>57.13</v>
      </c>
      <c r="X153" t="n">
        <v>8.890000000000001</v>
      </c>
      <c r="Y153" t="n">
        <v>0.5</v>
      </c>
      <c r="Z153" t="n">
        <v>10</v>
      </c>
    </row>
    <row r="154">
      <c r="A154" t="n">
        <v>7</v>
      </c>
      <c r="B154" t="n">
        <v>45</v>
      </c>
      <c r="C154" t="inlineStr">
        <is>
          <t xml:space="preserve">CONCLUIDO	</t>
        </is>
      </c>
      <c r="D154" t="n">
        <v>0.4393</v>
      </c>
      <c r="E154" t="n">
        <v>227.64</v>
      </c>
      <c r="F154" t="n">
        <v>222.2</v>
      </c>
      <c r="G154" t="n">
        <v>79.36</v>
      </c>
      <c r="H154" t="n">
        <v>1.31</v>
      </c>
      <c r="I154" t="n">
        <v>168</v>
      </c>
      <c r="J154" t="n">
        <v>107.5</v>
      </c>
      <c r="K154" t="n">
        <v>39.72</v>
      </c>
      <c r="L154" t="n">
        <v>8</v>
      </c>
      <c r="M154" t="n">
        <v>166</v>
      </c>
      <c r="N154" t="n">
        <v>14.78</v>
      </c>
      <c r="O154" t="n">
        <v>13491.96</v>
      </c>
      <c r="P154" t="n">
        <v>1862.42</v>
      </c>
      <c r="Q154" t="n">
        <v>3441.02</v>
      </c>
      <c r="R154" t="n">
        <v>567.24</v>
      </c>
      <c r="S154" t="n">
        <v>300.98</v>
      </c>
      <c r="T154" t="n">
        <v>129195.57</v>
      </c>
      <c r="U154" t="n">
        <v>0.53</v>
      </c>
      <c r="V154" t="n">
        <v>0.9</v>
      </c>
      <c r="W154" t="n">
        <v>57.11</v>
      </c>
      <c r="X154" t="n">
        <v>7.67</v>
      </c>
      <c r="Y154" t="n">
        <v>0.5</v>
      </c>
      <c r="Z154" t="n">
        <v>10</v>
      </c>
    </row>
    <row r="155">
      <c r="A155" t="n">
        <v>8</v>
      </c>
      <c r="B155" t="n">
        <v>45</v>
      </c>
      <c r="C155" t="inlineStr">
        <is>
          <t xml:space="preserve">CONCLUIDO	</t>
        </is>
      </c>
      <c r="D155" t="n">
        <v>0.4421</v>
      </c>
      <c r="E155" t="n">
        <v>226.18</v>
      </c>
      <c r="F155" t="n">
        <v>221.17</v>
      </c>
      <c r="G155" t="n">
        <v>90.28</v>
      </c>
      <c r="H155" t="n">
        <v>1.46</v>
      </c>
      <c r="I155" t="n">
        <v>147</v>
      </c>
      <c r="J155" t="n">
        <v>108.77</v>
      </c>
      <c r="K155" t="n">
        <v>39.72</v>
      </c>
      <c r="L155" t="n">
        <v>9</v>
      </c>
      <c r="M155" t="n">
        <v>145</v>
      </c>
      <c r="N155" t="n">
        <v>15.05</v>
      </c>
      <c r="O155" t="n">
        <v>13648.58</v>
      </c>
      <c r="P155" t="n">
        <v>1830.89</v>
      </c>
      <c r="Q155" t="n">
        <v>3441.06</v>
      </c>
      <c r="R155" t="n">
        <v>533.02</v>
      </c>
      <c r="S155" t="n">
        <v>300.98</v>
      </c>
      <c r="T155" t="n">
        <v>112191.92</v>
      </c>
      <c r="U155" t="n">
        <v>0.5600000000000001</v>
      </c>
      <c r="V155" t="n">
        <v>0.9</v>
      </c>
      <c r="W155" t="n">
        <v>57.06</v>
      </c>
      <c r="X155" t="n">
        <v>6.64</v>
      </c>
      <c r="Y155" t="n">
        <v>0.5</v>
      </c>
      <c r="Z155" t="n">
        <v>10</v>
      </c>
    </row>
    <row r="156">
      <c r="A156" t="n">
        <v>9</v>
      </c>
      <c r="B156" t="n">
        <v>45</v>
      </c>
      <c r="C156" t="inlineStr">
        <is>
          <t xml:space="preserve">CONCLUIDO	</t>
        </is>
      </c>
      <c r="D156" t="n">
        <v>0.4443</v>
      </c>
      <c r="E156" t="n">
        <v>225.1</v>
      </c>
      <c r="F156" t="n">
        <v>220.44</v>
      </c>
      <c r="G156" t="n">
        <v>101.74</v>
      </c>
      <c r="H156" t="n">
        <v>1.6</v>
      </c>
      <c r="I156" t="n">
        <v>130</v>
      </c>
      <c r="J156" t="n">
        <v>110.04</v>
      </c>
      <c r="K156" t="n">
        <v>39.72</v>
      </c>
      <c r="L156" t="n">
        <v>10</v>
      </c>
      <c r="M156" t="n">
        <v>128</v>
      </c>
      <c r="N156" t="n">
        <v>15.32</v>
      </c>
      <c r="O156" t="n">
        <v>13805.5</v>
      </c>
      <c r="P156" t="n">
        <v>1799.65</v>
      </c>
      <c r="Q156" t="n">
        <v>3441.1</v>
      </c>
      <c r="R156" t="n">
        <v>507.91</v>
      </c>
      <c r="S156" t="n">
        <v>300.98</v>
      </c>
      <c r="T156" t="n">
        <v>99725.2</v>
      </c>
      <c r="U156" t="n">
        <v>0.59</v>
      </c>
      <c r="V156" t="n">
        <v>0.91</v>
      </c>
      <c r="W156" t="n">
        <v>57.03</v>
      </c>
      <c r="X156" t="n">
        <v>5.91</v>
      </c>
      <c r="Y156" t="n">
        <v>0.5</v>
      </c>
      <c r="Z156" t="n">
        <v>10</v>
      </c>
    </row>
    <row r="157">
      <c r="A157" t="n">
        <v>10</v>
      </c>
      <c r="B157" t="n">
        <v>45</v>
      </c>
      <c r="C157" t="inlineStr">
        <is>
          <t xml:space="preserve">CONCLUIDO	</t>
        </is>
      </c>
      <c r="D157" t="n">
        <v>0.4461</v>
      </c>
      <c r="E157" t="n">
        <v>224.16</v>
      </c>
      <c r="F157" t="n">
        <v>219.76</v>
      </c>
      <c r="G157" t="n">
        <v>112.7</v>
      </c>
      <c r="H157" t="n">
        <v>1.74</v>
      </c>
      <c r="I157" t="n">
        <v>117</v>
      </c>
      <c r="J157" t="n">
        <v>111.32</v>
      </c>
      <c r="K157" t="n">
        <v>39.72</v>
      </c>
      <c r="L157" t="n">
        <v>11</v>
      </c>
      <c r="M157" t="n">
        <v>115</v>
      </c>
      <c r="N157" t="n">
        <v>15.6</v>
      </c>
      <c r="O157" t="n">
        <v>13962.83</v>
      </c>
      <c r="P157" t="n">
        <v>1768.43</v>
      </c>
      <c r="Q157" t="n">
        <v>3440.98</v>
      </c>
      <c r="R157" t="n">
        <v>485.08</v>
      </c>
      <c r="S157" t="n">
        <v>300.98</v>
      </c>
      <c r="T157" t="n">
        <v>88372.34</v>
      </c>
      <c r="U157" t="n">
        <v>0.62</v>
      </c>
      <c r="V157" t="n">
        <v>0.91</v>
      </c>
      <c r="W157" t="n">
        <v>57.01</v>
      </c>
      <c r="X157" t="n">
        <v>5.23</v>
      </c>
      <c r="Y157" t="n">
        <v>0.5</v>
      </c>
      <c r="Z157" t="n">
        <v>10</v>
      </c>
    </row>
    <row r="158">
      <c r="A158" t="n">
        <v>11</v>
      </c>
      <c r="B158" t="n">
        <v>45</v>
      </c>
      <c r="C158" t="inlineStr">
        <is>
          <t xml:space="preserve">CONCLUIDO	</t>
        </is>
      </c>
      <c r="D158" t="n">
        <v>0.4476</v>
      </c>
      <c r="E158" t="n">
        <v>223.41</v>
      </c>
      <c r="F158" t="n">
        <v>219.26</v>
      </c>
      <c r="G158" t="n">
        <v>125.29</v>
      </c>
      <c r="H158" t="n">
        <v>1.88</v>
      </c>
      <c r="I158" t="n">
        <v>105</v>
      </c>
      <c r="J158" t="n">
        <v>112.59</v>
      </c>
      <c r="K158" t="n">
        <v>39.72</v>
      </c>
      <c r="L158" t="n">
        <v>12</v>
      </c>
      <c r="M158" t="n">
        <v>103</v>
      </c>
      <c r="N158" t="n">
        <v>15.88</v>
      </c>
      <c r="O158" t="n">
        <v>14120.58</v>
      </c>
      <c r="P158" t="n">
        <v>1740.75</v>
      </c>
      <c r="Q158" t="n">
        <v>3440.96</v>
      </c>
      <c r="R158" t="n">
        <v>468.11</v>
      </c>
      <c r="S158" t="n">
        <v>300.98</v>
      </c>
      <c r="T158" t="n">
        <v>79945.5</v>
      </c>
      <c r="U158" t="n">
        <v>0.64</v>
      </c>
      <c r="V158" t="n">
        <v>0.91</v>
      </c>
      <c r="W158" t="n">
        <v>57</v>
      </c>
      <c r="X158" t="n">
        <v>4.73</v>
      </c>
      <c r="Y158" t="n">
        <v>0.5</v>
      </c>
      <c r="Z158" t="n">
        <v>10</v>
      </c>
    </row>
    <row r="159">
      <c r="A159" t="n">
        <v>12</v>
      </c>
      <c r="B159" t="n">
        <v>45</v>
      </c>
      <c r="C159" t="inlineStr">
        <is>
          <t xml:space="preserve">CONCLUIDO	</t>
        </is>
      </c>
      <c r="D159" t="n">
        <v>0.4488</v>
      </c>
      <c r="E159" t="n">
        <v>222.82</v>
      </c>
      <c r="F159" t="n">
        <v>218.86</v>
      </c>
      <c r="G159" t="n">
        <v>136.79</v>
      </c>
      <c r="H159" t="n">
        <v>2.01</v>
      </c>
      <c r="I159" t="n">
        <v>96</v>
      </c>
      <c r="J159" t="n">
        <v>113.88</v>
      </c>
      <c r="K159" t="n">
        <v>39.72</v>
      </c>
      <c r="L159" t="n">
        <v>13</v>
      </c>
      <c r="M159" t="n">
        <v>94</v>
      </c>
      <c r="N159" t="n">
        <v>16.16</v>
      </c>
      <c r="O159" t="n">
        <v>14278.75</v>
      </c>
      <c r="P159" t="n">
        <v>1712.54</v>
      </c>
      <c r="Q159" t="n">
        <v>3440.94</v>
      </c>
      <c r="R159" t="n">
        <v>454.73</v>
      </c>
      <c r="S159" t="n">
        <v>300.98</v>
      </c>
      <c r="T159" t="n">
        <v>73300.78</v>
      </c>
      <c r="U159" t="n">
        <v>0.66</v>
      </c>
      <c r="V159" t="n">
        <v>0.91</v>
      </c>
      <c r="W159" t="n">
        <v>56.98</v>
      </c>
      <c r="X159" t="n">
        <v>4.33</v>
      </c>
      <c r="Y159" t="n">
        <v>0.5</v>
      </c>
      <c r="Z159" t="n">
        <v>10</v>
      </c>
    </row>
    <row r="160">
      <c r="A160" t="n">
        <v>13</v>
      </c>
      <c r="B160" t="n">
        <v>45</v>
      </c>
      <c r="C160" t="inlineStr">
        <is>
          <t xml:space="preserve">CONCLUIDO	</t>
        </is>
      </c>
      <c r="D160" t="n">
        <v>0.45</v>
      </c>
      <c r="E160" t="n">
        <v>222.21</v>
      </c>
      <c r="F160" t="n">
        <v>218.44</v>
      </c>
      <c r="G160" t="n">
        <v>150.65</v>
      </c>
      <c r="H160" t="n">
        <v>2.14</v>
      </c>
      <c r="I160" t="n">
        <v>87</v>
      </c>
      <c r="J160" t="n">
        <v>115.16</v>
      </c>
      <c r="K160" t="n">
        <v>39.72</v>
      </c>
      <c r="L160" t="n">
        <v>14</v>
      </c>
      <c r="M160" t="n">
        <v>83</v>
      </c>
      <c r="N160" t="n">
        <v>16.45</v>
      </c>
      <c r="O160" t="n">
        <v>14437.35</v>
      </c>
      <c r="P160" t="n">
        <v>1680.5</v>
      </c>
      <c r="Q160" t="n">
        <v>3440.99</v>
      </c>
      <c r="R160" t="n">
        <v>440.57</v>
      </c>
      <c r="S160" t="n">
        <v>300.98</v>
      </c>
      <c r="T160" t="n">
        <v>66267.82000000001</v>
      </c>
      <c r="U160" t="n">
        <v>0.68</v>
      </c>
      <c r="V160" t="n">
        <v>0.91</v>
      </c>
      <c r="W160" t="n">
        <v>56.96</v>
      </c>
      <c r="X160" t="n">
        <v>3.91</v>
      </c>
      <c r="Y160" t="n">
        <v>0.5</v>
      </c>
      <c r="Z160" t="n">
        <v>10</v>
      </c>
    </row>
    <row r="161">
      <c r="A161" t="n">
        <v>14</v>
      </c>
      <c r="B161" t="n">
        <v>45</v>
      </c>
      <c r="C161" t="inlineStr">
        <is>
          <t xml:space="preserve">CONCLUIDO	</t>
        </is>
      </c>
      <c r="D161" t="n">
        <v>0.4507</v>
      </c>
      <c r="E161" t="n">
        <v>221.86</v>
      </c>
      <c r="F161" t="n">
        <v>218.21</v>
      </c>
      <c r="G161" t="n">
        <v>161.63</v>
      </c>
      <c r="H161" t="n">
        <v>2.27</v>
      </c>
      <c r="I161" t="n">
        <v>81</v>
      </c>
      <c r="J161" t="n">
        <v>116.45</v>
      </c>
      <c r="K161" t="n">
        <v>39.72</v>
      </c>
      <c r="L161" t="n">
        <v>15</v>
      </c>
      <c r="M161" t="n">
        <v>59</v>
      </c>
      <c r="N161" t="n">
        <v>16.74</v>
      </c>
      <c r="O161" t="n">
        <v>14596.38</v>
      </c>
      <c r="P161" t="n">
        <v>1658.79</v>
      </c>
      <c r="Q161" t="n">
        <v>3440.99</v>
      </c>
      <c r="R161" t="n">
        <v>431.75</v>
      </c>
      <c r="S161" t="n">
        <v>300.98</v>
      </c>
      <c r="T161" t="n">
        <v>61886.91</v>
      </c>
      <c r="U161" t="n">
        <v>0.7</v>
      </c>
      <c r="V161" t="n">
        <v>0.92</v>
      </c>
      <c r="W161" t="n">
        <v>56.98</v>
      </c>
      <c r="X161" t="n">
        <v>3.68</v>
      </c>
      <c r="Y161" t="n">
        <v>0.5</v>
      </c>
      <c r="Z161" t="n">
        <v>10</v>
      </c>
    </row>
    <row r="162">
      <c r="A162" t="n">
        <v>15</v>
      </c>
      <c r="B162" t="n">
        <v>45</v>
      </c>
      <c r="C162" t="inlineStr">
        <is>
          <t xml:space="preserve">CONCLUIDO	</t>
        </is>
      </c>
      <c r="D162" t="n">
        <v>0.451</v>
      </c>
      <c r="E162" t="n">
        <v>221.72</v>
      </c>
      <c r="F162" t="n">
        <v>218.13</v>
      </c>
      <c r="G162" t="n">
        <v>167.79</v>
      </c>
      <c r="H162" t="n">
        <v>2.4</v>
      </c>
      <c r="I162" t="n">
        <v>78</v>
      </c>
      <c r="J162" t="n">
        <v>117.75</v>
      </c>
      <c r="K162" t="n">
        <v>39.72</v>
      </c>
      <c r="L162" t="n">
        <v>16</v>
      </c>
      <c r="M162" t="n">
        <v>10</v>
      </c>
      <c r="N162" t="n">
        <v>17.03</v>
      </c>
      <c r="O162" t="n">
        <v>14755.84</v>
      </c>
      <c r="P162" t="n">
        <v>1657.01</v>
      </c>
      <c r="Q162" t="n">
        <v>3441.11</v>
      </c>
      <c r="R162" t="n">
        <v>426.77</v>
      </c>
      <c r="S162" t="n">
        <v>300.98</v>
      </c>
      <c r="T162" t="n">
        <v>59413.74</v>
      </c>
      <c r="U162" t="n">
        <v>0.71</v>
      </c>
      <c r="V162" t="n">
        <v>0.92</v>
      </c>
      <c r="W162" t="n">
        <v>57.04</v>
      </c>
      <c r="X162" t="n">
        <v>3.6</v>
      </c>
      <c r="Y162" t="n">
        <v>0.5</v>
      </c>
      <c r="Z162" t="n">
        <v>10</v>
      </c>
    </row>
    <row r="163">
      <c r="A163" t="n">
        <v>16</v>
      </c>
      <c r="B163" t="n">
        <v>45</v>
      </c>
      <c r="C163" t="inlineStr">
        <is>
          <t xml:space="preserve">CONCLUIDO	</t>
        </is>
      </c>
      <c r="D163" t="n">
        <v>0.451</v>
      </c>
      <c r="E163" t="n">
        <v>221.71</v>
      </c>
      <c r="F163" t="n">
        <v>218.11</v>
      </c>
      <c r="G163" t="n">
        <v>167.78</v>
      </c>
      <c r="H163" t="n">
        <v>2.52</v>
      </c>
      <c r="I163" t="n">
        <v>78</v>
      </c>
      <c r="J163" t="n">
        <v>119.04</v>
      </c>
      <c r="K163" t="n">
        <v>39.72</v>
      </c>
      <c r="L163" t="n">
        <v>17</v>
      </c>
      <c r="M163" t="n">
        <v>1</v>
      </c>
      <c r="N163" t="n">
        <v>17.33</v>
      </c>
      <c r="O163" t="n">
        <v>14915.73</v>
      </c>
      <c r="P163" t="n">
        <v>1670.96</v>
      </c>
      <c r="Q163" t="n">
        <v>3441.1</v>
      </c>
      <c r="R163" t="n">
        <v>426.02</v>
      </c>
      <c r="S163" t="n">
        <v>300.98</v>
      </c>
      <c r="T163" t="n">
        <v>59039.17</v>
      </c>
      <c r="U163" t="n">
        <v>0.71</v>
      </c>
      <c r="V163" t="n">
        <v>0.92</v>
      </c>
      <c r="W163" t="n">
        <v>57.05</v>
      </c>
      <c r="X163" t="n">
        <v>3.58</v>
      </c>
      <c r="Y163" t="n">
        <v>0.5</v>
      </c>
      <c r="Z163" t="n">
        <v>10</v>
      </c>
    </row>
    <row r="164">
      <c r="A164" t="n">
        <v>17</v>
      </c>
      <c r="B164" t="n">
        <v>45</v>
      </c>
      <c r="C164" t="inlineStr">
        <is>
          <t xml:space="preserve">CONCLUIDO	</t>
        </is>
      </c>
      <c r="D164" t="n">
        <v>0.451</v>
      </c>
      <c r="E164" t="n">
        <v>221.71</v>
      </c>
      <c r="F164" t="n">
        <v>218.12</v>
      </c>
      <c r="G164" t="n">
        <v>167.78</v>
      </c>
      <c r="H164" t="n">
        <v>2.64</v>
      </c>
      <c r="I164" t="n">
        <v>78</v>
      </c>
      <c r="J164" t="n">
        <v>120.34</v>
      </c>
      <c r="K164" t="n">
        <v>39.72</v>
      </c>
      <c r="L164" t="n">
        <v>18</v>
      </c>
      <c r="M164" t="n">
        <v>0</v>
      </c>
      <c r="N164" t="n">
        <v>17.63</v>
      </c>
      <c r="O164" t="n">
        <v>15076.07</v>
      </c>
      <c r="P164" t="n">
        <v>1687.14</v>
      </c>
      <c r="Q164" t="n">
        <v>3441.08</v>
      </c>
      <c r="R164" t="n">
        <v>426.02</v>
      </c>
      <c r="S164" t="n">
        <v>300.98</v>
      </c>
      <c r="T164" t="n">
        <v>59037.6</v>
      </c>
      <c r="U164" t="n">
        <v>0.71</v>
      </c>
      <c r="V164" t="n">
        <v>0.92</v>
      </c>
      <c r="W164" t="n">
        <v>57.05</v>
      </c>
      <c r="X164" t="n">
        <v>3.59</v>
      </c>
      <c r="Y164" t="n">
        <v>0.5</v>
      </c>
      <c r="Z164" t="n">
        <v>10</v>
      </c>
    </row>
    <row r="165">
      <c r="A165" t="n">
        <v>0</v>
      </c>
      <c r="B165" t="n">
        <v>60</v>
      </c>
      <c r="C165" t="inlineStr">
        <is>
          <t xml:space="preserve">CONCLUIDO	</t>
        </is>
      </c>
      <c r="D165" t="n">
        <v>0.2419</v>
      </c>
      <c r="E165" t="n">
        <v>413.43</v>
      </c>
      <c r="F165" t="n">
        <v>343.6</v>
      </c>
      <c r="G165" t="n">
        <v>7.78</v>
      </c>
      <c r="H165" t="n">
        <v>0.14</v>
      </c>
      <c r="I165" t="n">
        <v>2649</v>
      </c>
      <c r="J165" t="n">
        <v>124.63</v>
      </c>
      <c r="K165" t="n">
        <v>45</v>
      </c>
      <c r="L165" t="n">
        <v>1</v>
      </c>
      <c r="M165" t="n">
        <v>2647</v>
      </c>
      <c r="N165" t="n">
        <v>18.64</v>
      </c>
      <c r="O165" t="n">
        <v>15605.44</v>
      </c>
      <c r="P165" t="n">
        <v>3625.02</v>
      </c>
      <c r="Q165" t="n">
        <v>3444.44</v>
      </c>
      <c r="R165" t="n">
        <v>4687.13</v>
      </c>
      <c r="S165" t="n">
        <v>300.98</v>
      </c>
      <c r="T165" t="n">
        <v>2176738.65</v>
      </c>
      <c r="U165" t="n">
        <v>0.06</v>
      </c>
      <c r="V165" t="n">
        <v>0.58</v>
      </c>
      <c r="W165" t="n">
        <v>61.19</v>
      </c>
      <c r="X165" t="n">
        <v>128.94</v>
      </c>
      <c r="Y165" t="n">
        <v>0.5</v>
      </c>
      <c r="Z165" t="n">
        <v>10</v>
      </c>
    </row>
    <row r="166">
      <c r="A166" t="n">
        <v>1</v>
      </c>
      <c r="B166" t="n">
        <v>60</v>
      </c>
      <c r="C166" t="inlineStr">
        <is>
          <t xml:space="preserve">CONCLUIDO	</t>
        </is>
      </c>
      <c r="D166" t="n">
        <v>0.3469</v>
      </c>
      <c r="E166" t="n">
        <v>288.28</v>
      </c>
      <c r="F166" t="n">
        <v>260.82</v>
      </c>
      <c r="G166" t="n">
        <v>15.79</v>
      </c>
      <c r="H166" t="n">
        <v>0.28</v>
      </c>
      <c r="I166" t="n">
        <v>991</v>
      </c>
      <c r="J166" t="n">
        <v>125.95</v>
      </c>
      <c r="K166" t="n">
        <v>45</v>
      </c>
      <c r="L166" t="n">
        <v>2</v>
      </c>
      <c r="M166" t="n">
        <v>989</v>
      </c>
      <c r="N166" t="n">
        <v>18.95</v>
      </c>
      <c r="O166" t="n">
        <v>15767.7</v>
      </c>
      <c r="P166" t="n">
        <v>2740.54</v>
      </c>
      <c r="Q166" t="n">
        <v>3442.3</v>
      </c>
      <c r="R166" t="n">
        <v>1874.02</v>
      </c>
      <c r="S166" t="n">
        <v>300.98</v>
      </c>
      <c r="T166" t="n">
        <v>778472.58</v>
      </c>
      <c r="U166" t="n">
        <v>0.16</v>
      </c>
      <c r="V166" t="n">
        <v>0.77</v>
      </c>
      <c r="W166" t="n">
        <v>58.47</v>
      </c>
      <c r="X166" t="n">
        <v>46.24</v>
      </c>
      <c r="Y166" t="n">
        <v>0.5</v>
      </c>
      <c r="Z166" t="n">
        <v>10</v>
      </c>
    </row>
    <row r="167">
      <c r="A167" t="n">
        <v>2</v>
      </c>
      <c r="B167" t="n">
        <v>60</v>
      </c>
      <c r="C167" t="inlineStr">
        <is>
          <t xml:space="preserve">CONCLUIDO	</t>
        </is>
      </c>
      <c r="D167" t="n">
        <v>0.3839</v>
      </c>
      <c r="E167" t="n">
        <v>260.47</v>
      </c>
      <c r="F167" t="n">
        <v>242.75</v>
      </c>
      <c r="G167" t="n">
        <v>23.88</v>
      </c>
      <c r="H167" t="n">
        <v>0.42</v>
      </c>
      <c r="I167" t="n">
        <v>610</v>
      </c>
      <c r="J167" t="n">
        <v>127.27</v>
      </c>
      <c r="K167" t="n">
        <v>45</v>
      </c>
      <c r="L167" t="n">
        <v>3</v>
      </c>
      <c r="M167" t="n">
        <v>608</v>
      </c>
      <c r="N167" t="n">
        <v>19.27</v>
      </c>
      <c r="O167" t="n">
        <v>15930.42</v>
      </c>
      <c r="P167" t="n">
        <v>2536.07</v>
      </c>
      <c r="Q167" t="n">
        <v>3441.6</v>
      </c>
      <c r="R167" t="n">
        <v>1262.33</v>
      </c>
      <c r="S167" t="n">
        <v>300.98</v>
      </c>
      <c r="T167" t="n">
        <v>474531.53</v>
      </c>
      <c r="U167" t="n">
        <v>0.24</v>
      </c>
      <c r="V167" t="n">
        <v>0.82</v>
      </c>
      <c r="W167" t="n">
        <v>57.84</v>
      </c>
      <c r="X167" t="n">
        <v>28.19</v>
      </c>
      <c r="Y167" t="n">
        <v>0.5</v>
      </c>
      <c r="Z167" t="n">
        <v>10</v>
      </c>
    </row>
    <row r="168">
      <c r="A168" t="n">
        <v>3</v>
      </c>
      <c r="B168" t="n">
        <v>60</v>
      </c>
      <c r="C168" t="inlineStr">
        <is>
          <t xml:space="preserve">CONCLUIDO	</t>
        </is>
      </c>
      <c r="D168" t="n">
        <v>0.4031</v>
      </c>
      <c r="E168" t="n">
        <v>248.05</v>
      </c>
      <c r="F168" t="n">
        <v>234.7</v>
      </c>
      <c r="G168" t="n">
        <v>32.08</v>
      </c>
      <c r="H168" t="n">
        <v>0.55</v>
      </c>
      <c r="I168" t="n">
        <v>439</v>
      </c>
      <c r="J168" t="n">
        <v>128.59</v>
      </c>
      <c r="K168" t="n">
        <v>45</v>
      </c>
      <c r="L168" t="n">
        <v>4</v>
      </c>
      <c r="M168" t="n">
        <v>437</v>
      </c>
      <c r="N168" t="n">
        <v>19.59</v>
      </c>
      <c r="O168" t="n">
        <v>16093.6</v>
      </c>
      <c r="P168" t="n">
        <v>2436.74</v>
      </c>
      <c r="Q168" t="n">
        <v>3441.43</v>
      </c>
      <c r="R168" t="n">
        <v>989.61</v>
      </c>
      <c r="S168" t="n">
        <v>300.98</v>
      </c>
      <c r="T168" t="n">
        <v>339029.9</v>
      </c>
      <c r="U168" t="n">
        <v>0.3</v>
      </c>
      <c r="V168" t="n">
        <v>0.85</v>
      </c>
      <c r="W168" t="n">
        <v>57.57</v>
      </c>
      <c r="X168" t="n">
        <v>20.16</v>
      </c>
      <c r="Y168" t="n">
        <v>0.5</v>
      </c>
      <c r="Z168" t="n">
        <v>10</v>
      </c>
    </row>
    <row r="169">
      <c r="A169" t="n">
        <v>4</v>
      </c>
      <c r="B169" t="n">
        <v>60</v>
      </c>
      <c r="C169" t="inlineStr">
        <is>
          <t xml:space="preserve">CONCLUIDO	</t>
        </is>
      </c>
      <c r="D169" t="n">
        <v>0.4149</v>
      </c>
      <c r="E169" t="n">
        <v>241.03</v>
      </c>
      <c r="F169" t="n">
        <v>230.16</v>
      </c>
      <c r="G169" t="n">
        <v>40.38</v>
      </c>
      <c r="H169" t="n">
        <v>0.68</v>
      </c>
      <c r="I169" t="n">
        <v>342</v>
      </c>
      <c r="J169" t="n">
        <v>129.92</v>
      </c>
      <c r="K169" t="n">
        <v>45</v>
      </c>
      <c r="L169" t="n">
        <v>5</v>
      </c>
      <c r="M169" t="n">
        <v>340</v>
      </c>
      <c r="N169" t="n">
        <v>19.92</v>
      </c>
      <c r="O169" t="n">
        <v>16257.24</v>
      </c>
      <c r="P169" t="n">
        <v>2374.71</v>
      </c>
      <c r="Q169" t="n">
        <v>3441.29</v>
      </c>
      <c r="R169" t="n">
        <v>837.1</v>
      </c>
      <c r="S169" t="n">
        <v>300.98</v>
      </c>
      <c r="T169" t="n">
        <v>263258.17</v>
      </c>
      <c r="U169" t="n">
        <v>0.36</v>
      </c>
      <c r="V169" t="n">
        <v>0.87</v>
      </c>
      <c r="W169" t="n">
        <v>57.37</v>
      </c>
      <c r="X169" t="n">
        <v>15.62</v>
      </c>
      <c r="Y169" t="n">
        <v>0.5</v>
      </c>
      <c r="Z169" t="n">
        <v>10</v>
      </c>
    </row>
    <row r="170">
      <c r="A170" t="n">
        <v>5</v>
      </c>
      <c r="B170" t="n">
        <v>60</v>
      </c>
      <c r="C170" t="inlineStr">
        <is>
          <t xml:space="preserve">CONCLUIDO	</t>
        </is>
      </c>
      <c r="D170" t="n">
        <v>0.4226</v>
      </c>
      <c r="E170" t="n">
        <v>236.62</v>
      </c>
      <c r="F170" t="n">
        <v>227.34</v>
      </c>
      <c r="G170" t="n">
        <v>48.72</v>
      </c>
      <c r="H170" t="n">
        <v>0.8100000000000001</v>
      </c>
      <c r="I170" t="n">
        <v>280</v>
      </c>
      <c r="J170" t="n">
        <v>131.25</v>
      </c>
      <c r="K170" t="n">
        <v>45</v>
      </c>
      <c r="L170" t="n">
        <v>6</v>
      </c>
      <c r="M170" t="n">
        <v>278</v>
      </c>
      <c r="N170" t="n">
        <v>20.25</v>
      </c>
      <c r="O170" t="n">
        <v>16421.36</v>
      </c>
      <c r="P170" t="n">
        <v>2329.89</v>
      </c>
      <c r="Q170" t="n">
        <v>3441.1</v>
      </c>
      <c r="R170" t="n">
        <v>740.95</v>
      </c>
      <c r="S170" t="n">
        <v>300.98</v>
      </c>
      <c r="T170" t="n">
        <v>215490.73</v>
      </c>
      <c r="U170" t="n">
        <v>0.41</v>
      </c>
      <c r="V170" t="n">
        <v>0.88</v>
      </c>
      <c r="W170" t="n">
        <v>57.29</v>
      </c>
      <c r="X170" t="n">
        <v>12.8</v>
      </c>
      <c r="Y170" t="n">
        <v>0.5</v>
      </c>
      <c r="Z170" t="n">
        <v>10</v>
      </c>
    </row>
    <row r="171">
      <c r="A171" t="n">
        <v>6</v>
      </c>
      <c r="B171" t="n">
        <v>60</v>
      </c>
      <c r="C171" t="inlineStr">
        <is>
          <t xml:space="preserve">CONCLUIDO	</t>
        </is>
      </c>
      <c r="D171" t="n">
        <v>0.4283</v>
      </c>
      <c r="E171" t="n">
        <v>233.46</v>
      </c>
      <c r="F171" t="n">
        <v>225.3</v>
      </c>
      <c r="G171" t="n">
        <v>57.28</v>
      </c>
      <c r="H171" t="n">
        <v>0.93</v>
      </c>
      <c r="I171" t="n">
        <v>236</v>
      </c>
      <c r="J171" t="n">
        <v>132.58</v>
      </c>
      <c r="K171" t="n">
        <v>45</v>
      </c>
      <c r="L171" t="n">
        <v>7</v>
      </c>
      <c r="M171" t="n">
        <v>234</v>
      </c>
      <c r="N171" t="n">
        <v>20.59</v>
      </c>
      <c r="O171" t="n">
        <v>16585.95</v>
      </c>
      <c r="P171" t="n">
        <v>2293.54</v>
      </c>
      <c r="Q171" t="n">
        <v>3441.11</v>
      </c>
      <c r="R171" t="n">
        <v>672.13</v>
      </c>
      <c r="S171" t="n">
        <v>300.98</v>
      </c>
      <c r="T171" t="n">
        <v>181301.25</v>
      </c>
      <c r="U171" t="n">
        <v>0.45</v>
      </c>
      <c r="V171" t="n">
        <v>0.89</v>
      </c>
      <c r="W171" t="n">
        <v>57.22</v>
      </c>
      <c r="X171" t="n">
        <v>10.76</v>
      </c>
      <c r="Y171" t="n">
        <v>0.5</v>
      </c>
      <c r="Z171" t="n">
        <v>10</v>
      </c>
    </row>
    <row r="172">
      <c r="A172" t="n">
        <v>7</v>
      </c>
      <c r="B172" t="n">
        <v>60</v>
      </c>
      <c r="C172" t="inlineStr">
        <is>
          <t xml:space="preserve">CONCLUIDO	</t>
        </is>
      </c>
      <c r="D172" t="n">
        <v>0.4325</v>
      </c>
      <c r="E172" t="n">
        <v>231.21</v>
      </c>
      <c r="F172" t="n">
        <v>223.87</v>
      </c>
      <c r="G172" t="n">
        <v>65.84</v>
      </c>
      <c r="H172" t="n">
        <v>1.06</v>
      </c>
      <c r="I172" t="n">
        <v>204</v>
      </c>
      <c r="J172" t="n">
        <v>133.92</v>
      </c>
      <c r="K172" t="n">
        <v>45</v>
      </c>
      <c r="L172" t="n">
        <v>8</v>
      </c>
      <c r="M172" t="n">
        <v>202</v>
      </c>
      <c r="N172" t="n">
        <v>20.93</v>
      </c>
      <c r="O172" t="n">
        <v>16751.02</v>
      </c>
      <c r="P172" t="n">
        <v>2262.36</v>
      </c>
      <c r="Q172" t="n">
        <v>3441.13</v>
      </c>
      <c r="R172" t="n">
        <v>623.23</v>
      </c>
      <c r="S172" t="n">
        <v>300.98</v>
      </c>
      <c r="T172" t="n">
        <v>157013.92</v>
      </c>
      <c r="U172" t="n">
        <v>0.48</v>
      </c>
      <c r="V172" t="n">
        <v>0.89</v>
      </c>
      <c r="W172" t="n">
        <v>57.18</v>
      </c>
      <c r="X172" t="n">
        <v>9.33</v>
      </c>
      <c r="Y172" t="n">
        <v>0.5</v>
      </c>
      <c r="Z172" t="n">
        <v>10</v>
      </c>
    </row>
    <row r="173">
      <c r="A173" t="n">
        <v>8</v>
      </c>
      <c r="B173" t="n">
        <v>60</v>
      </c>
      <c r="C173" t="inlineStr">
        <is>
          <t xml:space="preserve">CONCLUIDO	</t>
        </is>
      </c>
      <c r="D173" t="n">
        <v>0.436</v>
      </c>
      <c r="E173" t="n">
        <v>229.37</v>
      </c>
      <c r="F173" t="n">
        <v>222.67</v>
      </c>
      <c r="G173" t="n">
        <v>74.64</v>
      </c>
      <c r="H173" t="n">
        <v>1.18</v>
      </c>
      <c r="I173" t="n">
        <v>179</v>
      </c>
      <c r="J173" t="n">
        <v>135.27</v>
      </c>
      <c r="K173" t="n">
        <v>45</v>
      </c>
      <c r="L173" t="n">
        <v>9</v>
      </c>
      <c r="M173" t="n">
        <v>177</v>
      </c>
      <c r="N173" t="n">
        <v>21.27</v>
      </c>
      <c r="O173" t="n">
        <v>16916.71</v>
      </c>
      <c r="P173" t="n">
        <v>2235.39</v>
      </c>
      <c r="Q173" t="n">
        <v>3441.12</v>
      </c>
      <c r="R173" t="n">
        <v>582.79</v>
      </c>
      <c r="S173" t="n">
        <v>300.98</v>
      </c>
      <c r="T173" t="n">
        <v>136920.15</v>
      </c>
      <c r="U173" t="n">
        <v>0.52</v>
      </c>
      <c r="V173" t="n">
        <v>0.9</v>
      </c>
      <c r="W173" t="n">
        <v>57.13</v>
      </c>
      <c r="X173" t="n">
        <v>8.130000000000001</v>
      </c>
      <c r="Y173" t="n">
        <v>0.5</v>
      </c>
      <c r="Z173" t="n">
        <v>10</v>
      </c>
    </row>
    <row r="174">
      <c r="A174" t="n">
        <v>9</v>
      </c>
      <c r="B174" t="n">
        <v>60</v>
      </c>
      <c r="C174" t="inlineStr">
        <is>
          <t xml:space="preserve">CONCLUIDO	</t>
        </is>
      </c>
      <c r="D174" t="n">
        <v>0.4386</v>
      </c>
      <c r="E174" t="n">
        <v>228.01</v>
      </c>
      <c r="F174" t="n">
        <v>221.79</v>
      </c>
      <c r="G174" t="n">
        <v>83.17</v>
      </c>
      <c r="H174" t="n">
        <v>1.29</v>
      </c>
      <c r="I174" t="n">
        <v>160</v>
      </c>
      <c r="J174" t="n">
        <v>136.61</v>
      </c>
      <c r="K174" t="n">
        <v>45</v>
      </c>
      <c r="L174" t="n">
        <v>10</v>
      </c>
      <c r="M174" t="n">
        <v>158</v>
      </c>
      <c r="N174" t="n">
        <v>21.61</v>
      </c>
      <c r="O174" t="n">
        <v>17082.76</v>
      </c>
      <c r="P174" t="n">
        <v>2211.21</v>
      </c>
      <c r="Q174" t="n">
        <v>3441.11</v>
      </c>
      <c r="R174" t="n">
        <v>553.48</v>
      </c>
      <c r="S174" t="n">
        <v>300.98</v>
      </c>
      <c r="T174" t="n">
        <v>122356.07</v>
      </c>
      <c r="U174" t="n">
        <v>0.54</v>
      </c>
      <c r="V174" t="n">
        <v>0.9</v>
      </c>
      <c r="W174" t="n">
        <v>57.09</v>
      </c>
      <c r="X174" t="n">
        <v>7.26</v>
      </c>
      <c r="Y174" t="n">
        <v>0.5</v>
      </c>
      <c r="Z174" t="n">
        <v>10</v>
      </c>
    </row>
    <row r="175">
      <c r="A175" t="n">
        <v>10</v>
      </c>
      <c r="B175" t="n">
        <v>60</v>
      </c>
      <c r="C175" t="inlineStr">
        <is>
          <t xml:space="preserve">CONCLUIDO	</t>
        </is>
      </c>
      <c r="D175" t="n">
        <v>0.4408</v>
      </c>
      <c r="E175" t="n">
        <v>226.85</v>
      </c>
      <c r="F175" t="n">
        <v>221.04</v>
      </c>
      <c r="G175" t="n">
        <v>92.09999999999999</v>
      </c>
      <c r="H175" t="n">
        <v>1.41</v>
      </c>
      <c r="I175" t="n">
        <v>144</v>
      </c>
      <c r="J175" t="n">
        <v>137.96</v>
      </c>
      <c r="K175" t="n">
        <v>45</v>
      </c>
      <c r="L175" t="n">
        <v>11</v>
      </c>
      <c r="M175" t="n">
        <v>142</v>
      </c>
      <c r="N175" t="n">
        <v>21.96</v>
      </c>
      <c r="O175" t="n">
        <v>17249.3</v>
      </c>
      <c r="P175" t="n">
        <v>2188.08</v>
      </c>
      <c r="Q175" t="n">
        <v>3441.05</v>
      </c>
      <c r="R175" t="n">
        <v>528.15</v>
      </c>
      <c r="S175" t="n">
        <v>300.98</v>
      </c>
      <c r="T175" t="n">
        <v>109774.48</v>
      </c>
      <c r="U175" t="n">
        <v>0.57</v>
      </c>
      <c r="V175" t="n">
        <v>0.9</v>
      </c>
      <c r="W175" t="n">
        <v>57.07</v>
      </c>
      <c r="X175" t="n">
        <v>6.51</v>
      </c>
      <c r="Y175" t="n">
        <v>0.5</v>
      </c>
      <c r="Z175" t="n">
        <v>10</v>
      </c>
    </row>
    <row r="176">
      <c r="A176" t="n">
        <v>11</v>
      </c>
      <c r="B176" t="n">
        <v>60</v>
      </c>
      <c r="C176" t="inlineStr">
        <is>
          <t xml:space="preserve">CONCLUIDO	</t>
        </is>
      </c>
      <c r="D176" t="n">
        <v>0.4426</v>
      </c>
      <c r="E176" t="n">
        <v>225.93</v>
      </c>
      <c r="F176" t="n">
        <v>220.45</v>
      </c>
      <c r="G176" t="n">
        <v>100.97</v>
      </c>
      <c r="H176" t="n">
        <v>1.52</v>
      </c>
      <c r="I176" t="n">
        <v>131</v>
      </c>
      <c r="J176" t="n">
        <v>139.32</v>
      </c>
      <c r="K176" t="n">
        <v>45</v>
      </c>
      <c r="L176" t="n">
        <v>12</v>
      </c>
      <c r="M176" t="n">
        <v>129</v>
      </c>
      <c r="N176" t="n">
        <v>22.32</v>
      </c>
      <c r="O176" t="n">
        <v>17416.34</v>
      </c>
      <c r="P176" t="n">
        <v>2165.61</v>
      </c>
      <c r="Q176" t="n">
        <v>3440.95</v>
      </c>
      <c r="R176" t="n">
        <v>508.71</v>
      </c>
      <c r="S176" t="n">
        <v>300.98</v>
      </c>
      <c r="T176" t="n">
        <v>100118.76</v>
      </c>
      <c r="U176" t="n">
        <v>0.59</v>
      </c>
      <c r="V176" t="n">
        <v>0.91</v>
      </c>
      <c r="W176" t="n">
        <v>57.03</v>
      </c>
      <c r="X176" t="n">
        <v>5.92</v>
      </c>
      <c r="Y176" t="n">
        <v>0.5</v>
      </c>
      <c r="Z176" t="n">
        <v>10</v>
      </c>
    </row>
    <row r="177">
      <c r="A177" t="n">
        <v>12</v>
      </c>
      <c r="B177" t="n">
        <v>60</v>
      </c>
      <c r="C177" t="inlineStr">
        <is>
          <t xml:space="preserve">CONCLUIDO	</t>
        </is>
      </c>
      <c r="D177" t="n">
        <v>0.4443</v>
      </c>
      <c r="E177" t="n">
        <v>225.05</v>
      </c>
      <c r="F177" t="n">
        <v>219.88</v>
      </c>
      <c r="G177" t="n">
        <v>110.86</v>
      </c>
      <c r="H177" t="n">
        <v>1.63</v>
      </c>
      <c r="I177" t="n">
        <v>119</v>
      </c>
      <c r="J177" t="n">
        <v>140.67</v>
      </c>
      <c r="K177" t="n">
        <v>45</v>
      </c>
      <c r="L177" t="n">
        <v>13</v>
      </c>
      <c r="M177" t="n">
        <v>117</v>
      </c>
      <c r="N177" t="n">
        <v>22.68</v>
      </c>
      <c r="O177" t="n">
        <v>17583.88</v>
      </c>
      <c r="P177" t="n">
        <v>2142.94</v>
      </c>
      <c r="Q177" t="n">
        <v>3440.95</v>
      </c>
      <c r="R177" t="n">
        <v>489.23</v>
      </c>
      <c r="S177" t="n">
        <v>300.98</v>
      </c>
      <c r="T177" t="n">
        <v>90439.67999999999</v>
      </c>
      <c r="U177" t="n">
        <v>0.62</v>
      </c>
      <c r="V177" t="n">
        <v>0.91</v>
      </c>
      <c r="W177" t="n">
        <v>57.02</v>
      </c>
      <c r="X177" t="n">
        <v>5.35</v>
      </c>
      <c r="Y177" t="n">
        <v>0.5</v>
      </c>
      <c r="Z177" t="n">
        <v>10</v>
      </c>
    </row>
    <row r="178">
      <c r="A178" t="n">
        <v>13</v>
      </c>
      <c r="B178" t="n">
        <v>60</v>
      </c>
      <c r="C178" t="inlineStr">
        <is>
          <t xml:space="preserve">CONCLUIDO	</t>
        </is>
      </c>
      <c r="D178" t="n">
        <v>0.4456</v>
      </c>
      <c r="E178" t="n">
        <v>224.42</v>
      </c>
      <c r="F178" t="n">
        <v>219.47</v>
      </c>
      <c r="G178" t="n">
        <v>119.71</v>
      </c>
      <c r="H178" t="n">
        <v>1.74</v>
      </c>
      <c r="I178" t="n">
        <v>110</v>
      </c>
      <c r="J178" t="n">
        <v>142.04</v>
      </c>
      <c r="K178" t="n">
        <v>45</v>
      </c>
      <c r="L178" t="n">
        <v>14</v>
      </c>
      <c r="M178" t="n">
        <v>108</v>
      </c>
      <c r="N178" t="n">
        <v>23.04</v>
      </c>
      <c r="O178" t="n">
        <v>17751.93</v>
      </c>
      <c r="P178" t="n">
        <v>2122.86</v>
      </c>
      <c r="Q178" t="n">
        <v>3441</v>
      </c>
      <c r="R178" t="n">
        <v>475.28</v>
      </c>
      <c r="S178" t="n">
        <v>300.98</v>
      </c>
      <c r="T178" t="n">
        <v>83506.25</v>
      </c>
      <c r="U178" t="n">
        <v>0.63</v>
      </c>
      <c r="V178" t="n">
        <v>0.91</v>
      </c>
      <c r="W178" t="n">
        <v>57</v>
      </c>
      <c r="X178" t="n">
        <v>4.95</v>
      </c>
      <c r="Y178" t="n">
        <v>0.5</v>
      </c>
      <c r="Z178" t="n">
        <v>10</v>
      </c>
    </row>
    <row r="179">
      <c r="A179" t="n">
        <v>14</v>
      </c>
      <c r="B179" t="n">
        <v>60</v>
      </c>
      <c r="C179" t="inlineStr">
        <is>
          <t xml:space="preserve">CONCLUIDO	</t>
        </is>
      </c>
      <c r="D179" t="n">
        <v>0.4467</v>
      </c>
      <c r="E179" t="n">
        <v>223.86</v>
      </c>
      <c r="F179" t="n">
        <v>219.12</v>
      </c>
      <c r="G179" t="n">
        <v>128.89</v>
      </c>
      <c r="H179" t="n">
        <v>1.85</v>
      </c>
      <c r="I179" t="n">
        <v>102</v>
      </c>
      <c r="J179" t="n">
        <v>143.4</v>
      </c>
      <c r="K179" t="n">
        <v>45</v>
      </c>
      <c r="L179" t="n">
        <v>15</v>
      </c>
      <c r="M179" t="n">
        <v>100</v>
      </c>
      <c r="N179" t="n">
        <v>23.41</v>
      </c>
      <c r="O179" t="n">
        <v>17920.49</v>
      </c>
      <c r="P179" t="n">
        <v>2102.71</v>
      </c>
      <c r="Q179" t="n">
        <v>3440.92</v>
      </c>
      <c r="R179" t="n">
        <v>463.58</v>
      </c>
      <c r="S179" t="n">
        <v>300.98</v>
      </c>
      <c r="T179" t="n">
        <v>77700.23</v>
      </c>
      <c r="U179" t="n">
        <v>0.65</v>
      </c>
      <c r="V179" t="n">
        <v>0.91</v>
      </c>
      <c r="W179" t="n">
        <v>56.99</v>
      </c>
      <c r="X179" t="n">
        <v>4.59</v>
      </c>
      <c r="Y179" t="n">
        <v>0.5</v>
      </c>
      <c r="Z179" t="n">
        <v>10</v>
      </c>
    </row>
    <row r="180">
      <c r="A180" t="n">
        <v>15</v>
      </c>
      <c r="B180" t="n">
        <v>60</v>
      </c>
      <c r="C180" t="inlineStr">
        <is>
          <t xml:space="preserve">CONCLUIDO	</t>
        </is>
      </c>
      <c r="D180" t="n">
        <v>0.4477</v>
      </c>
      <c r="E180" t="n">
        <v>223.38</v>
      </c>
      <c r="F180" t="n">
        <v>218.82</v>
      </c>
      <c r="G180" t="n">
        <v>138.2</v>
      </c>
      <c r="H180" t="n">
        <v>1.96</v>
      </c>
      <c r="I180" t="n">
        <v>95</v>
      </c>
      <c r="J180" t="n">
        <v>144.77</v>
      </c>
      <c r="K180" t="n">
        <v>45</v>
      </c>
      <c r="L180" t="n">
        <v>16</v>
      </c>
      <c r="M180" t="n">
        <v>93</v>
      </c>
      <c r="N180" t="n">
        <v>23.78</v>
      </c>
      <c r="O180" t="n">
        <v>18089.56</v>
      </c>
      <c r="P180" t="n">
        <v>2083.69</v>
      </c>
      <c r="Q180" t="n">
        <v>3440.97</v>
      </c>
      <c r="R180" t="n">
        <v>453.01</v>
      </c>
      <c r="S180" t="n">
        <v>300.98</v>
      </c>
      <c r="T180" t="n">
        <v>72450.07000000001</v>
      </c>
      <c r="U180" t="n">
        <v>0.66</v>
      </c>
      <c r="V180" t="n">
        <v>0.91</v>
      </c>
      <c r="W180" t="n">
        <v>56.99</v>
      </c>
      <c r="X180" t="n">
        <v>4.29</v>
      </c>
      <c r="Y180" t="n">
        <v>0.5</v>
      </c>
      <c r="Z180" t="n">
        <v>10</v>
      </c>
    </row>
    <row r="181">
      <c r="A181" t="n">
        <v>16</v>
      </c>
      <c r="B181" t="n">
        <v>60</v>
      </c>
      <c r="C181" t="inlineStr">
        <is>
          <t xml:space="preserve">CONCLUIDO	</t>
        </is>
      </c>
      <c r="D181" t="n">
        <v>0.4487</v>
      </c>
      <c r="E181" t="n">
        <v>222.89</v>
      </c>
      <c r="F181" t="n">
        <v>218.51</v>
      </c>
      <c r="G181" t="n">
        <v>148.98</v>
      </c>
      <c r="H181" t="n">
        <v>2.06</v>
      </c>
      <c r="I181" t="n">
        <v>88</v>
      </c>
      <c r="J181" t="n">
        <v>146.15</v>
      </c>
      <c r="K181" t="n">
        <v>45</v>
      </c>
      <c r="L181" t="n">
        <v>17</v>
      </c>
      <c r="M181" t="n">
        <v>86</v>
      </c>
      <c r="N181" t="n">
        <v>24.15</v>
      </c>
      <c r="O181" t="n">
        <v>18259.16</v>
      </c>
      <c r="P181" t="n">
        <v>2065.67</v>
      </c>
      <c r="Q181" t="n">
        <v>3440.93</v>
      </c>
      <c r="R181" t="n">
        <v>442.57</v>
      </c>
      <c r="S181" t="n">
        <v>300.98</v>
      </c>
      <c r="T181" t="n">
        <v>67260.7</v>
      </c>
      <c r="U181" t="n">
        <v>0.68</v>
      </c>
      <c r="V181" t="n">
        <v>0.91</v>
      </c>
      <c r="W181" t="n">
        <v>56.97</v>
      </c>
      <c r="X181" t="n">
        <v>3.98</v>
      </c>
      <c r="Y181" t="n">
        <v>0.5</v>
      </c>
      <c r="Z181" t="n">
        <v>10</v>
      </c>
    </row>
    <row r="182">
      <c r="A182" t="n">
        <v>17</v>
      </c>
      <c r="B182" t="n">
        <v>60</v>
      </c>
      <c r="C182" t="inlineStr">
        <is>
          <t xml:space="preserve">CONCLUIDO	</t>
        </is>
      </c>
      <c r="D182" t="n">
        <v>0.4494</v>
      </c>
      <c r="E182" t="n">
        <v>222.5</v>
      </c>
      <c r="F182" t="n">
        <v>218.25</v>
      </c>
      <c r="G182" t="n">
        <v>157.77</v>
      </c>
      <c r="H182" t="n">
        <v>2.16</v>
      </c>
      <c r="I182" t="n">
        <v>83</v>
      </c>
      <c r="J182" t="n">
        <v>147.53</v>
      </c>
      <c r="K182" t="n">
        <v>45</v>
      </c>
      <c r="L182" t="n">
        <v>18</v>
      </c>
      <c r="M182" t="n">
        <v>81</v>
      </c>
      <c r="N182" t="n">
        <v>24.53</v>
      </c>
      <c r="O182" t="n">
        <v>18429.27</v>
      </c>
      <c r="P182" t="n">
        <v>2043.65</v>
      </c>
      <c r="Q182" t="n">
        <v>3440.94</v>
      </c>
      <c r="R182" t="n">
        <v>434.08</v>
      </c>
      <c r="S182" t="n">
        <v>300.98</v>
      </c>
      <c r="T182" t="n">
        <v>63043.04</v>
      </c>
      <c r="U182" t="n">
        <v>0.6899999999999999</v>
      </c>
      <c r="V182" t="n">
        <v>0.92</v>
      </c>
      <c r="W182" t="n">
        <v>56.96</v>
      </c>
      <c r="X182" t="n">
        <v>3.72</v>
      </c>
      <c r="Y182" t="n">
        <v>0.5</v>
      </c>
      <c r="Z182" t="n">
        <v>10</v>
      </c>
    </row>
    <row r="183">
      <c r="A183" t="n">
        <v>18</v>
      </c>
      <c r="B183" t="n">
        <v>60</v>
      </c>
      <c r="C183" t="inlineStr">
        <is>
          <t xml:space="preserve">CONCLUIDO	</t>
        </is>
      </c>
      <c r="D183" t="n">
        <v>0.4501</v>
      </c>
      <c r="E183" t="n">
        <v>222.19</v>
      </c>
      <c r="F183" t="n">
        <v>218.06</v>
      </c>
      <c r="G183" t="n">
        <v>167.74</v>
      </c>
      <c r="H183" t="n">
        <v>2.26</v>
      </c>
      <c r="I183" t="n">
        <v>78</v>
      </c>
      <c r="J183" t="n">
        <v>148.91</v>
      </c>
      <c r="K183" t="n">
        <v>45</v>
      </c>
      <c r="L183" t="n">
        <v>19</v>
      </c>
      <c r="M183" t="n">
        <v>76</v>
      </c>
      <c r="N183" t="n">
        <v>24.92</v>
      </c>
      <c r="O183" t="n">
        <v>18599.92</v>
      </c>
      <c r="P183" t="n">
        <v>2024.92</v>
      </c>
      <c r="Q183" t="n">
        <v>3440.93</v>
      </c>
      <c r="R183" t="n">
        <v>427.32</v>
      </c>
      <c r="S183" t="n">
        <v>300.98</v>
      </c>
      <c r="T183" t="n">
        <v>59688.07</v>
      </c>
      <c r="U183" t="n">
        <v>0.7</v>
      </c>
      <c r="V183" t="n">
        <v>0.92</v>
      </c>
      <c r="W183" t="n">
        <v>56.96</v>
      </c>
      <c r="X183" t="n">
        <v>3.53</v>
      </c>
      <c r="Y183" t="n">
        <v>0.5</v>
      </c>
      <c r="Z183" t="n">
        <v>10</v>
      </c>
    </row>
    <row r="184">
      <c r="A184" t="n">
        <v>19</v>
      </c>
      <c r="B184" t="n">
        <v>60</v>
      </c>
      <c r="C184" t="inlineStr">
        <is>
          <t xml:space="preserve">CONCLUIDO	</t>
        </is>
      </c>
      <c r="D184" t="n">
        <v>0.4508</v>
      </c>
      <c r="E184" t="n">
        <v>221.81</v>
      </c>
      <c r="F184" t="n">
        <v>217.81</v>
      </c>
      <c r="G184" t="n">
        <v>179.02</v>
      </c>
      <c r="H184" t="n">
        <v>2.36</v>
      </c>
      <c r="I184" t="n">
        <v>73</v>
      </c>
      <c r="J184" t="n">
        <v>150.3</v>
      </c>
      <c r="K184" t="n">
        <v>45</v>
      </c>
      <c r="L184" t="n">
        <v>20</v>
      </c>
      <c r="M184" t="n">
        <v>71</v>
      </c>
      <c r="N184" t="n">
        <v>25.3</v>
      </c>
      <c r="O184" t="n">
        <v>18771.1</v>
      </c>
      <c r="P184" t="n">
        <v>2005.82</v>
      </c>
      <c r="Q184" t="n">
        <v>3440.97</v>
      </c>
      <c r="R184" t="n">
        <v>418.86</v>
      </c>
      <c r="S184" t="n">
        <v>300.98</v>
      </c>
      <c r="T184" t="n">
        <v>55482.38</v>
      </c>
      <c r="U184" t="n">
        <v>0.72</v>
      </c>
      <c r="V184" t="n">
        <v>0.92</v>
      </c>
      <c r="W184" t="n">
        <v>56.95</v>
      </c>
      <c r="X184" t="n">
        <v>3.28</v>
      </c>
      <c r="Y184" t="n">
        <v>0.5</v>
      </c>
      <c r="Z184" t="n">
        <v>10</v>
      </c>
    </row>
    <row r="185">
      <c r="A185" t="n">
        <v>20</v>
      </c>
      <c r="B185" t="n">
        <v>60</v>
      </c>
      <c r="C185" t="inlineStr">
        <is>
          <t xml:space="preserve">CONCLUIDO	</t>
        </is>
      </c>
      <c r="D185" t="n">
        <v>0.4515</v>
      </c>
      <c r="E185" t="n">
        <v>221.51</v>
      </c>
      <c r="F185" t="n">
        <v>217.61</v>
      </c>
      <c r="G185" t="n">
        <v>189.23</v>
      </c>
      <c r="H185" t="n">
        <v>2.45</v>
      </c>
      <c r="I185" t="n">
        <v>69</v>
      </c>
      <c r="J185" t="n">
        <v>151.69</v>
      </c>
      <c r="K185" t="n">
        <v>45</v>
      </c>
      <c r="L185" t="n">
        <v>21</v>
      </c>
      <c r="M185" t="n">
        <v>67</v>
      </c>
      <c r="N185" t="n">
        <v>25.7</v>
      </c>
      <c r="O185" t="n">
        <v>18942.82</v>
      </c>
      <c r="P185" t="n">
        <v>1984.7</v>
      </c>
      <c r="Q185" t="n">
        <v>3440.98</v>
      </c>
      <c r="R185" t="n">
        <v>412.25</v>
      </c>
      <c r="S185" t="n">
        <v>300.98</v>
      </c>
      <c r="T185" t="n">
        <v>52199.19</v>
      </c>
      <c r="U185" t="n">
        <v>0.73</v>
      </c>
      <c r="V185" t="n">
        <v>0.92</v>
      </c>
      <c r="W185" t="n">
        <v>56.94</v>
      </c>
      <c r="X185" t="n">
        <v>3.08</v>
      </c>
      <c r="Y185" t="n">
        <v>0.5</v>
      </c>
      <c r="Z185" t="n">
        <v>10</v>
      </c>
    </row>
    <row r="186">
      <c r="A186" t="n">
        <v>21</v>
      </c>
      <c r="B186" t="n">
        <v>60</v>
      </c>
      <c r="C186" t="inlineStr">
        <is>
          <t xml:space="preserve">CONCLUIDO	</t>
        </is>
      </c>
      <c r="D186" t="n">
        <v>0.452</v>
      </c>
      <c r="E186" t="n">
        <v>221.24</v>
      </c>
      <c r="F186" t="n">
        <v>217.45</v>
      </c>
      <c r="G186" t="n">
        <v>200.72</v>
      </c>
      <c r="H186" t="n">
        <v>2.54</v>
      </c>
      <c r="I186" t="n">
        <v>65</v>
      </c>
      <c r="J186" t="n">
        <v>153.09</v>
      </c>
      <c r="K186" t="n">
        <v>45</v>
      </c>
      <c r="L186" t="n">
        <v>22</v>
      </c>
      <c r="M186" t="n">
        <v>62</v>
      </c>
      <c r="N186" t="n">
        <v>26.09</v>
      </c>
      <c r="O186" t="n">
        <v>19115.09</v>
      </c>
      <c r="P186" t="n">
        <v>1963.87</v>
      </c>
      <c r="Q186" t="n">
        <v>3440.89</v>
      </c>
      <c r="R186" t="n">
        <v>406.94</v>
      </c>
      <c r="S186" t="n">
        <v>300.98</v>
      </c>
      <c r="T186" t="n">
        <v>49560.28</v>
      </c>
      <c r="U186" t="n">
        <v>0.74</v>
      </c>
      <c r="V186" t="n">
        <v>0.92</v>
      </c>
      <c r="W186" t="n">
        <v>56.93</v>
      </c>
      <c r="X186" t="n">
        <v>2.92</v>
      </c>
      <c r="Y186" t="n">
        <v>0.5</v>
      </c>
      <c r="Z186" t="n">
        <v>10</v>
      </c>
    </row>
    <row r="187">
      <c r="A187" t="n">
        <v>22</v>
      </c>
      <c r="B187" t="n">
        <v>60</v>
      </c>
      <c r="C187" t="inlineStr">
        <is>
          <t xml:space="preserve">CONCLUIDO	</t>
        </is>
      </c>
      <c r="D187" t="n">
        <v>0.4524</v>
      </c>
      <c r="E187" t="n">
        <v>221.05</v>
      </c>
      <c r="F187" t="n">
        <v>217.34</v>
      </c>
      <c r="G187" t="n">
        <v>210.32</v>
      </c>
      <c r="H187" t="n">
        <v>2.64</v>
      </c>
      <c r="I187" t="n">
        <v>62</v>
      </c>
      <c r="J187" t="n">
        <v>154.49</v>
      </c>
      <c r="K187" t="n">
        <v>45</v>
      </c>
      <c r="L187" t="n">
        <v>23</v>
      </c>
      <c r="M187" t="n">
        <v>52</v>
      </c>
      <c r="N187" t="n">
        <v>26.49</v>
      </c>
      <c r="O187" t="n">
        <v>19287.9</v>
      </c>
      <c r="P187" t="n">
        <v>1948.87</v>
      </c>
      <c r="Q187" t="n">
        <v>3440.93</v>
      </c>
      <c r="R187" t="n">
        <v>402.9</v>
      </c>
      <c r="S187" t="n">
        <v>300.98</v>
      </c>
      <c r="T187" t="n">
        <v>47557.27</v>
      </c>
      <c r="U187" t="n">
        <v>0.75</v>
      </c>
      <c r="V187" t="n">
        <v>0.92</v>
      </c>
      <c r="W187" t="n">
        <v>56.93</v>
      </c>
      <c r="X187" t="n">
        <v>2.81</v>
      </c>
      <c r="Y187" t="n">
        <v>0.5</v>
      </c>
      <c r="Z187" t="n">
        <v>10</v>
      </c>
    </row>
    <row r="188">
      <c r="A188" t="n">
        <v>23</v>
      </c>
      <c r="B188" t="n">
        <v>60</v>
      </c>
      <c r="C188" t="inlineStr">
        <is>
          <t xml:space="preserve">CONCLUIDO	</t>
        </is>
      </c>
      <c r="D188" t="n">
        <v>0.4526</v>
      </c>
      <c r="E188" t="n">
        <v>220.92</v>
      </c>
      <c r="F188" t="n">
        <v>217.26</v>
      </c>
      <c r="G188" t="n">
        <v>217.26</v>
      </c>
      <c r="H188" t="n">
        <v>2.73</v>
      </c>
      <c r="I188" t="n">
        <v>60</v>
      </c>
      <c r="J188" t="n">
        <v>155.9</v>
      </c>
      <c r="K188" t="n">
        <v>45</v>
      </c>
      <c r="L188" t="n">
        <v>24</v>
      </c>
      <c r="M188" t="n">
        <v>30</v>
      </c>
      <c r="N188" t="n">
        <v>26.9</v>
      </c>
      <c r="O188" t="n">
        <v>19461.27</v>
      </c>
      <c r="P188" t="n">
        <v>1938.35</v>
      </c>
      <c r="Q188" t="n">
        <v>3441.02</v>
      </c>
      <c r="R188" t="n">
        <v>399.42</v>
      </c>
      <c r="S188" t="n">
        <v>300.98</v>
      </c>
      <c r="T188" t="n">
        <v>45825.76</v>
      </c>
      <c r="U188" t="n">
        <v>0.75</v>
      </c>
      <c r="V188" t="n">
        <v>0.92</v>
      </c>
      <c r="W188" t="n">
        <v>56.96</v>
      </c>
      <c r="X188" t="n">
        <v>2.73</v>
      </c>
      <c r="Y188" t="n">
        <v>0.5</v>
      </c>
      <c r="Z188" t="n">
        <v>10</v>
      </c>
    </row>
    <row r="189">
      <c r="A189" t="n">
        <v>24</v>
      </c>
      <c r="B189" t="n">
        <v>60</v>
      </c>
      <c r="C189" t="inlineStr">
        <is>
          <t xml:space="preserve">CONCLUIDO	</t>
        </is>
      </c>
      <c r="D189" t="n">
        <v>0.4527</v>
      </c>
      <c r="E189" t="n">
        <v>220.9</v>
      </c>
      <c r="F189" t="n">
        <v>217.26</v>
      </c>
      <c r="G189" t="n">
        <v>220.94</v>
      </c>
      <c r="H189" t="n">
        <v>2.81</v>
      </c>
      <c r="I189" t="n">
        <v>59</v>
      </c>
      <c r="J189" t="n">
        <v>157.31</v>
      </c>
      <c r="K189" t="n">
        <v>45</v>
      </c>
      <c r="L189" t="n">
        <v>25</v>
      </c>
      <c r="M189" t="n">
        <v>6</v>
      </c>
      <c r="N189" t="n">
        <v>27.31</v>
      </c>
      <c r="O189" t="n">
        <v>19635.2</v>
      </c>
      <c r="P189" t="n">
        <v>1944.86</v>
      </c>
      <c r="Q189" t="n">
        <v>3441</v>
      </c>
      <c r="R189" t="n">
        <v>398.19</v>
      </c>
      <c r="S189" t="n">
        <v>300.98</v>
      </c>
      <c r="T189" t="n">
        <v>45217.63</v>
      </c>
      <c r="U189" t="n">
        <v>0.76</v>
      </c>
      <c r="V189" t="n">
        <v>0.92</v>
      </c>
      <c r="W189" t="n">
        <v>56.99</v>
      </c>
      <c r="X189" t="n">
        <v>2.73</v>
      </c>
      <c r="Y189" t="n">
        <v>0.5</v>
      </c>
      <c r="Z189" t="n">
        <v>10</v>
      </c>
    </row>
    <row r="190">
      <c r="A190" t="n">
        <v>25</v>
      </c>
      <c r="B190" t="n">
        <v>60</v>
      </c>
      <c r="C190" t="inlineStr">
        <is>
          <t xml:space="preserve">CONCLUIDO	</t>
        </is>
      </c>
      <c r="D190" t="n">
        <v>0.4527</v>
      </c>
      <c r="E190" t="n">
        <v>220.9</v>
      </c>
      <c r="F190" t="n">
        <v>217.26</v>
      </c>
      <c r="G190" t="n">
        <v>220.94</v>
      </c>
      <c r="H190" t="n">
        <v>2.9</v>
      </c>
      <c r="I190" t="n">
        <v>59</v>
      </c>
      <c r="J190" t="n">
        <v>158.72</v>
      </c>
      <c r="K190" t="n">
        <v>45</v>
      </c>
      <c r="L190" t="n">
        <v>26</v>
      </c>
      <c r="M190" t="n">
        <v>1</v>
      </c>
      <c r="N190" t="n">
        <v>27.72</v>
      </c>
      <c r="O190" t="n">
        <v>19809.69</v>
      </c>
      <c r="P190" t="n">
        <v>1958.65</v>
      </c>
      <c r="Q190" t="n">
        <v>3440.96</v>
      </c>
      <c r="R190" t="n">
        <v>398.23</v>
      </c>
      <c r="S190" t="n">
        <v>300.98</v>
      </c>
      <c r="T190" t="n">
        <v>45238.61</v>
      </c>
      <c r="U190" t="n">
        <v>0.76</v>
      </c>
      <c r="V190" t="n">
        <v>0.92</v>
      </c>
      <c r="W190" t="n">
        <v>56.99</v>
      </c>
      <c r="X190" t="n">
        <v>2.73</v>
      </c>
      <c r="Y190" t="n">
        <v>0.5</v>
      </c>
      <c r="Z190" t="n">
        <v>10</v>
      </c>
    </row>
    <row r="191">
      <c r="A191" t="n">
        <v>26</v>
      </c>
      <c r="B191" t="n">
        <v>60</v>
      </c>
      <c r="C191" t="inlineStr">
        <is>
          <t xml:space="preserve">CONCLUIDO	</t>
        </is>
      </c>
      <c r="D191" t="n">
        <v>0.4527</v>
      </c>
      <c r="E191" t="n">
        <v>220.9</v>
      </c>
      <c r="F191" t="n">
        <v>217.26</v>
      </c>
      <c r="G191" t="n">
        <v>220.94</v>
      </c>
      <c r="H191" t="n">
        <v>2.99</v>
      </c>
      <c r="I191" t="n">
        <v>59</v>
      </c>
      <c r="J191" t="n">
        <v>160.14</v>
      </c>
      <c r="K191" t="n">
        <v>45</v>
      </c>
      <c r="L191" t="n">
        <v>27</v>
      </c>
      <c r="M191" t="n">
        <v>0</v>
      </c>
      <c r="N191" t="n">
        <v>28.14</v>
      </c>
      <c r="O191" t="n">
        <v>19984.89</v>
      </c>
      <c r="P191" t="n">
        <v>1974.04</v>
      </c>
      <c r="Q191" t="n">
        <v>3440.98</v>
      </c>
      <c r="R191" t="n">
        <v>398.25</v>
      </c>
      <c r="S191" t="n">
        <v>300.98</v>
      </c>
      <c r="T191" t="n">
        <v>45247.81</v>
      </c>
      <c r="U191" t="n">
        <v>0.76</v>
      </c>
      <c r="V191" t="n">
        <v>0.92</v>
      </c>
      <c r="W191" t="n">
        <v>56.99</v>
      </c>
      <c r="X191" t="n">
        <v>2.73</v>
      </c>
      <c r="Y191" t="n">
        <v>0.5</v>
      </c>
      <c r="Z191" t="n">
        <v>10</v>
      </c>
    </row>
    <row r="192">
      <c r="A192" t="n">
        <v>0</v>
      </c>
      <c r="B192" t="n">
        <v>80</v>
      </c>
      <c r="C192" t="inlineStr">
        <is>
          <t xml:space="preserve">CONCLUIDO	</t>
        </is>
      </c>
      <c r="D192" t="n">
        <v>0.1967</v>
      </c>
      <c r="E192" t="n">
        <v>508.29</v>
      </c>
      <c r="F192" t="n">
        <v>391.48</v>
      </c>
      <c r="G192" t="n">
        <v>6.61</v>
      </c>
      <c r="H192" t="n">
        <v>0.11</v>
      </c>
      <c r="I192" t="n">
        <v>3553</v>
      </c>
      <c r="J192" t="n">
        <v>159.12</v>
      </c>
      <c r="K192" t="n">
        <v>50.28</v>
      </c>
      <c r="L192" t="n">
        <v>1</v>
      </c>
      <c r="M192" t="n">
        <v>3551</v>
      </c>
      <c r="N192" t="n">
        <v>27.84</v>
      </c>
      <c r="O192" t="n">
        <v>19859.16</v>
      </c>
      <c r="P192" t="n">
        <v>4840.22</v>
      </c>
      <c r="Q192" t="n">
        <v>3445.7</v>
      </c>
      <c r="R192" t="n">
        <v>6318.6</v>
      </c>
      <c r="S192" t="n">
        <v>300.98</v>
      </c>
      <c r="T192" t="n">
        <v>2987952.58</v>
      </c>
      <c r="U192" t="n">
        <v>0.05</v>
      </c>
      <c r="V192" t="n">
        <v>0.51</v>
      </c>
      <c r="W192" t="n">
        <v>62.69</v>
      </c>
      <c r="X192" t="n">
        <v>176.77</v>
      </c>
      <c r="Y192" t="n">
        <v>0.5</v>
      </c>
      <c r="Z192" t="n">
        <v>10</v>
      </c>
    </row>
    <row r="193">
      <c r="A193" t="n">
        <v>1</v>
      </c>
      <c r="B193" t="n">
        <v>80</v>
      </c>
      <c r="C193" t="inlineStr">
        <is>
          <t xml:space="preserve">CONCLUIDO	</t>
        </is>
      </c>
      <c r="D193" t="n">
        <v>0.3193</v>
      </c>
      <c r="E193" t="n">
        <v>313.15</v>
      </c>
      <c r="F193" t="n">
        <v>271.68</v>
      </c>
      <c r="G193" t="n">
        <v>13.42</v>
      </c>
      <c r="H193" t="n">
        <v>0.22</v>
      </c>
      <c r="I193" t="n">
        <v>1215</v>
      </c>
      <c r="J193" t="n">
        <v>160.54</v>
      </c>
      <c r="K193" t="n">
        <v>50.28</v>
      </c>
      <c r="L193" t="n">
        <v>2</v>
      </c>
      <c r="M193" t="n">
        <v>1213</v>
      </c>
      <c r="N193" t="n">
        <v>28.26</v>
      </c>
      <c r="O193" t="n">
        <v>20034.4</v>
      </c>
      <c r="P193" t="n">
        <v>3355.17</v>
      </c>
      <c r="Q193" t="n">
        <v>3442.51</v>
      </c>
      <c r="R193" t="n">
        <v>2240.63</v>
      </c>
      <c r="S193" t="n">
        <v>300.98</v>
      </c>
      <c r="T193" t="n">
        <v>960655.22</v>
      </c>
      <c r="U193" t="n">
        <v>0.13</v>
      </c>
      <c r="V193" t="n">
        <v>0.74</v>
      </c>
      <c r="W193" t="n">
        <v>58.89</v>
      </c>
      <c r="X193" t="n">
        <v>57.09</v>
      </c>
      <c r="Y193" t="n">
        <v>0.5</v>
      </c>
      <c r="Z193" t="n">
        <v>10</v>
      </c>
    </row>
    <row r="194">
      <c r="A194" t="n">
        <v>2</v>
      </c>
      <c r="B194" t="n">
        <v>80</v>
      </c>
      <c r="C194" t="inlineStr">
        <is>
          <t xml:space="preserve">CONCLUIDO	</t>
        </is>
      </c>
      <c r="D194" t="n">
        <v>0.3639</v>
      </c>
      <c r="E194" t="n">
        <v>274.79</v>
      </c>
      <c r="F194" t="n">
        <v>248.72</v>
      </c>
      <c r="G194" t="n">
        <v>20.25</v>
      </c>
      <c r="H194" t="n">
        <v>0.33</v>
      </c>
      <c r="I194" t="n">
        <v>737</v>
      </c>
      <c r="J194" t="n">
        <v>161.97</v>
      </c>
      <c r="K194" t="n">
        <v>50.28</v>
      </c>
      <c r="L194" t="n">
        <v>3</v>
      </c>
      <c r="M194" t="n">
        <v>735</v>
      </c>
      <c r="N194" t="n">
        <v>28.69</v>
      </c>
      <c r="O194" t="n">
        <v>20210.21</v>
      </c>
      <c r="P194" t="n">
        <v>3062.72</v>
      </c>
      <c r="Q194" t="n">
        <v>3441.95</v>
      </c>
      <c r="R194" t="n">
        <v>1463.95</v>
      </c>
      <c r="S194" t="n">
        <v>300.98</v>
      </c>
      <c r="T194" t="n">
        <v>574706.88</v>
      </c>
      <c r="U194" t="n">
        <v>0.21</v>
      </c>
      <c r="V194" t="n">
        <v>0.8</v>
      </c>
      <c r="W194" t="n">
        <v>58.05</v>
      </c>
      <c r="X194" t="n">
        <v>34.15</v>
      </c>
      <c r="Y194" t="n">
        <v>0.5</v>
      </c>
      <c r="Z194" t="n">
        <v>10</v>
      </c>
    </row>
    <row r="195">
      <c r="A195" t="n">
        <v>3</v>
      </c>
      <c r="B195" t="n">
        <v>80</v>
      </c>
      <c r="C195" t="inlineStr">
        <is>
          <t xml:space="preserve">CONCLUIDO	</t>
        </is>
      </c>
      <c r="D195" t="n">
        <v>0.3873</v>
      </c>
      <c r="E195" t="n">
        <v>258.21</v>
      </c>
      <c r="F195" t="n">
        <v>238.87</v>
      </c>
      <c r="G195" t="n">
        <v>27.14</v>
      </c>
      <c r="H195" t="n">
        <v>0.43</v>
      </c>
      <c r="I195" t="n">
        <v>528</v>
      </c>
      <c r="J195" t="n">
        <v>163.4</v>
      </c>
      <c r="K195" t="n">
        <v>50.28</v>
      </c>
      <c r="L195" t="n">
        <v>4</v>
      </c>
      <c r="M195" t="n">
        <v>526</v>
      </c>
      <c r="N195" t="n">
        <v>29.12</v>
      </c>
      <c r="O195" t="n">
        <v>20386.62</v>
      </c>
      <c r="P195" t="n">
        <v>2931.75</v>
      </c>
      <c r="Q195" t="n">
        <v>3441.55</v>
      </c>
      <c r="R195" t="n">
        <v>1130.77</v>
      </c>
      <c r="S195" t="n">
        <v>300.98</v>
      </c>
      <c r="T195" t="n">
        <v>409161.92</v>
      </c>
      <c r="U195" t="n">
        <v>0.27</v>
      </c>
      <c r="V195" t="n">
        <v>0.84</v>
      </c>
      <c r="W195" t="n">
        <v>57.71</v>
      </c>
      <c r="X195" t="n">
        <v>24.32</v>
      </c>
      <c r="Y195" t="n">
        <v>0.5</v>
      </c>
      <c r="Z195" t="n">
        <v>10</v>
      </c>
    </row>
    <row r="196">
      <c r="A196" t="n">
        <v>4</v>
      </c>
      <c r="B196" t="n">
        <v>80</v>
      </c>
      <c r="C196" t="inlineStr">
        <is>
          <t xml:space="preserve">CONCLUIDO	</t>
        </is>
      </c>
      <c r="D196" t="n">
        <v>0.4017</v>
      </c>
      <c r="E196" t="n">
        <v>248.94</v>
      </c>
      <c r="F196" t="n">
        <v>233.37</v>
      </c>
      <c r="G196" t="n">
        <v>34.07</v>
      </c>
      <c r="H196" t="n">
        <v>0.54</v>
      </c>
      <c r="I196" t="n">
        <v>411</v>
      </c>
      <c r="J196" t="n">
        <v>164.83</v>
      </c>
      <c r="K196" t="n">
        <v>50.28</v>
      </c>
      <c r="L196" t="n">
        <v>5</v>
      </c>
      <c r="M196" t="n">
        <v>409</v>
      </c>
      <c r="N196" t="n">
        <v>29.55</v>
      </c>
      <c r="O196" t="n">
        <v>20563.61</v>
      </c>
      <c r="P196" t="n">
        <v>2853.98</v>
      </c>
      <c r="Q196" t="n">
        <v>3441.26</v>
      </c>
      <c r="R196" t="n">
        <v>945.54</v>
      </c>
      <c r="S196" t="n">
        <v>300.98</v>
      </c>
      <c r="T196" t="n">
        <v>317130.78</v>
      </c>
      <c r="U196" t="n">
        <v>0.32</v>
      </c>
      <c r="V196" t="n">
        <v>0.86</v>
      </c>
      <c r="W196" t="n">
        <v>57.5</v>
      </c>
      <c r="X196" t="n">
        <v>18.82</v>
      </c>
      <c r="Y196" t="n">
        <v>0.5</v>
      </c>
      <c r="Z196" t="n">
        <v>10</v>
      </c>
    </row>
    <row r="197">
      <c r="A197" t="n">
        <v>5</v>
      </c>
      <c r="B197" t="n">
        <v>80</v>
      </c>
      <c r="C197" t="inlineStr">
        <is>
          <t xml:space="preserve">CONCLUIDO	</t>
        </is>
      </c>
      <c r="D197" t="n">
        <v>0.4113</v>
      </c>
      <c r="E197" t="n">
        <v>243.16</v>
      </c>
      <c r="F197" t="n">
        <v>229.97</v>
      </c>
      <c r="G197" t="n">
        <v>40.94</v>
      </c>
      <c r="H197" t="n">
        <v>0.64</v>
      </c>
      <c r="I197" t="n">
        <v>337</v>
      </c>
      <c r="J197" t="n">
        <v>166.27</v>
      </c>
      <c r="K197" t="n">
        <v>50.28</v>
      </c>
      <c r="L197" t="n">
        <v>6</v>
      </c>
      <c r="M197" t="n">
        <v>335</v>
      </c>
      <c r="N197" t="n">
        <v>29.99</v>
      </c>
      <c r="O197" t="n">
        <v>20741.2</v>
      </c>
      <c r="P197" t="n">
        <v>2802.71</v>
      </c>
      <c r="Q197" t="n">
        <v>3441.23</v>
      </c>
      <c r="R197" t="n">
        <v>829.97</v>
      </c>
      <c r="S197" t="n">
        <v>300.98</v>
      </c>
      <c r="T197" t="n">
        <v>259719.89</v>
      </c>
      <c r="U197" t="n">
        <v>0.36</v>
      </c>
      <c r="V197" t="n">
        <v>0.87</v>
      </c>
      <c r="W197" t="n">
        <v>57.39</v>
      </c>
      <c r="X197" t="n">
        <v>15.43</v>
      </c>
      <c r="Y197" t="n">
        <v>0.5</v>
      </c>
      <c r="Z197" t="n">
        <v>10</v>
      </c>
    </row>
    <row r="198">
      <c r="A198" t="n">
        <v>6</v>
      </c>
      <c r="B198" t="n">
        <v>80</v>
      </c>
      <c r="C198" t="inlineStr">
        <is>
          <t xml:space="preserve">CONCLUIDO	</t>
        </is>
      </c>
      <c r="D198" t="n">
        <v>0.4183</v>
      </c>
      <c r="E198" t="n">
        <v>239.08</v>
      </c>
      <c r="F198" t="n">
        <v>227.57</v>
      </c>
      <c r="G198" t="n">
        <v>47.91</v>
      </c>
      <c r="H198" t="n">
        <v>0.74</v>
      </c>
      <c r="I198" t="n">
        <v>285</v>
      </c>
      <c r="J198" t="n">
        <v>167.72</v>
      </c>
      <c r="K198" t="n">
        <v>50.28</v>
      </c>
      <c r="L198" t="n">
        <v>7</v>
      </c>
      <c r="M198" t="n">
        <v>283</v>
      </c>
      <c r="N198" t="n">
        <v>30.44</v>
      </c>
      <c r="O198" t="n">
        <v>20919.39</v>
      </c>
      <c r="P198" t="n">
        <v>2763.62</v>
      </c>
      <c r="Q198" t="n">
        <v>3441.2</v>
      </c>
      <c r="R198" t="n">
        <v>748.78</v>
      </c>
      <c r="S198" t="n">
        <v>300.98</v>
      </c>
      <c r="T198" t="n">
        <v>219382.03</v>
      </c>
      <c r="U198" t="n">
        <v>0.4</v>
      </c>
      <c r="V198" t="n">
        <v>0.88</v>
      </c>
      <c r="W198" t="n">
        <v>57.3</v>
      </c>
      <c r="X198" t="n">
        <v>13.03</v>
      </c>
      <c r="Y198" t="n">
        <v>0.5</v>
      </c>
      <c r="Z198" t="n">
        <v>10</v>
      </c>
    </row>
    <row r="199">
      <c r="A199" t="n">
        <v>7</v>
      </c>
      <c r="B199" t="n">
        <v>80</v>
      </c>
      <c r="C199" t="inlineStr">
        <is>
          <t xml:space="preserve">CONCLUIDO	</t>
        </is>
      </c>
      <c r="D199" t="n">
        <v>0.4237</v>
      </c>
      <c r="E199" t="n">
        <v>236</v>
      </c>
      <c r="F199" t="n">
        <v>225.75</v>
      </c>
      <c r="G199" t="n">
        <v>55.06</v>
      </c>
      <c r="H199" t="n">
        <v>0.84</v>
      </c>
      <c r="I199" t="n">
        <v>246</v>
      </c>
      <c r="J199" t="n">
        <v>169.17</v>
      </c>
      <c r="K199" t="n">
        <v>50.28</v>
      </c>
      <c r="L199" t="n">
        <v>8</v>
      </c>
      <c r="M199" t="n">
        <v>244</v>
      </c>
      <c r="N199" t="n">
        <v>30.89</v>
      </c>
      <c r="O199" t="n">
        <v>21098.19</v>
      </c>
      <c r="P199" t="n">
        <v>2731.88</v>
      </c>
      <c r="Q199" t="n">
        <v>3441.26</v>
      </c>
      <c r="R199" t="n">
        <v>687.39</v>
      </c>
      <c r="S199" t="n">
        <v>300.98</v>
      </c>
      <c r="T199" t="n">
        <v>188884.8</v>
      </c>
      <c r="U199" t="n">
        <v>0.44</v>
      </c>
      <c r="V199" t="n">
        <v>0.88</v>
      </c>
      <c r="W199" t="n">
        <v>57.23</v>
      </c>
      <c r="X199" t="n">
        <v>11.21</v>
      </c>
      <c r="Y199" t="n">
        <v>0.5</v>
      </c>
      <c r="Z199" t="n">
        <v>10</v>
      </c>
    </row>
    <row r="200">
      <c r="A200" t="n">
        <v>8</v>
      </c>
      <c r="B200" t="n">
        <v>80</v>
      </c>
      <c r="C200" t="inlineStr">
        <is>
          <t xml:space="preserve">CONCLUIDO	</t>
        </is>
      </c>
      <c r="D200" t="n">
        <v>0.4279</v>
      </c>
      <c r="E200" t="n">
        <v>233.72</v>
      </c>
      <c r="F200" t="n">
        <v>224.4</v>
      </c>
      <c r="G200" t="n">
        <v>62.05</v>
      </c>
      <c r="H200" t="n">
        <v>0.9399999999999999</v>
      </c>
      <c r="I200" t="n">
        <v>217</v>
      </c>
      <c r="J200" t="n">
        <v>170.62</v>
      </c>
      <c r="K200" t="n">
        <v>50.28</v>
      </c>
      <c r="L200" t="n">
        <v>9</v>
      </c>
      <c r="M200" t="n">
        <v>215</v>
      </c>
      <c r="N200" t="n">
        <v>31.34</v>
      </c>
      <c r="O200" t="n">
        <v>21277.6</v>
      </c>
      <c r="P200" t="n">
        <v>2705.51</v>
      </c>
      <c r="Q200" t="n">
        <v>3441.06</v>
      </c>
      <c r="R200" t="n">
        <v>641.67</v>
      </c>
      <c r="S200" t="n">
        <v>300.98</v>
      </c>
      <c r="T200" t="n">
        <v>166168.34</v>
      </c>
      <c r="U200" t="n">
        <v>0.47</v>
      </c>
      <c r="V200" t="n">
        <v>0.89</v>
      </c>
      <c r="W200" t="n">
        <v>57.19</v>
      </c>
      <c r="X200" t="n">
        <v>9.869999999999999</v>
      </c>
      <c r="Y200" t="n">
        <v>0.5</v>
      </c>
      <c r="Z200" t="n">
        <v>10</v>
      </c>
    </row>
    <row r="201">
      <c r="A201" t="n">
        <v>9</v>
      </c>
      <c r="B201" t="n">
        <v>80</v>
      </c>
      <c r="C201" t="inlineStr">
        <is>
          <t xml:space="preserve">CONCLUIDO	</t>
        </is>
      </c>
      <c r="D201" t="n">
        <v>0.4312</v>
      </c>
      <c r="E201" t="n">
        <v>231.91</v>
      </c>
      <c r="F201" t="n">
        <v>223.34</v>
      </c>
      <c r="G201" t="n">
        <v>69.06999999999999</v>
      </c>
      <c r="H201" t="n">
        <v>1.03</v>
      </c>
      <c r="I201" t="n">
        <v>194</v>
      </c>
      <c r="J201" t="n">
        <v>172.08</v>
      </c>
      <c r="K201" t="n">
        <v>50.28</v>
      </c>
      <c r="L201" t="n">
        <v>10</v>
      </c>
      <c r="M201" t="n">
        <v>192</v>
      </c>
      <c r="N201" t="n">
        <v>31.8</v>
      </c>
      <c r="O201" t="n">
        <v>21457.64</v>
      </c>
      <c r="P201" t="n">
        <v>2682.57</v>
      </c>
      <c r="Q201" t="n">
        <v>3441.21</v>
      </c>
      <c r="R201" t="n">
        <v>605.99</v>
      </c>
      <c r="S201" t="n">
        <v>300.98</v>
      </c>
      <c r="T201" t="n">
        <v>148442.56</v>
      </c>
      <c r="U201" t="n">
        <v>0.5</v>
      </c>
      <c r="V201" t="n">
        <v>0.89</v>
      </c>
      <c r="W201" t="n">
        <v>57.13</v>
      </c>
      <c r="X201" t="n">
        <v>8.800000000000001</v>
      </c>
      <c r="Y201" t="n">
        <v>0.5</v>
      </c>
      <c r="Z201" t="n">
        <v>10</v>
      </c>
    </row>
    <row r="202">
      <c r="A202" t="n">
        <v>10</v>
      </c>
      <c r="B202" t="n">
        <v>80</v>
      </c>
      <c r="C202" t="inlineStr">
        <is>
          <t xml:space="preserve">CONCLUIDO	</t>
        </is>
      </c>
      <c r="D202" t="n">
        <v>0.4339</v>
      </c>
      <c r="E202" t="n">
        <v>230.46</v>
      </c>
      <c r="F202" t="n">
        <v>222.5</v>
      </c>
      <c r="G202" t="n">
        <v>76.29000000000001</v>
      </c>
      <c r="H202" t="n">
        <v>1.12</v>
      </c>
      <c r="I202" t="n">
        <v>175</v>
      </c>
      <c r="J202" t="n">
        <v>173.55</v>
      </c>
      <c r="K202" t="n">
        <v>50.28</v>
      </c>
      <c r="L202" t="n">
        <v>11</v>
      </c>
      <c r="M202" t="n">
        <v>173</v>
      </c>
      <c r="N202" t="n">
        <v>32.27</v>
      </c>
      <c r="O202" t="n">
        <v>21638.31</v>
      </c>
      <c r="P202" t="n">
        <v>2662.89</v>
      </c>
      <c r="Q202" t="n">
        <v>3441.06</v>
      </c>
      <c r="R202" t="n">
        <v>577.14</v>
      </c>
      <c r="S202" t="n">
        <v>300.98</v>
      </c>
      <c r="T202" t="n">
        <v>134111.18</v>
      </c>
      <c r="U202" t="n">
        <v>0.52</v>
      </c>
      <c r="V202" t="n">
        <v>0.9</v>
      </c>
      <c r="W202" t="n">
        <v>57.13</v>
      </c>
      <c r="X202" t="n">
        <v>7.97</v>
      </c>
      <c r="Y202" t="n">
        <v>0.5</v>
      </c>
      <c r="Z202" t="n">
        <v>10</v>
      </c>
    </row>
    <row r="203">
      <c r="A203" t="n">
        <v>11</v>
      </c>
      <c r="B203" t="n">
        <v>80</v>
      </c>
      <c r="C203" t="inlineStr">
        <is>
          <t xml:space="preserve">CONCLUIDO	</t>
        </is>
      </c>
      <c r="D203" t="n">
        <v>0.4363</v>
      </c>
      <c r="E203" t="n">
        <v>229.2</v>
      </c>
      <c r="F203" t="n">
        <v>221.75</v>
      </c>
      <c r="G203" t="n">
        <v>83.68000000000001</v>
      </c>
      <c r="H203" t="n">
        <v>1.22</v>
      </c>
      <c r="I203" t="n">
        <v>159</v>
      </c>
      <c r="J203" t="n">
        <v>175.02</v>
      </c>
      <c r="K203" t="n">
        <v>50.28</v>
      </c>
      <c r="L203" t="n">
        <v>12</v>
      </c>
      <c r="M203" t="n">
        <v>157</v>
      </c>
      <c r="N203" t="n">
        <v>32.74</v>
      </c>
      <c r="O203" t="n">
        <v>21819.6</v>
      </c>
      <c r="P203" t="n">
        <v>2644.1</v>
      </c>
      <c r="Q203" t="n">
        <v>3441.1</v>
      </c>
      <c r="R203" t="n">
        <v>552.01</v>
      </c>
      <c r="S203" t="n">
        <v>300.98</v>
      </c>
      <c r="T203" t="n">
        <v>121626.34</v>
      </c>
      <c r="U203" t="n">
        <v>0.55</v>
      </c>
      <c r="V203" t="n">
        <v>0.9</v>
      </c>
      <c r="W203" t="n">
        <v>57.09</v>
      </c>
      <c r="X203" t="n">
        <v>7.21</v>
      </c>
      <c r="Y203" t="n">
        <v>0.5</v>
      </c>
      <c r="Z203" t="n">
        <v>10</v>
      </c>
    </row>
    <row r="204">
      <c r="A204" t="n">
        <v>12</v>
      </c>
      <c r="B204" t="n">
        <v>80</v>
      </c>
      <c r="C204" t="inlineStr">
        <is>
          <t xml:space="preserve">CONCLUIDO	</t>
        </is>
      </c>
      <c r="D204" t="n">
        <v>0.4384</v>
      </c>
      <c r="E204" t="n">
        <v>228.12</v>
      </c>
      <c r="F204" t="n">
        <v>221.09</v>
      </c>
      <c r="G204" t="n">
        <v>90.86</v>
      </c>
      <c r="H204" t="n">
        <v>1.31</v>
      </c>
      <c r="I204" t="n">
        <v>146</v>
      </c>
      <c r="J204" t="n">
        <v>176.49</v>
      </c>
      <c r="K204" t="n">
        <v>50.28</v>
      </c>
      <c r="L204" t="n">
        <v>13</v>
      </c>
      <c r="M204" t="n">
        <v>144</v>
      </c>
      <c r="N204" t="n">
        <v>33.21</v>
      </c>
      <c r="O204" t="n">
        <v>22001.54</v>
      </c>
      <c r="P204" t="n">
        <v>2627.01</v>
      </c>
      <c r="Q204" t="n">
        <v>3440.95</v>
      </c>
      <c r="R204" t="n">
        <v>530.09</v>
      </c>
      <c r="S204" t="n">
        <v>300.98</v>
      </c>
      <c r="T204" t="n">
        <v>110732.67</v>
      </c>
      <c r="U204" t="n">
        <v>0.57</v>
      </c>
      <c r="V204" t="n">
        <v>0.9</v>
      </c>
      <c r="W204" t="n">
        <v>57.06</v>
      </c>
      <c r="X204" t="n">
        <v>6.56</v>
      </c>
      <c r="Y204" t="n">
        <v>0.5</v>
      </c>
      <c r="Z204" t="n">
        <v>10</v>
      </c>
    </row>
    <row r="205">
      <c r="A205" t="n">
        <v>13</v>
      </c>
      <c r="B205" t="n">
        <v>80</v>
      </c>
      <c r="C205" t="inlineStr">
        <is>
          <t xml:space="preserve">CONCLUIDO	</t>
        </is>
      </c>
      <c r="D205" t="n">
        <v>0.4399</v>
      </c>
      <c r="E205" t="n">
        <v>227.3</v>
      </c>
      <c r="F205" t="n">
        <v>220.62</v>
      </c>
      <c r="G205" t="n">
        <v>98.06</v>
      </c>
      <c r="H205" t="n">
        <v>1.4</v>
      </c>
      <c r="I205" t="n">
        <v>135</v>
      </c>
      <c r="J205" t="n">
        <v>177.97</v>
      </c>
      <c r="K205" t="n">
        <v>50.28</v>
      </c>
      <c r="L205" t="n">
        <v>14</v>
      </c>
      <c r="M205" t="n">
        <v>133</v>
      </c>
      <c r="N205" t="n">
        <v>33.69</v>
      </c>
      <c r="O205" t="n">
        <v>22184.13</v>
      </c>
      <c r="P205" t="n">
        <v>2611.33</v>
      </c>
      <c r="Q205" t="n">
        <v>3441.02</v>
      </c>
      <c r="R205" t="n">
        <v>514.9400000000001</v>
      </c>
      <c r="S205" t="n">
        <v>300.98</v>
      </c>
      <c r="T205" t="n">
        <v>103211.82</v>
      </c>
      <c r="U205" t="n">
        <v>0.58</v>
      </c>
      <c r="V205" t="n">
        <v>0.91</v>
      </c>
      <c r="W205" t="n">
        <v>57.03</v>
      </c>
      <c r="X205" t="n">
        <v>6.09</v>
      </c>
      <c r="Y205" t="n">
        <v>0.5</v>
      </c>
      <c r="Z205" t="n">
        <v>10</v>
      </c>
    </row>
    <row r="206">
      <c r="A206" t="n">
        <v>14</v>
      </c>
      <c r="B206" t="n">
        <v>80</v>
      </c>
      <c r="C206" t="inlineStr">
        <is>
          <t xml:space="preserve">CONCLUIDO	</t>
        </is>
      </c>
      <c r="D206" t="n">
        <v>0.4415</v>
      </c>
      <c r="E206" t="n">
        <v>226.52</v>
      </c>
      <c r="F206" t="n">
        <v>220.17</v>
      </c>
      <c r="G206" t="n">
        <v>105.68</v>
      </c>
      <c r="H206" t="n">
        <v>1.48</v>
      </c>
      <c r="I206" t="n">
        <v>125</v>
      </c>
      <c r="J206" t="n">
        <v>179.46</v>
      </c>
      <c r="K206" t="n">
        <v>50.28</v>
      </c>
      <c r="L206" t="n">
        <v>15</v>
      </c>
      <c r="M206" t="n">
        <v>123</v>
      </c>
      <c r="N206" t="n">
        <v>34.18</v>
      </c>
      <c r="O206" t="n">
        <v>22367.38</v>
      </c>
      <c r="P206" t="n">
        <v>2596.51</v>
      </c>
      <c r="Q206" t="n">
        <v>3440.92</v>
      </c>
      <c r="R206" t="n">
        <v>498.96</v>
      </c>
      <c r="S206" t="n">
        <v>300.98</v>
      </c>
      <c r="T206" t="n">
        <v>95270.72</v>
      </c>
      <c r="U206" t="n">
        <v>0.6</v>
      </c>
      <c r="V206" t="n">
        <v>0.91</v>
      </c>
      <c r="W206" t="n">
        <v>57.03</v>
      </c>
      <c r="X206" t="n">
        <v>5.64</v>
      </c>
      <c r="Y206" t="n">
        <v>0.5</v>
      </c>
      <c r="Z206" t="n">
        <v>10</v>
      </c>
    </row>
    <row r="207">
      <c r="A207" t="n">
        <v>15</v>
      </c>
      <c r="B207" t="n">
        <v>80</v>
      </c>
      <c r="C207" t="inlineStr">
        <is>
          <t xml:space="preserve">CONCLUIDO	</t>
        </is>
      </c>
      <c r="D207" t="n">
        <v>0.4427</v>
      </c>
      <c r="E207" t="n">
        <v>225.9</v>
      </c>
      <c r="F207" t="n">
        <v>219.8</v>
      </c>
      <c r="G207" t="n">
        <v>112.72</v>
      </c>
      <c r="H207" t="n">
        <v>1.57</v>
      </c>
      <c r="I207" t="n">
        <v>117</v>
      </c>
      <c r="J207" t="n">
        <v>180.95</v>
      </c>
      <c r="K207" t="n">
        <v>50.28</v>
      </c>
      <c r="L207" t="n">
        <v>16</v>
      </c>
      <c r="M207" t="n">
        <v>115</v>
      </c>
      <c r="N207" t="n">
        <v>34.67</v>
      </c>
      <c r="O207" t="n">
        <v>22551.28</v>
      </c>
      <c r="P207" t="n">
        <v>2582.49</v>
      </c>
      <c r="Q207" t="n">
        <v>3440.96</v>
      </c>
      <c r="R207" t="n">
        <v>487</v>
      </c>
      <c r="S207" t="n">
        <v>300.98</v>
      </c>
      <c r="T207" t="n">
        <v>89330.58</v>
      </c>
      <c r="U207" t="n">
        <v>0.62</v>
      </c>
      <c r="V207" t="n">
        <v>0.91</v>
      </c>
      <c r="W207" t="n">
        <v>57</v>
      </c>
      <c r="X207" t="n">
        <v>5.27</v>
      </c>
      <c r="Y207" t="n">
        <v>0.5</v>
      </c>
      <c r="Z207" t="n">
        <v>10</v>
      </c>
    </row>
    <row r="208">
      <c r="A208" t="n">
        <v>16</v>
      </c>
      <c r="B208" t="n">
        <v>80</v>
      </c>
      <c r="C208" t="inlineStr">
        <is>
          <t xml:space="preserve">CONCLUIDO	</t>
        </is>
      </c>
      <c r="D208" t="n">
        <v>0.4437</v>
      </c>
      <c r="E208" t="n">
        <v>225.36</v>
      </c>
      <c r="F208" t="n">
        <v>219.49</v>
      </c>
      <c r="G208" t="n">
        <v>119.72</v>
      </c>
      <c r="H208" t="n">
        <v>1.65</v>
      </c>
      <c r="I208" t="n">
        <v>110</v>
      </c>
      <c r="J208" t="n">
        <v>182.45</v>
      </c>
      <c r="K208" t="n">
        <v>50.28</v>
      </c>
      <c r="L208" t="n">
        <v>17</v>
      </c>
      <c r="M208" t="n">
        <v>108</v>
      </c>
      <c r="N208" t="n">
        <v>35.17</v>
      </c>
      <c r="O208" t="n">
        <v>22735.98</v>
      </c>
      <c r="P208" t="n">
        <v>2568.15</v>
      </c>
      <c r="Q208" t="n">
        <v>3441.03</v>
      </c>
      <c r="R208" t="n">
        <v>476.15</v>
      </c>
      <c r="S208" t="n">
        <v>300.98</v>
      </c>
      <c r="T208" t="n">
        <v>83943.31</v>
      </c>
      <c r="U208" t="n">
        <v>0.63</v>
      </c>
      <c r="V208" t="n">
        <v>0.91</v>
      </c>
      <c r="W208" t="n">
        <v>57</v>
      </c>
      <c r="X208" t="n">
        <v>4.96</v>
      </c>
      <c r="Y208" t="n">
        <v>0.5</v>
      </c>
      <c r="Z208" t="n">
        <v>10</v>
      </c>
    </row>
    <row r="209">
      <c r="A209" t="n">
        <v>17</v>
      </c>
      <c r="B209" t="n">
        <v>80</v>
      </c>
      <c r="C209" t="inlineStr">
        <is>
          <t xml:space="preserve">CONCLUIDO	</t>
        </is>
      </c>
      <c r="D209" t="n">
        <v>0.4448</v>
      </c>
      <c r="E209" t="n">
        <v>224.81</v>
      </c>
      <c r="F209" t="n">
        <v>219.17</v>
      </c>
      <c r="G209" t="n">
        <v>127.67</v>
      </c>
      <c r="H209" t="n">
        <v>1.74</v>
      </c>
      <c r="I209" t="n">
        <v>103</v>
      </c>
      <c r="J209" t="n">
        <v>183.95</v>
      </c>
      <c r="K209" t="n">
        <v>50.28</v>
      </c>
      <c r="L209" t="n">
        <v>18</v>
      </c>
      <c r="M209" t="n">
        <v>101</v>
      </c>
      <c r="N209" t="n">
        <v>35.67</v>
      </c>
      <c r="O209" t="n">
        <v>22921.24</v>
      </c>
      <c r="P209" t="n">
        <v>2554.85</v>
      </c>
      <c r="Q209" t="n">
        <v>3440.99</v>
      </c>
      <c r="R209" t="n">
        <v>464.98</v>
      </c>
      <c r="S209" t="n">
        <v>300.98</v>
      </c>
      <c r="T209" t="n">
        <v>78390.78</v>
      </c>
      <c r="U209" t="n">
        <v>0.65</v>
      </c>
      <c r="V209" t="n">
        <v>0.91</v>
      </c>
      <c r="W209" t="n">
        <v>57</v>
      </c>
      <c r="X209" t="n">
        <v>4.64</v>
      </c>
      <c r="Y209" t="n">
        <v>0.5</v>
      </c>
      <c r="Z209" t="n">
        <v>10</v>
      </c>
    </row>
    <row r="210">
      <c r="A210" t="n">
        <v>18</v>
      </c>
      <c r="B210" t="n">
        <v>80</v>
      </c>
      <c r="C210" t="inlineStr">
        <is>
          <t xml:space="preserve">CONCLUIDO	</t>
        </is>
      </c>
      <c r="D210" t="n">
        <v>0.4456</v>
      </c>
      <c r="E210" t="n">
        <v>224.4</v>
      </c>
      <c r="F210" t="n">
        <v>218.94</v>
      </c>
      <c r="G210" t="n">
        <v>135.43</v>
      </c>
      <c r="H210" t="n">
        <v>1.82</v>
      </c>
      <c r="I210" t="n">
        <v>97</v>
      </c>
      <c r="J210" t="n">
        <v>185.46</v>
      </c>
      <c r="K210" t="n">
        <v>50.28</v>
      </c>
      <c r="L210" t="n">
        <v>19</v>
      </c>
      <c r="M210" t="n">
        <v>95</v>
      </c>
      <c r="N210" t="n">
        <v>36.18</v>
      </c>
      <c r="O210" t="n">
        <v>23107.19</v>
      </c>
      <c r="P210" t="n">
        <v>2544.26</v>
      </c>
      <c r="Q210" t="n">
        <v>3440.99</v>
      </c>
      <c r="R210" t="n">
        <v>457.58</v>
      </c>
      <c r="S210" t="n">
        <v>300.98</v>
      </c>
      <c r="T210" t="n">
        <v>74724.38</v>
      </c>
      <c r="U210" t="n">
        <v>0.66</v>
      </c>
      <c r="V210" t="n">
        <v>0.91</v>
      </c>
      <c r="W210" t="n">
        <v>56.98</v>
      </c>
      <c r="X210" t="n">
        <v>4.42</v>
      </c>
      <c r="Y210" t="n">
        <v>0.5</v>
      </c>
      <c r="Z210" t="n">
        <v>10</v>
      </c>
    </row>
    <row r="211">
      <c r="A211" t="n">
        <v>19</v>
      </c>
      <c r="B211" t="n">
        <v>80</v>
      </c>
      <c r="C211" t="inlineStr">
        <is>
          <t xml:space="preserve">CONCLUIDO	</t>
        </is>
      </c>
      <c r="D211" t="n">
        <v>0.4464</v>
      </c>
      <c r="E211" t="n">
        <v>223.99</v>
      </c>
      <c r="F211" t="n">
        <v>218.7</v>
      </c>
      <c r="G211" t="n">
        <v>142.63</v>
      </c>
      <c r="H211" t="n">
        <v>1.9</v>
      </c>
      <c r="I211" t="n">
        <v>92</v>
      </c>
      <c r="J211" t="n">
        <v>186.97</v>
      </c>
      <c r="K211" t="n">
        <v>50.28</v>
      </c>
      <c r="L211" t="n">
        <v>20</v>
      </c>
      <c r="M211" t="n">
        <v>90</v>
      </c>
      <c r="N211" t="n">
        <v>36.69</v>
      </c>
      <c r="O211" t="n">
        <v>23293.82</v>
      </c>
      <c r="P211" t="n">
        <v>2529.35</v>
      </c>
      <c r="Q211" t="n">
        <v>3440.92</v>
      </c>
      <c r="R211" t="n">
        <v>449.24</v>
      </c>
      <c r="S211" t="n">
        <v>300.98</v>
      </c>
      <c r="T211" t="n">
        <v>70577.98</v>
      </c>
      <c r="U211" t="n">
        <v>0.67</v>
      </c>
      <c r="V211" t="n">
        <v>0.91</v>
      </c>
      <c r="W211" t="n">
        <v>56.98</v>
      </c>
      <c r="X211" t="n">
        <v>4.18</v>
      </c>
      <c r="Y211" t="n">
        <v>0.5</v>
      </c>
      <c r="Z211" t="n">
        <v>10</v>
      </c>
    </row>
    <row r="212">
      <c r="A212" t="n">
        <v>20</v>
      </c>
      <c r="B212" t="n">
        <v>80</v>
      </c>
      <c r="C212" t="inlineStr">
        <is>
          <t xml:space="preserve">CONCLUIDO	</t>
        </is>
      </c>
      <c r="D212" t="n">
        <v>0.4473</v>
      </c>
      <c r="E212" t="n">
        <v>223.57</v>
      </c>
      <c r="F212" t="n">
        <v>218.44</v>
      </c>
      <c r="G212" t="n">
        <v>150.65</v>
      </c>
      <c r="H212" t="n">
        <v>1.98</v>
      </c>
      <c r="I212" t="n">
        <v>87</v>
      </c>
      <c r="J212" t="n">
        <v>188.49</v>
      </c>
      <c r="K212" t="n">
        <v>50.28</v>
      </c>
      <c r="L212" t="n">
        <v>21</v>
      </c>
      <c r="M212" t="n">
        <v>85</v>
      </c>
      <c r="N212" t="n">
        <v>37.21</v>
      </c>
      <c r="O212" t="n">
        <v>23481.16</v>
      </c>
      <c r="P212" t="n">
        <v>2516.49</v>
      </c>
      <c r="Q212" t="n">
        <v>3440.96</v>
      </c>
      <c r="R212" t="n">
        <v>440.39</v>
      </c>
      <c r="S212" t="n">
        <v>300.98</v>
      </c>
      <c r="T212" t="n">
        <v>66178.10000000001</v>
      </c>
      <c r="U212" t="n">
        <v>0.68</v>
      </c>
      <c r="V212" t="n">
        <v>0.91</v>
      </c>
      <c r="W212" t="n">
        <v>56.97</v>
      </c>
      <c r="X212" t="n">
        <v>3.91</v>
      </c>
      <c r="Y212" t="n">
        <v>0.5</v>
      </c>
      <c r="Z212" t="n">
        <v>10</v>
      </c>
    </row>
    <row r="213">
      <c r="A213" t="n">
        <v>21</v>
      </c>
      <c r="B213" t="n">
        <v>80</v>
      </c>
      <c r="C213" t="inlineStr">
        <is>
          <t xml:space="preserve">CONCLUIDO	</t>
        </is>
      </c>
      <c r="D213" t="n">
        <v>0.4479</v>
      </c>
      <c r="E213" t="n">
        <v>223.27</v>
      </c>
      <c r="F213" t="n">
        <v>218.27</v>
      </c>
      <c r="G213" t="n">
        <v>157.79</v>
      </c>
      <c r="H213" t="n">
        <v>2.05</v>
      </c>
      <c r="I213" t="n">
        <v>83</v>
      </c>
      <c r="J213" t="n">
        <v>190.01</v>
      </c>
      <c r="K213" t="n">
        <v>50.28</v>
      </c>
      <c r="L213" t="n">
        <v>22</v>
      </c>
      <c r="M213" t="n">
        <v>81</v>
      </c>
      <c r="N213" t="n">
        <v>37.74</v>
      </c>
      <c r="O213" t="n">
        <v>23669.2</v>
      </c>
      <c r="P213" t="n">
        <v>2507.17</v>
      </c>
      <c r="Q213" t="n">
        <v>3440.99</v>
      </c>
      <c r="R213" t="n">
        <v>434.53</v>
      </c>
      <c r="S213" t="n">
        <v>300.98</v>
      </c>
      <c r="T213" t="n">
        <v>63268.66</v>
      </c>
      <c r="U213" t="n">
        <v>0.6899999999999999</v>
      </c>
      <c r="V213" t="n">
        <v>0.92</v>
      </c>
      <c r="W213" t="n">
        <v>56.97</v>
      </c>
      <c r="X213" t="n">
        <v>3.74</v>
      </c>
      <c r="Y213" t="n">
        <v>0.5</v>
      </c>
      <c r="Z213" t="n">
        <v>10</v>
      </c>
    </row>
    <row r="214">
      <c r="A214" t="n">
        <v>22</v>
      </c>
      <c r="B214" t="n">
        <v>80</v>
      </c>
      <c r="C214" t="inlineStr">
        <is>
          <t xml:space="preserve">CONCLUIDO	</t>
        </is>
      </c>
      <c r="D214" t="n">
        <v>0.4485</v>
      </c>
      <c r="E214" t="n">
        <v>222.98</v>
      </c>
      <c r="F214" t="n">
        <v>218.11</v>
      </c>
      <c r="G214" t="n">
        <v>165.65</v>
      </c>
      <c r="H214" t="n">
        <v>2.13</v>
      </c>
      <c r="I214" t="n">
        <v>79</v>
      </c>
      <c r="J214" t="n">
        <v>191.55</v>
      </c>
      <c r="K214" t="n">
        <v>50.28</v>
      </c>
      <c r="L214" t="n">
        <v>23</v>
      </c>
      <c r="M214" t="n">
        <v>77</v>
      </c>
      <c r="N214" t="n">
        <v>38.27</v>
      </c>
      <c r="O214" t="n">
        <v>23857.96</v>
      </c>
      <c r="P214" t="n">
        <v>2494.3</v>
      </c>
      <c r="Q214" t="n">
        <v>3440.95</v>
      </c>
      <c r="R214" t="n">
        <v>429.26</v>
      </c>
      <c r="S214" t="n">
        <v>300.98</v>
      </c>
      <c r="T214" t="n">
        <v>60652.98</v>
      </c>
      <c r="U214" t="n">
        <v>0.7</v>
      </c>
      <c r="V214" t="n">
        <v>0.92</v>
      </c>
      <c r="W214" t="n">
        <v>56.96</v>
      </c>
      <c r="X214" t="n">
        <v>3.58</v>
      </c>
      <c r="Y214" t="n">
        <v>0.5</v>
      </c>
      <c r="Z214" t="n">
        <v>10</v>
      </c>
    </row>
    <row r="215">
      <c r="A215" t="n">
        <v>23</v>
      </c>
      <c r="B215" t="n">
        <v>80</v>
      </c>
      <c r="C215" t="inlineStr">
        <is>
          <t xml:space="preserve">CONCLUIDO	</t>
        </is>
      </c>
      <c r="D215" t="n">
        <v>0.4492</v>
      </c>
      <c r="E215" t="n">
        <v>222.63</v>
      </c>
      <c r="F215" t="n">
        <v>217.89</v>
      </c>
      <c r="G215" t="n">
        <v>174.31</v>
      </c>
      <c r="H215" t="n">
        <v>2.21</v>
      </c>
      <c r="I215" t="n">
        <v>75</v>
      </c>
      <c r="J215" t="n">
        <v>193.08</v>
      </c>
      <c r="K215" t="n">
        <v>50.28</v>
      </c>
      <c r="L215" t="n">
        <v>24</v>
      </c>
      <c r="M215" t="n">
        <v>73</v>
      </c>
      <c r="N215" t="n">
        <v>38.8</v>
      </c>
      <c r="O215" t="n">
        <v>24047.45</v>
      </c>
      <c r="P215" t="n">
        <v>2482.22</v>
      </c>
      <c r="Q215" t="n">
        <v>3440.9</v>
      </c>
      <c r="R215" t="n">
        <v>421.61</v>
      </c>
      <c r="S215" t="n">
        <v>300.98</v>
      </c>
      <c r="T215" t="n">
        <v>56850.15</v>
      </c>
      <c r="U215" t="n">
        <v>0.71</v>
      </c>
      <c r="V215" t="n">
        <v>0.92</v>
      </c>
      <c r="W215" t="n">
        <v>56.96</v>
      </c>
      <c r="X215" t="n">
        <v>3.37</v>
      </c>
      <c r="Y215" t="n">
        <v>0.5</v>
      </c>
      <c r="Z215" t="n">
        <v>10</v>
      </c>
    </row>
    <row r="216">
      <c r="A216" t="n">
        <v>24</v>
      </c>
      <c r="B216" t="n">
        <v>80</v>
      </c>
      <c r="C216" t="inlineStr">
        <is>
          <t xml:space="preserve">CONCLUIDO	</t>
        </is>
      </c>
      <c r="D216" t="n">
        <v>0.4496</v>
      </c>
      <c r="E216" t="n">
        <v>222.43</v>
      </c>
      <c r="F216" t="n">
        <v>217.78</v>
      </c>
      <c r="G216" t="n">
        <v>181.48</v>
      </c>
      <c r="H216" t="n">
        <v>2.28</v>
      </c>
      <c r="I216" t="n">
        <v>72</v>
      </c>
      <c r="J216" t="n">
        <v>194.62</v>
      </c>
      <c r="K216" t="n">
        <v>50.28</v>
      </c>
      <c r="L216" t="n">
        <v>25</v>
      </c>
      <c r="M216" t="n">
        <v>70</v>
      </c>
      <c r="N216" t="n">
        <v>39.34</v>
      </c>
      <c r="O216" t="n">
        <v>24237.67</v>
      </c>
      <c r="P216" t="n">
        <v>2472.32</v>
      </c>
      <c r="Q216" t="n">
        <v>3440.95</v>
      </c>
      <c r="R216" t="n">
        <v>417.99</v>
      </c>
      <c r="S216" t="n">
        <v>300.98</v>
      </c>
      <c r="T216" t="n">
        <v>55053.09</v>
      </c>
      <c r="U216" t="n">
        <v>0.72</v>
      </c>
      <c r="V216" t="n">
        <v>0.92</v>
      </c>
      <c r="W216" t="n">
        <v>56.95</v>
      </c>
      <c r="X216" t="n">
        <v>3.25</v>
      </c>
      <c r="Y216" t="n">
        <v>0.5</v>
      </c>
      <c r="Z216" t="n">
        <v>10</v>
      </c>
    </row>
    <row r="217">
      <c r="A217" t="n">
        <v>25</v>
      </c>
      <c r="B217" t="n">
        <v>80</v>
      </c>
      <c r="C217" t="inlineStr">
        <is>
          <t xml:space="preserve">CONCLUIDO	</t>
        </is>
      </c>
      <c r="D217" t="n">
        <v>0.4501</v>
      </c>
      <c r="E217" t="n">
        <v>222.17</v>
      </c>
      <c r="F217" t="n">
        <v>217.62</v>
      </c>
      <c r="G217" t="n">
        <v>189.24</v>
      </c>
      <c r="H217" t="n">
        <v>2.35</v>
      </c>
      <c r="I217" t="n">
        <v>69</v>
      </c>
      <c r="J217" t="n">
        <v>196.17</v>
      </c>
      <c r="K217" t="n">
        <v>50.28</v>
      </c>
      <c r="L217" t="n">
        <v>26</v>
      </c>
      <c r="M217" t="n">
        <v>67</v>
      </c>
      <c r="N217" t="n">
        <v>39.89</v>
      </c>
      <c r="O217" t="n">
        <v>24428.62</v>
      </c>
      <c r="P217" t="n">
        <v>2460.45</v>
      </c>
      <c r="Q217" t="n">
        <v>3440.91</v>
      </c>
      <c r="R217" t="n">
        <v>413.22</v>
      </c>
      <c r="S217" t="n">
        <v>300.98</v>
      </c>
      <c r="T217" t="n">
        <v>52683.94</v>
      </c>
      <c r="U217" t="n">
        <v>0.73</v>
      </c>
      <c r="V217" t="n">
        <v>0.92</v>
      </c>
      <c r="W217" t="n">
        <v>56.93</v>
      </c>
      <c r="X217" t="n">
        <v>3.1</v>
      </c>
      <c r="Y217" t="n">
        <v>0.5</v>
      </c>
      <c r="Z217" t="n">
        <v>10</v>
      </c>
    </row>
    <row r="218">
      <c r="A218" t="n">
        <v>26</v>
      </c>
      <c r="B218" t="n">
        <v>80</v>
      </c>
      <c r="C218" t="inlineStr">
        <is>
          <t xml:space="preserve">CONCLUIDO	</t>
        </is>
      </c>
      <c r="D218" t="n">
        <v>0.4505</v>
      </c>
      <c r="E218" t="n">
        <v>221.96</v>
      </c>
      <c r="F218" t="n">
        <v>217.51</v>
      </c>
      <c r="G218" t="n">
        <v>197.74</v>
      </c>
      <c r="H218" t="n">
        <v>2.42</v>
      </c>
      <c r="I218" t="n">
        <v>66</v>
      </c>
      <c r="J218" t="n">
        <v>197.73</v>
      </c>
      <c r="K218" t="n">
        <v>50.28</v>
      </c>
      <c r="L218" t="n">
        <v>27</v>
      </c>
      <c r="M218" t="n">
        <v>64</v>
      </c>
      <c r="N218" t="n">
        <v>40.45</v>
      </c>
      <c r="O218" t="n">
        <v>24620.33</v>
      </c>
      <c r="P218" t="n">
        <v>2449.7</v>
      </c>
      <c r="Q218" t="n">
        <v>3440.92</v>
      </c>
      <c r="R218" t="n">
        <v>409.16</v>
      </c>
      <c r="S218" t="n">
        <v>300.98</v>
      </c>
      <c r="T218" t="n">
        <v>50665.77</v>
      </c>
      <c r="U218" t="n">
        <v>0.74</v>
      </c>
      <c r="V218" t="n">
        <v>0.92</v>
      </c>
      <c r="W218" t="n">
        <v>56.93</v>
      </c>
      <c r="X218" t="n">
        <v>2.98</v>
      </c>
      <c r="Y218" t="n">
        <v>0.5</v>
      </c>
      <c r="Z218" t="n">
        <v>10</v>
      </c>
    </row>
    <row r="219">
      <c r="A219" t="n">
        <v>27</v>
      </c>
      <c r="B219" t="n">
        <v>80</v>
      </c>
      <c r="C219" t="inlineStr">
        <is>
          <t xml:space="preserve">CONCLUIDO	</t>
        </is>
      </c>
      <c r="D219" t="n">
        <v>0.4508</v>
      </c>
      <c r="E219" t="n">
        <v>221.82</v>
      </c>
      <c r="F219" t="n">
        <v>217.44</v>
      </c>
      <c r="G219" t="n">
        <v>203.85</v>
      </c>
      <c r="H219" t="n">
        <v>2.49</v>
      </c>
      <c r="I219" t="n">
        <v>64</v>
      </c>
      <c r="J219" t="n">
        <v>199.29</v>
      </c>
      <c r="K219" t="n">
        <v>50.28</v>
      </c>
      <c r="L219" t="n">
        <v>28</v>
      </c>
      <c r="M219" t="n">
        <v>62</v>
      </c>
      <c r="N219" t="n">
        <v>41.01</v>
      </c>
      <c r="O219" t="n">
        <v>24812.8</v>
      </c>
      <c r="P219" t="n">
        <v>2442.35</v>
      </c>
      <c r="Q219" t="n">
        <v>3440.93</v>
      </c>
      <c r="R219" t="n">
        <v>406.44</v>
      </c>
      <c r="S219" t="n">
        <v>300.98</v>
      </c>
      <c r="T219" t="n">
        <v>49319.19</v>
      </c>
      <c r="U219" t="n">
        <v>0.74</v>
      </c>
      <c r="V219" t="n">
        <v>0.92</v>
      </c>
      <c r="W219" t="n">
        <v>56.93</v>
      </c>
      <c r="X219" t="n">
        <v>2.91</v>
      </c>
      <c r="Y219" t="n">
        <v>0.5</v>
      </c>
      <c r="Z219" t="n">
        <v>10</v>
      </c>
    </row>
    <row r="220">
      <c r="A220" t="n">
        <v>28</v>
      </c>
      <c r="B220" t="n">
        <v>80</v>
      </c>
      <c r="C220" t="inlineStr">
        <is>
          <t xml:space="preserve">CONCLUIDO	</t>
        </is>
      </c>
      <c r="D220" t="n">
        <v>0.4514</v>
      </c>
      <c r="E220" t="n">
        <v>221.55</v>
      </c>
      <c r="F220" t="n">
        <v>217.26</v>
      </c>
      <c r="G220" t="n">
        <v>213.7</v>
      </c>
      <c r="H220" t="n">
        <v>2.56</v>
      </c>
      <c r="I220" t="n">
        <v>61</v>
      </c>
      <c r="J220" t="n">
        <v>200.85</v>
      </c>
      <c r="K220" t="n">
        <v>50.28</v>
      </c>
      <c r="L220" t="n">
        <v>29</v>
      </c>
      <c r="M220" t="n">
        <v>59</v>
      </c>
      <c r="N220" t="n">
        <v>41.57</v>
      </c>
      <c r="O220" t="n">
        <v>25006.03</v>
      </c>
      <c r="P220" t="n">
        <v>2427.22</v>
      </c>
      <c r="Q220" t="n">
        <v>3440.91</v>
      </c>
      <c r="R220" t="n">
        <v>400.92</v>
      </c>
      <c r="S220" t="n">
        <v>300.98</v>
      </c>
      <c r="T220" t="n">
        <v>46570.78</v>
      </c>
      <c r="U220" t="n">
        <v>0.75</v>
      </c>
      <c r="V220" t="n">
        <v>0.92</v>
      </c>
      <c r="W220" t="n">
        <v>56.92</v>
      </c>
      <c r="X220" t="n">
        <v>2.73</v>
      </c>
      <c r="Y220" t="n">
        <v>0.5</v>
      </c>
      <c r="Z220" t="n">
        <v>10</v>
      </c>
    </row>
    <row r="221">
      <c r="A221" t="n">
        <v>29</v>
      </c>
      <c r="B221" t="n">
        <v>80</v>
      </c>
      <c r="C221" t="inlineStr">
        <is>
          <t xml:space="preserve">CONCLUIDO	</t>
        </is>
      </c>
      <c r="D221" t="n">
        <v>0.4517</v>
      </c>
      <c r="E221" t="n">
        <v>221.39</v>
      </c>
      <c r="F221" t="n">
        <v>217.17</v>
      </c>
      <c r="G221" t="n">
        <v>220.85</v>
      </c>
      <c r="H221" t="n">
        <v>2.63</v>
      </c>
      <c r="I221" t="n">
        <v>59</v>
      </c>
      <c r="J221" t="n">
        <v>202.43</v>
      </c>
      <c r="K221" t="n">
        <v>50.28</v>
      </c>
      <c r="L221" t="n">
        <v>30</v>
      </c>
      <c r="M221" t="n">
        <v>57</v>
      </c>
      <c r="N221" t="n">
        <v>42.15</v>
      </c>
      <c r="O221" t="n">
        <v>25200.04</v>
      </c>
      <c r="P221" t="n">
        <v>2417.29</v>
      </c>
      <c r="Q221" t="n">
        <v>3440.92</v>
      </c>
      <c r="R221" t="n">
        <v>397.31</v>
      </c>
      <c r="S221" t="n">
        <v>300.98</v>
      </c>
      <c r="T221" t="n">
        <v>44777.24</v>
      </c>
      <c r="U221" t="n">
        <v>0.76</v>
      </c>
      <c r="V221" t="n">
        <v>0.92</v>
      </c>
      <c r="W221" t="n">
        <v>56.92</v>
      </c>
      <c r="X221" t="n">
        <v>2.64</v>
      </c>
      <c r="Y221" t="n">
        <v>0.5</v>
      </c>
      <c r="Z221" t="n">
        <v>10</v>
      </c>
    </row>
    <row r="222">
      <c r="A222" t="n">
        <v>30</v>
      </c>
      <c r="B222" t="n">
        <v>80</v>
      </c>
      <c r="C222" t="inlineStr">
        <is>
          <t xml:space="preserve">CONCLUIDO	</t>
        </is>
      </c>
      <c r="D222" t="n">
        <v>0.452</v>
      </c>
      <c r="E222" t="n">
        <v>221.26</v>
      </c>
      <c r="F222" t="n">
        <v>217.1</v>
      </c>
      <c r="G222" t="n">
        <v>228.52</v>
      </c>
      <c r="H222" t="n">
        <v>2.7</v>
      </c>
      <c r="I222" t="n">
        <v>57</v>
      </c>
      <c r="J222" t="n">
        <v>204.01</v>
      </c>
      <c r="K222" t="n">
        <v>50.28</v>
      </c>
      <c r="L222" t="n">
        <v>31</v>
      </c>
      <c r="M222" t="n">
        <v>55</v>
      </c>
      <c r="N222" t="n">
        <v>42.73</v>
      </c>
      <c r="O222" t="n">
        <v>25394.96</v>
      </c>
      <c r="P222" t="n">
        <v>2408.86</v>
      </c>
      <c r="Q222" t="n">
        <v>3440.93</v>
      </c>
      <c r="R222" t="n">
        <v>395.06</v>
      </c>
      <c r="S222" t="n">
        <v>300.98</v>
      </c>
      <c r="T222" t="n">
        <v>43663.3</v>
      </c>
      <c r="U222" t="n">
        <v>0.76</v>
      </c>
      <c r="V222" t="n">
        <v>0.92</v>
      </c>
      <c r="W222" t="n">
        <v>56.92</v>
      </c>
      <c r="X222" t="n">
        <v>2.57</v>
      </c>
      <c r="Y222" t="n">
        <v>0.5</v>
      </c>
      <c r="Z222" t="n">
        <v>10</v>
      </c>
    </row>
    <row r="223">
      <c r="A223" t="n">
        <v>31</v>
      </c>
      <c r="B223" t="n">
        <v>80</v>
      </c>
      <c r="C223" t="inlineStr">
        <is>
          <t xml:space="preserve">CONCLUIDO	</t>
        </is>
      </c>
      <c r="D223" t="n">
        <v>0.4523</v>
      </c>
      <c r="E223" t="n">
        <v>221.08</v>
      </c>
      <c r="F223" t="n">
        <v>216.98</v>
      </c>
      <c r="G223" t="n">
        <v>236.71</v>
      </c>
      <c r="H223" t="n">
        <v>2.76</v>
      </c>
      <c r="I223" t="n">
        <v>55</v>
      </c>
      <c r="J223" t="n">
        <v>205.59</v>
      </c>
      <c r="K223" t="n">
        <v>50.28</v>
      </c>
      <c r="L223" t="n">
        <v>32</v>
      </c>
      <c r="M223" t="n">
        <v>53</v>
      </c>
      <c r="N223" t="n">
        <v>43.31</v>
      </c>
      <c r="O223" t="n">
        <v>25590.57</v>
      </c>
      <c r="P223" t="n">
        <v>2398.98</v>
      </c>
      <c r="Q223" t="n">
        <v>3440.95</v>
      </c>
      <c r="R223" t="n">
        <v>391.18</v>
      </c>
      <c r="S223" t="n">
        <v>300.98</v>
      </c>
      <c r="T223" t="n">
        <v>41732.06</v>
      </c>
      <c r="U223" t="n">
        <v>0.77</v>
      </c>
      <c r="V223" t="n">
        <v>0.92</v>
      </c>
      <c r="W223" t="n">
        <v>56.91</v>
      </c>
      <c r="X223" t="n">
        <v>2.45</v>
      </c>
      <c r="Y223" t="n">
        <v>0.5</v>
      </c>
      <c r="Z223" t="n">
        <v>10</v>
      </c>
    </row>
    <row r="224">
      <c r="A224" t="n">
        <v>32</v>
      </c>
      <c r="B224" t="n">
        <v>80</v>
      </c>
      <c r="C224" t="inlineStr">
        <is>
          <t xml:space="preserve">CONCLUIDO	</t>
        </is>
      </c>
      <c r="D224" t="n">
        <v>0.4526</v>
      </c>
      <c r="E224" t="n">
        <v>220.93</v>
      </c>
      <c r="F224" t="n">
        <v>216.9</v>
      </c>
      <c r="G224" t="n">
        <v>245.54</v>
      </c>
      <c r="H224" t="n">
        <v>2.83</v>
      </c>
      <c r="I224" t="n">
        <v>53</v>
      </c>
      <c r="J224" t="n">
        <v>207.19</v>
      </c>
      <c r="K224" t="n">
        <v>50.28</v>
      </c>
      <c r="L224" t="n">
        <v>33</v>
      </c>
      <c r="M224" t="n">
        <v>51</v>
      </c>
      <c r="N224" t="n">
        <v>43.91</v>
      </c>
      <c r="O224" t="n">
        <v>25786.97</v>
      </c>
      <c r="P224" t="n">
        <v>2386.26</v>
      </c>
      <c r="Q224" t="n">
        <v>3440.98</v>
      </c>
      <c r="R224" t="n">
        <v>388.28</v>
      </c>
      <c r="S224" t="n">
        <v>300.98</v>
      </c>
      <c r="T224" t="n">
        <v>40291.97</v>
      </c>
      <c r="U224" t="n">
        <v>0.78</v>
      </c>
      <c r="V224" t="n">
        <v>0.92</v>
      </c>
      <c r="W224" t="n">
        <v>56.91</v>
      </c>
      <c r="X224" t="n">
        <v>2.37</v>
      </c>
      <c r="Y224" t="n">
        <v>0.5</v>
      </c>
      <c r="Z224" t="n">
        <v>10</v>
      </c>
    </row>
    <row r="225">
      <c r="A225" t="n">
        <v>33</v>
      </c>
      <c r="B225" t="n">
        <v>80</v>
      </c>
      <c r="C225" t="inlineStr">
        <is>
          <t xml:space="preserve">CONCLUIDO	</t>
        </is>
      </c>
      <c r="D225" t="n">
        <v>0.4529</v>
      </c>
      <c r="E225" t="n">
        <v>220.78</v>
      </c>
      <c r="F225" t="n">
        <v>216.82</v>
      </c>
      <c r="G225" t="n">
        <v>255.08</v>
      </c>
      <c r="H225" t="n">
        <v>2.89</v>
      </c>
      <c r="I225" t="n">
        <v>51</v>
      </c>
      <c r="J225" t="n">
        <v>208.78</v>
      </c>
      <c r="K225" t="n">
        <v>50.28</v>
      </c>
      <c r="L225" t="n">
        <v>34</v>
      </c>
      <c r="M225" t="n">
        <v>49</v>
      </c>
      <c r="N225" t="n">
        <v>44.5</v>
      </c>
      <c r="O225" t="n">
        <v>25984.2</v>
      </c>
      <c r="P225" t="n">
        <v>2369.57</v>
      </c>
      <c r="Q225" t="n">
        <v>3440.89</v>
      </c>
      <c r="R225" t="n">
        <v>385.82</v>
      </c>
      <c r="S225" t="n">
        <v>300.98</v>
      </c>
      <c r="T225" t="n">
        <v>39074.31</v>
      </c>
      <c r="U225" t="n">
        <v>0.78</v>
      </c>
      <c r="V225" t="n">
        <v>0.92</v>
      </c>
      <c r="W225" t="n">
        <v>56.9</v>
      </c>
      <c r="X225" t="n">
        <v>2.29</v>
      </c>
      <c r="Y225" t="n">
        <v>0.5</v>
      </c>
      <c r="Z225" t="n">
        <v>10</v>
      </c>
    </row>
    <row r="226">
      <c r="A226" t="n">
        <v>34</v>
      </c>
      <c r="B226" t="n">
        <v>80</v>
      </c>
      <c r="C226" t="inlineStr">
        <is>
          <t xml:space="preserve">CONCLUIDO	</t>
        </is>
      </c>
      <c r="D226" t="n">
        <v>0.4531</v>
      </c>
      <c r="E226" t="n">
        <v>220.7</v>
      </c>
      <c r="F226" t="n">
        <v>216.77</v>
      </c>
      <c r="G226" t="n">
        <v>260.12</v>
      </c>
      <c r="H226" t="n">
        <v>2.96</v>
      </c>
      <c r="I226" t="n">
        <v>50</v>
      </c>
      <c r="J226" t="n">
        <v>210.39</v>
      </c>
      <c r="K226" t="n">
        <v>50.28</v>
      </c>
      <c r="L226" t="n">
        <v>35</v>
      </c>
      <c r="M226" t="n">
        <v>48</v>
      </c>
      <c r="N226" t="n">
        <v>45.11</v>
      </c>
      <c r="O226" t="n">
        <v>26182.25</v>
      </c>
      <c r="P226" t="n">
        <v>2365.46</v>
      </c>
      <c r="Q226" t="n">
        <v>3440.89</v>
      </c>
      <c r="R226" t="n">
        <v>383.66</v>
      </c>
      <c r="S226" t="n">
        <v>300.98</v>
      </c>
      <c r="T226" t="n">
        <v>37995.9</v>
      </c>
      <c r="U226" t="n">
        <v>0.78</v>
      </c>
      <c r="V226" t="n">
        <v>0.92</v>
      </c>
      <c r="W226" t="n">
        <v>56.91</v>
      </c>
      <c r="X226" t="n">
        <v>2.24</v>
      </c>
      <c r="Y226" t="n">
        <v>0.5</v>
      </c>
      <c r="Z226" t="n">
        <v>10</v>
      </c>
    </row>
    <row r="227">
      <c r="A227" t="n">
        <v>35</v>
      </c>
      <c r="B227" t="n">
        <v>80</v>
      </c>
      <c r="C227" t="inlineStr">
        <is>
          <t xml:space="preserve">CONCLUIDO	</t>
        </is>
      </c>
      <c r="D227" t="n">
        <v>0.4534</v>
      </c>
      <c r="E227" t="n">
        <v>220.53</v>
      </c>
      <c r="F227" t="n">
        <v>216.66</v>
      </c>
      <c r="G227" t="n">
        <v>270.83</v>
      </c>
      <c r="H227" t="n">
        <v>3.02</v>
      </c>
      <c r="I227" t="n">
        <v>48</v>
      </c>
      <c r="J227" t="n">
        <v>212</v>
      </c>
      <c r="K227" t="n">
        <v>50.28</v>
      </c>
      <c r="L227" t="n">
        <v>36</v>
      </c>
      <c r="M227" t="n">
        <v>46</v>
      </c>
      <c r="N227" t="n">
        <v>45.72</v>
      </c>
      <c r="O227" t="n">
        <v>26381.14</v>
      </c>
      <c r="P227" t="n">
        <v>2353.92</v>
      </c>
      <c r="Q227" t="n">
        <v>3440.9</v>
      </c>
      <c r="R227" t="n">
        <v>380.57</v>
      </c>
      <c r="S227" t="n">
        <v>300.98</v>
      </c>
      <c r="T227" t="n">
        <v>36465</v>
      </c>
      <c r="U227" t="n">
        <v>0.79</v>
      </c>
      <c r="V227" t="n">
        <v>0.92</v>
      </c>
      <c r="W227" t="n">
        <v>56.9</v>
      </c>
      <c r="X227" t="n">
        <v>2.13</v>
      </c>
      <c r="Y227" t="n">
        <v>0.5</v>
      </c>
      <c r="Z227" t="n">
        <v>10</v>
      </c>
    </row>
    <row r="228">
      <c r="A228" t="n">
        <v>36</v>
      </c>
      <c r="B228" t="n">
        <v>80</v>
      </c>
      <c r="C228" t="inlineStr">
        <is>
          <t xml:space="preserve">CONCLUIDO	</t>
        </is>
      </c>
      <c r="D228" t="n">
        <v>0.4536</v>
      </c>
      <c r="E228" t="n">
        <v>220.48</v>
      </c>
      <c r="F228" t="n">
        <v>216.64</v>
      </c>
      <c r="G228" t="n">
        <v>276.57</v>
      </c>
      <c r="H228" t="n">
        <v>3.08</v>
      </c>
      <c r="I228" t="n">
        <v>47</v>
      </c>
      <c r="J228" t="n">
        <v>213.62</v>
      </c>
      <c r="K228" t="n">
        <v>50.28</v>
      </c>
      <c r="L228" t="n">
        <v>37</v>
      </c>
      <c r="M228" t="n">
        <v>38</v>
      </c>
      <c r="N228" t="n">
        <v>46.34</v>
      </c>
      <c r="O228" t="n">
        <v>26580.87</v>
      </c>
      <c r="P228" t="n">
        <v>2347.16</v>
      </c>
      <c r="Q228" t="n">
        <v>3440.96</v>
      </c>
      <c r="R228" t="n">
        <v>379.59</v>
      </c>
      <c r="S228" t="n">
        <v>300.98</v>
      </c>
      <c r="T228" t="n">
        <v>35979.6</v>
      </c>
      <c r="U228" t="n">
        <v>0.79</v>
      </c>
      <c r="V228" t="n">
        <v>0.92</v>
      </c>
      <c r="W228" t="n">
        <v>56.91</v>
      </c>
      <c r="X228" t="n">
        <v>2.12</v>
      </c>
      <c r="Y228" t="n">
        <v>0.5</v>
      </c>
      <c r="Z228" t="n">
        <v>10</v>
      </c>
    </row>
    <row r="229">
      <c r="A229" t="n">
        <v>37</v>
      </c>
      <c r="B229" t="n">
        <v>80</v>
      </c>
      <c r="C229" t="inlineStr">
        <is>
          <t xml:space="preserve">CONCLUIDO	</t>
        </is>
      </c>
      <c r="D229" t="n">
        <v>0.4537</v>
      </c>
      <c r="E229" t="n">
        <v>220.41</v>
      </c>
      <c r="F229" t="n">
        <v>216.6</v>
      </c>
      <c r="G229" t="n">
        <v>282.53</v>
      </c>
      <c r="H229" t="n">
        <v>3.14</v>
      </c>
      <c r="I229" t="n">
        <v>46</v>
      </c>
      <c r="J229" t="n">
        <v>215.25</v>
      </c>
      <c r="K229" t="n">
        <v>50.28</v>
      </c>
      <c r="L229" t="n">
        <v>38</v>
      </c>
      <c r="M229" t="n">
        <v>27</v>
      </c>
      <c r="N229" t="n">
        <v>46.97</v>
      </c>
      <c r="O229" t="n">
        <v>26781.46</v>
      </c>
      <c r="P229" t="n">
        <v>2339.25</v>
      </c>
      <c r="Q229" t="n">
        <v>3440.99</v>
      </c>
      <c r="R229" t="n">
        <v>377.7</v>
      </c>
      <c r="S229" t="n">
        <v>300.98</v>
      </c>
      <c r="T229" t="n">
        <v>35035.28</v>
      </c>
      <c r="U229" t="n">
        <v>0.8</v>
      </c>
      <c r="V229" t="n">
        <v>0.92</v>
      </c>
      <c r="W229" t="n">
        <v>56.92</v>
      </c>
      <c r="X229" t="n">
        <v>2.08</v>
      </c>
      <c r="Y229" t="n">
        <v>0.5</v>
      </c>
      <c r="Z229" t="n">
        <v>10</v>
      </c>
    </row>
    <row r="230">
      <c r="A230" t="n">
        <v>38</v>
      </c>
      <c r="B230" t="n">
        <v>80</v>
      </c>
      <c r="C230" t="inlineStr">
        <is>
          <t xml:space="preserve">CONCLUIDO	</t>
        </is>
      </c>
      <c r="D230" t="n">
        <v>0.4538</v>
      </c>
      <c r="E230" t="n">
        <v>220.35</v>
      </c>
      <c r="F230" t="n">
        <v>216.58</v>
      </c>
      <c r="G230" t="n">
        <v>288.77</v>
      </c>
      <c r="H230" t="n">
        <v>3.2</v>
      </c>
      <c r="I230" t="n">
        <v>45</v>
      </c>
      <c r="J230" t="n">
        <v>216.88</v>
      </c>
      <c r="K230" t="n">
        <v>50.28</v>
      </c>
      <c r="L230" t="n">
        <v>39</v>
      </c>
      <c r="M230" t="n">
        <v>16</v>
      </c>
      <c r="N230" t="n">
        <v>47.6</v>
      </c>
      <c r="O230" t="n">
        <v>26982.93</v>
      </c>
      <c r="P230" t="n">
        <v>2343.37</v>
      </c>
      <c r="Q230" t="n">
        <v>3440.98</v>
      </c>
      <c r="R230" t="n">
        <v>376.32</v>
      </c>
      <c r="S230" t="n">
        <v>300.98</v>
      </c>
      <c r="T230" t="n">
        <v>34353.67</v>
      </c>
      <c r="U230" t="n">
        <v>0.8</v>
      </c>
      <c r="V230" t="n">
        <v>0.92</v>
      </c>
      <c r="W230" t="n">
        <v>56.93</v>
      </c>
      <c r="X230" t="n">
        <v>2.05</v>
      </c>
      <c r="Y230" t="n">
        <v>0.5</v>
      </c>
      <c r="Z230" t="n">
        <v>10</v>
      </c>
    </row>
    <row r="231">
      <c r="A231" t="n">
        <v>39</v>
      </c>
      <c r="B231" t="n">
        <v>80</v>
      </c>
      <c r="C231" t="inlineStr">
        <is>
          <t xml:space="preserve">CONCLUIDO	</t>
        </is>
      </c>
      <c r="D231" t="n">
        <v>0.4538</v>
      </c>
      <c r="E231" t="n">
        <v>220.34</v>
      </c>
      <c r="F231" t="n">
        <v>216.57</v>
      </c>
      <c r="G231" t="n">
        <v>288.76</v>
      </c>
      <c r="H231" t="n">
        <v>3.25</v>
      </c>
      <c r="I231" t="n">
        <v>45</v>
      </c>
      <c r="J231" t="n">
        <v>218.52</v>
      </c>
      <c r="K231" t="n">
        <v>50.28</v>
      </c>
      <c r="L231" t="n">
        <v>40</v>
      </c>
      <c r="M231" t="n">
        <v>7</v>
      </c>
      <c r="N231" t="n">
        <v>48.24</v>
      </c>
      <c r="O231" t="n">
        <v>27185.27</v>
      </c>
      <c r="P231" t="n">
        <v>2352.27</v>
      </c>
      <c r="Q231" t="n">
        <v>3440.94</v>
      </c>
      <c r="R231" t="n">
        <v>375.42</v>
      </c>
      <c r="S231" t="n">
        <v>300.98</v>
      </c>
      <c r="T231" t="n">
        <v>33900.37</v>
      </c>
      <c r="U231" t="n">
        <v>0.8</v>
      </c>
      <c r="V231" t="n">
        <v>0.92</v>
      </c>
      <c r="W231" t="n">
        <v>56.95</v>
      </c>
      <c r="X231" t="n">
        <v>2.04</v>
      </c>
      <c r="Y231" t="n">
        <v>0.5</v>
      </c>
      <c r="Z231" t="n">
        <v>10</v>
      </c>
    </row>
    <row r="232">
      <c r="A232" t="n">
        <v>0</v>
      </c>
      <c r="B232" t="n">
        <v>35</v>
      </c>
      <c r="C232" t="inlineStr">
        <is>
          <t xml:space="preserve">CONCLUIDO	</t>
        </is>
      </c>
      <c r="D232" t="n">
        <v>0.3071</v>
      </c>
      <c r="E232" t="n">
        <v>325.66</v>
      </c>
      <c r="F232" t="n">
        <v>294.73</v>
      </c>
      <c r="G232" t="n">
        <v>10.49</v>
      </c>
      <c r="H232" t="n">
        <v>0.22</v>
      </c>
      <c r="I232" t="n">
        <v>1686</v>
      </c>
      <c r="J232" t="n">
        <v>80.84</v>
      </c>
      <c r="K232" t="n">
        <v>35.1</v>
      </c>
      <c r="L232" t="n">
        <v>1</v>
      </c>
      <c r="M232" t="n">
        <v>1684</v>
      </c>
      <c r="N232" t="n">
        <v>9.74</v>
      </c>
      <c r="O232" t="n">
        <v>10204.21</v>
      </c>
      <c r="P232" t="n">
        <v>2319.5</v>
      </c>
      <c r="Q232" t="n">
        <v>3443.16</v>
      </c>
      <c r="R232" t="n">
        <v>3025.94</v>
      </c>
      <c r="S232" t="n">
        <v>300.98</v>
      </c>
      <c r="T232" t="n">
        <v>1350956.38</v>
      </c>
      <c r="U232" t="n">
        <v>0.1</v>
      </c>
      <c r="V232" t="n">
        <v>0.68</v>
      </c>
      <c r="W232" t="n">
        <v>59.59</v>
      </c>
      <c r="X232" t="n">
        <v>80.13</v>
      </c>
      <c r="Y232" t="n">
        <v>0.5</v>
      </c>
      <c r="Z232" t="n">
        <v>10</v>
      </c>
    </row>
    <row r="233">
      <c r="A233" t="n">
        <v>1</v>
      </c>
      <c r="B233" t="n">
        <v>35</v>
      </c>
      <c r="C233" t="inlineStr">
        <is>
          <t xml:space="preserve">CONCLUIDO	</t>
        </is>
      </c>
      <c r="D233" t="n">
        <v>0.3843</v>
      </c>
      <c r="E233" t="n">
        <v>260.2</v>
      </c>
      <c r="F233" t="n">
        <v>246.42</v>
      </c>
      <c r="G233" t="n">
        <v>21.43</v>
      </c>
      <c r="H233" t="n">
        <v>0.43</v>
      </c>
      <c r="I233" t="n">
        <v>690</v>
      </c>
      <c r="J233" t="n">
        <v>82.04000000000001</v>
      </c>
      <c r="K233" t="n">
        <v>35.1</v>
      </c>
      <c r="L233" t="n">
        <v>2</v>
      </c>
      <c r="M233" t="n">
        <v>688</v>
      </c>
      <c r="N233" t="n">
        <v>9.94</v>
      </c>
      <c r="O233" t="n">
        <v>10352.53</v>
      </c>
      <c r="P233" t="n">
        <v>1913.51</v>
      </c>
      <c r="Q233" t="n">
        <v>3441.82</v>
      </c>
      <c r="R233" t="n">
        <v>1387.64</v>
      </c>
      <c r="S233" t="n">
        <v>300.98</v>
      </c>
      <c r="T233" t="n">
        <v>536788.42</v>
      </c>
      <c r="U233" t="n">
        <v>0.22</v>
      </c>
      <c r="V233" t="n">
        <v>0.8100000000000001</v>
      </c>
      <c r="W233" t="n">
        <v>57.94</v>
      </c>
      <c r="X233" t="n">
        <v>31.86</v>
      </c>
      <c r="Y233" t="n">
        <v>0.5</v>
      </c>
      <c r="Z233" t="n">
        <v>10</v>
      </c>
    </row>
    <row r="234">
      <c r="A234" t="n">
        <v>2</v>
      </c>
      <c r="B234" t="n">
        <v>35</v>
      </c>
      <c r="C234" t="inlineStr">
        <is>
          <t xml:space="preserve">CONCLUIDO	</t>
        </is>
      </c>
      <c r="D234" t="n">
        <v>0.4106</v>
      </c>
      <c r="E234" t="n">
        <v>243.57</v>
      </c>
      <c r="F234" t="n">
        <v>234.28</v>
      </c>
      <c r="G234" t="n">
        <v>32.69</v>
      </c>
      <c r="H234" t="n">
        <v>0.63</v>
      </c>
      <c r="I234" t="n">
        <v>430</v>
      </c>
      <c r="J234" t="n">
        <v>83.25</v>
      </c>
      <c r="K234" t="n">
        <v>35.1</v>
      </c>
      <c r="L234" t="n">
        <v>3</v>
      </c>
      <c r="M234" t="n">
        <v>428</v>
      </c>
      <c r="N234" t="n">
        <v>10.15</v>
      </c>
      <c r="O234" t="n">
        <v>10501.19</v>
      </c>
      <c r="P234" t="n">
        <v>1791.89</v>
      </c>
      <c r="Q234" t="n">
        <v>3441.39</v>
      </c>
      <c r="R234" t="n">
        <v>975.73</v>
      </c>
      <c r="S234" t="n">
        <v>300.98</v>
      </c>
      <c r="T234" t="n">
        <v>332131.62</v>
      </c>
      <c r="U234" t="n">
        <v>0.31</v>
      </c>
      <c r="V234" t="n">
        <v>0.85</v>
      </c>
      <c r="W234" t="n">
        <v>57.54</v>
      </c>
      <c r="X234" t="n">
        <v>19.73</v>
      </c>
      <c r="Y234" t="n">
        <v>0.5</v>
      </c>
      <c r="Z234" t="n">
        <v>10</v>
      </c>
    </row>
    <row r="235">
      <c r="A235" t="n">
        <v>3</v>
      </c>
      <c r="B235" t="n">
        <v>35</v>
      </c>
      <c r="C235" t="inlineStr">
        <is>
          <t xml:space="preserve">CONCLUIDO	</t>
        </is>
      </c>
      <c r="D235" t="n">
        <v>0.4238</v>
      </c>
      <c r="E235" t="n">
        <v>235.94</v>
      </c>
      <c r="F235" t="n">
        <v>228.71</v>
      </c>
      <c r="G235" t="n">
        <v>44.27</v>
      </c>
      <c r="H235" t="n">
        <v>0.83</v>
      </c>
      <c r="I235" t="n">
        <v>310</v>
      </c>
      <c r="J235" t="n">
        <v>84.45999999999999</v>
      </c>
      <c r="K235" t="n">
        <v>35.1</v>
      </c>
      <c r="L235" t="n">
        <v>4</v>
      </c>
      <c r="M235" t="n">
        <v>308</v>
      </c>
      <c r="N235" t="n">
        <v>10.36</v>
      </c>
      <c r="O235" t="n">
        <v>10650.22</v>
      </c>
      <c r="P235" t="n">
        <v>1721.1</v>
      </c>
      <c r="Q235" t="n">
        <v>3441.17</v>
      </c>
      <c r="R235" t="n">
        <v>787.11</v>
      </c>
      <c r="S235" t="n">
        <v>300.98</v>
      </c>
      <c r="T235" t="n">
        <v>238420.26</v>
      </c>
      <c r="U235" t="n">
        <v>0.38</v>
      </c>
      <c r="V235" t="n">
        <v>0.87</v>
      </c>
      <c r="W235" t="n">
        <v>57.35</v>
      </c>
      <c r="X235" t="n">
        <v>14.17</v>
      </c>
      <c r="Y235" t="n">
        <v>0.5</v>
      </c>
      <c r="Z235" t="n">
        <v>10</v>
      </c>
    </row>
    <row r="236">
      <c r="A236" t="n">
        <v>4</v>
      </c>
      <c r="B236" t="n">
        <v>35</v>
      </c>
      <c r="C236" t="inlineStr">
        <is>
          <t xml:space="preserve">CONCLUIDO	</t>
        </is>
      </c>
      <c r="D236" t="n">
        <v>0.4319</v>
      </c>
      <c r="E236" t="n">
        <v>231.56</v>
      </c>
      <c r="F236" t="n">
        <v>225.51</v>
      </c>
      <c r="G236" t="n">
        <v>56.14</v>
      </c>
      <c r="H236" t="n">
        <v>1.02</v>
      </c>
      <c r="I236" t="n">
        <v>241</v>
      </c>
      <c r="J236" t="n">
        <v>85.67</v>
      </c>
      <c r="K236" t="n">
        <v>35.1</v>
      </c>
      <c r="L236" t="n">
        <v>5</v>
      </c>
      <c r="M236" t="n">
        <v>239</v>
      </c>
      <c r="N236" t="n">
        <v>10.57</v>
      </c>
      <c r="O236" t="n">
        <v>10799.59</v>
      </c>
      <c r="P236" t="n">
        <v>1667.98</v>
      </c>
      <c r="Q236" t="n">
        <v>3441.23</v>
      </c>
      <c r="R236" t="n">
        <v>679.61</v>
      </c>
      <c r="S236" t="n">
        <v>300.98</v>
      </c>
      <c r="T236" t="n">
        <v>185016.75</v>
      </c>
      <c r="U236" t="n">
        <v>0.44</v>
      </c>
      <c r="V236" t="n">
        <v>0.89</v>
      </c>
      <c r="W236" t="n">
        <v>57.22</v>
      </c>
      <c r="X236" t="n">
        <v>10.98</v>
      </c>
      <c r="Y236" t="n">
        <v>0.5</v>
      </c>
      <c r="Z236" t="n">
        <v>10</v>
      </c>
    </row>
    <row r="237">
      <c r="A237" t="n">
        <v>5</v>
      </c>
      <c r="B237" t="n">
        <v>35</v>
      </c>
      <c r="C237" t="inlineStr">
        <is>
          <t xml:space="preserve">CONCLUIDO	</t>
        </is>
      </c>
      <c r="D237" t="n">
        <v>0.4373</v>
      </c>
      <c r="E237" t="n">
        <v>228.69</v>
      </c>
      <c r="F237" t="n">
        <v>223.44</v>
      </c>
      <c r="G237" t="n">
        <v>68.75</v>
      </c>
      <c r="H237" t="n">
        <v>1.21</v>
      </c>
      <c r="I237" t="n">
        <v>195</v>
      </c>
      <c r="J237" t="n">
        <v>86.88</v>
      </c>
      <c r="K237" t="n">
        <v>35.1</v>
      </c>
      <c r="L237" t="n">
        <v>6</v>
      </c>
      <c r="M237" t="n">
        <v>193</v>
      </c>
      <c r="N237" t="n">
        <v>10.78</v>
      </c>
      <c r="O237" t="n">
        <v>10949.33</v>
      </c>
      <c r="P237" t="n">
        <v>1623.54</v>
      </c>
      <c r="Q237" t="n">
        <v>3441.07</v>
      </c>
      <c r="R237" t="n">
        <v>609.86</v>
      </c>
      <c r="S237" t="n">
        <v>300.98</v>
      </c>
      <c r="T237" t="n">
        <v>150370.85</v>
      </c>
      <c r="U237" t="n">
        <v>0.49</v>
      </c>
      <c r="V237" t="n">
        <v>0.89</v>
      </c>
      <c r="W237" t="n">
        <v>57.14</v>
      </c>
      <c r="X237" t="n">
        <v>8.91</v>
      </c>
      <c r="Y237" t="n">
        <v>0.5</v>
      </c>
      <c r="Z237" t="n">
        <v>10</v>
      </c>
    </row>
    <row r="238">
      <c r="A238" t="n">
        <v>6</v>
      </c>
      <c r="B238" t="n">
        <v>35</v>
      </c>
      <c r="C238" t="inlineStr">
        <is>
          <t xml:space="preserve">CONCLUIDO	</t>
        </is>
      </c>
      <c r="D238" t="n">
        <v>0.4413</v>
      </c>
      <c r="E238" t="n">
        <v>226.62</v>
      </c>
      <c r="F238" t="n">
        <v>221.92</v>
      </c>
      <c r="G238" t="n">
        <v>81.69</v>
      </c>
      <c r="H238" t="n">
        <v>1.39</v>
      </c>
      <c r="I238" t="n">
        <v>163</v>
      </c>
      <c r="J238" t="n">
        <v>88.09999999999999</v>
      </c>
      <c r="K238" t="n">
        <v>35.1</v>
      </c>
      <c r="L238" t="n">
        <v>7</v>
      </c>
      <c r="M238" t="n">
        <v>161</v>
      </c>
      <c r="N238" t="n">
        <v>11</v>
      </c>
      <c r="O238" t="n">
        <v>11099.43</v>
      </c>
      <c r="P238" t="n">
        <v>1581.57</v>
      </c>
      <c r="Q238" t="n">
        <v>3441.06</v>
      </c>
      <c r="R238" t="n">
        <v>558.6799999999999</v>
      </c>
      <c r="S238" t="n">
        <v>300.98</v>
      </c>
      <c r="T238" t="n">
        <v>124944.66</v>
      </c>
      <c r="U238" t="n">
        <v>0.54</v>
      </c>
      <c r="V238" t="n">
        <v>0.9</v>
      </c>
      <c r="W238" t="n">
        <v>57.08</v>
      </c>
      <c r="X238" t="n">
        <v>7.39</v>
      </c>
      <c r="Y238" t="n">
        <v>0.5</v>
      </c>
      <c r="Z238" t="n">
        <v>10</v>
      </c>
    </row>
    <row r="239">
      <c r="A239" t="n">
        <v>7</v>
      </c>
      <c r="B239" t="n">
        <v>35</v>
      </c>
      <c r="C239" t="inlineStr">
        <is>
          <t xml:space="preserve">CONCLUIDO	</t>
        </is>
      </c>
      <c r="D239" t="n">
        <v>0.4442</v>
      </c>
      <c r="E239" t="n">
        <v>225.14</v>
      </c>
      <c r="F239" t="n">
        <v>220.86</v>
      </c>
      <c r="G239" t="n">
        <v>95.33</v>
      </c>
      <c r="H239" t="n">
        <v>1.57</v>
      </c>
      <c r="I239" t="n">
        <v>139</v>
      </c>
      <c r="J239" t="n">
        <v>89.31999999999999</v>
      </c>
      <c r="K239" t="n">
        <v>35.1</v>
      </c>
      <c r="L239" t="n">
        <v>8</v>
      </c>
      <c r="M239" t="n">
        <v>137</v>
      </c>
      <c r="N239" t="n">
        <v>11.22</v>
      </c>
      <c r="O239" t="n">
        <v>11249.89</v>
      </c>
      <c r="P239" t="n">
        <v>1540.89</v>
      </c>
      <c r="Q239" t="n">
        <v>3440.99</v>
      </c>
      <c r="R239" t="n">
        <v>521.49</v>
      </c>
      <c r="S239" t="n">
        <v>300.98</v>
      </c>
      <c r="T239" t="n">
        <v>106466.47</v>
      </c>
      <c r="U239" t="n">
        <v>0.58</v>
      </c>
      <c r="V239" t="n">
        <v>0.9</v>
      </c>
      <c r="W239" t="n">
        <v>57.07</v>
      </c>
      <c r="X239" t="n">
        <v>6.33</v>
      </c>
      <c r="Y239" t="n">
        <v>0.5</v>
      </c>
      <c r="Z239" t="n">
        <v>10</v>
      </c>
    </row>
    <row r="240">
      <c r="A240" t="n">
        <v>8</v>
      </c>
      <c r="B240" t="n">
        <v>35</v>
      </c>
      <c r="C240" t="inlineStr">
        <is>
          <t xml:space="preserve">CONCLUIDO	</t>
        </is>
      </c>
      <c r="D240" t="n">
        <v>0.4466</v>
      </c>
      <c r="E240" t="n">
        <v>223.93</v>
      </c>
      <c r="F240" t="n">
        <v>219.95</v>
      </c>
      <c r="G240" t="n">
        <v>109.07</v>
      </c>
      <c r="H240" t="n">
        <v>1.75</v>
      </c>
      <c r="I240" t="n">
        <v>121</v>
      </c>
      <c r="J240" t="n">
        <v>90.54000000000001</v>
      </c>
      <c r="K240" t="n">
        <v>35.1</v>
      </c>
      <c r="L240" t="n">
        <v>9</v>
      </c>
      <c r="M240" t="n">
        <v>119</v>
      </c>
      <c r="N240" t="n">
        <v>11.44</v>
      </c>
      <c r="O240" t="n">
        <v>11400.71</v>
      </c>
      <c r="P240" t="n">
        <v>1500.99</v>
      </c>
      <c r="Q240" t="n">
        <v>3440.93</v>
      </c>
      <c r="R240" t="n">
        <v>491.5</v>
      </c>
      <c r="S240" t="n">
        <v>300.98</v>
      </c>
      <c r="T240" t="n">
        <v>91560.5</v>
      </c>
      <c r="U240" t="n">
        <v>0.61</v>
      </c>
      <c r="V240" t="n">
        <v>0.91</v>
      </c>
      <c r="W240" t="n">
        <v>57.02</v>
      </c>
      <c r="X240" t="n">
        <v>5.42</v>
      </c>
      <c r="Y240" t="n">
        <v>0.5</v>
      </c>
      <c r="Z240" t="n">
        <v>10</v>
      </c>
    </row>
    <row r="241">
      <c r="A241" t="n">
        <v>9</v>
      </c>
      <c r="B241" t="n">
        <v>35</v>
      </c>
      <c r="C241" t="inlineStr">
        <is>
          <t xml:space="preserve">CONCLUIDO	</t>
        </is>
      </c>
      <c r="D241" t="n">
        <v>0.4483</v>
      </c>
      <c r="E241" t="n">
        <v>223.07</v>
      </c>
      <c r="F241" t="n">
        <v>219.33</v>
      </c>
      <c r="G241" t="n">
        <v>122.99</v>
      </c>
      <c r="H241" t="n">
        <v>1.91</v>
      </c>
      <c r="I241" t="n">
        <v>107</v>
      </c>
      <c r="J241" t="n">
        <v>91.77</v>
      </c>
      <c r="K241" t="n">
        <v>35.1</v>
      </c>
      <c r="L241" t="n">
        <v>10</v>
      </c>
      <c r="M241" t="n">
        <v>92</v>
      </c>
      <c r="N241" t="n">
        <v>11.67</v>
      </c>
      <c r="O241" t="n">
        <v>11551.91</v>
      </c>
      <c r="P241" t="n">
        <v>1465.17</v>
      </c>
      <c r="Q241" t="n">
        <v>3441.03</v>
      </c>
      <c r="R241" t="n">
        <v>469.96</v>
      </c>
      <c r="S241" t="n">
        <v>300.98</v>
      </c>
      <c r="T241" t="n">
        <v>80862.89999999999</v>
      </c>
      <c r="U241" t="n">
        <v>0.64</v>
      </c>
      <c r="V241" t="n">
        <v>0.91</v>
      </c>
      <c r="W241" t="n">
        <v>57.02</v>
      </c>
      <c r="X241" t="n">
        <v>4.8</v>
      </c>
      <c r="Y241" t="n">
        <v>0.5</v>
      </c>
      <c r="Z241" t="n">
        <v>10</v>
      </c>
    </row>
    <row r="242">
      <c r="A242" t="n">
        <v>10</v>
      </c>
      <c r="B242" t="n">
        <v>35</v>
      </c>
      <c r="C242" t="inlineStr">
        <is>
          <t xml:space="preserve">CONCLUIDO	</t>
        </is>
      </c>
      <c r="D242" t="n">
        <v>0.4489</v>
      </c>
      <c r="E242" t="n">
        <v>222.74</v>
      </c>
      <c r="F242" t="n">
        <v>219.13</v>
      </c>
      <c r="G242" t="n">
        <v>131.48</v>
      </c>
      <c r="H242" t="n">
        <v>2.08</v>
      </c>
      <c r="I242" t="n">
        <v>100</v>
      </c>
      <c r="J242" t="n">
        <v>93</v>
      </c>
      <c r="K242" t="n">
        <v>35.1</v>
      </c>
      <c r="L242" t="n">
        <v>11</v>
      </c>
      <c r="M242" t="n">
        <v>13</v>
      </c>
      <c r="N242" t="n">
        <v>11.9</v>
      </c>
      <c r="O242" t="n">
        <v>11703.47</v>
      </c>
      <c r="P242" t="n">
        <v>1453.16</v>
      </c>
      <c r="Q242" t="n">
        <v>3441.29</v>
      </c>
      <c r="R242" t="n">
        <v>459.74</v>
      </c>
      <c r="S242" t="n">
        <v>300.98</v>
      </c>
      <c r="T242" t="n">
        <v>75788.42999999999</v>
      </c>
      <c r="U242" t="n">
        <v>0.65</v>
      </c>
      <c r="V242" t="n">
        <v>0.91</v>
      </c>
      <c r="W242" t="n">
        <v>57.1</v>
      </c>
      <c r="X242" t="n">
        <v>4.6</v>
      </c>
      <c r="Y242" t="n">
        <v>0.5</v>
      </c>
      <c r="Z242" t="n">
        <v>10</v>
      </c>
    </row>
    <row r="243">
      <c r="A243" t="n">
        <v>11</v>
      </c>
      <c r="B243" t="n">
        <v>35</v>
      </c>
      <c r="C243" t="inlineStr">
        <is>
          <t xml:space="preserve">CONCLUIDO	</t>
        </is>
      </c>
      <c r="D243" t="n">
        <v>0.4488</v>
      </c>
      <c r="E243" t="n">
        <v>222.8</v>
      </c>
      <c r="F243" t="n">
        <v>219.18</v>
      </c>
      <c r="G243" t="n">
        <v>131.51</v>
      </c>
      <c r="H243" t="n">
        <v>2.24</v>
      </c>
      <c r="I243" t="n">
        <v>100</v>
      </c>
      <c r="J243" t="n">
        <v>94.23</v>
      </c>
      <c r="K243" t="n">
        <v>35.1</v>
      </c>
      <c r="L243" t="n">
        <v>12</v>
      </c>
      <c r="M243" t="n">
        <v>0</v>
      </c>
      <c r="N243" t="n">
        <v>12.13</v>
      </c>
      <c r="O243" t="n">
        <v>11855.41</v>
      </c>
      <c r="P243" t="n">
        <v>1469.39</v>
      </c>
      <c r="Q243" t="n">
        <v>3441.26</v>
      </c>
      <c r="R243" t="n">
        <v>460.42</v>
      </c>
      <c r="S243" t="n">
        <v>300.98</v>
      </c>
      <c r="T243" t="n">
        <v>76128.2</v>
      </c>
      <c r="U243" t="n">
        <v>0.65</v>
      </c>
      <c r="V243" t="n">
        <v>0.91</v>
      </c>
      <c r="W243" t="n">
        <v>57.14</v>
      </c>
      <c r="X243" t="n">
        <v>4.65</v>
      </c>
      <c r="Y243" t="n">
        <v>0.5</v>
      </c>
      <c r="Z243" t="n">
        <v>10</v>
      </c>
    </row>
    <row r="244">
      <c r="A244" t="n">
        <v>0</v>
      </c>
      <c r="B244" t="n">
        <v>50</v>
      </c>
      <c r="C244" t="inlineStr">
        <is>
          <t xml:space="preserve">CONCLUIDO	</t>
        </is>
      </c>
      <c r="D244" t="n">
        <v>0.2664</v>
      </c>
      <c r="E244" t="n">
        <v>375.35</v>
      </c>
      <c r="F244" t="n">
        <v>323.25</v>
      </c>
      <c r="G244" t="n">
        <v>8.609999999999999</v>
      </c>
      <c r="H244" t="n">
        <v>0.16</v>
      </c>
      <c r="I244" t="n">
        <v>2253</v>
      </c>
      <c r="J244" t="n">
        <v>107.41</v>
      </c>
      <c r="K244" t="n">
        <v>41.65</v>
      </c>
      <c r="L244" t="n">
        <v>1</v>
      </c>
      <c r="M244" t="n">
        <v>2251</v>
      </c>
      <c r="N244" t="n">
        <v>14.77</v>
      </c>
      <c r="O244" t="n">
        <v>13481.73</v>
      </c>
      <c r="P244" t="n">
        <v>3089.94</v>
      </c>
      <c r="Q244" t="n">
        <v>3443.85</v>
      </c>
      <c r="R244" t="n">
        <v>3994.22</v>
      </c>
      <c r="S244" t="n">
        <v>300.98</v>
      </c>
      <c r="T244" t="n">
        <v>1832263.87</v>
      </c>
      <c r="U244" t="n">
        <v>0.08</v>
      </c>
      <c r="V244" t="n">
        <v>0.62</v>
      </c>
      <c r="W244" t="n">
        <v>60.52</v>
      </c>
      <c r="X244" t="n">
        <v>108.61</v>
      </c>
      <c r="Y244" t="n">
        <v>0.5</v>
      </c>
      <c r="Z244" t="n">
        <v>10</v>
      </c>
    </row>
    <row r="245">
      <c r="A245" t="n">
        <v>1</v>
      </c>
      <c r="B245" t="n">
        <v>50</v>
      </c>
      <c r="C245" t="inlineStr">
        <is>
          <t xml:space="preserve">CONCLUIDO	</t>
        </is>
      </c>
      <c r="D245" t="n">
        <v>0.3613</v>
      </c>
      <c r="E245" t="n">
        <v>276.81</v>
      </c>
      <c r="F245" t="n">
        <v>255.3</v>
      </c>
      <c r="G245" t="n">
        <v>17.49</v>
      </c>
      <c r="H245" t="n">
        <v>0.32</v>
      </c>
      <c r="I245" t="n">
        <v>876</v>
      </c>
      <c r="J245" t="n">
        <v>108.68</v>
      </c>
      <c r="K245" t="n">
        <v>41.65</v>
      </c>
      <c r="L245" t="n">
        <v>2</v>
      </c>
      <c r="M245" t="n">
        <v>874</v>
      </c>
      <c r="N245" t="n">
        <v>15.03</v>
      </c>
      <c r="O245" t="n">
        <v>13638.32</v>
      </c>
      <c r="P245" t="n">
        <v>2424.78</v>
      </c>
      <c r="Q245" t="n">
        <v>3442.1</v>
      </c>
      <c r="R245" t="n">
        <v>1687.75</v>
      </c>
      <c r="S245" t="n">
        <v>300.98</v>
      </c>
      <c r="T245" t="n">
        <v>685913.84</v>
      </c>
      <c r="U245" t="n">
        <v>0.18</v>
      </c>
      <c r="V245" t="n">
        <v>0.78</v>
      </c>
      <c r="W245" t="n">
        <v>58.26</v>
      </c>
      <c r="X245" t="n">
        <v>40.73</v>
      </c>
      <c r="Y245" t="n">
        <v>0.5</v>
      </c>
      <c r="Z245" t="n">
        <v>10</v>
      </c>
    </row>
    <row r="246">
      <c r="A246" t="n">
        <v>2</v>
      </c>
      <c r="B246" t="n">
        <v>50</v>
      </c>
      <c r="C246" t="inlineStr">
        <is>
          <t xml:space="preserve">CONCLUIDO	</t>
        </is>
      </c>
      <c r="D246" t="n">
        <v>0.3943</v>
      </c>
      <c r="E246" t="n">
        <v>253.59</v>
      </c>
      <c r="F246" t="n">
        <v>239.51</v>
      </c>
      <c r="G246" t="n">
        <v>26.51</v>
      </c>
      <c r="H246" t="n">
        <v>0.48</v>
      </c>
      <c r="I246" t="n">
        <v>542</v>
      </c>
      <c r="J246" t="n">
        <v>109.96</v>
      </c>
      <c r="K246" t="n">
        <v>41.65</v>
      </c>
      <c r="L246" t="n">
        <v>3</v>
      </c>
      <c r="M246" t="n">
        <v>540</v>
      </c>
      <c r="N246" t="n">
        <v>15.31</v>
      </c>
      <c r="O246" t="n">
        <v>13795.21</v>
      </c>
      <c r="P246" t="n">
        <v>2256.04</v>
      </c>
      <c r="Q246" t="n">
        <v>3441.61</v>
      </c>
      <c r="R246" t="n">
        <v>1153.05</v>
      </c>
      <c r="S246" t="n">
        <v>300.98</v>
      </c>
      <c r="T246" t="n">
        <v>420231.66</v>
      </c>
      <c r="U246" t="n">
        <v>0.26</v>
      </c>
      <c r="V246" t="n">
        <v>0.83</v>
      </c>
      <c r="W246" t="n">
        <v>57.7</v>
      </c>
      <c r="X246" t="n">
        <v>24.95</v>
      </c>
      <c r="Y246" t="n">
        <v>0.5</v>
      </c>
      <c r="Z246" t="n">
        <v>10</v>
      </c>
    </row>
    <row r="247">
      <c r="A247" t="n">
        <v>3</v>
      </c>
      <c r="B247" t="n">
        <v>50</v>
      </c>
      <c r="C247" t="inlineStr">
        <is>
          <t xml:space="preserve">CONCLUIDO	</t>
        </is>
      </c>
      <c r="D247" t="n">
        <v>0.4112</v>
      </c>
      <c r="E247" t="n">
        <v>243.19</v>
      </c>
      <c r="F247" t="n">
        <v>232.47</v>
      </c>
      <c r="G247" t="n">
        <v>35.67</v>
      </c>
      <c r="H247" t="n">
        <v>0.63</v>
      </c>
      <c r="I247" t="n">
        <v>391</v>
      </c>
      <c r="J247" t="n">
        <v>111.23</v>
      </c>
      <c r="K247" t="n">
        <v>41.65</v>
      </c>
      <c r="L247" t="n">
        <v>4</v>
      </c>
      <c r="M247" t="n">
        <v>389</v>
      </c>
      <c r="N247" t="n">
        <v>15.58</v>
      </c>
      <c r="O247" t="n">
        <v>13952.52</v>
      </c>
      <c r="P247" t="n">
        <v>2171.24</v>
      </c>
      <c r="Q247" t="n">
        <v>3441.27</v>
      </c>
      <c r="R247" t="n">
        <v>914.8099999999999</v>
      </c>
      <c r="S247" t="n">
        <v>300.98</v>
      </c>
      <c r="T247" t="n">
        <v>301868.33</v>
      </c>
      <c r="U247" t="n">
        <v>0.33</v>
      </c>
      <c r="V247" t="n">
        <v>0.86</v>
      </c>
      <c r="W247" t="n">
        <v>57.46</v>
      </c>
      <c r="X247" t="n">
        <v>17.92</v>
      </c>
      <c r="Y247" t="n">
        <v>0.5</v>
      </c>
      <c r="Z247" t="n">
        <v>10</v>
      </c>
    </row>
    <row r="248">
      <c r="A248" t="n">
        <v>4</v>
      </c>
      <c r="B248" t="n">
        <v>50</v>
      </c>
      <c r="C248" t="inlineStr">
        <is>
          <t xml:space="preserve">CONCLUIDO	</t>
        </is>
      </c>
      <c r="D248" t="n">
        <v>0.4214</v>
      </c>
      <c r="E248" t="n">
        <v>237.32</v>
      </c>
      <c r="F248" t="n">
        <v>228.5</v>
      </c>
      <c r="G248" t="n">
        <v>44.95</v>
      </c>
      <c r="H248" t="n">
        <v>0.78</v>
      </c>
      <c r="I248" t="n">
        <v>305</v>
      </c>
      <c r="J248" t="n">
        <v>112.51</v>
      </c>
      <c r="K248" t="n">
        <v>41.65</v>
      </c>
      <c r="L248" t="n">
        <v>5</v>
      </c>
      <c r="M248" t="n">
        <v>303</v>
      </c>
      <c r="N248" t="n">
        <v>15.86</v>
      </c>
      <c r="O248" t="n">
        <v>14110.24</v>
      </c>
      <c r="P248" t="n">
        <v>2114.76</v>
      </c>
      <c r="Q248" t="n">
        <v>3441.19</v>
      </c>
      <c r="R248" t="n">
        <v>780.15</v>
      </c>
      <c r="S248" t="n">
        <v>300.98</v>
      </c>
      <c r="T248" t="n">
        <v>234965.53</v>
      </c>
      <c r="U248" t="n">
        <v>0.39</v>
      </c>
      <c r="V248" t="n">
        <v>0.87</v>
      </c>
      <c r="W248" t="n">
        <v>57.34</v>
      </c>
      <c r="X248" t="n">
        <v>13.96</v>
      </c>
      <c r="Y248" t="n">
        <v>0.5</v>
      </c>
      <c r="Z248" t="n">
        <v>10</v>
      </c>
    </row>
    <row r="249">
      <c r="A249" t="n">
        <v>5</v>
      </c>
      <c r="B249" t="n">
        <v>50</v>
      </c>
      <c r="C249" t="inlineStr">
        <is>
          <t xml:space="preserve">CONCLUIDO	</t>
        </is>
      </c>
      <c r="D249" t="n">
        <v>0.4284</v>
      </c>
      <c r="E249" t="n">
        <v>233.45</v>
      </c>
      <c r="F249" t="n">
        <v>225.88</v>
      </c>
      <c r="G249" t="n">
        <v>54.43</v>
      </c>
      <c r="H249" t="n">
        <v>0.93</v>
      </c>
      <c r="I249" t="n">
        <v>249</v>
      </c>
      <c r="J249" t="n">
        <v>113.79</v>
      </c>
      <c r="K249" t="n">
        <v>41.65</v>
      </c>
      <c r="L249" t="n">
        <v>6</v>
      </c>
      <c r="M249" t="n">
        <v>247</v>
      </c>
      <c r="N249" t="n">
        <v>16.14</v>
      </c>
      <c r="O249" t="n">
        <v>14268.39</v>
      </c>
      <c r="P249" t="n">
        <v>2070.42</v>
      </c>
      <c r="Q249" t="n">
        <v>3441.17</v>
      </c>
      <c r="R249" t="n">
        <v>691.77</v>
      </c>
      <c r="S249" t="n">
        <v>300.98</v>
      </c>
      <c r="T249" t="n">
        <v>191059.02</v>
      </c>
      <c r="U249" t="n">
        <v>0.44</v>
      </c>
      <c r="V249" t="n">
        <v>0.88</v>
      </c>
      <c r="W249" t="n">
        <v>57.23</v>
      </c>
      <c r="X249" t="n">
        <v>11.34</v>
      </c>
      <c r="Y249" t="n">
        <v>0.5</v>
      </c>
      <c r="Z249" t="n">
        <v>10</v>
      </c>
    </row>
    <row r="250">
      <c r="A250" t="n">
        <v>6</v>
      </c>
      <c r="B250" t="n">
        <v>50</v>
      </c>
      <c r="C250" t="inlineStr">
        <is>
          <t xml:space="preserve">CONCLUIDO	</t>
        </is>
      </c>
      <c r="D250" t="n">
        <v>0.4333</v>
      </c>
      <c r="E250" t="n">
        <v>230.8</v>
      </c>
      <c r="F250" t="n">
        <v>224.1</v>
      </c>
      <c r="G250" t="n">
        <v>64.03</v>
      </c>
      <c r="H250" t="n">
        <v>1.07</v>
      </c>
      <c r="I250" t="n">
        <v>210</v>
      </c>
      <c r="J250" t="n">
        <v>115.08</v>
      </c>
      <c r="K250" t="n">
        <v>41.65</v>
      </c>
      <c r="L250" t="n">
        <v>7</v>
      </c>
      <c r="M250" t="n">
        <v>208</v>
      </c>
      <c r="N250" t="n">
        <v>16.43</v>
      </c>
      <c r="O250" t="n">
        <v>14426.96</v>
      </c>
      <c r="P250" t="n">
        <v>2034.62</v>
      </c>
      <c r="Q250" t="n">
        <v>3441.09</v>
      </c>
      <c r="R250" t="n">
        <v>632.74</v>
      </c>
      <c r="S250" t="n">
        <v>300.98</v>
      </c>
      <c r="T250" t="n">
        <v>161739.14</v>
      </c>
      <c r="U250" t="n">
        <v>0.48</v>
      </c>
      <c r="V250" t="n">
        <v>0.89</v>
      </c>
      <c r="W250" t="n">
        <v>57.14</v>
      </c>
      <c r="X250" t="n">
        <v>9.57</v>
      </c>
      <c r="Y250" t="n">
        <v>0.5</v>
      </c>
      <c r="Z250" t="n">
        <v>10</v>
      </c>
    </row>
    <row r="251">
      <c r="A251" t="n">
        <v>7</v>
      </c>
      <c r="B251" t="n">
        <v>50</v>
      </c>
      <c r="C251" t="inlineStr">
        <is>
          <t xml:space="preserve">CONCLUIDO	</t>
        </is>
      </c>
      <c r="D251" t="n">
        <v>0.437</v>
      </c>
      <c r="E251" t="n">
        <v>228.84</v>
      </c>
      <c r="F251" t="n">
        <v>222.78</v>
      </c>
      <c r="G251" t="n">
        <v>73.84999999999999</v>
      </c>
      <c r="H251" t="n">
        <v>1.21</v>
      </c>
      <c r="I251" t="n">
        <v>181</v>
      </c>
      <c r="J251" t="n">
        <v>116.37</v>
      </c>
      <c r="K251" t="n">
        <v>41.65</v>
      </c>
      <c r="L251" t="n">
        <v>8</v>
      </c>
      <c r="M251" t="n">
        <v>179</v>
      </c>
      <c r="N251" t="n">
        <v>16.72</v>
      </c>
      <c r="O251" t="n">
        <v>14585.96</v>
      </c>
      <c r="P251" t="n">
        <v>2003.23</v>
      </c>
      <c r="Q251" t="n">
        <v>3441.1</v>
      </c>
      <c r="R251" t="n">
        <v>587.39</v>
      </c>
      <c r="S251" t="n">
        <v>300.98</v>
      </c>
      <c r="T251" t="n">
        <v>139205.43</v>
      </c>
      <c r="U251" t="n">
        <v>0.51</v>
      </c>
      <c r="V251" t="n">
        <v>0.9</v>
      </c>
      <c r="W251" t="n">
        <v>57.12</v>
      </c>
      <c r="X251" t="n">
        <v>8.25</v>
      </c>
      <c r="Y251" t="n">
        <v>0.5</v>
      </c>
      <c r="Z251" t="n">
        <v>10</v>
      </c>
    </row>
    <row r="252">
      <c r="A252" t="n">
        <v>8</v>
      </c>
      <c r="B252" t="n">
        <v>50</v>
      </c>
      <c r="C252" t="inlineStr">
        <is>
          <t xml:space="preserve">CONCLUIDO	</t>
        </is>
      </c>
      <c r="D252" t="n">
        <v>0.4401</v>
      </c>
      <c r="E252" t="n">
        <v>227.23</v>
      </c>
      <c r="F252" t="n">
        <v>221.68</v>
      </c>
      <c r="G252" t="n">
        <v>84.18000000000001</v>
      </c>
      <c r="H252" t="n">
        <v>1.35</v>
      </c>
      <c r="I252" t="n">
        <v>158</v>
      </c>
      <c r="J252" t="n">
        <v>117.66</v>
      </c>
      <c r="K252" t="n">
        <v>41.65</v>
      </c>
      <c r="L252" t="n">
        <v>9</v>
      </c>
      <c r="M252" t="n">
        <v>156</v>
      </c>
      <c r="N252" t="n">
        <v>17.01</v>
      </c>
      <c r="O252" t="n">
        <v>14745.39</v>
      </c>
      <c r="P252" t="n">
        <v>1973.19</v>
      </c>
      <c r="Q252" t="n">
        <v>3441.07</v>
      </c>
      <c r="R252" t="n">
        <v>549.5599999999999</v>
      </c>
      <c r="S252" t="n">
        <v>300.98</v>
      </c>
      <c r="T252" t="n">
        <v>120408.6</v>
      </c>
      <c r="U252" t="n">
        <v>0.55</v>
      </c>
      <c r="V252" t="n">
        <v>0.9</v>
      </c>
      <c r="W252" t="n">
        <v>57.1</v>
      </c>
      <c r="X252" t="n">
        <v>7.15</v>
      </c>
      <c r="Y252" t="n">
        <v>0.5</v>
      </c>
      <c r="Z252" t="n">
        <v>10</v>
      </c>
    </row>
    <row r="253">
      <c r="A253" t="n">
        <v>9</v>
      </c>
      <c r="B253" t="n">
        <v>50</v>
      </c>
      <c r="C253" t="inlineStr">
        <is>
          <t xml:space="preserve">CONCLUIDO	</t>
        </is>
      </c>
      <c r="D253" t="n">
        <v>0.4423</v>
      </c>
      <c r="E253" t="n">
        <v>226.09</v>
      </c>
      <c r="F253" t="n">
        <v>220.92</v>
      </c>
      <c r="G253" t="n">
        <v>94.01000000000001</v>
      </c>
      <c r="H253" t="n">
        <v>1.48</v>
      </c>
      <c r="I253" t="n">
        <v>141</v>
      </c>
      <c r="J253" t="n">
        <v>118.96</v>
      </c>
      <c r="K253" t="n">
        <v>41.65</v>
      </c>
      <c r="L253" t="n">
        <v>10</v>
      </c>
      <c r="M253" t="n">
        <v>139</v>
      </c>
      <c r="N253" t="n">
        <v>17.31</v>
      </c>
      <c r="O253" t="n">
        <v>14905.25</v>
      </c>
      <c r="P253" t="n">
        <v>1945.72</v>
      </c>
      <c r="Q253" t="n">
        <v>3440.95</v>
      </c>
      <c r="R253" t="n">
        <v>524.8099999999999</v>
      </c>
      <c r="S253" t="n">
        <v>300.98</v>
      </c>
      <c r="T253" t="n">
        <v>108119.48</v>
      </c>
      <c r="U253" t="n">
        <v>0.57</v>
      </c>
      <c r="V253" t="n">
        <v>0.9</v>
      </c>
      <c r="W253" t="n">
        <v>57.04</v>
      </c>
      <c r="X253" t="n">
        <v>6.39</v>
      </c>
      <c r="Y253" t="n">
        <v>0.5</v>
      </c>
      <c r="Z253" t="n">
        <v>10</v>
      </c>
    </row>
    <row r="254">
      <c r="A254" t="n">
        <v>10</v>
      </c>
      <c r="B254" t="n">
        <v>50</v>
      </c>
      <c r="C254" t="inlineStr">
        <is>
          <t xml:space="preserve">CONCLUIDO	</t>
        </is>
      </c>
      <c r="D254" t="n">
        <v>0.4442</v>
      </c>
      <c r="E254" t="n">
        <v>225.11</v>
      </c>
      <c r="F254" t="n">
        <v>220.28</v>
      </c>
      <c r="G254" t="n">
        <v>104.89</v>
      </c>
      <c r="H254" t="n">
        <v>1.61</v>
      </c>
      <c r="I254" t="n">
        <v>126</v>
      </c>
      <c r="J254" t="n">
        <v>120.26</v>
      </c>
      <c r="K254" t="n">
        <v>41.65</v>
      </c>
      <c r="L254" t="n">
        <v>11</v>
      </c>
      <c r="M254" t="n">
        <v>124</v>
      </c>
      <c r="N254" t="n">
        <v>17.61</v>
      </c>
      <c r="O254" t="n">
        <v>15065.56</v>
      </c>
      <c r="P254" t="n">
        <v>1919.07</v>
      </c>
      <c r="Q254" t="n">
        <v>3440.97</v>
      </c>
      <c r="R254" t="n">
        <v>502.55</v>
      </c>
      <c r="S254" t="n">
        <v>300.98</v>
      </c>
      <c r="T254" t="n">
        <v>97063.59</v>
      </c>
      <c r="U254" t="n">
        <v>0.6</v>
      </c>
      <c r="V254" t="n">
        <v>0.91</v>
      </c>
      <c r="W254" t="n">
        <v>57.04</v>
      </c>
      <c r="X254" t="n">
        <v>5.75</v>
      </c>
      <c r="Y254" t="n">
        <v>0.5</v>
      </c>
      <c r="Z254" t="n">
        <v>10</v>
      </c>
    </row>
    <row r="255">
      <c r="A255" t="n">
        <v>11</v>
      </c>
      <c r="B255" t="n">
        <v>50</v>
      </c>
      <c r="C255" t="inlineStr">
        <is>
          <t xml:space="preserve">CONCLUIDO	</t>
        </is>
      </c>
      <c r="D255" t="n">
        <v>0.446</v>
      </c>
      <c r="E255" t="n">
        <v>224.24</v>
      </c>
      <c r="F255" t="n">
        <v>219.67</v>
      </c>
      <c r="G255" t="n">
        <v>115.61</v>
      </c>
      <c r="H255" t="n">
        <v>1.74</v>
      </c>
      <c r="I255" t="n">
        <v>114</v>
      </c>
      <c r="J255" t="n">
        <v>121.56</v>
      </c>
      <c r="K255" t="n">
        <v>41.65</v>
      </c>
      <c r="L255" t="n">
        <v>12</v>
      </c>
      <c r="M255" t="n">
        <v>112</v>
      </c>
      <c r="N255" t="n">
        <v>17.91</v>
      </c>
      <c r="O255" t="n">
        <v>15226.31</v>
      </c>
      <c r="P255" t="n">
        <v>1893.02</v>
      </c>
      <c r="Q255" t="n">
        <v>3440.99</v>
      </c>
      <c r="R255" t="n">
        <v>482.23</v>
      </c>
      <c r="S255" t="n">
        <v>300.98</v>
      </c>
      <c r="T255" t="n">
        <v>86963.19</v>
      </c>
      <c r="U255" t="n">
        <v>0.62</v>
      </c>
      <c r="V255" t="n">
        <v>0.91</v>
      </c>
      <c r="W255" t="n">
        <v>57</v>
      </c>
      <c r="X255" t="n">
        <v>5.14</v>
      </c>
      <c r="Y255" t="n">
        <v>0.5</v>
      </c>
      <c r="Z255" t="n">
        <v>10</v>
      </c>
    </row>
    <row r="256">
      <c r="A256" t="n">
        <v>12</v>
      </c>
      <c r="B256" t="n">
        <v>50</v>
      </c>
      <c r="C256" t="inlineStr">
        <is>
          <t xml:space="preserve">CONCLUIDO	</t>
        </is>
      </c>
      <c r="D256" t="n">
        <v>0.4473</v>
      </c>
      <c r="E256" t="n">
        <v>223.58</v>
      </c>
      <c r="F256" t="n">
        <v>219.24</v>
      </c>
      <c r="G256" t="n">
        <v>126.48</v>
      </c>
      <c r="H256" t="n">
        <v>1.87</v>
      </c>
      <c r="I256" t="n">
        <v>104</v>
      </c>
      <c r="J256" t="n">
        <v>122.87</v>
      </c>
      <c r="K256" t="n">
        <v>41.65</v>
      </c>
      <c r="L256" t="n">
        <v>13</v>
      </c>
      <c r="M256" t="n">
        <v>102</v>
      </c>
      <c r="N256" t="n">
        <v>18.22</v>
      </c>
      <c r="O256" t="n">
        <v>15387.5</v>
      </c>
      <c r="P256" t="n">
        <v>1867.24</v>
      </c>
      <c r="Q256" t="n">
        <v>3441</v>
      </c>
      <c r="R256" t="n">
        <v>466.92</v>
      </c>
      <c r="S256" t="n">
        <v>300.98</v>
      </c>
      <c r="T256" t="n">
        <v>79359.47</v>
      </c>
      <c r="U256" t="n">
        <v>0.64</v>
      </c>
      <c r="V256" t="n">
        <v>0.91</v>
      </c>
      <c r="W256" t="n">
        <v>57.01</v>
      </c>
      <c r="X256" t="n">
        <v>4.71</v>
      </c>
      <c r="Y256" t="n">
        <v>0.5</v>
      </c>
      <c r="Z256" t="n">
        <v>10</v>
      </c>
    </row>
    <row r="257">
      <c r="A257" t="n">
        <v>13</v>
      </c>
      <c r="B257" t="n">
        <v>50</v>
      </c>
      <c r="C257" t="inlineStr">
        <is>
          <t xml:space="preserve">CONCLUIDO	</t>
        </is>
      </c>
      <c r="D257" t="n">
        <v>0.4484</v>
      </c>
      <c r="E257" t="n">
        <v>223.04</v>
      </c>
      <c r="F257" t="n">
        <v>218.87</v>
      </c>
      <c r="G257" t="n">
        <v>136.79</v>
      </c>
      <c r="H257" t="n">
        <v>1.99</v>
      </c>
      <c r="I257" t="n">
        <v>96</v>
      </c>
      <c r="J257" t="n">
        <v>124.18</v>
      </c>
      <c r="K257" t="n">
        <v>41.65</v>
      </c>
      <c r="L257" t="n">
        <v>14</v>
      </c>
      <c r="M257" t="n">
        <v>94</v>
      </c>
      <c r="N257" t="n">
        <v>18.53</v>
      </c>
      <c r="O257" t="n">
        <v>15549.15</v>
      </c>
      <c r="P257" t="n">
        <v>1842.61</v>
      </c>
      <c r="Q257" t="n">
        <v>3441.05</v>
      </c>
      <c r="R257" t="n">
        <v>454.48</v>
      </c>
      <c r="S257" t="n">
        <v>300.98</v>
      </c>
      <c r="T257" t="n">
        <v>73176.19</v>
      </c>
      <c r="U257" t="n">
        <v>0.66</v>
      </c>
      <c r="V257" t="n">
        <v>0.91</v>
      </c>
      <c r="W257" t="n">
        <v>57</v>
      </c>
      <c r="X257" t="n">
        <v>4.34</v>
      </c>
      <c r="Y257" t="n">
        <v>0.5</v>
      </c>
      <c r="Z257" t="n">
        <v>10</v>
      </c>
    </row>
    <row r="258">
      <c r="A258" t="n">
        <v>14</v>
      </c>
      <c r="B258" t="n">
        <v>50</v>
      </c>
      <c r="C258" t="inlineStr">
        <is>
          <t xml:space="preserve">CONCLUIDO	</t>
        </is>
      </c>
      <c r="D258" t="n">
        <v>0.4495</v>
      </c>
      <c r="E258" t="n">
        <v>222.49</v>
      </c>
      <c r="F258" t="n">
        <v>218.5</v>
      </c>
      <c r="G258" t="n">
        <v>148.97</v>
      </c>
      <c r="H258" t="n">
        <v>2.11</v>
      </c>
      <c r="I258" t="n">
        <v>88</v>
      </c>
      <c r="J258" t="n">
        <v>125.49</v>
      </c>
      <c r="K258" t="n">
        <v>41.65</v>
      </c>
      <c r="L258" t="n">
        <v>15</v>
      </c>
      <c r="M258" t="n">
        <v>86</v>
      </c>
      <c r="N258" t="n">
        <v>18.84</v>
      </c>
      <c r="O258" t="n">
        <v>15711.24</v>
      </c>
      <c r="P258" t="n">
        <v>1818.94</v>
      </c>
      <c r="Q258" t="n">
        <v>3441.01</v>
      </c>
      <c r="R258" t="n">
        <v>442.26</v>
      </c>
      <c r="S258" t="n">
        <v>300.98</v>
      </c>
      <c r="T258" t="n">
        <v>67107.85000000001</v>
      </c>
      <c r="U258" t="n">
        <v>0.68</v>
      </c>
      <c r="V258" t="n">
        <v>0.91</v>
      </c>
      <c r="W258" t="n">
        <v>56.97</v>
      </c>
      <c r="X258" t="n">
        <v>3.97</v>
      </c>
      <c r="Y258" t="n">
        <v>0.5</v>
      </c>
      <c r="Z258" t="n">
        <v>10</v>
      </c>
    </row>
    <row r="259">
      <c r="A259" t="n">
        <v>15</v>
      </c>
      <c r="B259" t="n">
        <v>50</v>
      </c>
      <c r="C259" t="inlineStr">
        <is>
          <t xml:space="preserve">CONCLUIDO	</t>
        </is>
      </c>
      <c r="D259" t="n">
        <v>0.4504</v>
      </c>
      <c r="E259" t="n">
        <v>222.02</v>
      </c>
      <c r="F259" t="n">
        <v>218.18</v>
      </c>
      <c r="G259" t="n">
        <v>161.62</v>
      </c>
      <c r="H259" t="n">
        <v>2.23</v>
      </c>
      <c r="I259" t="n">
        <v>81</v>
      </c>
      <c r="J259" t="n">
        <v>126.81</v>
      </c>
      <c r="K259" t="n">
        <v>41.65</v>
      </c>
      <c r="L259" t="n">
        <v>16</v>
      </c>
      <c r="M259" t="n">
        <v>79</v>
      </c>
      <c r="N259" t="n">
        <v>19.16</v>
      </c>
      <c r="O259" t="n">
        <v>15873.8</v>
      </c>
      <c r="P259" t="n">
        <v>1788.27</v>
      </c>
      <c r="Q259" t="n">
        <v>3440.98</v>
      </c>
      <c r="R259" t="n">
        <v>431.78</v>
      </c>
      <c r="S259" t="n">
        <v>300.98</v>
      </c>
      <c r="T259" t="n">
        <v>61904.74</v>
      </c>
      <c r="U259" t="n">
        <v>0.7</v>
      </c>
      <c r="V259" t="n">
        <v>0.92</v>
      </c>
      <c r="W259" t="n">
        <v>56.96</v>
      </c>
      <c r="X259" t="n">
        <v>3.66</v>
      </c>
      <c r="Y259" t="n">
        <v>0.5</v>
      </c>
      <c r="Z259" t="n">
        <v>10</v>
      </c>
    </row>
    <row r="260">
      <c r="A260" t="n">
        <v>16</v>
      </c>
      <c r="B260" t="n">
        <v>50</v>
      </c>
      <c r="C260" t="inlineStr">
        <is>
          <t xml:space="preserve">CONCLUIDO	</t>
        </is>
      </c>
      <c r="D260" t="n">
        <v>0.4511</v>
      </c>
      <c r="E260" t="n">
        <v>221.67</v>
      </c>
      <c r="F260" t="n">
        <v>217.94</v>
      </c>
      <c r="G260" t="n">
        <v>172.06</v>
      </c>
      <c r="H260" t="n">
        <v>2.34</v>
      </c>
      <c r="I260" t="n">
        <v>76</v>
      </c>
      <c r="J260" t="n">
        <v>128.13</v>
      </c>
      <c r="K260" t="n">
        <v>41.65</v>
      </c>
      <c r="L260" t="n">
        <v>17</v>
      </c>
      <c r="M260" t="n">
        <v>69</v>
      </c>
      <c r="N260" t="n">
        <v>19.48</v>
      </c>
      <c r="O260" t="n">
        <v>16036.82</v>
      </c>
      <c r="P260" t="n">
        <v>1764.72</v>
      </c>
      <c r="Q260" t="n">
        <v>3440.9</v>
      </c>
      <c r="R260" t="n">
        <v>423.71</v>
      </c>
      <c r="S260" t="n">
        <v>300.98</v>
      </c>
      <c r="T260" t="n">
        <v>57893.89</v>
      </c>
      <c r="U260" t="n">
        <v>0.71</v>
      </c>
      <c r="V260" t="n">
        <v>0.92</v>
      </c>
      <c r="W260" t="n">
        <v>56.95</v>
      </c>
      <c r="X260" t="n">
        <v>3.42</v>
      </c>
      <c r="Y260" t="n">
        <v>0.5</v>
      </c>
      <c r="Z260" t="n">
        <v>10</v>
      </c>
    </row>
    <row r="261">
      <c r="A261" t="n">
        <v>17</v>
      </c>
      <c r="B261" t="n">
        <v>50</v>
      </c>
      <c r="C261" t="inlineStr">
        <is>
          <t xml:space="preserve">CONCLUIDO	</t>
        </is>
      </c>
      <c r="D261" t="n">
        <v>0.4516</v>
      </c>
      <c r="E261" t="n">
        <v>221.44</v>
      </c>
      <c r="F261" t="n">
        <v>217.8</v>
      </c>
      <c r="G261" t="n">
        <v>181.5</v>
      </c>
      <c r="H261" t="n">
        <v>2.46</v>
      </c>
      <c r="I261" t="n">
        <v>72</v>
      </c>
      <c r="J261" t="n">
        <v>129.46</v>
      </c>
      <c r="K261" t="n">
        <v>41.65</v>
      </c>
      <c r="L261" t="n">
        <v>18</v>
      </c>
      <c r="M261" t="n">
        <v>41</v>
      </c>
      <c r="N261" t="n">
        <v>19.81</v>
      </c>
      <c r="O261" t="n">
        <v>16200.3</v>
      </c>
      <c r="P261" t="n">
        <v>1751.84</v>
      </c>
      <c r="Q261" t="n">
        <v>3440.93</v>
      </c>
      <c r="R261" t="n">
        <v>417.58</v>
      </c>
      <c r="S261" t="n">
        <v>300.98</v>
      </c>
      <c r="T261" t="n">
        <v>54846.53</v>
      </c>
      <c r="U261" t="n">
        <v>0.72</v>
      </c>
      <c r="V261" t="n">
        <v>0.92</v>
      </c>
      <c r="W261" t="n">
        <v>56.98</v>
      </c>
      <c r="X261" t="n">
        <v>3.28</v>
      </c>
      <c r="Y261" t="n">
        <v>0.5</v>
      </c>
      <c r="Z261" t="n">
        <v>10</v>
      </c>
    </row>
    <row r="262">
      <c r="A262" t="n">
        <v>18</v>
      </c>
      <c r="B262" t="n">
        <v>50</v>
      </c>
      <c r="C262" t="inlineStr">
        <is>
          <t xml:space="preserve">CONCLUIDO	</t>
        </is>
      </c>
      <c r="D262" t="n">
        <v>0.4518</v>
      </c>
      <c r="E262" t="n">
        <v>221.34</v>
      </c>
      <c r="F262" t="n">
        <v>217.75</v>
      </c>
      <c r="G262" t="n">
        <v>186.64</v>
      </c>
      <c r="H262" t="n">
        <v>2.57</v>
      </c>
      <c r="I262" t="n">
        <v>70</v>
      </c>
      <c r="J262" t="n">
        <v>130.79</v>
      </c>
      <c r="K262" t="n">
        <v>41.65</v>
      </c>
      <c r="L262" t="n">
        <v>19</v>
      </c>
      <c r="M262" t="n">
        <v>3</v>
      </c>
      <c r="N262" t="n">
        <v>20.14</v>
      </c>
      <c r="O262" t="n">
        <v>16364.25</v>
      </c>
      <c r="P262" t="n">
        <v>1753.04</v>
      </c>
      <c r="Q262" t="n">
        <v>3441.09</v>
      </c>
      <c r="R262" t="n">
        <v>414.01</v>
      </c>
      <c r="S262" t="n">
        <v>300.98</v>
      </c>
      <c r="T262" t="n">
        <v>53071.43</v>
      </c>
      <c r="U262" t="n">
        <v>0.73</v>
      </c>
      <c r="V262" t="n">
        <v>0.92</v>
      </c>
      <c r="W262" t="n">
        <v>57.02</v>
      </c>
      <c r="X262" t="n">
        <v>3.22</v>
      </c>
      <c r="Y262" t="n">
        <v>0.5</v>
      </c>
      <c r="Z262" t="n">
        <v>10</v>
      </c>
    </row>
    <row r="263">
      <c r="A263" t="n">
        <v>19</v>
      </c>
      <c r="B263" t="n">
        <v>50</v>
      </c>
      <c r="C263" t="inlineStr">
        <is>
          <t xml:space="preserve">CONCLUIDO	</t>
        </is>
      </c>
      <c r="D263" t="n">
        <v>0.4518</v>
      </c>
      <c r="E263" t="n">
        <v>221.35</v>
      </c>
      <c r="F263" t="n">
        <v>217.76</v>
      </c>
      <c r="G263" t="n">
        <v>186.65</v>
      </c>
      <c r="H263" t="n">
        <v>2.67</v>
      </c>
      <c r="I263" t="n">
        <v>70</v>
      </c>
      <c r="J263" t="n">
        <v>132.12</v>
      </c>
      <c r="K263" t="n">
        <v>41.65</v>
      </c>
      <c r="L263" t="n">
        <v>20</v>
      </c>
      <c r="M263" t="n">
        <v>1</v>
      </c>
      <c r="N263" t="n">
        <v>20.47</v>
      </c>
      <c r="O263" t="n">
        <v>16528.68</v>
      </c>
      <c r="P263" t="n">
        <v>1768.91</v>
      </c>
      <c r="Q263" t="n">
        <v>3441.07</v>
      </c>
      <c r="R263" t="n">
        <v>414.28</v>
      </c>
      <c r="S263" t="n">
        <v>300.98</v>
      </c>
      <c r="T263" t="n">
        <v>53209.55</v>
      </c>
      <c r="U263" t="n">
        <v>0.73</v>
      </c>
      <c r="V263" t="n">
        <v>0.92</v>
      </c>
      <c r="W263" t="n">
        <v>57.03</v>
      </c>
      <c r="X263" t="n">
        <v>3.23</v>
      </c>
      <c r="Y263" t="n">
        <v>0.5</v>
      </c>
      <c r="Z263" t="n">
        <v>10</v>
      </c>
    </row>
    <row r="264">
      <c r="A264" t="n">
        <v>20</v>
      </c>
      <c r="B264" t="n">
        <v>50</v>
      </c>
      <c r="C264" t="inlineStr">
        <is>
          <t xml:space="preserve">CONCLUIDO	</t>
        </is>
      </c>
      <c r="D264" t="n">
        <v>0.4518</v>
      </c>
      <c r="E264" t="n">
        <v>221.35</v>
      </c>
      <c r="F264" t="n">
        <v>217.76</v>
      </c>
      <c r="G264" t="n">
        <v>186.65</v>
      </c>
      <c r="H264" t="n">
        <v>2.78</v>
      </c>
      <c r="I264" t="n">
        <v>70</v>
      </c>
      <c r="J264" t="n">
        <v>133.46</v>
      </c>
      <c r="K264" t="n">
        <v>41.65</v>
      </c>
      <c r="L264" t="n">
        <v>21</v>
      </c>
      <c r="M264" t="n">
        <v>0</v>
      </c>
      <c r="N264" t="n">
        <v>20.81</v>
      </c>
      <c r="O264" t="n">
        <v>16693.59</v>
      </c>
      <c r="P264" t="n">
        <v>1784.9</v>
      </c>
      <c r="Q264" t="n">
        <v>3441.04</v>
      </c>
      <c r="R264" t="n">
        <v>414.29</v>
      </c>
      <c r="S264" t="n">
        <v>300.98</v>
      </c>
      <c r="T264" t="n">
        <v>53214.23</v>
      </c>
      <c r="U264" t="n">
        <v>0.73</v>
      </c>
      <c r="V264" t="n">
        <v>0.92</v>
      </c>
      <c r="W264" t="n">
        <v>57.03</v>
      </c>
      <c r="X264" t="n">
        <v>3.23</v>
      </c>
      <c r="Y264" t="n">
        <v>0.5</v>
      </c>
      <c r="Z264" t="n">
        <v>10</v>
      </c>
    </row>
    <row r="265">
      <c r="A265" t="n">
        <v>0</v>
      </c>
      <c r="B265" t="n">
        <v>25</v>
      </c>
      <c r="C265" t="inlineStr">
        <is>
          <t xml:space="preserve">CONCLUIDO	</t>
        </is>
      </c>
      <c r="D265" t="n">
        <v>0.3386</v>
      </c>
      <c r="E265" t="n">
        <v>295.31</v>
      </c>
      <c r="F265" t="n">
        <v>275.51</v>
      </c>
      <c r="G265" t="n">
        <v>12.76</v>
      </c>
      <c r="H265" t="n">
        <v>0.28</v>
      </c>
      <c r="I265" t="n">
        <v>1296</v>
      </c>
      <c r="J265" t="n">
        <v>61.76</v>
      </c>
      <c r="K265" t="n">
        <v>28.92</v>
      </c>
      <c r="L265" t="n">
        <v>1</v>
      </c>
      <c r="M265" t="n">
        <v>1294</v>
      </c>
      <c r="N265" t="n">
        <v>6.84</v>
      </c>
      <c r="O265" t="n">
        <v>7851.41</v>
      </c>
      <c r="P265" t="n">
        <v>1787.06</v>
      </c>
      <c r="Q265" t="n">
        <v>3442.62</v>
      </c>
      <c r="R265" t="n">
        <v>2374.65</v>
      </c>
      <c r="S265" t="n">
        <v>300.98</v>
      </c>
      <c r="T265" t="n">
        <v>1027264.26</v>
      </c>
      <c r="U265" t="n">
        <v>0.13</v>
      </c>
      <c r="V265" t="n">
        <v>0.73</v>
      </c>
      <c r="W265" t="n">
        <v>58.9</v>
      </c>
      <c r="X265" t="n">
        <v>60.92</v>
      </c>
      <c r="Y265" t="n">
        <v>0.5</v>
      </c>
      <c r="Z265" t="n">
        <v>10</v>
      </c>
    </row>
    <row r="266">
      <c r="A266" t="n">
        <v>1</v>
      </c>
      <c r="B266" t="n">
        <v>25</v>
      </c>
      <c r="C266" t="inlineStr">
        <is>
          <t xml:space="preserve">CONCLUIDO	</t>
        </is>
      </c>
      <c r="D266" t="n">
        <v>0.4013</v>
      </c>
      <c r="E266" t="n">
        <v>249.18</v>
      </c>
      <c r="F266" t="n">
        <v>239.78</v>
      </c>
      <c r="G266" t="n">
        <v>26.3</v>
      </c>
      <c r="H266" t="n">
        <v>0.55</v>
      </c>
      <c r="I266" t="n">
        <v>547</v>
      </c>
      <c r="J266" t="n">
        <v>62.92</v>
      </c>
      <c r="K266" t="n">
        <v>28.92</v>
      </c>
      <c r="L266" t="n">
        <v>2</v>
      </c>
      <c r="M266" t="n">
        <v>545</v>
      </c>
      <c r="N266" t="n">
        <v>7</v>
      </c>
      <c r="O266" t="n">
        <v>7994.37</v>
      </c>
      <c r="P266" t="n">
        <v>1518.2</v>
      </c>
      <c r="Q266" t="n">
        <v>3441.6</v>
      </c>
      <c r="R266" t="n">
        <v>1162.96</v>
      </c>
      <c r="S266" t="n">
        <v>300.98</v>
      </c>
      <c r="T266" t="n">
        <v>425161.09</v>
      </c>
      <c r="U266" t="n">
        <v>0.26</v>
      </c>
      <c r="V266" t="n">
        <v>0.83</v>
      </c>
      <c r="W266" t="n">
        <v>57.71</v>
      </c>
      <c r="X266" t="n">
        <v>25.23</v>
      </c>
      <c r="Y266" t="n">
        <v>0.5</v>
      </c>
      <c r="Z266" t="n">
        <v>10</v>
      </c>
    </row>
    <row r="267">
      <c r="A267" t="n">
        <v>2</v>
      </c>
      <c r="B267" t="n">
        <v>25</v>
      </c>
      <c r="C267" t="inlineStr">
        <is>
          <t xml:space="preserve">CONCLUIDO	</t>
        </is>
      </c>
      <c r="D267" t="n">
        <v>0.4226</v>
      </c>
      <c r="E267" t="n">
        <v>236.62</v>
      </c>
      <c r="F267" t="n">
        <v>230.1</v>
      </c>
      <c r="G267" t="n">
        <v>40.61</v>
      </c>
      <c r="H267" t="n">
        <v>0.8100000000000001</v>
      </c>
      <c r="I267" t="n">
        <v>340</v>
      </c>
      <c r="J267" t="n">
        <v>64.08</v>
      </c>
      <c r="K267" t="n">
        <v>28.92</v>
      </c>
      <c r="L267" t="n">
        <v>3</v>
      </c>
      <c r="M267" t="n">
        <v>338</v>
      </c>
      <c r="N267" t="n">
        <v>7.16</v>
      </c>
      <c r="O267" t="n">
        <v>8137.65</v>
      </c>
      <c r="P267" t="n">
        <v>1417.25</v>
      </c>
      <c r="Q267" t="n">
        <v>3441.29</v>
      </c>
      <c r="R267" t="n">
        <v>834.66</v>
      </c>
      <c r="S267" t="n">
        <v>300.98</v>
      </c>
      <c r="T267" t="n">
        <v>262048.25</v>
      </c>
      <c r="U267" t="n">
        <v>0.36</v>
      </c>
      <c r="V267" t="n">
        <v>0.87</v>
      </c>
      <c r="W267" t="n">
        <v>57.38</v>
      </c>
      <c r="X267" t="n">
        <v>15.56</v>
      </c>
      <c r="Y267" t="n">
        <v>0.5</v>
      </c>
      <c r="Z267" t="n">
        <v>10</v>
      </c>
    </row>
    <row r="268">
      <c r="A268" t="n">
        <v>3</v>
      </c>
      <c r="B268" t="n">
        <v>25</v>
      </c>
      <c r="C268" t="inlineStr">
        <is>
          <t xml:space="preserve">CONCLUIDO	</t>
        </is>
      </c>
      <c r="D268" t="n">
        <v>0.4334</v>
      </c>
      <c r="E268" t="n">
        <v>230.75</v>
      </c>
      <c r="F268" t="n">
        <v>225.58</v>
      </c>
      <c r="G268" t="n">
        <v>55.7</v>
      </c>
      <c r="H268" t="n">
        <v>1.07</v>
      </c>
      <c r="I268" t="n">
        <v>243</v>
      </c>
      <c r="J268" t="n">
        <v>65.25</v>
      </c>
      <c r="K268" t="n">
        <v>28.92</v>
      </c>
      <c r="L268" t="n">
        <v>4</v>
      </c>
      <c r="M268" t="n">
        <v>241</v>
      </c>
      <c r="N268" t="n">
        <v>7.33</v>
      </c>
      <c r="O268" t="n">
        <v>8281.25</v>
      </c>
      <c r="P268" t="n">
        <v>1347.61</v>
      </c>
      <c r="Q268" t="n">
        <v>3441.12</v>
      </c>
      <c r="R268" t="n">
        <v>681.79</v>
      </c>
      <c r="S268" t="n">
        <v>300.98</v>
      </c>
      <c r="T268" t="n">
        <v>186097.23</v>
      </c>
      <c r="U268" t="n">
        <v>0.44</v>
      </c>
      <c r="V268" t="n">
        <v>0.89</v>
      </c>
      <c r="W268" t="n">
        <v>57.22</v>
      </c>
      <c r="X268" t="n">
        <v>11.05</v>
      </c>
      <c r="Y268" t="n">
        <v>0.5</v>
      </c>
      <c r="Z268" t="n">
        <v>10</v>
      </c>
    </row>
    <row r="269">
      <c r="A269" t="n">
        <v>4</v>
      </c>
      <c r="B269" t="n">
        <v>25</v>
      </c>
      <c r="C269" t="inlineStr">
        <is>
          <t xml:space="preserve">CONCLUIDO	</t>
        </is>
      </c>
      <c r="D269" t="n">
        <v>0.4397</v>
      </c>
      <c r="E269" t="n">
        <v>227.41</v>
      </c>
      <c r="F269" t="n">
        <v>223.03</v>
      </c>
      <c r="G269" t="n">
        <v>71.95</v>
      </c>
      <c r="H269" t="n">
        <v>1.31</v>
      </c>
      <c r="I269" t="n">
        <v>186</v>
      </c>
      <c r="J269" t="n">
        <v>66.42</v>
      </c>
      <c r="K269" t="n">
        <v>28.92</v>
      </c>
      <c r="L269" t="n">
        <v>5</v>
      </c>
      <c r="M269" t="n">
        <v>184</v>
      </c>
      <c r="N269" t="n">
        <v>7.49</v>
      </c>
      <c r="O269" t="n">
        <v>8425.16</v>
      </c>
      <c r="P269" t="n">
        <v>1287.91</v>
      </c>
      <c r="Q269" t="n">
        <v>3441.07</v>
      </c>
      <c r="R269" t="n">
        <v>594.98</v>
      </c>
      <c r="S269" t="n">
        <v>300.98</v>
      </c>
      <c r="T269" t="n">
        <v>142977.92</v>
      </c>
      <c r="U269" t="n">
        <v>0.51</v>
      </c>
      <c r="V269" t="n">
        <v>0.9</v>
      </c>
      <c r="W269" t="n">
        <v>57.15</v>
      </c>
      <c r="X269" t="n">
        <v>8.5</v>
      </c>
      <c r="Y269" t="n">
        <v>0.5</v>
      </c>
      <c r="Z269" t="n">
        <v>10</v>
      </c>
    </row>
    <row r="270">
      <c r="A270" t="n">
        <v>5</v>
      </c>
      <c r="B270" t="n">
        <v>25</v>
      </c>
      <c r="C270" t="inlineStr">
        <is>
          <t xml:space="preserve">CONCLUIDO	</t>
        </is>
      </c>
      <c r="D270" t="n">
        <v>0.4441</v>
      </c>
      <c r="E270" t="n">
        <v>225.18</v>
      </c>
      <c r="F270" t="n">
        <v>221.31</v>
      </c>
      <c r="G270" t="n">
        <v>89.12</v>
      </c>
      <c r="H270" t="n">
        <v>1.55</v>
      </c>
      <c r="I270" t="n">
        <v>149</v>
      </c>
      <c r="J270" t="n">
        <v>67.59</v>
      </c>
      <c r="K270" t="n">
        <v>28.92</v>
      </c>
      <c r="L270" t="n">
        <v>6</v>
      </c>
      <c r="M270" t="n">
        <v>127</v>
      </c>
      <c r="N270" t="n">
        <v>7.66</v>
      </c>
      <c r="O270" t="n">
        <v>8569.4</v>
      </c>
      <c r="P270" t="n">
        <v>1232.88</v>
      </c>
      <c r="Q270" t="n">
        <v>3441.13</v>
      </c>
      <c r="R270" t="n">
        <v>536.2</v>
      </c>
      <c r="S270" t="n">
        <v>300.98</v>
      </c>
      <c r="T270" t="n">
        <v>113774.73</v>
      </c>
      <c r="U270" t="n">
        <v>0.5600000000000001</v>
      </c>
      <c r="V270" t="n">
        <v>0.9</v>
      </c>
      <c r="W270" t="n">
        <v>57.11</v>
      </c>
      <c r="X270" t="n">
        <v>6.78</v>
      </c>
      <c r="Y270" t="n">
        <v>0.5</v>
      </c>
      <c r="Z270" t="n">
        <v>10</v>
      </c>
    </row>
    <row r="271">
      <c r="A271" t="n">
        <v>6</v>
      </c>
      <c r="B271" t="n">
        <v>25</v>
      </c>
      <c r="C271" t="inlineStr">
        <is>
          <t xml:space="preserve">CONCLUIDO	</t>
        </is>
      </c>
      <c r="D271" t="n">
        <v>0.445</v>
      </c>
      <c r="E271" t="n">
        <v>224.7</v>
      </c>
      <c r="F271" t="n">
        <v>220.98</v>
      </c>
      <c r="G271" t="n">
        <v>95.39</v>
      </c>
      <c r="H271" t="n">
        <v>1.78</v>
      </c>
      <c r="I271" t="n">
        <v>139</v>
      </c>
      <c r="J271" t="n">
        <v>68.76000000000001</v>
      </c>
      <c r="K271" t="n">
        <v>28.92</v>
      </c>
      <c r="L271" t="n">
        <v>7</v>
      </c>
      <c r="M271" t="n">
        <v>1</v>
      </c>
      <c r="N271" t="n">
        <v>7.83</v>
      </c>
      <c r="O271" t="n">
        <v>8713.950000000001</v>
      </c>
      <c r="P271" t="n">
        <v>1228.11</v>
      </c>
      <c r="Q271" t="n">
        <v>3441.3</v>
      </c>
      <c r="R271" t="n">
        <v>519.91</v>
      </c>
      <c r="S271" t="n">
        <v>300.98</v>
      </c>
      <c r="T271" t="n">
        <v>105677.06</v>
      </c>
      <c r="U271" t="n">
        <v>0.58</v>
      </c>
      <c r="V271" t="n">
        <v>0.9</v>
      </c>
      <c r="W271" t="n">
        <v>57.23</v>
      </c>
      <c r="X271" t="n">
        <v>6.44</v>
      </c>
      <c r="Y271" t="n">
        <v>0.5</v>
      </c>
      <c r="Z271" t="n">
        <v>10</v>
      </c>
    </row>
    <row r="272">
      <c r="A272" t="n">
        <v>7</v>
      </c>
      <c r="B272" t="n">
        <v>25</v>
      </c>
      <c r="C272" t="inlineStr">
        <is>
          <t xml:space="preserve">CONCLUIDO	</t>
        </is>
      </c>
      <c r="D272" t="n">
        <v>0.445</v>
      </c>
      <c r="E272" t="n">
        <v>224.7</v>
      </c>
      <c r="F272" t="n">
        <v>220.97</v>
      </c>
      <c r="G272" t="n">
        <v>95.38</v>
      </c>
      <c r="H272" t="n">
        <v>2</v>
      </c>
      <c r="I272" t="n">
        <v>139</v>
      </c>
      <c r="J272" t="n">
        <v>69.93000000000001</v>
      </c>
      <c r="K272" t="n">
        <v>28.92</v>
      </c>
      <c r="L272" t="n">
        <v>8</v>
      </c>
      <c r="M272" t="n">
        <v>0</v>
      </c>
      <c r="N272" t="n">
        <v>8.01</v>
      </c>
      <c r="O272" t="n">
        <v>8858.84</v>
      </c>
      <c r="P272" t="n">
        <v>1247.03</v>
      </c>
      <c r="Q272" t="n">
        <v>3441.33</v>
      </c>
      <c r="R272" t="n">
        <v>519.83</v>
      </c>
      <c r="S272" t="n">
        <v>300.98</v>
      </c>
      <c r="T272" t="n">
        <v>105639.27</v>
      </c>
      <c r="U272" t="n">
        <v>0.58</v>
      </c>
      <c r="V272" t="n">
        <v>0.9</v>
      </c>
      <c r="W272" t="n">
        <v>57.23</v>
      </c>
      <c r="X272" t="n">
        <v>6.44</v>
      </c>
      <c r="Y272" t="n">
        <v>0.5</v>
      </c>
      <c r="Z272" t="n">
        <v>10</v>
      </c>
    </row>
    <row r="273">
      <c r="A273" t="n">
        <v>0</v>
      </c>
      <c r="B273" t="n">
        <v>85</v>
      </c>
      <c r="C273" t="inlineStr">
        <is>
          <t xml:space="preserve">CONCLUIDO	</t>
        </is>
      </c>
      <c r="D273" t="n">
        <v>0.1861</v>
      </c>
      <c r="E273" t="n">
        <v>537.47</v>
      </c>
      <c r="F273" t="n">
        <v>405.78</v>
      </c>
      <c r="G273" t="n">
        <v>6.38</v>
      </c>
      <c r="H273" t="n">
        <v>0.11</v>
      </c>
      <c r="I273" t="n">
        <v>3816</v>
      </c>
      <c r="J273" t="n">
        <v>167.88</v>
      </c>
      <c r="K273" t="n">
        <v>51.39</v>
      </c>
      <c r="L273" t="n">
        <v>1</v>
      </c>
      <c r="M273" t="n">
        <v>3814</v>
      </c>
      <c r="N273" t="n">
        <v>30.49</v>
      </c>
      <c r="O273" t="n">
        <v>20939.59</v>
      </c>
      <c r="P273" t="n">
        <v>5192.18</v>
      </c>
      <c r="Q273" t="n">
        <v>3446.02</v>
      </c>
      <c r="R273" t="n">
        <v>6806.51</v>
      </c>
      <c r="S273" t="n">
        <v>300.98</v>
      </c>
      <c r="T273" t="n">
        <v>3230594.43</v>
      </c>
      <c r="U273" t="n">
        <v>0.04</v>
      </c>
      <c r="V273" t="n">
        <v>0.49</v>
      </c>
      <c r="W273" t="n">
        <v>63.14</v>
      </c>
      <c r="X273" t="n">
        <v>191.06</v>
      </c>
      <c r="Y273" t="n">
        <v>0.5</v>
      </c>
      <c r="Z273" t="n">
        <v>10</v>
      </c>
    </row>
    <row r="274">
      <c r="A274" t="n">
        <v>1</v>
      </c>
      <c r="B274" t="n">
        <v>85</v>
      </c>
      <c r="C274" t="inlineStr">
        <is>
          <t xml:space="preserve">CONCLUIDO	</t>
        </is>
      </c>
      <c r="D274" t="n">
        <v>0.3128</v>
      </c>
      <c r="E274" t="n">
        <v>319.66</v>
      </c>
      <c r="F274" t="n">
        <v>274.25</v>
      </c>
      <c r="G274" t="n">
        <v>12.96</v>
      </c>
      <c r="H274" t="n">
        <v>0.21</v>
      </c>
      <c r="I274" t="n">
        <v>1270</v>
      </c>
      <c r="J274" t="n">
        <v>169.33</v>
      </c>
      <c r="K274" t="n">
        <v>51.39</v>
      </c>
      <c r="L274" t="n">
        <v>2</v>
      </c>
      <c r="M274" t="n">
        <v>1268</v>
      </c>
      <c r="N274" t="n">
        <v>30.94</v>
      </c>
      <c r="O274" t="n">
        <v>21118.46</v>
      </c>
      <c r="P274" t="n">
        <v>3506.91</v>
      </c>
      <c r="Q274" t="n">
        <v>3442.29</v>
      </c>
      <c r="R274" t="n">
        <v>2331.08</v>
      </c>
      <c r="S274" t="n">
        <v>300.98</v>
      </c>
      <c r="T274" t="n">
        <v>1005608.06</v>
      </c>
      <c r="U274" t="n">
        <v>0.13</v>
      </c>
      <c r="V274" t="n">
        <v>0.73</v>
      </c>
      <c r="W274" t="n">
        <v>58.9</v>
      </c>
      <c r="X274" t="n">
        <v>59.67</v>
      </c>
      <c r="Y274" t="n">
        <v>0.5</v>
      </c>
      <c r="Z274" t="n">
        <v>10</v>
      </c>
    </row>
    <row r="275">
      <c r="A275" t="n">
        <v>2</v>
      </c>
      <c r="B275" t="n">
        <v>85</v>
      </c>
      <c r="C275" t="inlineStr">
        <is>
          <t xml:space="preserve">CONCLUIDO	</t>
        </is>
      </c>
      <c r="D275" t="n">
        <v>0.359</v>
      </c>
      <c r="E275" t="n">
        <v>278.54</v>
      </c>
      <c r="F275" t="n">
        <v>250.14</v>
      </c>
      <c r="G275" t="n">
        <v>19.54</v>
      </c>
      <c r="H275" t="n">
        <v>0.31</v>
      </c>
      <c r="I275" t="n">
        <v>768</v>
      </c>
      <c r="J275" t="n">
        <v>170.79</v>
      </c>
      <c r="K275" t="n">
        <v>51.39</v>
      </c>
      <c r="L275" t="n">
        <v>3</v>
      </c>
      <c r="M275" t="n">
        <v>766</v>
      </c>
      <c r="N275" t="n">
        <v>31.4</v>
      </c>
      <c r="O275" t="n">
        <v>21297.94</v>
      </c>
      <c r="P275" t="n">
        <v>3190.95</v>
      </c>
      <c r="Q275" t="n">
        <v>3441.95</v>
      </c>
      <c r="R275" t="n">
        <v>1513.56</v>
      </c>
      <c r="S275" t="n">
        <v>300.98</v>
      </c>
      <c r="T275" t="n">
        <v>599355.58</v>
      </c>
      <c r="U275" t="n">
        <v>0.2</v>
      </c>
      <c r="V275" t="n">
        <v>0.8</v>
      </c>
      <c r="W275" t="n">
        <v>58.07</v>
      </c>
      <c r="X275" t="n">
        <v>35.58</v>
      </c>
      <c r="Y275" t="n">
        <v>0.5</v>
      </c>
      <c r="Z275" t="n">
        <v>10</v>
      </c>
    </row>
    <row r="276">
      <c r="A276" t="n">
        <v>3</v>
      </c>
      <c r="B276" t="n">
        <v>85</v>
      </c>
      <c r="C276" t="inlineStr">
        <is>
          <t xml:space="preserve">CONCLUIDO	</t>
        </is>
      </c>
      <c r="D276" t="n">
        <v>0.3833</v>
      </c>
      <c r="E276" t="n">
        <v>260.9</v>
      </c>
      <c r="F276" t="n">
        <v>239.89</v>
      </c>
      <c r="G276" t="n">
        <v>26.17</v>
      </c>
      <c r="H276" t="n">
        <v>0.41</v>
      </c>
      <c r="I276" t="n">
        <v>550</v>
      </c>
      <c r="J276" t="n">
        <v>172.25</v>
      </c>
      <c r="K276" t="n">
        <v>51.39</v>
      </c>
      <c r="L276" t="n">
        <v>4</v>
      </c>
      <c r="M276" t="n">
        <v>548</v>
      </c>
      <c r="N276" t="n">
        <v>31.86</v>
      </c>
      <c r="O276" t="n">
        <v>21478.05</v>
      </c>
      <c r="P276" t="n">
        <v>3051.2</v>
      </c>
      <c r="Q276" t="n">
        <v>3441.49</v>
      </c>
      <c r="R276" t="n">
        <v>1165.23</v>
      </c>
      <c r="S276" t="n">
        <v>300.98</v>
      </c>
      <c r="T276" t="n">
        <v>426282.26</v>
      </c>
      <c r="U276" t="n">
        <v>0.26</v>
      </c>
      <c r="V276" t="n">
        <v>0.83</v>
      </c>
      <c r="W276" t="n">
        <v>57.75</v>
      </c>
      <c r="X276" t="n">
        <v>25.34</v>
      </c>
      <c r="Y276" t="n">
        <v>0.5</v>
      </c>
      <c r="Z276" t="n">
        <v>10</v>
      </c>
    </row>
    <row r="277">
      <c r="A277" t="n">
        <v>4</v>
      </c>
      <c r="B277" t="n">
        <v>85</v>
      </c>
      <c r="C277" t="inlineStr">
        <is>
          <t xml:space="preserve">CONCLUIDO	</t>
        </is>
      </c>
      <c r="D277" t="n">
        <v>0.3983</v>
      </c>
      <c r="E277" t="n">
        <v>251.05</v>
      </c>
      <c r="F277" t="n">
        <v>234.18</v>
      </c>
      <c r="G277" t="n">
        <v>32.83</v>
      </c>
      <c r="H277" t="n">
        <v>0.51</v>
      </c>
      <c r="I277" t="n">
        <v>428</v>
      </c>
      <c r="J277" t="n">
        <v>173.71</v>
      </c>
      <c r="K277" t="n">
        <v>51.39</v>
      </c>
      <c r="L277" t="n">
        <v>5</v>
      </c>
      <c r="M277" t="n">
        <v>426</v>
      </c>
      <c r="N277" t="n">
        <v>32.32</v>
      </c>
      <c r="O277" t="n">
        <v>21658.78</v>
      </c>
      <c r="P277" t="n">
        <v>2969.73</v>
      </c>
      <c r="Q277" t="n">
        <v>3441.4</v>
      </c>
      <c r="R277" t="n">
        <v>973.1900000000001</v>
      </c>
      <c r="S277" t="n">
        <v>300.98</v>
      </c>
      <c r="T277" t="n">
        <v>330872.67</v>
      </c>
      <c r="U277" t="n">
        <v>0.31</v>
      </c>
      <c r="V277" t="n">
        <v>0.85</v>
      </c>
      <c r="W277" t="n">
        <v>57.51</v>
      </c>
      <c r="X277" t="n">
        <v>19.63</v>
      </c>
      <c r="Y277" t="n">
        <v>0.5</v>
      </c>
      <c r="Z277" t="n">
        <v>10</v>
      </c>
    </row>
    <row r="278">
      <c r="A278" t="n">
        <v>5</v>
      </c>
      <c r="B278" t="n">
        <v>85</v>
      </c>
      <c r="C278" t="inlineStr">
        <is>
          <t xml:space="preserve">CONCLUIDO	</t>
        </is>
      </c>
      <c r="D278" t="n">
        <v>0.4086</v>
      </c>
      <c r="E278" t="n">
        <v>244.75</v>
      </c>
      <c r="F278" t="n">
        <v>230.52</v>
      </c>
      <c r="G278" t="n">
        <v>39.52</v>
      </c>
      <c r="H278" t="n">
        <v>0.61</v>
      </c>
      <c r="I278" t="n">
        <v>350</v>
      </c>
      <c r="J278" t="n">
        <v>175.18</v>
      </c>
      <c r="K278" t="n">
        <v>51.39</v>
      </c>
      <c r="L278" t="n">
        <v>6</v>
      </c>
      <c r="M278" t="n">
        <v>348</v>
      </c>
      <c r="N278" t="n">
        <v>32.79</v>
      </c>
      <c r="O278" t="n">
        <v>21840.16</v>
      </c>
      <c r="P278" t="n">
        <v>2914.61</v>
      </c>
      <c r="Q278" t="n">
        <v>3441.3</v>
      </c>
      <c r="R278" t="n">
        <v>849.66</v>
      </c>
      <c r="S278" t="n">
        <v>300.98</v>
      </c>
      <c r="T278" t="n">
        <v>269495.59</v>
      </c>
      <c r="U278" t="n">
        <v>0.35</v>
      </c>
      <c r="V278" t="n">
        <v>0.87</v>
      </c>
      <c r="W278" t="n">
        <v>57.37</v>
      </c>
      <c r="X278" t="n">
        <v>15.98</v>
      </c>
      <c r="Y278" t="n">
        <v>0.5</v>
      </c>
      <c r="Z278" t="n">
        <v>10</v>
      </c>
    </row>
    <row r="279">
      <c r="A279" t="n">
        <v>6</v>
      </c>
      <c r="B279" t="n">
        <v>85</v>
      </c>
      <c r="C279" t="inlineStr">
        <is>
          <t xml:space="preserve">CONCLUIDO	</t>
        </is>
      </c>
      <c r="D279" t="n">
        <v>0.416</v>
      </c>
      <c r="E279" t="n">
        <v>240.4</v>
      </c>
      <c r="F279" t="n">
        <v>228</v>
      </c>
      <c r="G279" t="n">
        <v>46.22</v>
      </c>
      <c r="H279" t="n">
        <v>0.7</v>
      </c>
      <c r="I279" t="n">
        <v>296</v>
      </c>
      <c r="J279" t="n">
        <v>176.66</v>
      </c>
      <c r="K279" t="n">
        <v>51.39</v>
      </c>
      <c r="L279" t="n">
        <v>7</v>
      </c>
      <c r="M279" t="n">
        <v>294</v>
      </c>
      <c r="N279" t="n">
        <v>33.27</v>
      </c>
      <c r="O279" t="n">
        <v>22022.17</v>
      </c>
      <c r="P279" t="n">
        <v>2873.77</v>
      </c>
      <c r="Q279" t="n">
        <v>3441.11</v>
      </c>
      <c r="R279" t="n">
        <v>763.9</v>
      </c>
      <c r="S279" t="n">
        <v>300.98</v>
      </c>
      <c r="T279" t="n">
        <v>226886.78</v>
      </c>
      <c r="U279" t="n">
        <v>0.39</v>
      </c>
      <c r="V279" t="n">
        <v>0.88</v>
      </c>
      <c r="W279" t="n">
        <v>57.3</v>
      </c>
      <c r="X279" t="n">
        <v>13.47</v>
      </c>
      <c r="Y279" t="n">
        <v>0.5</v>
      </c>
      <c r="Z279" t="n">
        <v>10</v>
      </c>
    </row>
    <row r="280">
      <c r="A280" t="n">
        <v>7</v>
      </c>
      <c r="B280" t="n">
        <v>85</v>
      </c>
      <c r="C280" t="inlineStr">
        <is>
          <t xml:space="preserve">CONCLUIDO	</t>
        </is>
      </c>
      <c r="D280" t="n">
        <v>0.4215</v>
      </c>
      <c r="E280" t="n">
        <v>237.26</v>
      </c>
      <c r="F280" t="n">
        <v>226.21</v>
      </c>
      <c r="G280" t="n">
        <v>53.02</v>
      </c>
      <c r="H280" t="n">
        <v>0.8</v>
      </c>
      <c r="I280" t="n">
        <v>256</v>
      </c>
      <c r="J280" t="n">
        <v>178.14</v>
      </c>
      <c r="K280" t="n">
        <v>51.39</v>
      </c>
      <c r="L280" t="n">
        <v>8</v>
      </c>
      <c r="M280" t="n">
        <v>254</v>
      </c>
      <c r="N280" t="n">
        <v>33.75</v>
      </c>
      <c r="O280" t="n">
        <v>22204.83</v>
      </c>
      <c r="P280" t="n">
        <v>2842.72</v>
      </c>
      <c r="Q280" t="n">
        <v>3441.1</v>
      </c>
      <c r="R280" t="n">
        <v>703.76</v>
      </c>
      <c r="S280" t="n">
        <v>300.98</v>
      </c>
      <c r="T280" t="n">
        <v>197016.79</v>
      </c>
      <c r="U280" t="n">
        <v>0.43</v>
      </c>
      <c r="V280" t="n">
        <v>0.88</v>
      </c>
      <c r="W280" t="n">
        <v>57.23</v>
      </c>
      <c r="X280" t="n">
        <v>11.68</v>
      </c>
      <c r="Y280" t="n">
        <v>0.5</v>
      </c>
      <c r="Z280" t="n">
        <v>10</v>
      </c>
    </row>
    <row r="281">
      <c r="A281" t="n">
        <v>8</v>
      </c>
      <c r="B281" t="n">
        <v>85</v>
      </c>
      <c r="C281" t="inlineStr">
        <is>
          <t xml:space="preserve">CONCLUIDO	</t>
        </is>
      </c>
      <c r="D281" t="n">
        <v>0.4258</v>
      </c>
      <c r="E281" t="n">
        <v>234.87</v>
      </c>
      <c r="F281" t="n">
        <v>224.84</v>
      </c>
      <c r="G281" t="n">
        <v>59.69</v>
      </c>
      <c r="H281" t="n">
        <v>0.89</v>
      </c>
      <c r="I281" t="n">
        <v>226</v>
      </c>
      <c r="J281" t="n">
        <v>179.63</v>
      </c>
      <c r="K281" t="n">
        <v>51.39</v>
      </c>
      <c r="L281" t="n">
        <v>9</v>
      </c>
      <c r="M281" t="n">
        <v>224</v>
      </c>
      <c r="N281" t="n">
        <v>34.24</v>
      </c>
      <c r="O281" t="n">
        <v>22388.15</v>
      </c>
      <c r="P281" t="n">
        <v>2816.46</v>
      </c>
      <c r="Q281" t="n">
        <v>3441.12</v>
      </c>
      <c r="R281" t="n">
        <v>657.52</v>
      </c>
      <c r="S281" t="n">
        <v>300.98</v>
      </c>
      <c r="T281" t="n">
        <v>174048.87</v>
      </c>
      <c r="U281" t="n">
        <v>0.46</v>
      </c>
      <c r="V281" t="n">
        <v>0.89</v>
      </c>
      <c r="W281" t="n">
        <v>57.18</v>
      </c>
      <c r="X281" t="n">
        <v>10.3</v>
      </c>
      <c r="Y281" t="n">
        <v>0.5</v>
      </c>
      <c r="Z281" t="n">
        <v>10</v>
      </c>
    </row>
    <row r="282">
      <c r="A282" t="n">
        <v>9</v>
      </c>
      <c r="B282" t="n">
        <v>85</v>
      </c>
      <c r="C282" t="inlineStr">
        <is>
          <t xml:space="preserve">CONCLUIDO	</t>
        </is>
      </c>
      <c r="D282" t="n">
        <v>0.4293</v>
      </c>
      <c r="E282" t="n">
        <v>232.96</v>
      </c>
      <c r="F282" t="n">
        <v>223.74</v>
      </c>
      <c r="G282" t="n">
        <v>66.45999999999999</v>
      </c>
      <c r="H282" t="n">
        <v>0.98</v>
      </c>
      <c r="I282" t="n">
        <v>202</v>
      </c>
      <c r="J282" t="n">
        <v>181.12</v>
      </c>
      <c r="K282" t="n">
        <v>51.39</v>
      </c>
      <c r="L282" t="n">
        <v>10</v>
      </c>
      <c r="M282" t="n">
        <v>200</v>
      </c>
      <c r="N282" t="n">
        <v>34.73</v>
      </c>
      <c r="O282" t="n">
        <v>22572.13</v>
      </c>
      <c r="P282" t="n">
        <v>2794.28</v>
      </c>
      <c r="Q282" t="n">
        <v>3441.04</v>
      </c>
      <c r="R282" t="n">
        <v>620.09</v>
      </c>
      <c r="S282" t="n">
        <v>300.98</v>
      </c>
      <c r="T282" t="n">
        <v>155450.36</v>
      </c>
      <c r="U282" t="n">
        <v>0.49</v>
      </c>
      <c r="V282" t="n">
        <v>0.89</v>
      </c>
      <c r="W282" t="n">
        <v>57.15</v>
      </c>
      <c r="X282" t="n">
        <v>9.210000000000001</v>
      </c>
      <c r="Y282" t="n">
        <v>0.5</v>
      </c>
      <c r="Z282" t="n">
        <v>10</v>
      </c>
    </row>
    <row r="283">
      <c r="A283" t="n">
        <v>10</v>
      </c>
      <c r="B283" t="n">
        <v>85</v>
      </c>
      <c r="C283" t="inlineStr">
        <is>
          <t xml:space="preserve">CONCLUIDO	</t>
        </is>
      </c>
      <c r="D283" t="n">
        <v>0.4323</v>
      </c>
      <c r="E283" t="n">
        <v>231.34</v>
      </c>
      <c r="F283" t="n">
        <v>222.8</v>
      </c>
      <c r="G283" t="n">
        <v>73.45</v>
      </c>
      <c r="H283" t="n">
        <v>1.07</v>
      </c>
      <c r="I283" t="n">
        <v>182</v>
      </c>
      <c r="J283" t="n">
        <v>182.62</v>
      </c>
      <c r="K283" t="n">
        <v>51.39</v>
      </c>
      <c r="L283" t="n">
        <v>11</v>
      </c>
      <c r="M283" t="n">
        <v>180</v>
      </c>
      <c r="N283" t="n">
        <v>35.22</v>
      </c>
      <c r="O283" t="n">
        <v>22756.91</v>
      </c>
      <c r="P283" t="n">
        <v>2774.5</v>
      </c>
      <c r="Q283" t="n">
        <v>3441.17</v>
      </c>
      <c r="R283" t="n">
        <v>587.65</v>
      </c>
      <c r="S283" t="n">
        <v>300.98</v>
      </c>
      <c r="T283" t="n">
        <v>139332.6</v>
      </c>
      <c r="U283" t="n">
        <v>0.51</v>
      </c>
      <c r="V283" t="n">
        <v>0.9</v>
      </c>
      <c r="W283" t="n">
        <v>57.12</v>
      </c>
      <c r="X283" t="n">
        <v>8.26</v>
      </c>
      <c r="Y283" t="n">
        <v>0.5</v>
      </c>
      <c r="Z283" t="n">
        <v>10</v>
      </c>
    </row>
    <row r="284">
      <c r="A284" t="n">
        <v>11</v>
      </c>
      <c r="B284" t="n">
        <v>85</v>
      </c>
      <c r="C284" t="inlineStr">
        <is>
          <t xml:space="preserve">CONCLUIDO	</t>
        </is>
      </c>
      <c r="D284" t="n">
        <v>0.4347</v>
      </c>
      <c r="E284" t="n">
        <v>230.02</v>
      </c>
      <c r="F284" t="n">
        <v>222.02</v>
      </c>
      <c r="G284" t="n">
        <v>80.25</v>
      </c>
      <c r="H284" t="n">
        <v>1.16</v>
      </c>
      <c r="I284" t="n">
        <v>166</v>
      </c>
      <c r="J284" t="n">
        <v>184.12</v>
      </c>
      <c r="K284" t="n">
        <v>51.39</v>
      </c>
      <c r="L284" t="n">
        <v>12</v>
      </c>
      <c r="M284" t="n">
        <v>164</v>
      </c>
      <c r="N284" t="n">
        <v>35.73</v>
      </c>
      <c r="O284" t="n">
        <v>22942.24</v>
      </c>
      <c r="P284" t="n">
        <v>2756.44</v>
      </c>
      <c r="Q284" t="n">
        <v>3441.07</v>
      </c>
      <c r="R284" t="n">
        <v>561.89</v>
      </c>
      <c r="S284" t="n">
        <v>300.98</v>
      </c>
      <c r="T284" t="n">
        <v>126534.15</v>
      </c>
      <c r="U284" t="n">
        <v>0.54</v>
      </c>
      <c r="V284" t="n">
        <v>0.9</v>
      </c>
      <c r="W284" t="n">
        <v>57.08</v>
      </c>
      <c r="X284" t="n">
        <v>7.49</v>
      </c>
      <c r="Y284" t="n">
        <v>0.5</v>
      </c>
      <c r="Z284" t="n">
        <v>10</v>
      </c>
    </row>
    <row r="285">
      <c r="A285" t="n">
        <v>12</v>
      </c>
      <c r="B285" t="n">
        <v>85</v>
      </c>
      <c r="C285" t="inlineStr">
        <is>
          <t xml:space="preserve">CONCLUIDO	</t>
        </is>
      </c>
      <c r="D285" t="n">
        <v>0.4368</v>
      </c>
      <c r="E285" t="n">
        <v>228.95</v>
      </c>
      <c r="F285" t="n">
        <v>221.42</v>
      </c>
      <c r="G285" t="n">
        <v>87.40000000000001</v>
      </c>
      <c r="H285" t="n">
        <v>1.24</v>
      </c>
      <c r="I285" t="n">
        <v>152</v>
      </c>
      <c r="J285" t="n">
        <v>185.63</v>
      </c>
      <c r="K285" t="n">
        <v>51.39</v>
      </c>
      <c r="L285" t="n">
        <v>13</v>
      </c>
      <c r="M285" t="n">
        <v>150</v>
      </c>
      <c r="N285" t="n">
        <v>36.24</v>
      </c>
      <c r="O285" t="n">
        <v>23128.27</v>
      </c>
      <c r="P285" t="n">
        <v>2739.34</v>
      </c>
      <c r="Q285" t="n">
        <v>3441.1</v>
      </c>
      <c r="R285" t="n">
        <v>541.12</v>
      </c>
      <c r="S285" t="n">
        <v>300.98</v>
      </c>
      <c r="T285" t="n">
        <v>116219.74</v>
      </c>
      <c r="U285" t="n">
        <v>0.5600000000000001</v>
      </c>
      <c r="V285" t="n">
        <v>0.9</v>
      </c>
      <c r="W285" t="n">
        <v>57.08</v>
      </c>
      <c r="X285" t="n">
        <v>6.89</v>
      </c>
      <c r="Y285" t="n">
        <v>0.5</v>
      </c>
      <c r="Z285" t="n">
        <v>10</v>
      </c>
    </row>
    <row r="286">
      <c r="A286" t="n">
        <v>13</v>
      </c>
      <c r="B286" t="n">
        <v>85</v>
      </c>
      <c r="C286" t="inlineStr">
        <is>
          <t xml:space="preserve">CONCLUIDO	</t>
        </is>
      </c>
      <c r="D286" t="n">
        <v>0.4385</v>
      </c>
      <c r="E286" t="n">
        <v>228.07</v>
      </c>
      <c r="F286" t="n">
        <v>220.92</v>
      </c>
      <c r="G286" t="n">
        <v>94.01000000000001</v>
      </c>
      <c r="H286" t="n">
        <v>1.33</v>
      </c>
      <c r="I286" t="n">
        <v>141</v>
      </c>
      <c r="J286" t="n">
        <v>187.14</v>
      </c>
      <c r="K286" t="n">
        <v>51.39</v>
      </c>
      <c r="L286" t="n">
        <v>14</v>
      </c>
      <c r="M286" t="n">
        <v>139</v>
      </c>
      <c r="N286" t="n">
        <v>36.75</v>
      </c>
      <c r="O286" t="n">
        <v>23314.98</v>
      </c>
      <c r="P286" t="n">
        <v>2724.7</v>
      </c>
      <c r="Q286" t="n">
        <v>3440.97</v>
      </c>
      <c r="R286" t="n">
        <v>524.37</v>
      </c>
      <c r="S286" t="n">
        <v>300.98</v>
      </c>
      <c r="T286" t="n">
        <v>107896.93</v>
      </c>
      <c r="U286" t="n">
        <v>0.57</v>
      </c>
      <c r="V286" t="n">
        <v>0.9</v>
      </c>
      <c r="W286" t="n">
        <v>57.05</v>
      </c>
      <c r="X286" t="n">
        <v>6.39</v>
      </c>
      <c r="Y286" t="n">
        <v>0.5</v>
      </c>
      <c r="Z286" t="n">
        <v>10</v>
      </c>
    </row>
    <row r="287">
      <c r="A287" t="n">
        <v>14</v>
      </c>
      <c r="B287" t="n">
        <v>85</v>
      </c>
      <c r="C287" t="inlineStr">
        <is>
          <t xml:space="preserve">CONCLUIDO	</t>
        </is>
      </c>
      <c r="D287" t="n">
        <v>0.44</v>
      </c>
      <c r="E287" t="n">
        <v>227.26</v>
      </c>
      <c r="F287" t="n">
        <v>220.45</v>
      </c>
      <c r="G287" t="n">
        <v>100.97</v>
      </c>
      <c r="H287" t="n">
        <v>1.41</v>
      </c>
      <c r="I287" t="n">
        <v>131</v>
      </c>
      <c r="J287" t="n">
        <v>188.66</v>
      </c>
      <c r="K287" t="n">
        <v>51.39</v>
      </c>
      <c r="L287" t="n">
        <v>15</v>
      </c>
      <c r="M287" t="n">
        <v>129</v>
      </c>
      <c r="N287" t="n">
        <v>37.27</v>
      </c>
      <c r="O287" t="n">
        <v>23502.4</v>
      </c>
      <c r="P287" t="n">
        <v>2710.53</v>
      </c>
      <c r="Q287" t="n">
        <v>3441.1</v>
      </c>
      <c r="R287" t="n">
        <v>508.09</v>
      </c>
      <c r="S287" t="n">
        <v>300.98</v>
      </c>
      <c r="T287" t="n">
        <v>99807.42</v>
      </c>
      <c r="U287" t="n">
        <v>0.59</v>
      </c>
      <c r="V287" t="n">
        <v>0.91</v>
      </c>
      <c r="W287" t="n">
        <v>57.04</v>
      </c>
      <c r="X287" t="n">
        <v>5.92</v>
      </c>
      <c r="Y287" t="n">
        <v>0.5</v>
      </c>
      <c r="Z287" t="n">
        <v>10</v>
      </c>
    </row>
    <row r="288">
      <c r="A288" t="n">
        <v>15</v>
      </c>
      <c r="B288" t="n">
        <v>85</v>
      </c>
      <c r="C288" t="inlineStr">
        <is>
          <t xml:space="preserve">CONCLUIDO	</t>
        </is>
      </c>
      <c r="D288" t="n">
        <v>0.4414</v>
      </c>
      <c r="E288" t="n">
        <v>226.56</v>
      </c>
      <c r="F288" t="n">
        <v>220.05</v>
      </c>
      <c r="G288" t="n">
        <v>108.22</v>
      </c>
      <c r="H288" t="n">
        <v>1.49</v>
      </c>
      <c r="I288" t="n">
        <v>122</v>
      </c>
      <c r="J288" t="n">
        <v>190.19</v>
      </c>
      <c r="K288" t="n">
        <v>51.39</v>
      </c>
      <c r="L288" t="n">
        <v>16</v>
      </c>
      <c r="M288" t="n">
        <v>120</v>
      </c>
      <c r="N288" t="n">
        <v>37.79</v>
      </c>
      <c r="O288" t="n">
        <v>23690.52</v>
      </c>
      <c r="P288" t="n">
        <v>2697.83</v>
      </c>
      <c r="Q288" t="n">
        <v>3440.95</v>
      </c>
      <c r="R288" t="n">
        <v>494.97</v>
      </c>
      <c r="S288" t="n">
        <v>300.98</v>
      </c>
      <c r="T288" t="n">
        <v>93293.14</v>
      </c>
      <c r="U288" t="n">
        <v>0.61</v>
      </c>
      <c r="V288" t="n">
        <v>0.91</v>
      </c>
      <c r="W288" t="n">
        <v>57.02</v>
      </c>
      <c r="X288" t="n">
        <v>5.52</v>
      </c>
      <c r="Y288" t="n">
        <v>0.5</v>
      </c>
      <c r="Z288" t="n">
        <v>10</v>
      </c>
    </row>
    <row r="289">
      <c r="A289" t="n">
        <v>16</v>
      </c>
      <c r="B289" t="n">
        <v>85</v>
      </c>
      <c r="C289" t="inlineStr">
        <is>
          <t xml:space="preserve">CONCLUIDO	</t>
        </is>
      </c>
      <c r="D289" t="n">
        <v>0.4427</v>
      </c>
      <c r="E289" t="n">
        <v>225.9</v>
      </c>
      <c r="F289" t="n">
        <v>219.67</v>
      </c>
      <c r="G289" t="n">
        <v>115.61</v>
      </c>
      <c r="H289" t="n">
        <v>1.57</v>
      </c>
      <c r="I289" t="n">
        <v>114</v>
      </c>
      <c r="J289" t="n">
        <v>191.72</v>
      </c>
      <c r="K289" t="n">
        <v>51.39</v>
      </c>
      <c r="L289" t="n">
        <v>17</v>
      </c>
      <c r="M289" t="n">
        <v>112</v>
      </c>
      <c r="N289" t="n">
        <v>38.33</v>
      </c>
      <c r="O289" t="n">
        <v>23879.37</v>
      </c>
      <c r="P289" t="n">
        <v>2683.13</v>
      </c>
      <c r="Q289" t="n">
        <v>3440.99</v>
      </c>
      <c r="R289" t="n">
        <v>482.13</v>
      </c>
      <c r="S289" t="n">
        <v>300.98</v>
      </c>
      <c r="T289" t="n">
        <v>86915.14</v>
      </c>
      <c r="U289" t="n">
        <v>0.62</v>
      </c>
      <c r="V289" t="n">
        <v>0.91</v>
      </c>
      <c r="W289" t="n">
        <v>57.01</v>
      </c>
      <c r="X289" t="n">
        <v>5.14</v>
      </c>
      <c r="Y289" t="n">
        <v>0.5</v>
      </c>
      <c r="Z289" t="n">
        <v>10</v>
      </c>
    </row>
    <row r="290">
      <c r="A290" t="n">
        <v>17</v>
      </c>
      <c r="B290" t="n">
        <v>85</v>
      </c>
      <c r="C290" t="inlineStr">
        <is>
          <t xml:space="preserve">CONCLUIDO	</t>
        </is>
      </c>
      <c r="D290" t="n">
        <v>0.4436</v>
      </c>
      <c r="E290" t="n">
        <v>225.41</v>
      </c>
      <c r="F290" t="n">
        <v>219.38</v>
      </c>
      <c r="G290" t="n">
        <v>121.88</v>
      </c>
      <c r="H290" t="n">
        <v>1.65</v>
      </c>
      <c r="I290" t="n">
        <v>108</v>
      </c>
      <c r="J290" t="n">
        <v>193.26</v>
      </c>
      <c r="K290" t="n">
        <v>51.39</v>
      </c>
      <c r="L290" t="n">
        <v>18</v>
      </c>
      <c r="M290" t="n">
        <v>106</v>
      </c>
      <c r="N290" t="n">
        <v>38.86</v>
      </c>
      <c r="O290" t="n">
        <v>24068.93</v>
      </c>
      <c r="P290" t="n">
        <v>2671.58</v>
      </c>
      <c r="Q290" t="n">
        <v>3440.91</v>
      </c>
      <c r="R290" t="n">
        <v>472.53</v>
      </c>
      <c r="S290" t="n">
        <v>300.98</v>
      </c>
      <c r="T290" t="n">
        <v>82141.8</v>
      </c>
      <c r="U290" t="n">
        <v>0.64</v>
      </c>
      <c r="V290" t="n">
        <v>0.91</v>
      </c>
      <c r="W290" t="n">
        <v>57</v>
      </c>
      <c r="X290" t="n">
        <v>4.85</v>
      </c>
      <c r="Y290" t="n">
        <v>0.5</v>
      </c>
      <c r="Z290" t="n">
        <v>10</v>
      </c>
    </row>
    <row r="291">
      <c r="A291" t="n">
        <v>18</v>
      </c>
      <c r="B291" t="n">
        <v>85</v>
      </c>
      <c r="C291" t="inlineStr">
        <is>
          <t xml:space="preserve">CONCLUIDO	</t>
        </is>
      </c>
      <c r="D291" t="n">
        <v>0.4445</v>
      </c>
      <c r="E291" t="n">
        <v>224.95</v>
      </c>
      <c r="F291" t="n">
        <v>219.13</v>
      </c>
      <c r="G291" t="n">
        <v>128.9</v>
      </c>
      <c r="H291" t="n">
        <v>1.73</v>
      </c>
      <c r="I291" t="n">
        <v>102</v>
      </c>
      <c r="J291" t="n">
        <v>194.8</v>
      </c>
      <c r="K291" t="n">
        <v>51.39</v>
      </c>
      <c r="L291" t="n">
        <v>19</v>
      </c>
      <c r="M291" t="n">
        <v>100</v>
      </c>
      <c r="N291" t="n">
        <v>39.41</v>
      </c>
      <c r="O291" t="n">
        <v>24259.23</v>
      </c>
      <c r="P291" t="n">
        <v>2657.36</v>
      </c>
      <c r="Q291" t="n">
        <v>3440.96</v>
      </c>
      <c r="R291" t="n">
        <v>463.6</v>
      </c>
      <c r="S291" t="n">
        <v>300.98</v>
      </c>
      <c r="T291" t="n">
        <v>77708.41</v>
      </c>
      <c r="U291" t="n">
        <v>0.65</v>
      </c>
      <c r="V291" t="n">
        <v>0.91</v>
      </c>
      <c r="W291" t="n">
        <v>56.99</v>
      </c>
      <c r="X291" t="n">
        <v>4.6</v>
      </c>
      <c r="Y291" t="n">
        <v>0.5</v>
      </c>
      <c r="Z291" t="n">
        <v>10</v>
      </c>
    </row>
    <row r="292">
      <c r="A292" t="n">
        <v>19</v>
      </c>
      <c r="B292" t="n">
        <v>85</v>
      </c>
      <c r="C292" t="inlineStr">
        <is>
          <t xml:space="preserve">CONCLUIDO	</t>
        </is>
      </c>
      <c r="D292" t="n">
        <v>0.4456</v>
      </c>
      <c r="E292" t="n">
        <v>224.42</v>
      </c>
      <c r="F292" t="n">
        <v>218.8</v>
      </c>
      <c r="G292" t="n">
        <v>136.75</v>
      </c>
      <c r="H292" t="n">
        <v>1.81</v>
      </c>
      <c r="I292" t="n">
        <v>96</v>
      </c>
      <c r="J292" t="n">
        <v>196.35</v>
      </c>
      <c r="K292" t="n">
        <v>51.39</v>
      </c>
      <c r="L292" t="n">
        <v>20</v>
      </c>
      <c r="M292" t="n">
        <v>94</v>
      </c>
      <c r="N292" t="n">
        <v>39.96</v>
      </c>
      <c r="O292" t="n">
        <v>24450.27</v>
      </c>
      <c r="P292" t="n">
        <v>2647.52</v>
      </c>
      <c r="Q292" t="n">
        <v>3440.9</v>
      </c>
      <c r="R292" t="n">
        <v>452.64</v>
      </c>
      <c r="S292" t="n">
        <v>300.98</v>
      </c>
      <c r="T292" t="n">
        <v>72257.24000000001</v>
      </c>
      <c r="U292" t="n">
        <v>0.66</v>
      </c>
      <c r="V292" t="n">
        <v>0.91</v>
      </c>
      <c r="W292" t="n">
        <v>56.98</v>
      </c>
      <c r="X292" t="n">
        <v>4.27</v>
      </c>
      <c r="Y292" t="n">
        <v>0.5</v>
      </c>
      <c r="Z292" t="n">
        <v>10</v>
      </c>
    </row>
    <row r="293">
      <c r="A293" t="n">
        <v>20</v>
      </c>
      <c r="B293" t="n">
        <v>85</v>
      </c>
      <c r="C293" t="inlineStr">
        <is>
          <t xml:space="preserve">CONCLUIDO	</t>
        </is>
      </c>
      <c r="D293" t="n">
        <v>0.4462</v>
      </c>
      <c r="E293" t="n">
        <v>224.13</v>
      </c>
      <c r="F293" t="n">
        <v>218.68</v>
      </c>
      <c r="G293" t="n">
        <v>144.18</v>
      </c>
      <c r="H293" t="n">
        <v>1.88</v>
      </c>
      <c r="I293" t="n">
        <v>91</v>
      </c>
      <c r="J293" t="n">
        <v>197.9</v>
      </c>
      <c r="K293" t="n">
        <v>51.39</v>
      </c>
      <c r="L293" t="n">
        <v>21</v>
      </c>
      <c r="M293" t="n">
        <v>89</v>
      </c>
      <c r="N293" t="n">
        <v>40.51</v>
      </c>
      <c r="O293" t="n">
        <v>24642.07</v>
      </c>
      <c r="P293" t="n">
        <v>2637.76</v>
      </c>
      <c r="Q293" t="n">
        <v>3440.97</v>
      </c>
      <c r="R293" t="n">
        <v>448.12</v>
      </c>
      <c r="S293" t="n">
        <v>300.98</v>
      </c>
      <c r="T293" t="n">
        <v>70020.96000000001</v>
      </c>
      <c r="U293" t="n">
        <v>0.67</v>
      </c>
      <c r="V293" t="n">
        <v>0.91</v>
      </c>
      <c r="W293" t="n">
        <v>56.98</v>
      </c>
      <c r="X293" t="n">
        <v>4.15</v>
      </c>
      <c r="Y293" t="n">
        <v>0.5</v>
      </c>
      <c r="Z293" t="n">
        <v>10</v>
      </c>
    </row>
    <row r="294">
      <c r="A294" t="n">
        <v>21</v>
      </c>
      <c r="B294" t="n">
        <v>85</v>
      </c>
      <c r="C294" t="inlineStr">
        <is>
          <t xml:space="preserve">CONCLUIDO	</t>
        </is>
      </c>
      <c r="D294" t="n">
        <v>0.4469</v>
      </c>
      <c r="E294" t="n">
        <v>223.76</v>
      </c>
      <c r="F294" t="n">
        <v>218.44</v>
      </c>
      <c r="G294" t="n">
        <v>150.65</v>
      </c>
      <c r="H294" t="n">
        <v>1.96</v>
      </c>
      <c r="I294" t="n">
        <v>87</v>
      </c>
      <c r="J294" t="n">
        <v>199.46</v>
      </c>
      <c r="K294" t="n">
        <v>51.39</v>
      </c>
      <c r="L294" t="n">
        <v>22</v>
      </c>
      <c r="M294" t="n">
        <v>85</v>
      </c>
      <c r="N294" t="n">
        <v>41.07</v>
      </c>
      <c r="O294" t="n">
        <v>24834.62</v>
      </c>
      <c r="P294" t="n">
        <v>2627.99</v>
      </c>
      <c r="Q294" t="n">
        <v>3440.97</v>
      </c>
      <c r="R294" t="n">
        <v>440.73</v>
      </c>
      <c r="S294" t="n">
        <v>300.98</v>
      </c>
      <c r="T294" t="n">
        <v>66345.36</v>
      </c>
      <c r="U294" t="n">
        <v>0.68</v>
      </c>
      <c r="V294" t="n">
        <v>0.91</v>
      </c>
      <c r="W294" t="n">
        <v>56.97</v>
      </c>
      <c r="X294" t="n">
        <v>3.92</v>
      </c>
      <c r="Y294" t="n">
        <v>0.5</v>
      </c>
      <c r="Z294" t="n">
        <v>10</v>
      </c>
    </row>
    <row r="295">
      <c r="A295" t="n">
        <v>22</v>
      </c>
      <c r="B295" t="n">
        <v>85</v>
      </c>
      <c r="C295" t="inlineStr">
        <is>
          <t xml:space="preserve">CONCLUIDO	</t>
        </is>
      </c>
      <c r="D295" t="n">
        <v>0.4475</v>
      </c>
      <c r="E295" t="n">
        <v>223.47</v>
      </c>
      <c r="F295" t="n">
        <v>218.28</v>
      </c>
      <c r="G295" t="n">
        <v>157.79</v>
      </c>
      <c r="H295" t="n">
        <v>2.03</v>
      </c>
      <c r="I295" t="n">
        <v>83</v>
      </c>
      <c r="J295" t="n">
        <v>201.03</v>
      </c>
      <c r="K295" t="n">
        <v>51.39</v>
      </c>
      <c r="L295" t="n">
        <v>23</v>
      </c>
      <c r="M295" t="n">
        <v>81</v>
      </c>
      <c r="N295" t="n">
        <v>41.64</v>
      </c>
      <c r="O295" t="n">
        <v>25027.94</v>
      </c>
      <c r="P295" t="n">
        <v>2618</v>
      </c>
      <c r="Q295" t="n">
        <v>3440.94</v>
      </c>
      <c r="R295" t="n">
        <v>435.19</v>
      </c>
      <c r="S295" t="n">
        <v>300.98</v>
      </c>
      <c r="T295" t="n">
        <v>63595.57</v>
      </c>
      <c r="U295" t="n">
        <v>0.6899999999999999</v>
      </c>
      <c r="V295" t="n">
        <v>0.92</v>
      </c>
      <c r="W295" t="n">
        <v>56.96</v>
      </c>
      <c r="X295" t="n">
        <v>3.75</v>
      </c>
      <c r="Y295" t="n">
        <v>0.5</v>
      </c>
      <c r="Z295" t="n">
        <v>10</v>
      </c>
    </row>
    <row r="296">
      <c r="A296" t="n">
        <v>23</v>
      </c>
      <c r="B296" t="n">
        <v>85</v>
      </c>
      <c r="C296" t="inlineStr">
        <is>
          <t xml:space="preserve">CONCLUIDO	</t>
        </is>
      </c>
      <c r="D296" t="n">
        <v>0.4482</v>
      </c>
      <c r="E296" t="n">
        <v>223.12</v>
      </c>
      <c r="F296" t="n">
        <v>218.07</v>
      </c>
      <c r="G296" t="n">
        <v>165.63</v>
      </c>
      <c r="H296" t="n">
        <v>2.1</v>
      </c>
      <c r="I296" t="n">
        <v>79</v>
      </c>
      <c r="J296" t="n">
        <v>202.61</v>
      </c>
      <c r="K296" t="n">
        <v>51.39</v>
      </c>
      <c r="L296" t="n">
        <v>24</v>
      </c>
      <c r="M296" t="n">
        <v>77</v>
      </c>
      <c r="N296" t="n">
        <v>42.21</v>
      </c>
      <c r="O296" t="n">
        <v>25222.04</v>
      </c>
      <c r="P296" t="n">
        <v>2607.26</v>
      </c>
      <c r="Q296" t="n">
        <v>3440.97</v>
      </c>
      <c r="R296" t="n">
        <v>427.9</v>
      </c>
      <c r="S296" t="n">
        <v>300.98</v>
      </c>
      <c r="T296" t="n">
        <v>59971.73</v>
      </c>
      <c r="U296" t="n">
        <v>0.7</v>
      </c>
      <c r="V296" t="n">
        <v>0.92</v>
      </c>
      <c r="W296" t="n">
        <v>56.96</v>
      </c>
      <c r="X296" t="n">
        <v>3.54</v>
      </c>
      <c r="Y296" t="n">
        <v>0.5</v>
      </c>
      <c r="Z296" t="n">
        <v>10</v>
      </c>
    </row>
    <row r="297">
      <c r="A297" t="n">
        <v>24</v>
      </c>
      <c r="B297" t="n">
        <v>85</v>
      </c>
      <c r="C297" t="inlineStr">
        <is>
          <t xml:space="preserve">CONCLUIDO	</t>
        </is>
      </c>
      <c r="D297" t="n">
        <v>0.4486</v>
      </c>
      <c r="E297" t="n">
        <v>222.89</v>
      </c>
      <c r="F297" t="n">
        <v>217.95</v>
      </c>
      <c r="G297" t="n">
        <v>172.06</v>
      </c>
      <c r="H297" t="n">
        <v>2.17</v>
      </c>
      <c r="I297" t="n">
        <v>76</v>
      </c>
      <c r="J297" t="n">
        <v>204.19</v>
      </c>
      <c r="K297" t="n">
        <v>51.39</v>
      </c>
      <c r="L297" t="n">
        <v>25</v>
      </c>
      <c r="M297" t="n">
        <v>74</v>
      </c>
      <c r="N297" t="n">
        <v>42.79</v>
      </c>
      <c r="O297" t="n">
        <v>25417.05</v>
      </c>
      <c r="P297" t="n">
        <v>2596.05</v>
      </c>
      <c r="Q297" t="n">
        <v>3440.94</v>
      </c>
      <c r="R297" t="n">
        <v>423.66</v>
      </c>
      <c r="S297" t="n">
        <v>300.98</v>
      </c>
      <c r="T297" t="n">
        <v>57868.88</v>
      </c>
      <c r="U297" t="n">
        <v>0.71</v>
      </c>
      <c r="V297" t="n">
        <v>0.92</v>
      </c>
      <c r="W297" t="n">
        <v>56.95</v>
      </c>
      <c r="X297" t="n">
        <v>3.42</v>
      </c>
      <c r="Y297" t="n">
        <v>0.5</v>
      </c>
      <c r="Z297" t="n">
        <v>10</v>
      </c>
    </row>
    <row r="298">
      <c r="A298" t="n">
        <v>25</v>
      </c>
      <c r="B298" t="n">
        <v>85</v>
      </c>
      <c r="C298" t="inlineStr">
        <is>
          <t xml:space="preserve">CONCLUIDO	</t>
        </is>
      </c>
      <c r="D298" t="n">
        <v>0.4491</v>
      </c>
      <c r="E298" t="n">
        <v>222.64</v>
      </c>
      <c r="F298" t="n">
        <v>217.8</v>
      </c>
      <c r="G298" t="n">
        <v>179.01</v>
      </c>
      <c r="H298" t="n">
        <v>2.24</v>
      </c>
      <c r="I298" t="n">
        <v>73</v>
      </c>
      <c r="J298" t="n">
        <v>205.77</v>
      </c>
      <c r="K298" t="n">
        <v>51.39</v>
      </c>
      <c r="L298" t="n">
        <v>26</v>
      </c>
      <c r="M298" t="n">
        <v>71</v>
      </c>
      <c r="N298" t="n">
        <v>43.38</v>
      </c>
      <c r="O298" t="n">
        <v>25612.75</v>
      </c>
      <c r="P298" t="n">
        <v>2586.31</v>
      </c>
      <c r="Q298" t="n">
        <v>3440.94</v>
      </c>
      <c r="R298" t="n">
        <v>418.51</v>
      </c>
      <c r="S298" t="n">
        <v>300.98</v>
      </c>
      <c r="T298" t="n">
        <v>55310.07</v>
      </c>
      <c r="U298" t="n">
        <v>0.72</v>
      </c>
      <c r="V298" t="n">
        <v>0.92</v>
      </c>
      <c r="W298" t="n">
        <v>56.95</v>
      </c>
      <c r="X298" t="n">
        <v>3.27</v>
      </c>
      <c r="Y298" t="n">
        <v>0.5</v>
      </c>
      <c r="Z298" t="n">
        <v>10</v>
      </c>
    </row>
    <row r="299">
      <c r="A299" t="n">
        <v>26</v>
      </c>
      <c r="B299" t="n">
        <v>85</v>
      </c>
      <c r="C299" t="inlineStr">
        <is>
          <t xml:space="preserve">CONCLUIDO	</t>
        </is>
      </c>
      <c r="D299" t="n">
        <v>0.4496</v>
      </c>
      <c r="E299" t="n">
        <v>222.42</v>
      </c>
      <c r="F299" t="n">
        <v>217.68</v>
      </c>
      <c r="G299" t="n">
        <v>186.58</v>
      </c>
      <c r="H299" t="n">
        <v>2.31</v>
      </c>
      <c r="I299" t="n">
        <v>70</v>
      </c>
      <c r="J299" t="n">
        <v>207.37</v>
      </c>
      <c r="K299" t="n">
        <v>51.39</v>
      </c>
      <c r="L299" t="n">
        <v>27</v>
      </c>
      <c r="M299" t="n">
        <v>68</v>
      </c>
      <c r="N299" t="n">
        <v>43.97</v>
      </c>
      <c r="O299" t="n">
        <v>25809.25</v>
      </c>
      <c r="P299" t="n">
        <v>2574.56</v>
      </c>
      <c r="Q299" t="n">
        <v>3440.91</v>
      </c>
      <c r="R299" t="n">
        <v>414.9</v>
      </c>
      <c r="S299" t="n">
        <v>300.98</v>
      </c>
      <c r="T299" t="n">
        <v>53515.92</v>
      </c>
      <c r="U299" t="n">
        <v>0.73</v>
      </c>
      <c r="V299" t="n">
        <v>0.92</v>
      </c>
      <c r="W299" t="n">
        <v>56.93</v>
      </c>
      <c r="X299" t="n">
        <v>3.15</v>
      </c>
      <c r="Y299" t="n">
        <v>0.5</v>
      </c>
      <c r="Z299" t="n">
        <v>10</v>
      </c>
    </row>
    <row r="300">
      <c r="A300" t="n">
        <v>27</v>
      </c>
      <c r="B300" t="n">
        <v>85</v>
      </c>
      <c r="C300" t="inlineStr">
        <is>
          <t xml:space="preserve">CONCLUIDO	</t>
        </is>
      </c>
      <c r="D300" t="n">
        <v>0.4501</v>
      </c>
      <c r="E300" t="n">
        <v>222.18</v>
      </c>
      <c r="F300" t="n">
        <v>217.54</v>
      </c>
      <c r="G300" t="n">
        <v>194.81</v>
      </c>
      <c r="H300" t="n">
        <v>2.38</v>
      </c>
      <c r="I300" t="n">
        <v>67</v>
      </c>
      <c r="J300" t="n">
        <v>208.97</v>
      </c>
      <c r="K300" t="n">
        <v>51.39</v>
      </c>
      <c r="L300" t="n">
        <v>28</v>
      </c>
      <c r="M300" t="n">
        <v>65</v>
      </c>
      <c r="N300" t="n">
        <v>44.57</v>
      </c>
      <c r="O300" t="n">
        <v>26006.56</v>
      </c>
      <c r="P300" t="n">
        <v>2567.46</v>
      </c>
      <c r="Q300" t="n">
        <v>3440.89</v>
      </c>
      <c r="R300" t="n">
        <v>410.16</v>
      </c>
      <c r="S300" t="n">
        <v>300.98</v>
      </c>
      <c r="T300" t="n">
        <v>51164.2</v>
      </c>
      <c r="U300" t="n">
        <v>0.73</v>
      </c>
      <c r="V300" t="n">
        <v>0.92</v>
      </c>
      <c r="W300" t="n">
        <v>56.93</v>
      </c>
      <c r="X300" t="n">
        <v>3.01</v>
      </c>
      <c r="Y300" t="n">
        <v>0.5</v>
      </c>
      <c r="Z300" t="n">
        <v>10</v>
      </c>
    </row>
    <row r="301">
      <c r="A301" t="n">
        <v>28</v>
      </c>
      <c r="B301" t="n">
        <v>85</v>
      </c>
      <c r="C301" t="inlineStr">
        <is>
          <t xml:space="preserve">CONCLUIDO	</t>
        </is>
      </c>
      <c r="D301" t="n">
        <v>0.4505</v>
      </c>
      <c r="E301" t="n">
        <v>221.98</v>
      </c>
      <c r="F301" t="n">
        <v>217.4</v>
      </c>
      <c r="G301" t="n">
        <v>200.68</v>
      </c>
      <c r="H301" t="n">
        <v>2.45</v>
      </c>
      <c r="I301" t="n">
        <v>65</v>
      </c>
      <c r="J301" t="n">
        <v>210.57</v>
      </c>
      <c r="K301" t="n">
        <v>51.39</v>
      </c>
      <c r="L301" t="n">
        <v>29</v>
      </c>
      <c r="M301" t="n">
        <v>63</v>
      </c>
      <c r="N301" t="n">
        <v>45.18</v>
      </c>
      <c r="O301" t="n">
        <v>26204.71</v>
      </c>
      <c r="P301" t="n">
        <v>2555.6</v>
      </c>
      <c r="Q301" t="n">
        <v>3440.96</v>
      </c>
      <c r="R301" t="n">
        <v>405.61</v>
      </c>
      <c r="S301" t="n">
        <v>300.98</v>
      </c>
      <c r="T301" t="n">
        <v>48896.24</v>
      </c>
      <c r="U301" t="n">
        <v>0.74</v>
      </c>
      <c r="V301" t="n">
        <v>0.92</v>
      </c>
      <c r="W301" t="n">
        <v>56.92</v>
      </c>
      <c r="X301" t="n">
        <v>2.87</v>
      </c>
      <c r="Y301" t="n">
        <v>0.5</v>
      </c>
      <c r="Z301" t="n">
        <v>10</v>
      </c>
    </row>
    <row r="302">
      <c r="A302" t="n">
        <v>29</v>
      </c>
      <c r="B302" t="n">
        <v>85</v>
      </c>
      <c r="C302" t="inlineStr">
        <is>
          <t xml:space="preserve">CONCLUIDO	</t>
        </is>
      </c>
      <c r="D302" t="n">
        <v>0.4509</v>
      </c>
      <c r="E302" t="n">
        <v>221.78</v>
      </c>
      <c r="F302" t="n">
        <v>217.3</v>
      </c>
      <c r="G302" t="n">
        <v>210.29</v>
      </c>
      <c r="H302" t="n">
        <v>2.51</v>
      </c>
      <c r="I302" t="n">
        <v>62</v>
      </c>
      <c r="J302" t="n">
        <v>212.19</v>
      </c>
      <c r="K302" t="n">
        <v>51.39</v>
      </c>
      <c r="L302" t="n">
        <v>30</v>
      </c>
      <c r="M302" t="n">
        <v>60</v>
      </c>
      <c r="N302" t="n">
        <v>45.79</v>
      </c>
      <c r="O302" t="n">
        <v>26403.69</v>
      </c>
      <c r="P302" t="n">
        <v>2548.63</v>
      </c>
      <c r="Q302" t="n">
        <v>3440.94</v>
      </c>
      <c r="R302" t="n">
        <v>402.12</v>
      </c>
      <c r="S302" t="n">
        <v>300.98</v>
      </c>
      <c r="T302" t="n">
        <v>47168.48</v>
      </c>
      <c r="U302" t="n">
        <v>0.75</v>
      </c>
      <c r="V302" t="n">
        <v>0.92</v>
      </c>
      <c r="W302" t="n">
        <v>56.92</v>
      </c>
      <c r="X302" t="n">
        <v>2.78</v>
      </c>
      <c r="Y302" t="n">
        <v>0.5</v>
      </c>
      <c r="Z302" t="n">
        <v>10</v>
      </c>
    </row>
    <row r="303">
      <c r="A303" t="n">
        <v>30</v>
      </c>
      <c r="B303" t="n">
        <v>85</v>
      </c>
      <c r="C303" t="inlineStr">
        <is>
          <t xml:space="preserve">CONCLUIDO	</t>
        </is>
      </c>
      <c r="D303" t="n">
        <v>0.4512</v>
      </c>
      <c r="E303" t="n">
        <v>221.63</v>
      </c>
      <c r="F303" t="n">
        <v>217.23</v>
      </c>
      <c r="G303" t="n">
        <v>217.23</v>
      </c>
      <c r="H303" t="n">
        <v>2.58</v>
      </c>
      <c r="I303" t="n">
        <v>60</v>
      </c>
      <c r="J303" t="n">
        <v>213.81</v>
      </c>
      <c r="K303" t="n">
        <v>51.39</v>
      </c>
      <c r="L303" t="n">
        <v>31</v>
      </c>
      <c r="M303" t="n">
        <v>58</v>
      </c>
      <c r="N303" t="n">
        <v>46.41</v>
      </c>
      <c r="O303" t="n">
        <v>26603.52</v>
      </c>
      <c r="P303" t="n">
        <v>2538.54</v>
      </c>
      <c r="Q303" t="n">
        <v>3440.87</v>
      </c>
      <c r="R303" t="n">
        <v>399.65</v>
      </c>
      <c r="S303" t="n">
        <v>300.98</v>
      </c>
      <c r="T303" t="n">
        <v>45943.11</v>
      </c>
      <c r="U303" t="n">
        <v>0.75</v>
      </c>
      <c r="V303" t="n">
        <v>0.92</v>
      </c>
      <c r="W303" t="n">
        <v>56.92</v>
      </c>
      <c r="X303" t="n">
        <v>2.7</v>
      </c>
      <c r="Y303" t="n">
        <v>0.5</v>
      </c>
      <c r="Z303" t="n">
        <v>10</v>
      </c>
    </row>
    <row r="304">
      <c r="A304" t="n">
        <v>31</v>
      </c>
      <c r="B304" t="n">
        <v>85</v>
      </c>
      <c r="C304" t="inlineStr">
        <is>
          <t xml:space="preserve">CONCLUIDO	</t>
        </is>
      </c>
      <c r="D304" t="n">
        <v>0.4515</v>
      </c>
      <c r="E304" t="n">
        <v>221.47</v>
      </c>
      <c r="F304" t="n">
        <v>217.13</v>
      </c>
      <c r="G304" t="n">
        <v>224.62</v>
      </c>
      <c r="H304" t="n">
        <v>2.64</v>
      </c>
      <c r="I304" t="n">
        <v>58</v>
      </c>
      <c r="J304" t="n">
        <v>215.43</v>
      </c>
      <c r="K304" t="n">
        <v>51.39</v>
      </c>
      <c r="L304" t="n">
        <v>32</v>
      </c>
      <c r="M304" t="n">
        <v>56</v>
      </c>
      <c r="N304" t="n">
        <v>47.04</v>
      </c>
      <c r="O304" t="n">
        <v>26804.21</v>
      </c>
      <c r="P304" t="n">
        <v>2533.4</v>
      </c>
      <c r="Q304" t="n">
        <v>3440.91</v>
      </c>
      <c r="R304" t="n">
        <v>396.43</v>
      </c>
      <c r="S304" t="n">
        <v>300.98</v>
      </c>
      <c r="T304" t="n">
        <v>44342.01</v>
      </c>
      <c r="U304" t="n">
        <v>0.76</v>
      </c>
      <c r="V304" t="n">
        <v>0.92</v>
      </c>
      <c r="W304" t="n">
        <v>56.91</v>
      </c>
      <c r="X304" t="n">
        <v>2.6</v>
      </c>
      <c r="Y304" t="n">
        <v>0.5</v>
      </c>
      <c r="Z304" t="n">
        <v>10</v>
      </c>
    </row>
    <row r="305">
      <c r="A305" t="n">
        <v>32</v>
      </c>
      <c r="B305" t="n">
        <v>85</v>
      </c>
      <c r="C305" t="inlineStr">
        <is>
          <t xml:space="preserve">CONCLUIDO	</t>
        </is>
      </c>
      <c r="D305" t="n">
        <v>0.4518</v>
      </c>
      <c r="E305" t="n">
        <v>221.32</v>
      </c>
      <c r="F305" t="n">
        <v>217.05</v>
      </c>
      <c r="G305" t="n">
        <v>232.55</v>
      </c>
      <c r="H305" t="n">
        <v>2.7</v>
      </c>
      <c r="I305" t="n">
        <v>56</v>
      </c>
      <c r="J305" t="n">
        <v>217.07</v>
      </c>
      <c r="K305" t="n">
        <v>51.39</v>
      </c>
      <c r="L305" t="n">
        <v>33</v>
      </c>
      <c r="M305" t="n">
        <v>54</v>
      </c>
      <c r="N305" t="n">
        <v>47.68</v>
      </c>
      <c r="O305" t="n">
        <v>27005.77</v>
      </c>
      <c r="P305" t="n">
        <v>2521.87</v>
      </c>
      <c r="Q305" t="n">
        <v>3440.96</v>
      </c>
      <c r="R305" t="n">
        <v>393.13</v>
      </c>
      <c r="S305" t="n">
        <v>300.98</v>
      </c>
      <c r="T305" t="n">
        <v>42703.16</v>
      </c>
      <c r="U305" t="n">
        <v>0.77</v>
      </c>
      <c r="V305" t="n">
        <v>0.92</v>
      </c>
      <c r="W305" t="n">
        <v>56.92</v>
      </c>
      <c r="X305" t="n">
        <v>2.52</v>
      </c>
      <c r="Y305" t="n">
        <v>0.5</v>
      </c>
      <c r="Z305" t="n">
        <v>10</v>
      </c>
    </row>
    <row r="306">
      <c r="A306" t="n">
        <v>33</v>
      </c>
      <c r="B306" t="n">
        <v>85</v>
      </c>
      <c r="C306" t="inlineStr">
        <is>
          <t xml:space="preserve">CONCLUIDO	</t>
        </is>
      </c>
      <c r="D306" t="n">
        <v>0.4522</v>
      </c>
      <c r="E306" t="n">
        <v>221.13</v>
      </c>
      <c r="F306" t="n">
        <v>216.93</v>
      </c>
      <c r="G306" t="n">
        <v>241.03</v>
      </c>
      <c r="H306" t="n">
        <v>2.76</v>
      </c>
      <c r="I306" t="n">
        <v>54</v>
      </c>
      <c r="J306" t="n">
        <v>218.71</v>
      </c>
      <c r="K306" t="n">
        <v>51.39</v>
      </c>
      <c r="L306" t="n">
        <v>34</v>
      </c>
      <c r="M306" t="n">
        <v>52</v>
      </c>
      <c r="N306" t="n">
        <v>48.32</v>
      </c>
      <c r="O306" t="n">
        <v>27208.22</v>
      </c>
      <c r="P306" t="n">
        <v>2512.9</v>
      </c>
      <c r="Q306" t="n">
        <v>3440.88</v>
      </c>
      <c r="R306" t="n">
        <v>389.03</v>
      </c>
      <c r="S306" t="n">
        <v>300.98</v>
      </c>
      <c r="T306" t="n">
        <v>40664.93</v>
      </c>
      <c r="U306" t="n">
        <v>0.77</v>
      </c>
      <c r="V306" t="n">
        <v>0.92</v>
      </c>
      <c r="W306" t="n">
        <v>56.92</v>
      </c>
      <c r="X306" t="n">
        <v>2.4</v>
      </c>
      <c r="Y306" t="n">
        <v>0.5</v>
      </c>
      <c r="Z306" t="n">
        <v>10</v>
      </c>
    </row>
    <row r="307">
      <c r="A307" t="n">
        <v>34</v>
      </c>
      <c r="B307" t="n">
        <v>85</v>
      </c>
      <c r="C307" t="inlineStr">
        <is>
          <t xml:space="preserve">CONCLUIDO	</t>
        </is>
      </c>
      <c r="D307" t="n">
        <v>0.4523</v>
      </c>
      <c r="E307" t="n">
        <v>221.07</v>
      </c>
      <c r="F307" t="n">
        <v>216.9</v>
      </c>
      <c r="G307" t="n">
        <v>245.55</v>
      </c>
      <c r="H307" t="n">
        <v>2.82</v>
      </c>
      <c r="I307" t="n">
        <v>53</v>
      </c>
      <c r="J307" t="n">
        <v>220.36</v>
      </c>
      <c r="K307" t="n">
        <v>51.39</v>
      </c>
      <c r="L307" t="n">
        <v>35</v>
      </c>
      <c r="M307" t="n">
        <v>51</v>
      </c>
      <c r="N307" t="n">
        <v>48.97</v>
      </c>
      <c r="O307" t="n">
        <v>27411.55</v>
      </c>
      <c r="P307" t="n">
        <v>2506.98</v>
      </c>
      <c r="Q307" t="n">
        <v>3440.99</v>
      </c>
      <c r="R307" t="n">
        <v>388.13</v>
      </c>
      <c r="S307" t="n">
        <v>300.98</v>
      </c>
      <c r="T307" t="n">
        <v>40219.05</v>
      </c>
      <c r="U307" t="n">
        <v>0.78</v>
      </c>
      <c r="V307" t="n">
        <v>0.92</v>
      </c>
      <c r="W307" t="n">
        <v>56.92</v>
      </c>
      <c r="X307" t="n">
        <v>2.38</v>
      </c>
      <c r="Y307" t="n">
        <v>0.5</v>
      </c>
      <c r="Z307" t="n">
        <v>10</v>
      </c>
    </row>
    <row r="308">
      <c r="A308" t="n">
        <v>35</v>
      </c>
      <c r="B308" t="n">
        <v>85</v>
      </c>
      <c r="C308" t="inlineStr">
        <is>
          <t xml:space="preserve">CONCLUIDO	</t>
        </is>
      </c>
      <c r="D308" t="n">
        <v>0.4527</v>
      </c>
      <c r="E308" t="n">
        <v>220.92</v>
      </c>
      <c r="F308" t="n">
        <v>216.82</v>
      </c>
      <c r="G308" t="n">
        <v>255.08</v>
      </c>
      <c r="H308" t="n">
        <v>2.88</v>
      </c>
      <c r="I308" t="n">
        <v>51</v>
      </c>
      <c r="J308" t="n">
        <v>222.01</v>
      </c>
      <c r="K308" t="n">
        <v>51.39</v>
      </c>
      <c r="L308" t="n">
        <v>36</v>
      </c>
      <c r="M308" t="n">
        <v>49</v>
      </c>
      <c r="N308" t="n">
        <v>49.62</v>
      </c>
      <c r="O308" t="n">
        <v>27615.8</v>
      </c>
      <c r="P308" t="n">
        <v>2499.07</v>
      </c>
      <c r="Q308" t="n">
        <v>3440.93</v>
      </c>
      <c r="R308" t="n">
        <v>385.68</v>
      </c>
      <c r="S308" t="n">
        <v>300.98</v>
      </c>
      <c r="T308" t="n">
        <v>39003.6</v>
      </c>
      <c r="U308" t="n">
        <v>0.78</v>
      </c>
      <c r="V308" t="n">
        <v>0.92</v>
      </c>
      <c r="W308" t="n">
        <v>56.91</v>
      </c>
      <c r="X308" t="n">
        <v>2.29</v>
      </c>
      <c r="Y308" t="n">
        <v>0.5</v>
      </c>
      <c r="Z308" t="n">
        <v>10</v>
      </c>
    </row>
    <row r="309">
      <c r="A309" t="n">
        <v>36</v>
      </c>
      <c r="B309" t="n">
        <v>85</v>
      </c>
      <c r="C309" t="inlineStr">
        <is>
          <t xml:space="preserve">CONCLUIDO	</t>
        </is>
      </c>
      <c r="D309" t="n">
        <v>0.4528</v>
      </c>
      <c r="E309" t="n">
        <v>220.85</v>
      </c>
      <c r="F309" t="n">
        <v>216.78</v>
      </c>
      <c r="G309" t="n">
        <v>260.14</v>
      </c>
      <c r="H309" t="n">
        <v>2.94</v>
      </c>
      <c r="I309" t="n">
        <v>50</v>
      </c>
      <c r="J309" t="n">
        <v>223.68</v>
      </c>
      <c r="K309" t="n">
        <v>51.39</v>
      </c>
      <c r="L309" t="n">
        <v>37</v>
      </c>
      <c r="M309" t="n">
        <v>48</v>
      </c>
      <c r="N309" t="n">
        <v>50.29</v>
      </c>
      <c r="O309" t="n">
        <v>27821.09</v>
      </c>
      <c r="P309" t="n">
        <v>2486.88</v>
      </c>
      <c r="Q309" t="n">
        <v>3440.91</v>
      </c>
      <c r="R309" t="n">
        <v>384.12</v>
      </c>
      <c r="S309" t="n">
        <v>300.98</v>
      </c>
      <c r="T309" t="n">
        <v>38230.05</v>
      </c>
      <c r="U309" t="n">
        <v>0.78</v>
      </c>
      <c r="V309" t="n">
        <v>0.92</v>
      </c>
      <c r="W309" t="n">
        <v>56.91</v>
      </c>
      <c r="X309" t="n">
        <v>2.25</v>
      </c>
      <c r="Y309" t="n">
        <v>0.5</v>
      </c>
      <c r="Z309" t="n">
        <v>10</v>
      </c>
    </row>
    <row r="310">
      <c r="A310" t="n">
        <v>37</v>
      </c>
      <c r="B310" t="n">
        <v>85</v>
      </c>
      <c r="C310" t="inlineStr">
        <is>
          <t xml:space="preserve">CONCLUIDO	</t>
        </is>
      </c>
      <c r="D310" t="n">
        <v>0.4531</v>
      </c>
      <c r="E310" t="n">
        <v>220.68</v>
      </c>
      <c r="F310" t="n">
        <v>216.68</v>
      </c>
      <c r="G310" t="n">
        <v>270.85</v>
      </c>
      <c r="H310" t="n">
        <v>3</v>
      </c>
      <c r="I310" t="n">
        <v>48</v>
      </c>
      <c r="J310" t="n">
        <v>225.35</v>
      </c>
      <c r="K310" t="n">
        <v>51.39</v>
      </c>
      <c r="L310" t="n">
        <v>38</v>
      </c>
      <c r="M310" t="n">
        <v>46</v>
      </c>
      <c r="N310" t="n">
        <v>50.96</v>
      </c>
      <c r="O310" t="n">
        <v>28027.19</v>
      </c>
      <c r="P310" t="n">
        <v>2479.72</v>
      </c>
      <c r="Q310" t="n">
        <v>3440.9</v>
      </c>
      <c r="R310" t="n">
        <v>380.72</v>
      </c>
      <c r="S310" t="n">
        <v>300.98</v>
      </c>
      <c r="T310" t="n">
        <v>36537.04</v>
      </c>
      <c r="U310" t="n">
        <v>0.79</v>
      </c>
      <c r="V310" t="n">
        <v>0.92</v>
      </c>
      <c r="W310" t="n">
        <v>56.91</v>
      </c>
      <c r="X310" t="n">
        <v>2.15</v>
      </c>
      <c r="Y310" t="n">
        <v>0.5</v>
      </c>
      <c r="Z310" t="n">
        <v>10</v>
      </c>
    </row>
    <row r="311">
      <c r="A311" t="n">
        <v>38</v>
      </c>
      <c r="B311" t="n">
        <v>85</v>
      </c>
      <c r="C311" t="inlineStr">
        <is>
          <t xml:space="preserve">CONCLUIDO	</t>
        </is>
      </c>
      <c r="D311" t="n">
        <v>0.4533</v>
      </c>
      <c r="E311" t="n">
        <v>220.61</v>
      </c>
      <c r="F311" t="n">
        <v>216.65</v>
      </c>
      <c r="G311" t="n">
        <v>276.57</v>
      </c>
      <c r="H311" t="n">
        <v>3.05</v>
      </c>
      <c r="I311" t="n">
        <v>47</v>
      </c>
      <c r="J311" t="n">
        <v>227.03</v>
      </c>
      <c r="K311" t="n">
        <v>51.39</v>
      </c>
      <c r="L311" t="n">
        <v>39</v>
      </c>
      <c r="M311" t="n">
        <v>45</v>
      </c>
      <c r="N311" t="n">
        <v>51.64</v>
      </c>
      <c r="O311" t="n">
        <v>28234.24</v>
      </c>
      <c r="P311" t="n">
        <v>2470.78</v>
      </c>
      <c r="Q311" t="n">
        <v>3440.89</v>
      </c>
      <c r="R311" t="n">
        <v>379.9</v>
      </c>
      <c r="S311" t="n">
        <v>300.98</v>
      </c>
      <c r="T311" t="n">
        <v>36131.64</v>
      </c>
      <c r="U311" t="n">
        <v>0.79</v>
      </c>
      <c r="V311" t="n">
        <v>0.92</v>
      </c>
      <c r="W311" t="n">
        <v>56.9</v>
      </c>
      <c r="X311" t="n">
        <v>2.12</v>
      </c>
      <c r="Y311" t="n">
        <v>0.5</v>
      </c>
      <c r="Z311" t="n">
        <v>10</v>
      </c>
    </row>
    <row r="312">
      <c r="A312" t="n">
        <v>39</v>
      </c>
      <c r="B312" t="n">
        <v>85</v>
      </c>
      <c r="C312" t="inlineStr">
        <is>
          <t xml:space="preserve">CONCLUIDO	</t>
        </is>
      </c>
      <c r="D312" t="n">
        <v>0.4537</v>
      </c>
      <c r="E312" t="n">
        <v>220.43</v>
      </c>
      <c r="F312" t="n">
        <v>216.53</v>
      </c>
      <c r="G312" t="n">
        <v>288.71</v>
      </c>
      <c r="H312" t="n">
        <v>3.11</v>
      </c>
      <c r="I312" t="n">
        <v>45</v>
      </c>
      <c r="J312" t="n">
        <v>228.71</v>
      </c>
      <c r="K312" t="n">
        <v>51.39</v>
      </c>
      <c r="L312" t="n">
        <v>40</v>
      </c>
      <c r="M312" t="n">
        <v>43</v>
      </c>
      <c r="N312" t="n">
        <v>52.32</v>
      </c>
      <c r="O312" t="n">
        <v>28442.24</v>
      </c>
      <c r="P312" t="n">
        <v>2459.6</v>
      </c>
      <c r="Q312" t="n">
        <v>3440.9</v>
      </c>
      <c r="R312" t="n">
        <v>375.71</v>
      </c>
      <c r="S312" t="n">
        <v>300.98</v>
      </c>
      <c r="T312" t="n">
        <v>34046.58</v>
      </c>
      <c r="U312" t="n">
        <v>0.8</v>
      </c>
      <c r="V312" t="n">
        <v>0.92</v>
      </c>
      <c r="W312" t="n">
        <v>56.9</v>
      </c>
      <c r="X312" t="n">
        <v>2.01</v>
      </c>
      <c r="Y312" t="n">
        <v>0.5</v>
      </c>
      <c r="Z312" t="n">
        <v>10</v>
      </c>
    </row>
    <row r="313">
      <c r="A313" t="n">
        <v>0</v>
      </c>
      <c r="B313" t="n">
        <v>20</v>
      </c>
      <c r="C313" t="inlineStr">
        <is>
          <t xml:space="preserve">CONCLUIDO	</t>
        </is>
      </c>
      <c r="D313" t="n">
        <v>0.3568</v>
      </c>
      <c r="E313" t="n">
        <v>280.24</v>
      </c>
      <c r="F313" t="n">
        <v>265.26</v>
      </c>
      <c r="G313" t="n">
        <v>14.7</v>
      </c>
      <c r="H313" t="n">
        <v>0.34</v>
      </c>
      <c r="I313" t="n">
        <v>1083</v>
      </c>
      <c r="J313" t="n">
        <v>51.33</v>
      </c>
      <c r="K313" t="n">
        <v>24.83</v>
      </c>
      <c r="L313" t="n">
        <v>1</v>
      </c>
      <c r="M313" t="n">
        <v>1081</v>
      </c>
      <c r="N313" t="n">
        <v>5.51</v>
      </c>
      <c r="O313" t="n">
        <v>6564.78</v>
      </c>
      <c r="P313" t="n">
        <v>1496.01</v>
      </c>
      <c r="Q313" t="n">
        <v>3442.12</v>
      </c>
      <c r="R313" t="n">
        <v>2024.49</v>
      </c>
      <c r="S313" t="n">
        <v>300.98</v>
      </c>
      <c r="T313" t="n">
        <v>853246.67</v>
      </c>
      <c r="U313" t="n">
        <v>0.15</v>
      </c>
      <c r="V313" t="n">
        <v>0.75</v>
      </c>
      <c r="W313" t="n">
        <v>58.63</v>
      </c>
      <c r="X313" t="n">
        <v>50.68</v>
      </c>
      <c r="Y313" t="n">
        <v>0.5</v>
      </c>
      <c r="Z313" t="n">
        <v>10</v>
      </c>
    </row>
    <row r="314">
      <c r="A314" t="n">
        <v>1</v>
      </c>
      <c r="B314" t="n">
        <v>20</v>
      </c>
      <c r="C314" t="inlineStr">
        <is>
          <t xml:space="preserve">CONCLUIDO	</t>
        </is>
      </c>
      <c r="D314" t="n">
        <v>0.4112</v>
      </c>
      <c r="E314" t="n">
        <v>243.17</v>
      </c>
      <c r="F314" t="n">
        <v>235.78</v>
      </c>
      <c r="G314" t="n">
        <v>30.62</v>
      </c>
      <c r="H314" t="n">
        <v>0.66</v>
      </c>
      <c r="I314" t="n">
        <v>462</v>
      </c>
      <c r="J314" t="n">
        <v>52.47</v>
      </c>
      <c r="K314" t="n">
        <v>24.83</v>
      </c>
      <c r="L314" t="n">
        <v>2</v>
      </c>
      <c r="M314" t="n">
        <v>460</v>
      </c>
      <c r="N314" t="n">
        <v>5.64</v>
      </c>
      <c r="O314" t="n">
        <v>6705.1</v>
      </c>
      <c r="P314" t="n">
        <v>1282.2</v>
      </c>
      <c r="Q314" t="n">
        <v>3441.62</v>
      </c>
      <c r="R314" t="n">
        <v>1027.06</v>
      </c>
      <c r="S314" t="n">
        <v>300.98</v>
      </c>
      <c r="T314" t="n">
        <v>357636.09</v>
      </c>
      <c r="U314" t="n">
        <v>0.29</v>
      </c>
      <c r="V314" t="n">
        <v>0.85</v>
      </c>
      <c r="W314" t="n">
        <v>57.58</v>
      </c>
      <c r="X314" t="n">
        <v>21.22</v>
      </c>
      <c r="Y314" t="n">
        <v>0.5</v>
      </c>
      <c r="Z314" t="n">
        <v>10</v>
      </c>
    </row>
    <row r="315">
      <c r="A315" t="n">
        <v>2</v>
      </c>
      <c r="B315" t="n">
        <v>20</v>
      </c>
      <c r="C315" t="inlineStr">
        <is>
          <t xml:space="preserve">CONCLUIDO	</t>
        </is>
      </c>
      <c r="D315" t="n">
        <v>0.4295</v>
      </c>
      <c r="E315" t="n">
        <v>232.84</v>
      </c>
      <c r="F315" t="n">
        <v>227.61</v>
      </c>
      <c r="G315" t="n">
        <v>47.92</v>
      </c>
      <c r="H315" t="n">
        <v>0.97</v>
      </c>
      <c r="I315" t="n">
        <v>285</v>
      </c>
      <c r="J315" t="n">
        <v>53.61</v>
      </c>
      <c r="K315" t="n">
        <v>24.83</v>
      </c>
      <c r="L315" t="n">
        <v>3</v>
      </c>
      <c r="M315" t="n">
        <v>283</v>
      </c>
      <c r="N315" t="n">
        <v>5.78</v>
      </c>
      <c r="O315" t="n">
        <v>6845.59</v>
      </c>
      <c r="P315" t="n">
        <v>1186.48</v>
      </c>
      <c r="Q315" t="n">
        <v>3441.2</v>
      </c>
      <c r="R315" t="n">
        <v>750.66</v>
      </c>
      <c r="S315" t="n">
        <v>300.98</v>
      </c>
      <c r="T315" t="n">
        <v>220321.45</v>
      </c>
      <c r="U315" t="n">
        <v>0.4</v>
      </c>
      <c r="V315" t="n">
        <v>0.88</v>
      </c>
      <c r="W315" t="n">
        <v>57.29</v>
      </c>
      <c r="X315" t="n">
        <v>13.07</v>
      </c>
      <c r="Y315" t="n">
        <v>0.5</v>
      </c>
      <c r="Z315" t="n">
        <v>10</v>
      </c>
    </row>
    <row r="316">
      <c r="A316" t="n">
        <v>3</v>
      </c>
      <c r="B316" t="n">
        <v>20</v>
      </c>
      <c r="C316" t="inlineStr">
        <is>
          <t xml:space="preserve">CONCLUIDO	</t>
        </is>
      </c>
      <c r="D316" t="n">
        <v>0.4389</v>
      </c>
      <c r="E316" t="n">
        <v>227.86</v>
      </c>
      <c r="F316" t="n">
        <v>223.67</v>
      </c>
      <c r="G316" t="n">
        <v>67.09999999999999</v>
      </c>
      <c r="H316" t="n">
        <v>1.27</v>
      </c>
      <c r="I316" t="n">
        <v>200</v>
      </c>
      <c r="J316" t="n">
        <v>54.75</v>
      </c>
      <c r="K316" t="n">
        <v>24.83</v>
      </c>
      <c r="L316" t="n">
        <v>4</v>
      </c>
      <c r="M316" t="n">
        <v>192</v>
      </c>
      <c r="N316" t="n">
        <v>5.92</v>
      </c>
      <c r="O316" t="n">
        <v>6986.39</v>
      </c>
      <c r="P316" t="n">
        <v>1110.05</v>
      </c>
      <c r="Q316" t="n">
        <v>3441.2</v>
      </c>
      <c r="R316" t="n">
        <v>616.84</v>
      </c>
      <c r="S316" t="n">
        <v>300.98</v>
      </c>
      <c r="T316" t="n">
        <v>153836.86</v>
      </c>
      <c r="U316" t="n">
        <v>0.49</v>
      </c>
      <c r="V316" t="n">
        <v>0.89</v>
      </c>
      <c r="W316" t="n">
        <v>57.16</v>
      </c>
      <c r="X316" t="n">
        <v>9.130000000000001</v>
      </c>
      <c r="Y316" t="n">
        <v>0.5</v>
      </c>
      <c r="Z316" t="n">
        <v>10</v>
      </c>
    </row>
    <row r="317">
      <c r="A317" t="n">
        <v>4</v>
      </c>
      <c r="B317" t="n">
        <v>20</v>
      </c>
      <c r="C317" t="inlineStr">
        <is>
          <t xml:space="preserve">CONCLUIDO	</t>
        </is>
      </c>
      <c r="D317" t="n">
        <v>0.4416</v>
      </c>
      <c r="E317" t="n">
        <v>226.47</v>
      </c>
      <c r="F317" t="n">
        <v>222.6</v>
      </c>
      <c r="G317" t="n">
        <v>76.76000000000001</v>
      </c>
      <c r="H317" t="n">
        <v>1.55</v>
      </c>
      <c r="I317" t="n">
        <v>174</v>
      </c>
      <c r="J317" t="n">
        <v>55.89</v>
      </c>
      <c r="K317" t="n">
        <v>24.83</v>
      </c>
      <c r="L317" t="n">
        <v>5</v>
      </c>
      <c r="M317" t="n">
        <v>3</v>
      </c>
      <c r="N317" t="n">
        <v>6.07</v>
      </c>
      <c r="O317" t="n">
        <v>7127.49</v>
      </c>
      <c r="P317" t="n">
        <v>1087.7</v>
      </c>
      <c r="Q317" t="n">
        <v>3441.31</v>
      </c>
      <c r="R317" t="n">
        <v>573.47</v>
      </c>
      <c r="S317" t="n">
        <v>300.98</v>
      </c>
      <c r="T317" t="n">
        <v>132284.49</v>
      </c>
      <c r="U317" t="n">
        <v>0.52</v>
      </c>
      <c r="V317" t="n">
        <v>0.9</v>
      </c>
      <c r="W317" t="n">
        <v>57.32</v>
      </c>
      <c r="X317" t="n">
        <v>8.06</v>
      </c>
      <c r="Y317" t="n">
        <v>0.5</v>
      </c>
      <c r="Z317" t="n">
        <v>10</v>
      </c>
    </row>
    <row r="318">
      <c r="A318" t="n">
        <v>5</v>
      </c>
      <c r="B318" t="n">
        <v>20</v>
      </c>
      <c r="C318" t="inlineStr">
        <is>
          <t xml:space="preserve">CONCLUIDO	</t>
        </is>
      </c>
      <c r="D318" t="n">
        <v>0.4415</v>
      </c>
      <c r="E318" t="n">
        <v>226.49</v>
      </c>
      <c r="F318" t="n">
        <v>222.61</v>
      </c>
      <c r="G318" t="n">
        <v>76.76000000000001</v>
      </c>
      <c r="H318" t="n">
        <v>1.82</v>
      </c>
      <c r="I318" t="n">
        <v>174</v>
      </c>
      <c r="J318" t="n">
        <v>57.04</v>
      </c>
      <c r="K318" t="n">
        <v>24.83</v>
      </c>
      <c r="L318" t="n">
        <v>6</v>
      </c>
      <c r="M318" t="n">
        <v>0</v>
      </c>
      <c r="N318" t="n">
        <v>6.21</v>
      </c>
      <c r="O318" t="n">
        <v>7268.89</v>
      </c>
      <c r="P318" t="n">
        <v>1107.62</v>
      </c>
      <c r="Q318" t="n">
        <v>3441.45</v>
      </c>
      <c r="R318" t="n">
        <v>573.7</v>
      </c>
      <c r="S318" t="n">
        <v>300.98</v>
      </c>
      <c r="T318" t="n">
        <v>132399.27</v>
      </c>
      <c r="U318" t="n">
        <v>0.52</v>
      </c>
      <c r="V318" t="n">
        <v>0.9</v>
      </c>
      <c r="W318" t="n">
        <v>57.33</v>
      </c>
      <c r="X318" t="n">
        <v>8.08</v>
      </c>
      <c r="Y318" t="n">
        <v>0.5</v>
      </c>
      <c r="Z318" t="n">
        <v>10</v>
      </c>
    </row>
    <row r="319">
      <c r="A319" t="n">
        <v>0</v>
      </c>
      <c r="B319" t="n">
        <v>65</v>
      </c>
      <c r="C319" t="inlineStr">
        <is>
          <t xml:space="preserve">CONCLUIDO	</t>
        </is>
      </c>
      <c r="D319" t="n">
        <v>0.2302</v>
      </c>
      <c r="E319" t="n">
        <v>434.44</v>
      </c>
      <c r="F319" t="n">
        <v>354.46</v>
      </c>
      <c r="G319" t="n">
        <v>7.44</v>
      </c>
      <c r="H319" t="n">
        <v>0.13</v>
      </c>
      <c r="I319" t="n">
        <v>2858</v>
      </c>
      <c r="J319" t="n">
        <v>133.21</v>
      </c>
      <c r="K319" t="n">
        <v>46.47</v>
      </c>
      <c r="L319" t="n">
        <v>1</v>
      </c>
      <c r="M319" t="n">
        <v>2856</v>
      </c>
      <c r="N319" t="n">
        <v>20.75</v>
      </c>
      <c r="O319" t="n">
        <v>16663.42</v>
      </c>
      <c r="P319" t="n">
        <v>3906.36</v>
      </c>
      <c r="Q319" t="n">
        <v>3444.33</v>
      </c>
      <c r="R319" t="n">
        <v>5058.35</v>
      </c>
      <c r="S319" t="n">
        <v>300.98</v>
      </c>
      <c r="T319" t="n">
        <v>2361303.04</v>
      </c>
      <c r="U319" t="n">
        <v>0.06</v>
      </c>
      <c r="V319" t="n">
        <v>0.5600000000000001</v>
      </c>
      <c r="W319" t="n">
        <v>61.49</v>
      </c>
      <c r="X319" t="n">
        <v>139.8</v>
      </c>
      <c r="Y319" t="n">
        <v>0.5</v>
      </c>
      <c r="Z319" t="n">
        <v>10</v>
      </c>
    </row>
    <row r="320">
      <c r="A320" t="n">
        <v>1</v>
      </c>
      <c r="B320" t="n">
        <v>65</v>
      </c>
      <c r="C320" t="inlineStr">
        <is>
          <t xml:space="preserve">CONCLUIDO	</t>
        </is>
      </c>
      <c r="D320" t="n">
        <v>0.3399</v>
      </c>
      <c r="E320" t="n">
        <v>294.19</v>
      </c>
      <c r="F320" t="n">
        <v>263.51</v>
      </c>
      <c r="G320" t="n">
        <v>15.1</v>
      </c>
      <c r="H320" t="n">
        <v>0.26</v>
      </c>
      <c r="I320" t="n">
        <v>1047</v>
      </c>
      <c r="J320" t="n">
        <v>134.55</v>
      </c>
      <c r="K320" t="n">
        <v>46.47</v>
      </c>
      <c r="L320" t="n">
        <v>2</v>
      </c>
      <c r="M320" t="n">
        <v>1045</v>
      </c>
      <c r="N320" t="n">
        <v>21.09</v>
      </c>
      <c r="O320" t="n">
        <v>16828.84</v>
      </c>
      <c r="P320" t="n">
        <v>2894.96</v>
      </c>
      <c r="Q320" t="n">
        <v>3442.09</v>
      </c>
      <c r="R320" t="n">
        <v>1965.17</v>
      </c>
      <c r="S320" t="n">
        <v>300.98</v>
      </c>
      <c r="T320" t="n">
        <v>823765.41</v>
      </c>
      <c r="U320" t="n">
        <v>0.15</v>
      </c>
      <c r="V320" t="n">
        <v>0.76</v>
      </c>
      <c r="W320" t="n">
        <v>58.57</v>
      </c>
      <c r="X320" t="n">
        <v>48.94</v>
      </c>
      <c r="Y320" t="n">
        <v>0.5</v>
      </c>
      <c r="Z320" t="n">
        <v>10</v>
      </c>
    </row>
    <row r="321">
      <c r="A321" t="n">
        <v>2</v>
      </c>
      <c r="B321" t="n">
        <v>65</v>
      </c>
      <c r="C321" t="inlineStr">
        <is>
          <t xml:space="preserve">CONCLUIDO	</t>
        </is>
      </c>
      <c r="D321" t="n">
        <v>0.379</v>
      </c>
      <c r="E321" t="n">
        <v>263.88</v>
      </c>
      <c r="F321" t="n">
        <v>244.22</v>
      </c>
      <c r="G321" t="n">
        <v>22.82</v>
      </c>
      <c r="H321" t="n">
        <v>0.39</v>
      </c>
      <c r="I321" t="n">
        <v>642</v>
      </c>
      <c r="J321" t="n">
        <v>135.9</v>
      </c>
      <c r="K321" t="n">
        <v>46.47</v>
      </c>
      <c r="L321" t="n">
        <v>3</v>
      </c>
      <c r="M321" t="n">
        <v>640</v>
      </c>
      <c r="N321" t="n">
        <v>21.43</v>
      </c>
      <c r="O321" t="n">
        <v>16994.64</v>
      </c>
      <c r="P321" t="n">
        <v>2669.91</v>
      </c>
      <c r="Q321" t="n">
        <v>3441.61</v>
      </c>
      <c r="R321" t="n">
        <v>1312.26</v>
      </c>
      <c r="S321" t="n">
        <v>300.98</v>
      </c>
      <c r="T321" t="n">
        <v>499335.81</v>
      </c>
      <c r="U321" t="n">
        <v>0.23</v>
      </c>
      <c r="V321" t="n">
        <v>0.82</v>
      </c>
      <c r="W321" t="n">
        <v>57.89</v>
      </c>
      <c r="X321" t="n">
        <v>29.67</v>
      </c>
      <c r="Y321" t="n">
        <v>0.5</v>
      </c>
      <c r="Z321" t="n">
        <v>10</v>
      </c>
    </row>
    <row r="322">
      <c r="A322" t="n">
        <v>3</v>
      </c>
      <c r="B322" t="n">
        <v>65</v>
      </c>
      <c r="C322" t="inlineStr">
        <is>
          <t xml:space="preserve">CONCLUIDO	</t>
        </is>
      </c>
      <c r="D322" t="n">
        <v>0.3991</v>
      </c>
      <c r="E322" t="n">
        <v>250.56</v>
      </c>
      <c r="F322" t="n">
        <v>235.8</v>
      </c>
      <c r="G322" t="n">
        <v>30.62</v>
      </c>
      <c r="H322" t="n">
        <v>0.52</v>
      </c>
      <c r="I322" t="n">
        <v>462</v>
      </c>
      <c r="J322" t="n">
        <v>137.25</v>
      </c>
      <c r="K322" t="n">
        <v>46.47</v>
      </c>
      <c r="L322" t="n">
        <v>4</v>
      </c>
      <c r="M322" t="n">
        <v>460</v>
      </c>
      <c r="N322" t="n">
        <v>21.78</v>
      </c>
      <c r="O322" t="n">
        <v>17160.92</v>
      </c>
      <c r="P322" t="n">
        <v>2564.42</v>
      </c>
      <c r="Q322" t="n">
        <v>3441.4</v>
      </c>
      <c r="R322" t="n">
        <v>1027.16</v>
      </c>
      <c r="S322" t="n">
        <v>300.98</v>
      </c>
      <c r="T322" t="n">
        <v>357685.48</v>
      </c>
      <c r="U322" t="n">
        <v>0.29</v>
      </c>
      <c r="V322" t="n">
        <v>0.85</v>
      </c>
      <c r="W322" t="n">
        <v>57.59</v>
      </c>
      <c r="X322" t="n">
        <v>21.25</v>
      </c>
      <c r="Y322" t="n">
        <v>0.5</v>
      </c>
      <c r="Z322" t="n">
        <v>10</v>
      </c>
    </row>
    <row r="323">
      <c r="A323" t="n">
        <v>4</v>
      </c>
      <c r="B323" t="n">
        <v>65</v>
      </c>
      <c r="C323" t="inlineStr">
        <is>
          <t xml:space="preserve">CONCLUIDO	</t>
        </is>
      </c>
      <c r="D323" t="n">
        <v>0.4115</v>
      </c>
      <c r="E323" t="n">
        <v>243</v>
      </c>
      <c r="F323" t="n">
        <v>231.02</v>
      </c>
      <c r="G323" t="n">
        <v>38.5</v>
      </c>
      <c r="H323" t="n">
        <v>0.64</v>
      </c>
      <c r="I323" t="n">
        <v>360</v>
      </c>
      <c r="J323" t="n">
        <v>138.6</v>
      </c>
      <c r="K323" t="n">
        <v>46.47</v>
      </c>
      <c r="L323" t="n">
        <v>5</v>
      </c>
      <c r="M323" t="n">
        <v>358</v>
      </c>
      <c r="N323" t="n">
        <v>22.13</v>
      </c>
      <c r="O323" t="n">
        <v>17327.69</v>
      </c>
      <c r="P323" t="n">
        <v>2499.26</v>
      </c>
      <c r="Q323" t="n">
        <v>3441.36</v>
      </c>
      <c r="R323" t="n">
        <v>865.01</v>
      </c>
      <c r="S323" t="n">
        <v>300.98</v>
      </c>
      <c r="T323" t="n">
        <v>277121.17</v>
      </c>
      <c r="U323" t="n">
        <v>0.35</v>
      </c>
      <c r="V323" t="n">
        <v>0.86</v>
      </c>
      <c r="W323" t="n">
        <v>57.44</v>
      </c>
      <c r="X323" t="n">
        <v>16.48</v>
      </c>
      <c r="Y323" t="n">
        <v>0.5</v>
      </c>
      <c r="Z323" t="n">
        <v>10</v>
      </c>
    </row>
    <row r="324">
      <c r="A324" t="n">
        <v>5</v>
      </c>
      <c r="B324" t="n">
        <v>65</v>
      </c>
      <c r="C324" t="inlineStr">
        <is>
          <t xml:space="preserve">CONCLUIDO	</t>
        </is>
      </c>
      <c r="D324" t="n">
        <v>0.4197</v>
      </c>
      <c r="E324" t="n">
        <v>238.24</v>
      </c>
      <c r="F324" t="n">
        <v>228.03</v>
      </c>
      <c r="G324" t="n">
        <v>46.38</v>
      </c>
      <c r="H324" t="n">
        <v>0.76</v>
      </c>
      <c r="I324" t="n">
        <v>295</v>
      </c>
      <c r="J324" t="n">
        <v>139.95</v>
      </c>
      <c r="K324" t="n">
        <v>46.47</v>
      </c>
      <c r="L324" t="n">
        <v>6</v>
      </c>
      <c r="M324" t="n">
        <v>293</v>
      </c>
      <c r="N324" t="n">
        <v>22.49</v>
      </c>
      <c r="O324" t="n">
        <v>17494.97</v>
      </c>
      <c r="P324" t="n">
        <v>2452.45</v>
      </c>
      <c r="Q324" t="n">
        <v>3441.2</v>
      </c>
      <c r="R324" t="n">
        <v>763.99</v>
      </c>
      <c r="S324" t="n">
        <v>300.98</v>
      </c>
      <c r="T324" t="n">
        <v>226938.37</v>
      </c>
      <c r="U324" t="n">
        <v>0.39</v>
      </c>
      <c r="V324" t="n">
        <v>0.88</v>
      </c>
      <c r="W324" t="n">
        <v>57.32</v>
      </c>
      <c r="X324" t="n">
        <v>13.49</v>
      </c>
      <c r="Y324" t="n">
        <v>0.5</v>
      </c>
      <c r="Z324" t="n">
        <v>10</v>
      </c>
    </row>
    <row r="325">
      <c r="A325" t="n">
        <v>6</v>
      </c>
      <c r="B325" t="n">
        <v>65</v>
      </c>
      <c r="C325" t="inlineStr">
        <is>
          <t xml:space="preserve">CONCLUIDO	</t>
        </is>
      </c>
      <c r="D325" t="n">
        <v>0.4258</v>
      </c>
      <c r="E325" t="n">
        <v>234.84</v>
      </c>
      <c r="F325" t="n">
        <v>225.88</v>
      </c>
      <c r="G325" t="n">
        <v>54.43</v>
      </c>
      <c r="H325" t="n">
        <v>0.88</v>
      </c>
      <c r="I325" t="n">
        <v>249</v>
      </c>
      <c r="J325" t="n">
        <v>141.31</v>
      </c>
      <c r="K325" t="n">
        <v>46.47</v>
      </c>
      <c r="L325" t="n">
        <v>7</v>
      </c>
      <c r="M325" t="n">
        <v>247</v>
      </c>
      <c r="N325" t="n">
        <v>22.85</v>
      </c>
      <c r="O325" t="n">
        <v>17662.75</v>
      </c>
      <c r="P325" t="n">
        <v>2415.05</v>
      </c>
      <c r="Q325" t="n">
        <v>3441.26</v>
      </c>
      <c r="R325" t="n">
        <v>691.7</v>
      </c>
      <c r="S325" t="n">
        <v>300.98</v>
      </c>
      <c r="T325" t="n">
        <v>191023.44</v>
      </c>
      <c r="U325" t="n">
        <v>0.44</v>
      </c>
      <c r="V325" t="n">
        <v>0.88</v>
      </c>
      <c r="W325" t="n">
        <v>57.24</v>
      </c>
      <c r="X325" t="n">
        <v>11.34</v>
      </c>
      <c r="Y325" t="n">
        <v>0.5</v>
      </c>
      <c r="Z325" t="n">
        <v>10</v>
      </c>
    </row>
    <row r="326">
      <c r="A326" t="n">
        <v>7</v>
      </c>
      <c r="B326" t="n">
        <v>65</v>
      </c>
      <c r="C326" t="inlineStr">
        <is>
          <t xml:space="preserve">CONCLUIDO	</t>
        </is>
      </c>
      <c r="D326" t="n">
        <v>0.4304</v>
      </c>
      <c r="E326" t="n">
        <v>232.35</v>
      </c>
      <c r="F326" t="n">
        <v>224.32</v>
      </c>
      <c r="G326" t="n">
        <v>62.6</v>
      </c>
      <c r="H326" t="n">
        <v>0.99</v>
      </c>
      <c r="I326" t="n">
        <v>215</v>
      </c>
      <c r="J326" t="n">
        <v>142.68</v>
      </c>
      <c r="K326" t="n">
        <v>46.47</v>
      </c>
      <c r="L326" t="n">
        <v>8</v>
      </c>
      <c r="M326" t="n">
        <v>213</v>
      </c>
      <c r="N326" t="n">
        <v>23.21</v>
      </c>
      <c r="O326" t="n">
        <v>17831.04</v>
      </c>
      <c r="P326" t="n">
        <v>2385.22</v>
      </c>
      <c r="Q326" t="n">
        <v>3441.05</v>
      </c>
      <c r="R326" t="n">
        <v>639.3099999999999</v>
      </c>
      <c r="S326" t="n">
        <v>300.98</v>
      </c>
      <c r="T326" t="n">
        <v>164997.1</v>
      </c>
      <c r="U326" t="n">
        <v>0.47</v>
      </c>
      <c r="V326" t="n">
        <v>0.89</v>
      </c>
      <c r="W326" t="n">
        <v>57.18</v>
      </c>
      <c r="X326" t="n">
        <v>9.789999999999999</v>
      </c>
      <c r="Y326" t="n">
        <v>0.5</v>
      </c>
      <c r="Z326" t="n">
        <v>10</v>
      </c>
    </row>
    <row r="327">
      <c r="A327" t="n">
        <v>8</v>
      </c>
      <c r="B327" t="n">
        <v>65</v>
      </c>
      <c r="C327" t="inlineStr">
        <is>
          <t xml:space="preserve">CONCLUIDO	</t>
        </is>
      </c>
      <c r="D327" t="n">
        <v>0.4339</v>
      </c>
      <c r="E327" t="n">
        <v>230.48</v>
      </c>
      <c r="F327" t="n">
        <v>223.15</v>
      </c>
      <c r="G327" t="n">
        <v>70.84</v>
      </c>
      <c r="H327" t="n">
        <v>1.11</v>
      </c>
      <c r="I327" t="n">
        <v>189</v>
      </c>
      <c r="J327" t="n">
        <v>144.05</v>
      </c>
      <c r="K327" t="n">
        <v>46.47</v>
      </c>
      <c r="L327" t="n">
        <v>9</v>
      </c>
      <c r="M327" t="n">
        <v>187</v>
      </c>
      <c r="N327" t="n">
        <v>23.58</v>
      </c>
      <c r="O327" t="n">
        <v>17999.83</v>
      </c>
      <c r="P327" t="n">
        <v>2358.08</v>
      </c>
      <c r="Q327" t="n">
        <v>3441.04</v>
      </c>
      <c r="R327" t="n">
        <v>599.5</v>
      </c>
      <c r="S327" t="n">
        <v>300.98</v>
      </c>
      <c r="T327" t="n">
        <v>145220.33</v>
      </c>
      <c r="U327" t="n">
        <v>0.5</v>
      </c>
      <c r="V327" t="n">
        <v>0.9</v>
      </c>
      <c r="W327" t="n">
        <v>57.15</v>
      </c>
      <c r="X327" t="n">
        <v>8.619999999999999</v>
      </c>
      <c r="Y327" t="n">
        <v>0.5</v>
      </c>
      <c r="Z327" t="n">
        <v>10</v>
      </c>
    </row>
    <row r="328">
      <c r="A328" t="n">
        <v>9</v>
      </c>
      <c r="B328" t="n">
        <v>65</v>
      </c>
      <c r="C328" t="inlineStr">
        <is>
          <t xml:space="preserve">CONCLUIDO	</t>
        </is>
      </c>
      <c r="D328" t="n">
        <v>0.4366</v>
      </c>
      <c r="E328" t="n">
        <v>229.02</v>
      </c>
      <c r="F328" t="n">
        <v>222.24</v>
      </c>
      <c r="G328" t="n">
        <v>78.90000000000001</v>
      </c>
      <c r="H328" t="n">
        <v>1.22</v>
      </c>
      <c r="I328" t="n">
        <v>169</v>
      </c>
      <c r="J328" t="n">
        <v>145.42</v>
      </c>
      <c r="K328" t="n">
        <v>46.47</v>
      </c>
      <c r="L328" t="n">
        <v>10</v>
      </c>
      <c r="M328" t="n">
        <v>167</v>
      </c>
      <c r="N328" t="n">
        <v>23.95</v>
      </c>
      <c r="O328" t="n">
        <v>18169.15</v>
      </c>
      <c r="P328" t="n">
        <v>2335.19</v>
      </c>
      <c r="Q328" t="n">
        <v>3441.1</v>
      </c>
      <c r="R328" t="n">
        <v>568.89</v>
      </c>
      <c r="S328" t="n">
        <v>300.98</v>
      </c>
      <c r="T328" t="n">
        <v>130015.86</v>
      </c>
      <c r="U328" t="n">
        <v>0.53</v>
      </c>
      <c r="V328" t="n">
        <v>0.9</v>
      </c>
      <c r="W328" t="n">
        <v>57.11</v>
      </c>
      <c r="X328" t="n">
        <v>7.71</v>
      </c>
      <c r="Y328" t="n">
        <v>0.5</v>
      </c>
      <c r="Z328" t="n">
        <v>10</v>
      </c>
    </row>
    <row r="329">
      <c r="A329" t="n">
        <v>10</v>
      </c>
      <c r="B329" t="n">
        <v>65</v>
      </c>
      <c r="C329" t="inlineStr">
        <is>
          <t xml:space="preserve">CONCLUIDO	</t>
        </is>
      </c>
      <c r="D329" t="n">
        <v>0.439</v>
      </c>
      <c r="E329" t="n">
        <v>227.78</v>
      </c>
      <c r="F329" t="n">
        <v>221.46</v>
      </c>
      <c r="G329" t="n">
        <v>87.42</v>
      </c>
      <c r="H329" t="n">
        <v>1.33</v>
      </c>
      <c r="I329" t="n">
        <v>152</v>
      </c>
      <c r="J329" t="n">
        <v>146.8</v>
      </c>
      <c r="K329" t="n">
        <v>46.47</v>
      </c>
      <c r="L329" t="n">
        <v>11</v>
      </c>
      <c r="M329" t="n">
        <v>150</v>
      </c>
      <c r="N329" t="n">
        <v>24.33</v>
      </c>
      <c r="O329" t="n">
        <v>18338.99</v>
      </c>
      <c r="P329" t="n">
        <v>2313.86</v>
      </c>
      <c r="Q329" t="n">
        <v>3441.07</v>
      </c>
      <c r="R329" t="n">
        <v>542.22</v>
      </c>
      <c r="S329" t="n">
        <v>300.98</v>
      </c>
      <c r="T329" t="n">
        <v>116767.32</v>
      </c>
      <c r="U329" t="n">
        <v>0.5600000000000001</v>
      </c>
      <c r="V329" t="n">
        <v>0.9</v>
      </c>
      <c r="W329" t="n">
        <v>57.08</v>
      </c>
      <c r="X329" t="n">
        <v>6.93</v>
      </c>
      <c r="Y329" t="n">
        <v>0.5</v>
      </c>
      <c r="Z329" t="n">
        <v>10</v>
      </c>
    </row>
    <row r="330">
      <c r="A330" t="n">
        <v>11</v>
      </c>
      <c r="B330" t="n">
        <v>65</v>
      </c>
      <c r="C330" t="inlineStr">
        <is>
          <t xml:space="preserve">CONCLUIDO	</t>
        </is>
      </c>
      <c r="D330" t="n">
        <v>0.4411</v>
      </c>
      <c r="E330" t="n">
        <v>226.7</v>
      </c>
      <c r="F330" t="n">
        <v>220.76</v>
      </c>
      <c r="G330" t="n">
        <v>95.98</v>
      </c>
      <c r="H330" t="n">
        <v>1.43</v>
      </c>
      <c r="I330" t="n">
        <v>138</v>
      </c>
      <c r="J330" t="n">
        <v>148.18</v>
      </c>
      <c r="K330" t="n">
        <v>46.47</v>
      </c>
      <c r="L330" t="n">
        <v>12</v>
      </c>
      <c r="M330" t="n">
        <v>136</v>
      </c>
      <c r="N330" t="n">
        <v>24.71</v>
      </c>
      <c r="O330" t="n">
        <v>18509.36</v>
      </c>
      <c r="P330" t="n">
        <v>2291.58</v>
      </c>
      <c r="Q330" t="n">
        <v>3441.02</v>
      </c>
      <c r="R330" t="n">
        <v>519.4400000000001</v>
      </c>
      <c r="S330" t="n">
        <v>300.98</v>
      </c>
      <c r="T330" t="n">
        <v>105445.43</v>
      </c>
      <c r="U330" t="n">
        <v>0.58</v>
      </c>
      <c r="V330" t="n">
        <v>0.9</v>
      </c>
      <c r="W330" t="n">
        <v>57.03</v>
      </c>
      <c r="X330" t="n">
        <v>6.23</v>
      </c>
      <c r="Y330" t="n">
        <v>0.5</v>
      </c>
      <c r="Z330" t="n">
        <v>10</v>
      </c>
    </row>
    <row r="331">
      <c r="A331" t="n">
        <v>12</v>
      </c>
      <c r="B331" t="n">
        <v>65</v>
      </c>
      <c r="C331" t="inlineStr">
        <is>
          <t xml:space="preserve">CONCLUIDO	</t>
        </is>
      </c>
      <c r="D331" t="n">
        <v>0.4426</v>
      </c>
      <c r="E331" t="n">
        <v>225.93</v>
      </c>
      <c r="F331" t="n">
        <v>220.3</v>
      </c>
      <c r="G331" t="n">
        <v>104.08</v>
      </c>
      <c r="H331" t="n">
        <v>1.54</v>
      </c>
      <c r="I331" t="n">
        <v>127</v>
      </c>
      <c r="J331" t="n">
        <v>149.56</v>
      </c>
      <c r="K331" t="n">
        <v>46.47</v>
      </c>
      <c r="L331" t="n">
        <v>13</v>
      </c>
      <c r="M331" t="n">
        <v>125</v>
      </c>
      <c r="N331" t="n">
        <v>25.1</v>
      </c>
      <c r="O331" t="n">
        <v>18680.25</v>
      </c>
      <c r="P331" t="n">
        <v>2272.17</v>
      </c>
      <c r="Q331" t="n">
        <v>3440.94</v>
      </c>
      <c r="R331" t="n">
        <v>503.23</v>
      </c>
      <c r="S331" t="n">
        <v>300.98</v>
      </c>
      <c r="T331" t="n">
        <v>97397.03999999999</v>
      </c>
      <c r="U331" t="n">
        <v>0.6</v>
      </c>
      <c r="V331" t="n">
        <v>0.91</v>
      </c>
      <c r="W331" t="n">
        <v>57.03</v>
      </c>
      <c r="X331" t="n">
        <v>5.77</v>
      </c>
      <c r="Y331" t="n">
        <v>0.5</v>
      </c>
      <c r="Z331" t="n">
        <v>10</v>
      </c>
    </row>
    <row r="332">
      <c r="A332" t="n">
        <v>13</v>
      </c>
      <c r="B332" t="n">
        <v>65</v>
      </c>
      <c r="C332" t="inlineStr">
        <is>
          <t xml:space="preserve">CONCLUIDO	</t>
        </is>
      </c>
      <c r="D332" t="n">
        <v>0.4441</v>
      </c>
      <c r="E332" t="n">
        <v>225.16</v>
      </c>
      <c r="F332" t="n">
        <v>219.79</v>
      </c>
      <c r="G332" t="n">
        <v>112.71</v>
      </c>
      <c r="H332" t="n">
        <v>1.64</v>
      </c>
      <c r="I332" t="n">
        <v>117</v>
      </c>
      <c r="J332" t="n">
        <v>150.95</v>
      </c>
      <c r="K332" t="n">
        <v>46.47</v>
      </c>
      <c r="L332" t="n">
        <v>14</v>
      </c>
      <c r="M332" t="n">
        <v>115</v>
      </c>
      <c r="N332" t="n">
        <v>25.49</v>
      </c>
      <c r="O332" t="n">
        <v>18851.69</v>
      </c>
      <c r="P332" t="n">
        <v>2252.24</v>
      </c>
      <c r="Q332" t="n">
        <v>3441</v>
      </c>
      <c r="R332" t="n">
        <v>485.91</v>
      </c>
      <c r="S332" t="n">
        <v>300.98</v>
      </c>
      <c r="T332" t="n">
        <v>88785.56</v>
      </c>
      <c r="U332" t="n">
        <v>0.62</v>
      </c>
      <c r="V332" t="n">
        <v>0.91</v>
      </c>
      <c r="W332" t="n">
        <v>57.02</v>
      </c>
      <c r="X332" t="n">
        <v>5.27</v>
      </c>
      <c r="Y332" t="n">
        <v>0.5</v>
      </c>
      <c r="Z332" t="n">
        <v>10</v>
      </c>
    </row>
    <row r="333">
      <c r="A333" t="n">
        <v>14</v>
      </c>
      <c r="B333" t="n">
        <v>65</v>
      </c>
      <c r="C333" t="inlineStr">
        <is>
          <t xml:space="preserve">CONCLUIDO	</t>
        </is>
      </c>
      <c r="D333" t="n">
        <v>0.4454</v>
      </c>
      <c r="E333" t="n">
        <v>224.49</v>
      </c>
      <c r="F333" t="n">
        <v>219.37</v>
      </c>
      <c r="G333" t="n">
        <v>121.87</v>
      </c>
      <c r="H333" t="n">
        <v>1.74</v>
      </c>
      <c r="I333" t="n">
        <v>108</v>
      </c>
      <c r="J333" t="n">
        <v>152.35</v>
      </c>
      <c r="K333" t="n">
        <v>46.47</v>
      </c>
      <c r="L333" t="n">
        <v>15</v>
      </c>
      <c r="M333" t="n">
        <v>106</v>
      </c>
      <c r="N333" t="n">
        <v>25.88</v>
      </c>
      <c r="O333" t="n">
        <v>19023.66</v>
      </c>
      <c r="P333" t="n">
        <v>2233.97</v>
      </c>
      <c r="Q333" t="n">
        <v>3441</v>
      </c>
      <c r="R333" t="n">
        <v>472.04</v>
      </c>
      <c r="S333" t="n">
        <v>300.98</v>
      </c>
      <c r="T333" t="n">
        <v>81898.57000000001</v>
      </c>
      <c r="U333" t="n">
        <v>0.64</v>
      </c>
      <c r="V333" t="n">
        <v>0.91</v>
      </c>
      <c r="W333" t="n">
        <v>57</v>
      </c>
      <c r="X333" t="n">
        <v>4.84</v>
      </c>
      <c r="Y333" t="n">
        <v>0.5</v>
      </c>
      <c r="Z333" t="n">
        <v>10</v>
      </c>
    </row>
    <row r="334">
      <c r="A334" t="n">
        <v>15</v>
      </c>
      <c r="B334" t="n">
        <v>65</v>
      </c>
      <c r="C334" t="inlineStr">
        <is>
          <t xml:space="preserve">CONCLUIDO	</t>
        </is>
      </c>
      <c r="D334" t="n">
        <v>0.4464</v>
      </c>
      <c r="E334" t="n">
        <v>224.03</v>
      </c>
      <c r="F334" t="n">
        <v>219.1</v>
      </c>
      <c r="G334" t="n">
        <v>130.16</v>
      </c>
      <c r="H334" t="n">
        <v>1.84</v>
      </c>
      <c r="I334" t="n">
        <v>101</v>
      </c>
      <c r="J334" t="n">
        <v>153.75</v>
      </c>
      <c r="K334" t="n">
        <v>46.47</v>
      </c>
      <c r="L334" t="n">
        <v>16</v>
      </c>
      <c r="M334" t="n">
        <v>99</v>
      </c>
      <c r="N334" t="n">
        <v>26.28</v>
      </c>
      <c r="O334" t="n">
        <v>19196.18</v>
      </c>
      <c r="P334" t="n">
        <v>2219.56</v>
      </c>
      <c r="Q334" t="n">
        <v>3440.94</v>
      </c>
      <c r="R334" t="n">
        <v>462.87</v>
      </c>
      <c r="S334" t="n">
        <v>300.98</v>
      </c>
      <c r="T334" t="n">
        <v>77346.63</v>
      </c>
      <c r="U334" t="n">
        <v>0.65</v>
      </c>
      <c r="V334" t="n">
        <v>0.91</v>
      </c>
      <c r="W334" t="n">
        <v>56.99</v>
      </c>
      <c r="X334" t="n">
        <v>4.57</v>
      </c>
      <c r="Y334" t="n">
        <v>0.5</v>
      </c>
      <c r="Z334" t="n">
        <v>10</v>
      </c>
    </row>
    <row r="335">
      <c r="A335" t="n">
        <v>16</v>
      </c>
      <c r="B335" t="n">
        <v>65</v>
      </c>
      <c r="C335" t="inlineStr">
        <is>
          <t xml:space="preserve">CONCLUIDO	</t>
        </is>
      </c>
      <c r="D335" t="n">
        <v>0.4474</v>
      </c>
      <c r="E335" t="n">
        <v>223.53</v>
      </c>
      <c r="F335" t="n">
        <v>218.79</v>
      </c>
      <c r="G335" t="n">
        <v>139.65</v>
      </c>
      <c r="H335" t="n">
        <v>1.94</v>
      </c>
      <c r="I335" t="n">
        <v>94</v>
      </c>
      <c r="J335" t="n">
        <v>155.15</v>
      </c>
      <c r="K335" t="n">
        <v>46.47</v>
      </c>
      <c r="L335" t="n">
        <v>17</v>
      </c>
      <c r="M335" t="n">
        <v>92</v>
      </c>
      <c r="N335" t="n">
        <v>26.68</v>
      </c>
      <c r="O335" t="n">
        <v>19369.26</v>
      </c>
      <c r="P335" t="n">
        <v>2198.43</v>
      </c>
      <c r="Q335" t="n">
        <v>3441.01</v>
      </c>
      <c r="R335" t="n">
        <v>452.24</v>
      </c>
      <c r="S335" t="n">
        <v>300.98</v>
      </c>
      <c r="T335" t="n">
        <v>72069.87</v>
      </c>
      <c r="U335" t="n">
        <v>0.67</v>
      </c>
      <c r="V335" t="n">
        <v>0.91</v>
      </c>
      <c r="W335" t="n">
        <v>56.98</v>
      </c>
      <c r="X335" t="n">
        <v>4.26</v>
      </c>
      <c r="Y335" t="n">
        <v>0.5</v>
      </c>
      <c r="Z335" t="n">
        <v>10</v>
      </c>
    </row>
    <row r="336">
      <c r="A336" t="n">
        <v>17</v>
      </c>
      <c r="B336" t="n">
        <v>65</v>
      </c>
      <c r="C336" t="inlineStr">
        <is>
          <t xml:space="preserve">CONCLUIDO	</t>
        </is>
      </c>
      <c r="D336" t="n">
        <v>0.4483</v>
      </c>
      <c r="E336" t="n">
        <v>223.08</v>
      </c>
      <c r="F336" t="n">
        <v>218.51</v>
      </c>
      <c r="G336" t="n">
        <v>148.98</v>
      </c>
      <c r="H336" t="n">
        <v>2.04</v>
      </c>
      <c r="I336" t="n">
        <v>88</v>
      </c>
      <c r="J336" t="n">
        <v>156.56</v>
      </c>
      <c r="K336" t="n">
        <v>46.47</v>
      </c>
      <c r="L336" t="n">
        <v>18</v>
      </c>
      <c r="M336" t="n">
        <v>86</v>
      </c>
      <c r="N336" t="n">
        <v>27.09</v>
      </c>
      <c r="O336" t="n">
        <v>19542.89</v>
      </c>
      <c r="P336" t="n">
        <v>2183.51</v>
      </c>
      <c r="Q336" t="n">
        <v>3440.92</v>
      </c>
      <c r="R336" t="n">
        <v>442.87</v>
      </c>
      <c r="S336" t="n">
        <v>300.98</v>
      </c>
      <c r="T336" t="n">
        <v>67410.85000000001</v>
      </c>
      <c r="U336" t="n">
        <v>0.68</v>
      </c>
      <c r="V336" t="n">
        <v>0.91</v>
      </c>
      <c r="W336" t="n">
        <v>56.97</v>
      </c>
      <c r="X336" t="n">
        <v>3.98</v>
      </c>
      <c r="Y336" t="n">
        <v>0.5</v>
      </c>
      <c r="Z336" t="n">
        <v>10</v>
      </c>
    </row>
    <row r="337">
      <c r="A337" t="n">
        <v>18</v>
      </c>
      <c r="B337" t="n">
        <v>65</v>
      </c>
      <c r="C337" t="inlineStr">
        <is>
          <t xml:space="preserve">CONCLUIDO	</t>
        </is>
      </c>
      <c r="D337" t="n">
        <v>0.449</v>
      </c>
      <c r="E337" t="n">
        <v>222.71</v>
      </c>
      <c r="F337" t="n">
        <v>218.27</v>
      </c>
      <c r="G337" t="n">
        <v>157.79</v>
      </c>
      <c r="H337" t="n">
        <v>2.13</v>
      </c>
      <c r="I337" t="n">
        <v>83</v>
      </c>
      <c r="J337" t="n">
        <v>157.97</v>
      </c>
      <c r="K337" t="n">
        <v>46.47</v>
      </c>
      <c r="L337" t="n">
        <v>19</v>
      </c>
      <c r="M337" t="n">
        <v>81</v>
      </c>
      <c r="N337" t="n">
        <v>27.5</v>
      </c>
      <c r="O337" t="n">
        <v>19717.08</v>
      </c>
      <c r="P337" t="n">
        <v>2165.06</v>
      </c>
      <c r="Q337" t="n">
        <v>3440.94</v>
      </c>
      <c r="R337" t="n">
        <v>434.63</v>
      </c>
      <c r="S337" t="n">
        <v>300.98</v>
      </c>
      <c r="T337" t="n">
        <v>63319.24</v>
      </c>
      <c r="U337" t="n">
        <v>0.6899999999999999</v>
      </c>
      <c r="V337" t="n">
        <v>0.92</v>
      </c>
      <c r="W337" t="n">
        <v>56.97</v>
      </c>
      <c r="X337" t="n">
        <v>3.75</v>
      </c>
      <c r="Y337" t="n">
        <v>0.5</v>
      </c>
      <c r="Z337" t="n">
        <v>10</v>
      </c>
    </row>
    <row r="338">
      <c r="A338" t="n">
        <v>19</v>
      </c>
      <c r="B338" t="n">
        <v>65</v>
      </c>
      <c r="C338" t="inlineStr">
        <is>
          <t xml:space="preserve">CONCLUIDO	</t>
        </is>
      </c>
      <c r="D338" t="n">
        <v>0.4498</v>
      </c>
      <c r="E338" t="n">
        <v>222.33</v>
      </c>
      <c r="F338" t="n">
        <v>218.02</v>
      </c>
      <c r="G338" t="n">
        <v>167.71</v>
      </c>
      <c r="H338" t="n">
        <v>2.22</v>
      </c>
      <c r="I338" t="n">
        <v>78</v>
      </c>
      <c r="J338" t="n">
        <v>159.39</v>
      </c>
      <c r="K338" t="n">
        <v>46.47</v>
      </c>
      <c r="L338" t="n">
        <v>20</v>
      </c>
      <c r="M338" t="n">
        <v>76</v>
      </c>
      <c r="N338" t="n">
        <v>27.92</v>
      </c>
      <c r="O338" t="n">
        <v>19891.97</v>
      </c>
      <c r="P338" t="n">
        <v>2147.29</v>
      </c>
      <c r="Q338" t="n">
        <v>3440.99</v>
      </c>
      <c r="R338" t="n">
        <v>426.27</v>
      </c>
      <c r="S338" t="n">
        <v>300.98</v>
      </c>
      <c r="T338" t="n">
        <v>59163.99</v>
      </c>
      <c r="U338" t="n">
        <v>0.71</v>
      </c>
      <c r="V338" t="n">
        <v>0.92</v>
      </c>
      <c r="W338" t="n">
        <v>56.95</v>
      </c>
      <c r="X338" t="n">
        <v>3.49</v>
      </c>
      <c r="Y338" t="n">
        <v>0.5</v>
      </c>
      <c r="Z338" t="n">
        <v>10</v>
      </c>
    </row>
    <row r="339">
      <c r="A339" t="n">
        <v>20</v>
      </c>
      <c r="B339" t="n">
        <v>65</v>
      </c>
      <c r="C339" t="inlineStr">
        <is>
          <t xml:space="preserve">CONCLUIDO	</t>
        </is>
      </c>
      <c r="D339" t="n">
        <v>0.4504</v>
      </c>
      <c r="E339" t="n">
        <v>222.03</v>
      </c>
      <c r="F339" t="n">
        <v>217.84</v>
      </c>
      <c r="G339" t="n">
        <v>176.63</v>
      </c>
      <c r="H339" t="n">
        <v>2.31</v>
      </c>
      <c r="I339" t="n">
        <v>74</v>
      </c>
      <c r="J339" t="n">
        <v>160.81</v>
      </c>
      <c r="K339" t="n">
        <v>46.47</v>
      </c>
      <c r="L339" t="n">
        <v>21</v>
      </c>
      <c r="M339" t="n">
        <v>72</v>
      </c>
      <c r="N339" t="n">
        <v>28.34</v>
      </c>
      <c r="O339" t="n">
        <v>20067.32</v>
      </c>
      <c r="P339" t="n">
        <v>2128.6</v>
      </c>
      <c r="Q339" t="n">
        <v>3440.95</v>
      </c>
      <c r="R339" t="n">
        <v>420.22</v>
      </c>
      <c r="S339" t="n">
        <v>300.98</v>
      </c>
      <c r="T339" t="n">
        <v>56159.55</v>
      </c>
      <c r="U339" t="n">
        <v>0.72</v>
      </c>
      <c r="V339" t="n">
        <v>0.92</v>
      </c>
      <c r="W339" t="n">
        <v>56.94</v>
      </c>
      <c r="X339" t="n">
        <v>3.31</v>
      </c>
      <c r="Y339" t="n">
        <v>0.5</v>
      </c>
      <c r="Z339" t="n">
        <v>10</v>
      </c>
    </row>
    <row r="340">
      <c r="A340" t="n">
        <v>21</v>
      </c>
      <c r="B340" t="n">
        <v>65</v>
      </c>
      <c r="C340" t="inlineStr">
        <is>
          <t xml:space="preserve">CONCLUIDO	</t>
        </is>
      </c>
      <c r="D340" t="n">
        <v>0.4509</v>
      </c>
      <c r="E340" t="n">
        <v>221.77</v>
      </c>
      <c r="F340" t="n">
        <v>217.68</v>
      </c>
      <c r="G340" t="n">
        <v>186.58</v>
      </c>
      <c r="H340" t="n">
        <v>2.4</v>
      </c>
      <c r="I340" t="n">
        <v>70</v>
      </c>
      <c r="J340" t="n">
        <v>162.24</v>
      </c>
      <c r="K340" t="n">
        <v>46.47</v>
      </c>
      <c r="L340" t="n">
        <v>22</v>
      </c>
      <c r="M340" t="n">
        <v>68</v>
      </c>
      <c r="N340" t="n">
        <v>28.77</v>
      </c>
      <c r="O340" t="n">
        <v>20243.25</v>
      </c>
      <c r="P340" t="n">
        <v>2112.27</v>
      </c>
      <c r="Q340" t="n">
        <v>3440.93</v>
      </c>
      <c r="R340" t="n">
        <v>414.95</v>
      </c>
      <c r="S340" t="n">
        <v>300.98</v>
      </c>
      <c r="T340" t="n">
        <v>53542.16</v>
      </c>
      <c r="U340" t="n">
        <v>0.73</v>
      </c>
      <c r="V340" t="n">
        <v>0.92</v>
      </c>
      <c r="W340" t="n">
        <v>56.94</v>
      </c>
      <c r="X340" t="n">
        <v>3.15</v>
      </c>
      <c r="Y340" t="n">
        <v>0.5</v>
      </c>
      <c r="Z340" t="n">
        <v>10</v>
      </c>
    </row>
    <row r="341">
      <c r="A341" t="n">
        <v>22</v>
      </c>
      <c r="B341" t="n">
        <v>65</v>
      </c>
      <c r="C341" t="inlineStr">
        <is>
          <t xml:space="preserve">CONCLUIDO	</t>
        </is>
      </c>
      <c r="D341" t="n">
        <v>0.4514</v>
      </c>
      <c r="E341" t="n">
        <v>221.53</v>
      </c>
      <c r="F341" t="n">
        <v>217.53</v>
      </c>
      <c r="G341" t="n">
        <v>194.8</v>
      </c>
      <c r="H341" t="n">
        <v>2.49</v>
      </c>
      <c r="I341" t="n">
        <v>67</v>
      </c>
      <c r="J341" t="n">
        <v>163.67</v>
      </c>
      <c r="K341" t="n">
        <v>46.47</v>
      </c>
      <c r="L341" t="n">
        <v>23</v>
      </c>
      <c r="M341" t="n">
        <v>65</v>
      </c>
      <c r="N341" t="n">
        <v>29.2</v>
      </c>
      <c r="O341" t="n">
        <v>20419.76</v>
      </c>
      <c r="P341" t="n">
        <v>2094.47</v>
      </c>
      <c r="Q341" t="n">
        <v>3440.94</v>
      </c>
      <c r="R341" t="n">
        <v>409.54</v>
      </c>
      <c r="S341" t="n">
        <v>300.98</v>
      </c>
      <c r="T341" t="n">
        <v>50853.24</v>
      </c>
      <c r="U341" t="n">
        <v>0.73</v>
      </c>
      <c r="V341" t="n">
        <v>0.92</v>
      </c>
      <c r="W341" t="n">
        <v>56.94</v>
      </c>
      <c r="X341" t="n">
        <v>3</v>
      </c>
      <c r="Y341" t="n">
        <v>0.5</v>
      </c>
      <c r="Z341" t="n">
        <v>10</v>
      </c>
    </row>
    <row r="342">
      <c r="A342" t="n">
        <v>23</v>
      </c>
      <c r="B342" t="n">
        <v>65</v>
      </c>
      <c r="C342" t="inlineStr">
        <is>
          <t xml:space="preserve">CONCLUIDO	</t>
        </is>
      </c>
      <c r="D342" t="n">
        <v>0.452</v>
      </c>
      <c r="E342" t="n">
        <v>221.25</v>
      </c>
      <c r="F342" t="n">
        <v>217.35</v>
      </c>
      <c r="G342" t="n">
        <v>207</v>
      </c>
      <c r="H342" t="n">
        <v>2.58</v>
      </c>
      <c r="I342" t="n">
        <v>63</v>
      </c>
      <c r="J342" t="n">
        <v>165.1</v>
      </c>
      <c r="K342" t="n">
        <v>46.47</v>
      </c>
      <c r="L342" t="n">
        <v>24</v>
      </c>
      <c r="M342" t="n">
        <v>61</v>
      </c>
      <c r="N342" t="n">
        <v>29.64</v>
      </c>
      <c r="O342" t="n">
        <v>20596.86</v>
      </c>
      <c r="P342" t="n">
        <v>2078.18</v>
      </c>
      <c r="Q342" t="n">
        <v>3440.87</v>
      </c>
      <c r="R342" t="n">
        <v>403.85</v>
      </c>
      <c r="S342" t="n">
        <v>300.98</v>
      </c>
      <c r="T342" t="n">
        <v>48028.3</v>
      </c>
      <c r="U342" t="n">
        <v>0.75</v>
      </c>
      <c r="V342" t="n">
        <v>0.92</v>
      </c>
      <c r="W342" t="n">
        <v>56.92</v>
      </c>
      <c r="X342" t="n">
        <v>2.83</v>
      </c>
      <c r="Y342" t="n">
        <v>0.5</v>
      </c>
      <c r="Z342" t="n">
        <v>10</v>
      </c>
    </row>
    <row r="343">
      <c r="A343" t="n">
        <v>24</v>
      </c>
      <c r="B343" t="n">
        <v>65</v>
      </c>
      <c r="C343" t="inlineStr">
        <is>
          <t xml:space="preserve">CONCLUIDO	</t>
        </is>
      </c>
      <c r="D343" t="n">
        <v>0.4525</v>
      </c>
      <c r="E343" t="n">
        <v>221.02</v>
      </c>
      <c r="F343" t="n">
        <v>217.2</v>
      </c>
      <c r="G343" t="n">
        <v>217.2</v>
      </c>
      <c r="H343" t="n">
        <v>2.66</v>
      </c>
      <c r="I343" t="n">
        <v>60</v>
      </c>
      <c r="J343" t="n">
        <v>166.54</v>
      </c>
      <c r="K343" t="n">
        <v>46.47</v>
      </c>
      <c r="L343" t="n">
        <v>25</v>
      </c>
      <c r="M343" t="n">
        <v>57</v>
      </c>
      <c r="N343" t="n">
        <v>30.08</v>
      </c>
      <c r="O343" t="n">
        <v>20774.56</v>
      </c>
      <c r="P343" t="n">
        <v>2057.35</v>
      </c>
      <c r="Q343" t="n">
        <v>3440.89</v>
      </c>
      <c r="R343" t="n">
        <v>398.49</v>
      </c>
      <c r="S343" t="n">
        <v>300.98</v>
      </c>
      <c r="T343" t="n">
        <v>45361.51</v>
      </c>
      <c r="U343" t="n">
        <v>0.76</v>
      </c>
      <c r="V343" t="n">
        <v>0.92</v>
      </c>
      <c r="W343" t="n">
        <v>56.92</v>
      </c>
      <c r="X343" t="n">
        <v>2.68</v>
      </c>
      <c r="Y343" t="n">
        <v>0.5</v>
      </c>
      <c r="Z343" t="n">
        <v>10</v>
      </c>
    </row>
    <row r="344">
      <c r="A344" t="n">
        <v>25</v>
      </c>
      <c r="B344" t="n">
        <v>65</v>
      </c>
      <c r="C344" t="inlineStr">
        <is>
          <t xml:space="preserve">CONCLUIDO	</t>
        </is>
      </c>
      <c r="D344" t="n">
        <v>0.4527</v>
      </c>
      <c r="E344" t="n">
        <v>220.9</v>
      </c>
      <c r="F344" t="n">
        <v>217.14</v>
      </c>
      <c r="G344" t="n">
        <v>224.62</v>
      </c>
      <c r="H344" t="n">
        <v>2.74</v>
      </c>
      <c r="I344" t="n">
        <v>58</v>
      </c>
      <c r="J344" t="n">
        <v>167.99</v>
      </c>
      <c r="K344" t="n">
        <v>46.47</v>
      </c>
      <c r="L344" t="n">
        <v>26</v>
      </c>
      <c r="M344" t="n">
        <v>50</v>
      </c>
      <c r="N344" t="n">
        <v>30.52</v>
      </c>
      <c r="O344" t="n">
        <v>20952.87</v>
      </c>
      <c r="P344" t="n">
        <v>2046.63</v>
      </c>
      <c r="Q344" t="n">
        <v>3440.92</v>
      </c>
      <c r="R344" t="n">
        <v>396.12</v>
      </c>
      <c r="S344" t="n">
        <v>300.98</v>
      </c>
      <c r="T344" t="n">
        <v>44186.93</v>
      </c>
      <c r="U344" t="n">
        <v>0.76</v>
      </c>
      <c r="V344" t="n">
        <v>0.92</v>
      </c>
      <c r="W344" t="n">
        <v>56.93</v>
      </c>
      <c r="X344" t="n">
        <v>2.61</v>
      </c>
      <c r="Y344" t="n">
        <v>0.5</v>
      </c>
      <c r="Z344" t="n">
        <v>10</v>
      </c>
    </row>
    <row r="345">
      <c r="A345" t="n">
        <v>26</v>
      </c>
      <c r="B345" t="n">
        <v>65</v>
      </c>
      <c r="C345" t="inlineStr">
        <is>
          <t xml:space="preserve">CONCLUIDO	</t>
        </is>
      </c>
      <c r="D345" t="n">
        <v>0.453</v>
      </c>
      <c r="E345" t="n">
        <v>220.77</v>
      </c>
      <c r="F345" t="n">
        <v>217.06</v>
      </c>
      <c r="G345" t="n">
        <v>232.57</v>
      </c>
      <c r="H345" t="n">
        <v>2.82</v>
      </c>
      <c r="I345" t="n">
        <v>56</v>
      </c>
      <c r="J345" t="n">
        <v>169.44</v>
      </c>
      <c r="K345" t="n">
        <v>46.47</v>
      </c>
      <c r="L345" t="n">
        <v>27</v>
      </c>
      <c r="M345" t="n">
        <v>31</v>
      </c>
      <c r="N345" t="n">
        <v>30.97</v>
      </c>
      <c r="O345" t="n">
        <v>21131.78</v>
      </c>
      <c r="P345" t="n">
        <v>2032.66</v>
      </c>
      <c r="Q345" t="n">
        <v>3441</v>
      </c>
      <c r="R345" t="n">
        <v>392.74</v>
      </c>
      <c r="S345" t="n">
        <v>300.98</v>
      </c>
      <c r="T345" t="n">
        <v>42506.32</v>
      </c>
      <c r="U345" t="n">
        <v>0.77</v>
      </c>
      <c r="V345" t="n">
        <v>0.92</v>
      </c>
      <c r="W345" t="n">
        <v>56.95</v>
      </c>
      <c r="X345" t="n">
        <v>2.54</v>
      </c>
      <c r="Y345" t="n">
        <v>0.5</v>
      </c>
      <c r="Z345" t="n">
        <v>10</v>
      </c>
    </row>
    <row r="346">
      <c r="A346" t="n">
        <v>27</v>
      </c>
      <c r="B346" t="n">
        <v>65</v>
      </c>
      <c r="C346" t="inlineStr">
        <is>
          <t xml:space="preserve">CONCLUIDO	</t>
        </is>
      </c>
      <c r="D346" t="n">
        <v>0.4531</v>
      </c>
      <c r="E346" t="n">
        <v>220.71</v>
      </c>
      <c r="F346" t="n">
        <v>217.04</v>
      </c>
      <c r="G346" t="n">
        <v>236.77</v>
      </c>
      <c r="H346" t="n">
        <v>2.9</v>
      </c>
      <c r="I346" t="n">
        <v>55</v>
      </c>
      <c r="J346" t="n">
        <v>170.9</v>
      </c>
      <c r="K346" t="n">
        <v>46.47</v>
      </c>
      <c r="L346" t="n">
        <v>28</v>
      </c>
      <c r="M346" t="n">
        <v>14</v>
      </c>
      <c r="N346" t="n">
        <v>31.43</v>
      </c>
      <c r="O346" t="n">
        <v>21311.32</v>
      </c>
      <c r="P346" t="n">
        <v>2041.5</v>
      </c>
      <c r="Q346" t="n">
        <v>3441.1</v>
      </c>
      <c r="R346" t="n">
        <v>391.25</v>
      </c>
      <c r="S346" t="n">
        <v>300.98</v>
      </c>
      <c r="T346" t="n">
        <v>41769.9</v>
      </c>
      <c r="U346" t="n">
        <v>0.77</v>
      </c>
      <c r="V346" t="n">
        <v>0.92</v>
      </c>
      <c r="W346" t="n">
        <v>56.97</v>
      </c>
      <c r="X346" t="n">
        <v>2.51</v>
      </c>
      <c r="Y346" t="n">
        <v>0.5</v>
      </c>
      <c r="Z346" t="n">
        <v>10</v>
      </c>
    </row>
    <row r="347">
      <c r="A347" t="n">
        <v>28</v>
      </c>
      <c r="B347" t="n">
        <v>65</v>
      </c>
      <c r="C347" t="inlineStr">
        <is>
          <t xml:space="preserve">CONCLUIDO	</t>
        </is>
      </c>
      <c r="D347" t="n">
        <v>0.4532</v>
      </c>
      <c r="E347" t="n">
        <v>220.63</v>
      </c>
      <c r="F347" t="n">
        <v>216.98</v>
      </c>
      <c r="G347" t="n">
        <v>241.09</v>
      </c>
      <c r="H347" t="n">
        <v>2.98</v>
      </c>
      <c r="I347" t="n">
        <v>54</v>
      </c>
      <c r="J347" t="n">
        <v>172.36</v>
      </c>
      <c r="K347" t="n">
        <v>46.47</v>
      </c>
      <c r="L347" t="n">
        <v>29</v>
      </c>
      <c r="M347" t="n">
        <v>1</v>
      </c>
      <c r="N347" t="n">
        <v>31.89</v>
      </c>
      <c r="O347" t="n">
        <v>21491.47</v>
      </c>
      <c r="P347" t="n">
        <v>2047.89</v>
      </c>
      <c r="Q347" t="n">
        <v>3441</v>
      </c>
      <c r="R347" t="n">
        <v>388.97</v>
      </c>
      <c r="S347" t="n">
        <v>300.98</v>
      </c>
      <c r="T347" t="n">
        <v>40632.41</v>
      </c>
      <c r="U347" t="n">
        <v>0.77</v>
      </c>
      <c r="V347" t="n">
        <v>0.92</v>
      </c>
      <c r="W347" t="n">
        <v>56.98</v>
      </c>
      <c r="X347" t="n">
        <v>2.46</v>
      </c>
      <c r="Y347" t="n">
        <v>0.5</v>
      </c>
      <c r="Z347" t="n">
        <v>10</v>
      </c>
    </row>
    <row r="348">
      <c r="A348" t="n">
        <v>29</v>
      </c>
      <c r="B348" t="n">
        <v>65</v>
      </c>
      <c r="C348" t="inlineStr">
        <is>
          <t xml:space="preserve">CONCLUIDO	</t>
        </is>
      </c>
      <c r="D348" t="n">
        <v>0.4532</v>
      </c>
      <c r="E348" t="n">
        <v>220.63</v>
      </c>
      <c r="F348" t="n">
        <v>216.98</v>
      </c>
      <c r="G348" t="n">
        <v>241.09</v>
      </c>
      <c r="H348" t="n">
        <v>3.06</v>
      </c>
      <c r="I348" t="n">
        <v>54</v>
      </c>
      <c r="J348" t="n">
        <v>173.82</v>
      </c>
      <c r="K348" t="n">
        <v>46.47</v>
      </c>
      <c r="L348" t="n">
        <v>30</v>
      </c>
      <c r="M348" t="n">
        <v>0</v>
      </c>
      <c r="N348" t="n">
        <v>32.36</v>
      </c>
      <c r="O348" t="n">
        <v>21672.25</v>
      </c>
      <c r="P348" t="n">
        <v>2063.41</v>
      </c>
      <c r="Q348" t="n">
        <v>3440.98</v>
      </c>
      <c r="R348" t="n">
        <v>388.98</v>
      </c>
      <c r="S348" t="n">
        <v>300.98</v>
      </c>
      <c r="T348" t="n">
        <v>40639.59</v>
      </c>
      <c r="U348" t="n">
        <v>0.77</v>
      </c>
      <c r="V348" t="n">
        <v>0.92</v>
      </c>
      <c r="W348" t="n">
        <v>56.98</v>
      </c>
      <c r="X348" t="n">
        <v>2.46</v>
      </c>
      <c r="Y348" t="n">
        <v>0.5</v>
      </c>
      <c r="Z348" t="n">
        <v>10</v>
      </c>
    </row>
    <row r="349">
      <c r="A349" t="n">
        <v>0</v>
      </c>
      <c r="B349" t="n">
        <v>75</v>
      </c>
      <c r="C349" t="inlineStr">
        <is>
          <t xml:space="preserve">CONCLUIDO	</t>
        </is>
      </c>
      <c r="D349" t="n">
        <v>0.2076</v>
      </c>
      <c r="E349" t="n">
        <v>481.61</v>
      </c>
      <c r="F349" t="n">
        <v>378.26</v>
      </c>
      <c r="G349" t="n">
        <v>6.86</v>
      </c>
      <c r="H349" t="n">
        <v>0.12</v>
      </c>
      <c r="I349" t="n">
        <v>3308</v>
      </c>
      <c r="J349" t="n">
        <v>150.44</v>
      </c>
      <c r="K349" t="n">
        <v>49.1</v>
      </c>
      <c r="L349" t="n">
        <v>1</v>
      </c>
      <c r="M349" t="n">
        <v>3306</v>
      </c>
      <c r="N349" t="n">
        <v>25.34</v>
      </c>
      <c r="O349" t="n">
        <v>18787.76</v>
      </c>
      <c r="P349" t="n">
        <v>4510.88</v>
      </c>
      <c r="Q349" t="n">
        <v>3444.91</v>
      </c>
      <c r="R349" t="n">
        <v>5867.93</v>
      </c>
      <c r="S349" t="n">
        <v>300.98</v>
      </c>
      <c r="T349" t="n">
        <v>2763842.97</v>
      </c>
      <c r="U349" t="n">
        <v>0.05</v>
      </c>
      <c r="V349" t="n">
        <v>0.53</v>
      </c>
      <c r="W349" t="n">
        <v>62.29</v>
      </c>
      <c r="X349" t="n">
        <v>163.57</v>
      </c>
      <c r="Y349" t="n">
        <v>0.5</v>
      </c>
      <c r="Z349" t="n">
        <v>10</v>
      </c>
    </row>
    <row r="350">
      <c r="A350" t="n">
        <v>1</v>
      </c>
      <c r="B350" t="n">
        <v>75</v>
      </c>
      <c r="C350" t="inlineStr">
        <is>
          <t xml:space="preserve">CONCLUIDO	</t>
        </is>
      </c>
      <c r="D350" t="n">
        <v>0.3263</v>
      </c>
      <c r="E350" t="n">
        <v>306.49</v>
      </c>
      <c r="F350" t="n">
        <v>268.83</v>
      </c>
      <c r="G350" t="n">
        <v>13.93</v>
      </c>
      <c r="H350" t="n">
        <v>0.23</v>
      </c>
      <c r="I350" t="n">
        <v>1158</v>
      </c>
      <c r="J350" t="n">
        <v>151.83</v>
      </c>
      <c r="K350" t="n">
        <v>49.1</v>
      </c>
      <c r="L350" t="n">
        <v>2</v>
      </c>
      <c r="M350" t="n">
        <v>1156</v>
      </c>
      <c r="N350" t="n">
        <v>25.73</v>
      </c>
      <c r="O350" t="n">
        <v>18959.54</v>
      </c>
      <c r="P350" t="n">
        <v>3200.37</v>
      </c>
      <c r="Q350" t="n">
        <v>3442.09</v>
      </c>
      <c r="R350" t="n">
        <v>2146.83</v>
      </c>
      <c r="S350" t="n">
        <v>300.98</v>
      </c>
      <c r="T350" t="n">
        <v>914043.58</v>
      </c>
      <c r="U350" t="n">
        <v>0.14</v>
      </c>
      <c r="V350" t="n">
        <v>0.74</v>
      </c>
      <c r="W350" t="n">
        <v>58.73</v>
      </c>
      <c r="X350" t="n">
        <v>54.26</v>
      </c>
      <c r="Y350" t="n">
        <v>0.5</v>
      </c>
      <c r="Z350" t="n">
        <v>10</v>
      </c>
    </row>
    <row r="351">
      <c r="A351" t="n">
        <v>2</v>
      </c>
      <c r="B351" t="n">
        <v>75</v>
      </c>
      <c r="C351" t="inlineStr">
        <is>
          <t xml:space="preserve">CONCLUIDO	</t>
        </is>
      </c>
      <c r="D351" t="n">
        <v>0.369</v>
      </c>
      <c r="E351" t="n">
        <v>271</v>
      </c>
      <c r="F351" t="n">
        <v>247.19</v>
      </c>
      <c r="G351" t="n">
        <v>21.04</v>
      </c>
      <c r="H351" t="n">
        <v>0.35</v>
      </c>
      <c r="I351" t="n">
        <v>705</v>
      </c>
      <c r="J351" t="n">
        <v>153.23</v>
      </c>
      <c r="K351" t="n">
        <v>49.1</v>
      </c>
      <c r="L351" t="n">
        <v>3</v>
      </c>
      <c r="M351" t="n">
        <v>703</v>
      </c>
      <c r="N351" t="n">
        <v>26.13</v>
      </c>
      <c r="O351" t="n">
        <v>19131.85</v>
      </c>
      <c r="P351" t="n">
        <v>2932.51</v>
      </c>
      <c r="Q351" t="n">
        <v>3441.61</v>
      </c>
      <c r="R351" t="n">
        <v>1413.26</v>
      </c>
      <c r="S351" t="n">
        <v>300.98</v>
      </c>
      <c r="T351" t="n">
        <v>549523.26</v>
      </c>
      <c r="U351" t="n">
        <v>0.21</v>
      </c>
      <c r="V351" t="n">
        <v>0.8100000000000001</v>
      </c>
      <c r="W351" t="n">
        <v>57.98</v>
      </c>
      <c r="X351" t="n">
        <v>32.63</v>
      </c>
      <c r="Y351" t="n">
        <v>0.5</v>
      </c>
      <c r="Z351" t="n">
        <v>10</v>
      </c>
    </row>
    <row r="352">
      <c r="A352" t="n">
        <v>3</v>
      </c>
      <c r="B352" t="n">
        <v>75</v>
      </c>
      <c r="C352" t="inlineStr">
        <is>
          <t xml:space="preserve">CONCLUIDO	</t>
        </is>
      </c>
      <c r="D352" t="n">
        <v>0.3911</v>
      </c>
      <c r="E352" t="n">
        <v>255.68</v>
      </c>
      <c r="F352" t="n">
        <v>237.91</v>
      </c>
      <c r="G352" t="n">
        <v>28.15</v>
      </c>
      <c r="H352" t="n">
        <v>0.46</v>
      </c>
      <c r="I352" t="n">
        <v>507</v>
      </c>
      <c r="J352" t="n">
        <v>154.63</v>
      </c>
      <c r="K352" t="n">
        <v>49.1</v>
      </c>
      <c r="L352" t="n">
        <v>4</v>
      </c>
      <c r="M352" t="n">
        <v>505</v>
      </c>
      <c r="N352" t="n">
        <v>26.53</v>
      </c>
      <c r="O352" t="n">
        <v>19304.72</v>
      </c>
      <c r="P352" t="n">
        <v>2811.55</v>
      </c>
      <c r="Q352" t="n">
        <v>3441.43</v>
      </c>
      <c r="R352" t="n">
        <v>1098.65</v>
      </c>
      <c r="S352" t="n">
        <v>300.98</v>
      </c>
      <c r="T352" t="n">
        <v>393208.33</v>
      </c>
      <c r="U352" t="n">
        <v>0.27</v>
      </c>
      <c r="V352" t="n">
        <v>0.84</v>
      </c>
      <c r="W352" t="n">
        <v>57.67</v>
      </c>
      <c r="X352" t="n">
        <v>23.36</v>
      </c>
      <c r="Y352" t="n">
        <v>0.5</v>
      </c>
      <c r="Z352" t="n">
        <v>10</v>
      </c>
    </row>
    <row r="353">
      <c r="A353" t="n">
        <v>4</v>
      </c>
      <c r="B353" t="n">
        <v>75</v>
      </c>
      <c r="C353" t="inlineStr">
        <is>
          <t xml:space="preserve">CONCLUIDO	</t>
        </is>
      </c>
      <c r="D353" t="n">
        <v>0.4048</v>
      </c>
      <c r="E353" t="n">
        <v>247.05</v>
      </c>
      <c r="F353" t="n">
        <v>232.7</v>
      </c>
      <c r="G353" t="n">
        <v>35.35</v>
      </c>
      <c r="H353" t="n">
        <v>0.57</v>
      </c>
      <c r="I353" t="n">
        <v>395</v>
      </c>
      <c r="J353" t="n">
        <v>156.03</v>
      </c>
      <c r="K353" t="n">
        <v>49.1</v>
      </c>
      <c r="L353" t="n">
        <v>5</v>
      </c>
      <c r="M353" t="n">
        <v>393</v>
      </c>
      <c r="N353" t="n">
        <v>26.94</v>
      </c>
      <c r="O353" t="n">
        <v>19478.15</v>
      </c>
      <c r="P353" t="n">
        <v>2738.93</v>
      </c>
      <c r="Q353" t="n">
        <v>3441.46</v>
      </c>
      <c r="R353" t="n">
        <v>921.5</v>
      </c>
      <c r="S353" t="n">
        <v>300.98</v>
      </c>
      <c r="T353" t="n">
        <v>305193.61</v>
      </c>
      <c r="U353" t="n">
        <v>0.33</v>
      </c>
      <c r="V353" t="n">
        <v>0.86</v>
      </c>
      <c r="W353" t="n">
        <v>57.5</v>
      </c>
      <c r="X353" t="n">
        <v>18.16</v>
      </c>
      <c r="Y353" t="n">
        <v>0.5</v>
      </c>
      <c r="Z353" t="n">
        <v>10</v>
      </c>
    </row>
    <row r="354">
      <c r="A354" t="n">
        <v>5</v>
      </c>
      <c r="B354" t="n">
        <v>75</v>
      </c>
      <c r="C354" t="inlineStr">
        <is>
          <t xml:space="preserve">CONCLUIDO	</t>
        </is>
      </c>
      <c r="D354" t="n">
        <v>0.4141</v>
      </c>
      <c r="E354" t="n">
        <v>241.46</v>
      </c>
      <c r="F354" t="n">
        <v>229.32</v>
      </c>
      <c r="G354" t="n">
        <v>42.6</v>
      </c>
      <c r="H354" t="n">
        <v>0.67</v>
      </c>
      <c r="I354" t="n">
        <v>323</v>
      </c>
      <c r="J354" t="n">
        <v>157.44</v>
      </c>
      <c r="K354" t="n">
        <v>49.1</v>
      </c>
      <c r="L354" t="n">
        <v>6</v>
      </c>
      <c r="M354" t="n">
        <v>321</v>
      </c>
      <c r="N354" t="n">
        <v>27.35</v>
      </c>
      <c r="O354" t="n">
        <v>19652.13</v>
      </c>
      <c r="P354" t="n">
        <v>2688.1</v>
      </c>
      <c r="Q354" t="n">
        <v>3441.28</v>
      </c>
      <c r="R354" t="n">
        <v>808.08</v>
      </c>
      <c r="S354" t="n">
        <v>300.98</v>
      </c>
      <c r="T354" t="n">
        <v>248843.51</v>
      </c>
      <c r="U354" t="n">
        <v>0.37</v>
      </c>
      <c r="V354" t="n">
        <v>0.87</v>
      </c>
      <c r="W354" t="n">
        <v>57.36</v>
      </c>
      <c r="X354" t="n">
        <v>14.78</v>
      </c>
      <c r="Y354" t="n">
        <v>0.5</v>
      </c>
      <c r="Z354" t="n">
        <v>10</v>
      </c>
    </row>
    <row r="355">
      <c r="A355" t="n">
        <v>6</v>
      </c>
      <c r="B355" t="n">
        <v>75</v>
      </c>
      <c r="C355" t="inlineStr">
        <is>
          <t xml:space="preserve">CONCLUIDO	</t>
        </is>
      </c>
      <c r="D355" t="n">
        <v>0.4209</v>
      </c>
      <c r="E355" t="n">
        <v>237.61</v>
      </c>
      <c r="F355" t="n">
        <v>227</v>
      </c>
      <c r="G355" t="n">
        <v>49.89</v>
      </c>
      <c r="H355" t="n">
        <v>0.78</v>
      </c>
      <c r="I355" t="n">
        <v>273</v>
      </c>
      <c r="J355" t="n">
        <v>158.86</v>
      </c>
      <c r="K355" t="n">
        <v>49.1</v>
      </c>
      <c r="L355" t="n">
        <v>7</v>
      </c>
      <c r="M355" t="n">
        <v>271</v>
      </c>
      <c r="N355" t="n">
        <v>27.77</v>
      </c>
      <c r="O355" t="n">
        <v>19826.68</v>
      </c>
      <c r="P355" t="n">
        <v>2650.37</v>
      </c>
      <c r="Q355" t="n">
        <v>3441.28</v>
      </c>
      <c r="R355" t="n">
        <v>728.9299999999999</v>
      </c>
      <c r="S355" t="n">
        <v>300.98</v>
      </c>
      <c r="T355" t="n">
        <v>209520.15</v>
      </c>
      <c r="U355" t="n">
        <v>0.41</v>
      </c>
      <c r="V355" t="n">
        <v>0.88</v>
      </c>
      <c r="W355" t="n">
        <v>57.29</v>
      </c>
      <c r="X355" t="n">
        <v>12.46</v>
      </c>
      <c r="Y355" t="n">
        <v>0.5</v>
      </c>
      <c r="Z355" t="n">
        <v>10</v>
      </c>
    </row>
    <row r="356">
      <c r="A356" t="n">
        <v>7</v>
      </c>
      <c r="B356" t="n">
        <v>75</v>
      </c>
      <c r="C356" t="inlineStr">
        <is>
          <t xml:space="preserve">CONCLUIDO	</t>
        </is>
      </c>
      <c r="D356" t="n">
        <v>0.4259</v>
      </c>
      <c r="E356" t="n">
        <v>234.8</v>
      </c>
      <c r="F356" t="n">
        <v>225.31</v>
      </c>
      <c r="G356" t="n">
        <v>57.28</v>
      </c>
      <c r="H356" t="n">
        <v>0.88</v>
      </c>
      <c r="I356" t="n">
        <v>236</v>
      </c>
      <c r="J356" t="n">
        <v>160.28</v>
      </c>
      <c r="K356" t="n">
        <v>49.1</v>
      </c>
      <c r="L356" t="n">
        <v>8</v>
      </c>
      <c r="M356" t="n">
        <v>234</v>
      </c>
      <c r="N356" t="n">
        <v>28.19</v>
      </c>
      <c r="O356" t="n">
        <v>20001.93</v>
      </c>
      <c r="P356" t="n">
        <v>2619.17</v>
      </c>
      <c r="Q356" t="n">
        <v>3441.11</v>
      </c>
      <c r="R356" t="n">
        <v>672.28</v>
      </c>
      <c r="S356" t="n">
        <v>300.98</v>
      </c>
      <c r="T356" t="n">
        <v>181379.75</v>
      </c>
      <c r="U356" t="n">
        <v>0.45</v>
      </c>
      <c r="V356" t="n">
        <v>0.89</v>
      </c>
      <c r="W356" t="n">
        <v>57.22</v>
      </c>
      <c r="X356" t="n">
        <v>10.78</v>
      </c>
      <c r="Y356" t="n">
        <v>0.5</v>
      </c>
      <c r="Z356" t="n">
        <v>10</v>
      </c>
    </row>
    <row r="357">
      <c r="A357" t="n">
        <v>8</v>
      </c>
      <c r="B357" t="n">
        <v>75</v>
      </c>
      <c r="C357" t="inlineStr">
        <is>
          <t xml:space="preserve">CONCLUIDO	</t>
        </is>
      </c>
      <c r="D357" t="n">
        <v>0.4299</v>
      </c>
      <c r="E357" t="n">
        <v>232.62</v>
      </c>
      <c r="F357" t="n">
        <v>223.99</v>
      </c>
      <c r="G357" t="n">
        <v>64.61</v>
      </c>
      <c r="H357" t="n">
        <v>0.99</v>
      </c>
      <c r="I357" t="n">
        <v>208</v>
      </c>
      <c r="J357" t="n">
        <v>161.71</v>
      </c>
      <c r="K357" t="n">
        <v>49.1</v>
      </c>
      <c r="L357" t="n">
        <v>9</v>
      </c>
      <c r="M357" t="n">
        <v>206</v>
      </c>
      <c r="N357" t="n">
        <v>28.61</v>
      </c>
      <c r="O357" t="n">
        <v>20177.64</v>
      </c>
      <c r="P357" t="n">
        <v>2592.45</v>
      </c>
      <c r="Q357" t="n">
        <v>3441.11</v>
      </c>
      <c r="R357" t="n">
        <v>628.52</v>
      </c>
      <c r="S357" t="n">
        <v>300.98</v>
      </c>
      <c r="T357" t="n">
        <v>159639.49</v>
      </c>
      <c r="U357" t="n">
        <v>0.48</v>
      </c>
      <c r="V357" t="n">
        <v>0.89</v>
      </c>
      <c r="W357" t="n">
        <v>57.15</v>
      </c>
      <c r="X357" t="n">
        <v>9.449999999999999</v>
      </c>
      <c r="Y357" t="n">
        <v>0.5</v>
      </c>
      <c r="Z357" t="n">
        <v>10</v>
      </c>
    </row>
    <row r="358">
      <c r="A358" t="n">
        <v>9</v>
      </c>
      <c r="B358" t="n">
        <v>75</v>
      </c>
      <c r="C358" t="inlineStr">
        <is>
          <t xml:space="preserve">CONCLUIDO	</t>
        </is>
      </c>
      <c r="D358" t="n">
        <v>0.4331</v>
      </c>
      <c r="E358" t="n">
        <v>230.88</v>
      </c>
      <c r="F358" t="n">
        <v>222.95</v>
      </c>
      <c r="G358" t="n">
        <v>72.31</v>
      </c>
      <c r="H358" t="n">
        <v>1.09</v>
      </c>
      <c r="I358" t="n">
        <v>185</v>
      </c>
      <c r="J358" t="n">
        <v>163.13</v>
      </c>
      <c r="K358" t="n">
        <v>49.1</v>
      </c>
      <c r="L358" t="n">
        <v>10</v>
      </c>
      <c r="M358" t="n">
        <v>183</v>
      </c>
      <c r="N358" t="n">
        <v>29.04</v>
      </c>
      <c r="O358" t="n">
        <v>20353.94</v>
      </c>
      <c r="P358" t="n">
        <v>2568.72</v>
      </c>
      <c r="Q358" t="n">
        <v>3440.99</v>
      </c>
      <c r="R358" t="n">
        <v>592.8099999999999</v>
      </c>
      <c r="S358" t="n">
        <v>300.98</v>
      </c>
      <c r="T358" t="n">
        <v>141895.34</v>
      </c>
      <c r="U358" t="n">
        <v>0.51</v>
      </c>
      <c r="V358" t="n">
        <v>0.9</v>
      </c>
      <c r="W358" t="n">
        <v>57.13</v>
      </c>
      <c r="X358" t="n">
        <v>8.42</v>
      </c>
      <c r="Y358" t="n">
        <v>0.5</v>
      </c>
      <c r="Z358" t="n">
        <v>10</v>
      </c>
    </row>
    <row r="359">
      <c r="A359" t="n">
        <v>10</v>
      </c>
      <c r="B359" t="n">
        <v>75</v>
      </c>
      <c r="C359" t="inlineStr">
        <is>
          <t xml:space="preserve">CONCLUIDO	</t>
        </is>
      </c>
      <c r="D359" t="n">
        <v>0.4358</v>
      </c>
      <c r="E359" t="n">
        <v>229.49</v>
      </c>
      <c r="F359" t="n">
        <v>222.11</v>
      </c>
      <c r="G359" t="n">
        <v>79.8</v>
      </c>
      <c r="H359" t="n">
        <v>1.18</v>
      </c>
      <c r="I359" t="n">
        <v>167</v>
      </c>
      <c r="J359" t="n">
        <v>164.57</v>
      </c>
      <c r="K359" t="n">
        <v>49.1</v>
      </c>
      <c r="L359" t="n">
        <v>11</v>
      </c>
      <c r="M359" t="n">
        <v>165</v>
      </c>
      <c r="N359" t="n">
        <v>29.47</v>
      </c>
      <c r="O359" t="n">
        <v>20530.82</v>
      </c>
      <c r="P359" t="n">
        <v>2548.49</v>
      </c>
      <c r="Q359" t="n">
        <v>3441.04</v>
      </c>
      <c r="R359" t="n">
        <v>564.37</v>
      </c>
      <c r="S359" t="n">
        <v>300.98</v>
      </c>
      <c r="T359" t="n">
        <v>127766.53</v>
      </c>
      <c r="U359" t="n">
        <v>0.53</v>
      </c>
      <c r="V359" t="n">
        <v>0.9</v>
      </c>
      <c r="W359" t="n">
        <v>57.1</v>
      </c>
      <c r="X359" t="n">
        <v>7.58</v>
      </c>
      <c r="Y359" t="n">
        <v>0.5</v>
      </c>
      <c r="Z359" t="n">
        <v>10</v>
      </c>
    </row>
    <row r="360">
      <c r="A360" t="n">
        <v>11</v>
      </c>
      <c r="B360" t="n">
        <v>75</v>
      </c>
      <c r="C360" t="inlineStr">
        <is>
          <t xml:space="preserve">CONCLUIDO	</t>
        </is>
      </c>
      <c r="D360" t="n">
        <v>0.4379</v>
      </c>
      <c r="E360" t="n">
        <v>228.38</v>
      </c>
      <c r="F360" t="n">
        <v>221.46</v>
      </c>
      <c r="G360" t="n">
        <v>87.42</v>
      </c>
      <c r="H360" t="n">
        <v>1.28</v>
      </c>
      <c r="I360" t="n">
        <v>152</v>
      </c>
      <c r="J360" t="n">
        <v>166.01</v>
      </c>
      <c r="K360" t="n">
        <v>49.1</v>
      </c>
      <c r="L360" t="n">
        <v>12</v>
      </c>
      <c r="M360" t="n">
        <v>150</v>
      </c>
      <c r="N360" t="n">
        <v>29.91</v>
      </c>
      <c r="O360" t="n">
        <v>20708.3</v>
      </c>
      <c r="P360" t="n">
        <v>2529.71</v>
      </c>
      <c r="Q360" t="n">
        <v>3441.06</v>
      </c>
      <c r="R360" t="n">
        <v>542.1</v>
      </c>
      <c r="S360" t="n">
        <v>300.98</v>
      </c>
      <c r="T360" t="n">
        <v>116706.29</v>
      </c>
      <c r="U360" t="n">
        <v>0.5600000000000001</v>
      </c>
      <c r="V360" t="n">
        <v>0.9</v>
      </c>
      <c r="W360" t="n">
        <v>57.09</v>
      </c>
      <c r="X360" t="n">
        <v>6.93</v>
      </c>
      <c r="Y360" t="n">
        <v>0.5</v>
      </c>
      <c r="Z360" t="n">
        <v>10</v>
      </c>
    </row>
    <row r="361">
      <c r="A361" t="n">
        <v>12</v>
      </c>
      <c r="B361" t="n">
        <v>75</v>
      </c>
      <c r="C361" t="inlineStr">
        <is>
          <t xml:space="preserve">CONCLUIDO	</t>
        </is>
      </c>
      <c r="D361" t="n">
        <v>0.4397</v>
      </c>
      <c r="E361" t="n">
        <v>227.44</v>
      </c>
      <c r="F361" t="n">
        <v>220.89</v>
      </c>
      <c r="G361" t="n">
        <v>94.67</v>
      </c>
      <c r="H361" t="n">
        <v>1.38</v>
      </c>
      <c r="I361" t="n">
        <v>140</v>
      </c>
      <c r="J361" t="n">
        <v>167.45</v>
      </c>
      <c r="K361" t="n">
        <v>49.1</v>
      </c>
      <c r="L361" t="n">
        <v>13</v>
      </c>
      <c r="M361" t="n">
        <v>138</v>
      </c>
      <c r="N361" t="n">
        <v>30.36</v>
      </c>
      <c r="O361" t="n">
        <v>20886.38</v>
      </c>
      <c r="P361" t="n">
        <v>2512.55</v>
      </c>
      <c r="Q361" t="n">
        <v>3441.16</v>
      </c>
      <c r="R361" t="n">
        <v>523.02</v>
      </c>
      <c r="S361" t="n">
        <v>300.98</v>
      </c>
      <c r="T361" t="n">
        <v>107230.08</v>
      </c>
      <c r="U361" t="n">
        <v>0.58</v>
      </c>
      <c r="V361" t="n">
        <v>0.9</v>
      </c>
      <c r="W361" t="n">
        <v>57.06</v>
      </c>
      <c r="X361" t="n">
        <v>6.36</v>
      </c>
      <c r="Y361" t="n">
        <v>0.5</v>
      </c>
      <c r="Z361" t="n">
        <v>10</v>
      </c>
    </row>
    <row r="362">
      <c r="A362" t="n">
        <v>13</v>
      </c>
      <c r="B362" t="n">
        <v>75</v>
      </c>
      <c r="C362" t="inlineStr">
        <is>
          <t xml:space="preserve">CONCLUIDO	</t>
        </is>
      </c>
      <c r="D362" t="n">
        <v>0.4413</v>
      </c>
      <c r="E362" t="n">
        <v>226.61</v>
      </c>
      <c r="F362" t="n">
        <v>220.39</v>
      </c>
      <c r="G362" t="n">
        <v>102.51</v>
      </c>
      <c r="H362" t="n">
        <v>1.47</v>
      </c>
      <c r="I362" t="n">
        <v>129</v>
      </c>
      <c r="J362" t="n">
        <v>168.9</v>
      </c>
      <c r="K362" t="n">
        <v>49.1</v>
      </c>
      <c r="L362" t="n">
        <v>14</v>
      </c>
      <c r="M362" t="n">
        <v>127</v>
      </c>
      <c r="N362" t="n">
        <v>30.81</v>
      </c>
      <c r="O362" t="n">
        <v>21065.06</v>
      </c>
      <c r="P362" t="n">
        <v>2495.78</v>
      </c>
      <c r="Q362" t="n">
        <v>3441.01</v>
      </c>
      <c r="R362" t="n">
        <v>506.49</v>
      </c>
      <c r="S362" t="n">
        <v>300.98</v>
      </c>
      <c r="T362" t="n">
        <v>99016.03999999999</v>
      </c>
      <c r="U362" t="n">
        <v>0.59</v>
      </c>
      <c r="V362" t="n">
        <v>0.91</v>
      </c>
      <c r="W362" t="n">
        <v>57.03</v>
      </c>
      <c r="X362" t="n">
        <v>5.86</v>
      </c>
      <c r="Y362" t="n">
        <v>0.5</v>
      </c>
      <c r="Z362" t="n">
        <v>10</v>
      </c>
    </row>
    <row r="363">
      <c r="A363" t="n">
        <v>14</v>
      </c>
      <c r="B363" t="n">
        <v>75</v>
      </c>
      <c r="C363" t="inlineStr">
        <is>
          <t xml:space="preserve">CONCLUIDO	</t>
        </is>
      </c>
      <c r="D363" t="n">
        <v>0.4427</v>
      </c>
      <c r="E363" t="n">
        <v>225.88</v>
      </c>
      <c r="F363" t="n">
        <v>219.94</v>
      </c>
      <c r="G363" t="n">
        <v>109.97</v>
      </c>
      <c r="H363" t="n">
        <v>1.56</v>
      </c>
      <c r="I363" t="n">
        <v>120</v>
      </c>
      <c r="J363" t="n">
        <v>170.35</v>
      </c>
      <c r="K363" t="n">
        <v>49.1</v>
      </c>
      <c r="L363" t="n">
        <v>15</v>
      </c>
      <c r="M363" t="n">
        <v>118</v>
      </c>
      <c r="N363" t="n">
        <v>31.26</v>
      </c>
      <c r="O363" t="n">
        <v>21244.37</v>
      </c>
      <c r="P363" t="n">
        <v>2479.4</v>
      </c>
      <c r="Q363" t="n">
        <v>3440.99</v>
      </c>
      <c r="R363" t="n">
        <v>490.77</v>
      </c>
      <c r="S363" t="n">
        <v>300.98</v>
      </c>
      <c r="T363" t="n">
        <v>91203.38</v>
      </c>
      <c r="U363" t="n">
        <v>0.61</v>
      </c>
      <c r="V363" t="n">
        <v>0.91</v>
      </c>
      <c r="W363" t="n">
        <v>57.03</v>
      </c>
      <c r="X363" t="n">
        <v>5.41</v>
      </c>
      <c r="Y363" t="n">
        <v>0.5</v>
      </c>
      <c r="Z363" t="n">
        <v>10</v>
      </c>
    </row>
    <row r="364">
      <c r="A364" t="n">
        <v>15</v>
      </c>
      <c r="B364" t="n">
        <v>75</v>
      </c>
      <c r="C364" t="inlineStr">
        <is>
          <t xml:space="preserve">CONCLUIDO	</t>
        </is>
      </c>
      <c r="D364" t="n">
        <v>0.4439</v>
      </c>
      <c r="E364" t="n">
        <v>225.29</v>
      </c>
      <c r="F364" t="n">
        <v>219.59</v>
      </c>
      <c r="G364" t="n">
        <v>117.64</v>
      </c>
      <c r="H364" t="n">
        <v>1.65</v>
      </c>
      <c r="I364" t="n">
        <v>112</v>
      </c>
      <c r="J364" t="n">
        <v>171.81</v>
      </c>
      <c r="K364" t="n">
        <v>49.1</v>
      </c>
      <c r="L364" t="n">
        <v>16</v>
      </c>
      <c r="M364" t="n">
        <v>110</v>
      </c>
      <c r="N364" t="n">
        <v>31.72</v>
      </c>
      <c r="O364" t="n">
        <v>21424.29</v>
      </c>
      <c r="P364" t="n">
        <v>2465.45</v>
      </c>
      <c r="Q364" t="n">
        <v>3441.01</v>
      </c>
      <c r="R364" t="n">
        <v>479.33</v>
      </c>
      <c r="S364" t="n">
        <v>300.98</v>
      </c>
      <c r="T364" t="n">
        <v>85522.61</v>
      </c>
      <c r="U364" t="n">
        <v>0.63</v>
      </c>
      <c r="V364" t="n">
        <v>0.91</v>
      </c>
      <c r="W364" t="n">
        <v>57.01</v>
      </c>
      <c r="X364" t="n">
        <v>5.06</v>
      </c>
      <c r="Y364" t="n">
        <v>0.5</v>
      </c>
      <c r="Z364" t="n">
        <v>10</v>
      </c>
    </row>
    <row r="365">
      <c r="A365" t="n">
        <v>16</v>
      </c>
      <c r="B365" t="n">
        <v>75</v>
      </c>
      <c r="C365" t="inlineStr">
        <is>
          <t xml:space="preserve">CONCLUIDO	</t>
        </is>
      </c>
      <c r="D365" t="n">
        <v>0.4449</v>
      </c>
      <c r="E365" t="n">
        <v>224.78</v>
      </c>
      <c r="F365" t="n">
        <v>219.29</v>
      </c>
      <c r="G365" t="n">
        <v>125.31</v>
      </c>
      <c r="H365" t="n">
        <v>1.74</v>
      </c>
      <c r="I365" t="n">
        <v>105</v>
      </c>
      <c r="J365" t="n">
        <v>173.28</v>
      </c>
      <c r="K365" t="n">
        <v>49.1</v>
      </c>
      <c r="L365" t="n">
        <v>17</v>
      </c>
      <c r="M365" t="n">
        <v>103</v>
      </c>
      <c r="N365" t="n">
        <v>32.18</v>
      </c>
      <c r="O365" t="n">
        <v>21604.83</v>
      </c>
      <c r="P365" t="n">
        <v>2448.17</v>
      </c>
      <c r="Q365" t="n">
        <v>3441</v>
      </c>
      <c r="R365" t="n">
        <v>469.04</v>
      </c>
      <c r="S365" t="n">
        <v>300.98</v>
      </c>
      <c r="T365" t="n">
        <v>80411.89999999999</v>
      </c>
      <c r="U365" t="n">
        <v>0.64</v>
      </c>
      <c r="V365" t="n">
        <v>0.91</v>
      </c>
      <c r="W365" t="n">
        <v>57</v>
      </c>
      <c r="X365" t="n">
        <v>4.76</v>
      </c>
      <c r="Y365" t="n">
        <v>0.5</v>
      </c>
      <c r="Z365" t="n">
        <v>10</v>
      </c>
    </row>
    <row r="366">
      <c r="A366" t="n">
        <v>17</v>
      </c>
      <c r="B366" t="n">
        <v>75</v>
      </c>
      <c r="C366" t="inlineStr">
        <is>
          <t xml:space="preserve">CONCLUIDO	</t>
        </is>
      </c>
      <c r="D366" t="n">
        <v>0.446</v>
      </c>
      <c r="E366" t="n">
        <v>224.21</v>
      </c>
      <c r="F366" t="n">
        <v>218.94</v>
      </c>
      <c r="G366" t="n">
        <v>134.04</v>
      </c>
      <c r="H366" t="n">
        <v>1.83</v>
      </c>
      <c r="I366" t="n">
        <v>98</v>
      </c>
      <c r="J366" t="n">
        <v>174.75</v>
      </c>
      <c r="K366" t="n">
        <v>49.1</v>
      </c>
      <c r="L366" t="n">
        <v>18</v>
      </c>
      <c r="M366" t="n">
        <v>96</v>
      </c>
      <c r="N366" t="n">
        <v>32.65</v>
      </c>
      <c r="O366" t="n">
        <v>21786.02</v>
      </c>
      <c r="P366" t="n">
        <v>2434.76</v>
      </c>
      <c r="Q366" t="n">
        <v>3440.92</v>
      </c>
      <c r="R366" t="n">
        <v>457.54</v>
      </c>
      <c r="S366" t="n">
        <v>300.98</v>
      </c>
      <c r="T366" t="n">
        <v>74699.83</v>
      </c>
      <c r="U366" t="n">
        <v>0.66</v>
      </c>
      <c r="V366" t="n">
        <v>0.91</v>
      </c>
      <c r="W366" t="n">
        <v>56.98</v>
      </c>
      <c r="X366" t="n">
        <v>4.41</v>
      </c>
      <c r="Y366" t="n">
        <v>0.5</v>
      </c>
      <c r="Z366" t="n">
        <v>10</v>
      </c>
    </row>
    <row r="367">
      <c r="A367" t="n">
        <v>18</v>
      </c>
      <c r="B367" t="n">
        <v>75</v>
      </c>
      <c r="C367" t="inlineStr">
        <is>
          <t xml:space="preserve">CONCLUIDO	</t>
        </is>
      </c>
      <c r="D367" t="n">
        <v>0.4467</v>
      </c>
      <c r="E367" t="n">
        <v>223.87</v>
      </c>
      <c r="F367" t="n">
        <v>218.75</v>
      </c>
      <c r="G367" t="n">
        <v>141.13</v>
      </c>
      <c r="H367" t="n">
        <v>1.91</v>
      </c>
      <c r="I367" t="n">
        <v>93</v>
      </c>
      <c r="J367" t="n">
        <v>176.22</v>
      </c>
      <c r="K367" t="n">
        <v>49.1</v>
      </c>
      <c r="L367" t="n">
        <v>19</v>
      </c>
      <c r="M367" t="n">
        <v>91</v>
      </c>
      <c r="N367" t="n">
        <v>33.13</v>
      </c>
      <c r="O367" t="n">
        <v>21967.84</v>
      </c>
      <c r="P367" t="n">
        <v>2421.14</v>
      </c>
      <c r="Q367" t="n">
        <v>3440.93</v>
      </c>
      <c r="R367" t="n">
        <v>451.35</v>
      </c>
      <c r="S367" t="n">
        <v>300.98</v>
      </c>
      <c r="T367" t="n">
        <v>71626.94</v>
      </c>
      <c r="U367" t="n">
        <v>0.67</v>
      </c>
      <c r="V367" t="n">
        <v>0.91</v>
      </c>
      <c r="W367" t="n">
        <v>56.97</v>
      </c>
      <c r="X367" t="n">
        <v>4.22</v>
      </c>
      <c r="Y367" t="n">
        <v>0.5</v>
      </c>
      <c r="Z367" t="n">
        <v>10</v>
      </c>
    </row>
    <row r="368">
      <c r="A368" t="n">
        <v>19</v>
      </c>
      <c r="B368" t="n">
        <v>75</v>
      </c>
      <c r="C368" t="inlineStr">
        <is>
          <t xml:space="preserve">CONCLUIDO	</t>
        </is>
      </c>
      <c r="D368" t="n">
        <v>0.4474</v>
      </c>
      <c r="E368" t="n">
        <v>223.5</v>
      </c>
      <c r="F368" t="n">
        <v>218.53</v>
      </c>
      <c r="G368" t="n">
        <v>149</v>
      </c>
      <c r="H368" t="n">
        <v>2</v>
      </c>
      <c r="I368" t="n">
        <v>88</v>
      </c>
      <c r="J368" t="n">
        <v>177.7</v>
      </c>
      <c r="K368" t="n">
        <v>49.1</v>
      </c>
      <c r="L368" t="n">
        <v>20</v>
      </c>
      <c r="M368" t="n">
        <v>86</v>
      </c>
      <c r="N368" t="n">
        <v>33.61</v>
      </c>
      <c r="O368" t="n">
        <v>22150.3</v>
      </c>
      <c r="P368" t="n">
        <v>2405.5</v>
      </c>
      <c r="Q368" t="n">
        <v>3440.87</v>
      </c>
      <c r="R368" t="n">
        <v>443.59</v>
      </c>
      <c r="S368" t="n">
        <v>300.98</v>
      </c>
      <c r="T368" t="n">
        <v>67770.37</v>
      </c>
      <c r="U368" t="n">
        <v>0.68</v>
      </c>
      <c r="V368" t="n">
        <v>0.91</v>
      </c>
      <c r="W368" t="n">
        <v>56.98</v>
      </c>
      <c r="X368" t="n">
        <v>4.01</v>
      </c>
      <c r="Y368" t="n">
        <v>0.5</v>
      </c>
      <c r="Z368" t="n">
        <v>10</v>
      </c>
    </row>
    <row r="369">
      <c r="A369" t="n">
        <v>20</v>
      </c>
      <c r="B369" t="n">
        <v>75</v>
      </c>
      <c r="C369" t="inlineStr">
        <is>
          <t xml:space="preserve">CONCLUIDO	</t>
        </is>
      </c>
      <c r="D369" t="n">
        <v>0.4483</v>
      </c>
      <c r="E369" t="n">
        <v>223.08</v>
      </c>
      <c r="F369" t="n">
        <v>218.27</v>
      </c>
      <c r="G369" t="n">
        <v>157.78</v>
      </c>
      <c r="H369" t="n">
        <v>2.08</v>
      </c>
      <c r="I369" t="n">
        <v>83</v>
      </c>
      <c r="J369" t="n">
        <v>179.18</v>
      </c>
      <c r="K369" t="n">
        <v>49.1</v>
      </c>
      <c r="L369" t="n">
        <v>21</v>
      </c>
      <c r="M369" t="n">
        <v>81</v>
      </c>
      <c r="N369" t="n">
        <v>34.09</v>
      </c>
      <c r="O369" t="n">
        <v>22333.43</v>
      </c>
      <c r="P369" t="n">
        <v>2394.37</v>
      </c>
      <c r="Q369" t="n">
        <v>3440.93</v>
      </c>
      <c r="R369" t="n">
        <v>434.25</v>
      </c>
      <c r="S369" t="n">
        <v>300.98</v>
      </c>
      <c r="T369" t="n">
        <v>63126.82</v>
      </c>
      <c r="U369" t="n">
        <v>0.6899999999999999</v>
      </c>
      <c r="V369" t="n">
        <v>0.92</v>
      </c>
      <c r="W369" t="n">
        <v>56.97</v>
      </c>
      <c r="X369" t="n">
        <v>3.74</v>
      </c>
      <c r="Y369" t="n">
        <v>0.5</v>
      </c>
      <c r="Z369" t="n">
        <v>10</v>
      </c>
    </row>
    <row r="370">
      <c r="A370" t="n">
        <v>21</v>
      </c>
      <c r="B370" t="n">
        <v>75</v>
      </c>
      <c r="C370" t="inlineStr">
        <is>
          <t xml:space="preserve">CONCLUIDO	</t>
        </is>
      </c>
      <c r="D370" t="n">
        <v>0.4488</v>
      </c>
      <c r="E370" t="n">
        <v>222.79</v>
      </c>
      <c r="F370" t="n">
        <v>218.1</v>
      </c>
      <c r="G370" t="n">
        <v>165.65</v>
      </c>
      <c r="H370" t="n">
        <v>2.16</v>
      </c>
      <c r="I370" t="n">
        <v>79</v>
      </c>
      <c r="J370" t="n">
        <v>180.67</v>
      </c>
      <c r="K370" t="n">
        <v>49.1</v>
      </c>
      <c r="L370" t="n">
        <v>22</v>
      </c>
      <c r="M370" t="n">
        <v>77</v>
      </c>
      <c r="N370" t="n">
        <v>34.58</v>
      </c>
      <c r="O370" t="n">
        <v>22517.21</v>
      </c>
      <c r="P370" t="n">
        <v>2381.84</v>
      </c>
      <c r="Q370" t="n">
        <v>3440.92</v>
      </c>
      <c r="R370" t="n">
        <v>429.28</v>
      </c>
      <c r="S370" t="n">
        <v>300.98</v>
      </c>
      <c r="T370" t="n">
        <v>60661.56</v>
      </c>
      <c r="U370" t="n">
        <v>0.7</v>
      </c>
      <c r="V370" t="n">
        <v>0.92</v>
      </c>
      <c r="W370" t="n">
        <v>56.95</v>
      </c>
      <c r="X370" t="n">
        <v>3.58</v>
      </c>
      <c r="Y370" t="n">
        <v>0.5</v>
      </c>
      <c r="Z370" t="n">
        <v>10</v>
      </c>
    </row>
    <row r="371">
      <c r="A371" t="n">
        <v>22</v>
      </c>
      <c r="B371" t="n">
        <v>75</v>
      </c>
      <c r="C371" t="inlineStr">
        <is>
          <t xml:space="preserve">CONCLUIDO	</t>
        </is>
      </c>
      <c r="D371" t="n">
        <v>0.4495</v>
      </c>
      <c r="E371" t="n">
        <v>222.48</v>
      </c>
      <c r="F371" t="n">
        <v>217.91</v>
      </c>
      <c r="G371" t="n">
        <v>174.33</v>
      </c>
      <c r="H371" t="n">
        <v>2.24</v>
      </c>
      <c r="I371" t="n">
        <v>75</v>
      </c>
      <c r="J371" t="n">
        <v>182.17</v>
      </c>
      <c r="K371" t="n">
        <v>49.1</v>
      </c>
      <c r="L371" t="n">
        <v>23</v>
      </c>
      <c r="M371" t="n">
        <v>73</v>
      </c>
      <c r="N371" t="n">
        <v>35.08</v>
      </c>
      <c r="O371" t="n">
        <v>22701.78</v>
      </c>
      <c r="P371" t="n">
        <v>2368.69</v>
      </c>
      <c r="Q371" t="n">
        <v>3440.93</v>
      </c>
      <c r="R371" t="n">
        <v>422.41</v>
      </c>
      <c r="S371" t="n">
        <v>300.98</v>
      </c>
      <c r="T371" t="n">
        <v>57247.58</v>
      </c>
      <c r="U371" t="n">
        <v>0.71</v>
      </c>
      <c r="V371" t="n">
        <v>0.92</v>
      </c>
      <c r="W371" t="n">
        <v>56.95</v>
      </c>
      <c r="X371" t="n">
        <v>3.38</v>
      </c>
      <c r="Y371" t="n">
        <v>0.5</v>
      </c>
      <c r="Z371" t="n">
        <v>10</v>
      </c>
    </row>
    <row r="372">
      <c r="A372" t="n">
        <v>23</v>
      </c>
      <c r="B372" t="n">
        <v>75</v>
      </c>
      <c r="C372" t="inlineStr">
        <is>
          <t xml:space="preserve">CONCLUIDO	</t>
        </is>
      </c>
      <c r="D372" t="n">
        <v>0.45</v>
      </c>
      <c r="E372" t="n">
        <v>222.21</v>
      </c>
      <c r="F372" t="n">
        <v>217.73</v>
      </c>
      <c r="G372" t="n">
        <v>181.44</v>
      </c>
      <c r="H372" t="n">
        <v>2.32</v>
      </c>
      <c r="I372" t="n">
        <v>72</v>
      </c>
      <c r="J372" t="n">
        <v>183.67</v>
      </c>
      <c r="K372" t="n">
        <v>49.1</v>
      </c>
      <c r="L372" t="n">
        <v>24</v>
      </c>
      <c r="M372" t="n">
        <v>70</v>
      </c>
      <c r="N372" t="n">
        <v>35.58</v>
      </c>
      <c r="O372" t="n">
        <v>22886.92</v>
      </c>
      <c r="P372" t="n">
        <v>2353.23</v>
      </c>
      <c r="Q372" t="n">
        <v>3440.96</v>
      </c>
      <c r="R372" t="n">
        <v>416.58</v>
      </c>
      <c r="S372" t="n">
        <v>300.98</v>
      </c>
      <c r="T372" t="n">
        <v>54349.78</v>
      </c>
      <c r="U372" t="n">
        <v>0.72</v>
      </c>
      <c r="V372" t="n">
        <v>0.92</v>
      </c>
      <c r="W372" t="n">
        <v>56.94</v>
      </c>
      <c r="X372" t="n">
        <v>3.2</v>
      </c>
      <c r="Y372" t="n">
        <v>0.5</v>
      </c>
      <c r="Z372" t="n">
        <v>10</v>
      </c>
    </row>
    <row r="373">
      <c r="A373" t="n">
        <v>24</v>
      </c>
      <c r="B373" t="n">
        <v>75</v>
      </c>
      <c r="C373" t="inlineStr">
        <is>
          <t xml:space="preserve">CONCLUIDO	</t>
        </is>
      </c>
      <c r="D373" t="n">
        <v>0.4506</v>
      </c>
      <c r="E373" t="n">
        <v>221.93</v>
      </c>
      <c r="F373" t="n">
        <v>217.57</v>
      </c>
      <c r="G373" t="n">
        <v>191.98</v>
      </c>
      <c r="H373" t="n">
        <v>2.4</v>
      </c>
      <c r="I373" t="n">
        <v>68</v>
      </c>
      <c r="J373" t="n">
        <v>185.18</v>
      </c>
      <c r="K373" t="n">
        <v>49.1</v>
      </c>
      <c r="L373" t="n">
        <v>25</v>
      </c>
      <c r="M373" t="n">
        <v>66</v>
      </c>
      <c r="N373" t="n">
        <v>36.08</v>
      </c>
      <c r="O373" t="n">
        <v>23072.73</v>
      </c>
      <c r="P373" t="n">
        <v>2337.73</v>
      </c>
      <c r="Q373" t="n">
        <v>3440.96</v>
      </c>
      <c r="R373" t="n">
        <v>411.12</v>
      </c>
      <c r="S373" t="n">
        <v>300.98</v>
      </c>
      <c r="T373" t="n">
        <v>51638</v>
      </c>
      <c r="U373" t="n">
        <v>0.73</v>
      </c>
      <c r="V373" t="n">
        <v>0.92</v>
      </c>
      <c r="W373" t="n">
        <v>56.93</v>
      </c>
      <c r="X373" t="n">
        <v>3.04</v>
      </c>
      <c r="Y373" t="n">
        <v>0.5</v>
      </c>
      <c r="Z373" t="n">
        <v>10</v>
      </c>
    </row>
    <row r="374">
      <c r="A374" t="n">
        <v>25</v>
      </c>
      <c r="B374" t="n">
        <v>75</v>
      </c>
      <c r="C374" t="inlineStr">
        <is>
          <t xml:space="preserve">CONCLUIDO	</t>
        </is>
      </c>
      <c r="D374" t="n">
        <v>0.4509</v>
      </c>
      <c r="E374" t="n">
        <v>221.77</v>
      </c>
      <c r="F374" t="n">
        <v>217.47</v>
      </c>
      <c r="G374" t="n">
        <v>197.7</v>
      </c>
      <c r="H374" t="n">
        <v>2.47</v>
      </c>
      <c r="I374" t="n">
        <v>66</v>
      </c>
      <c r="J374" t="n">
        <v>186.69</v>
      </c>
      <c r="K374" t="n">
        <v>49.1</v>
      </c>
      <c r="L374" t="n">
        <v>26</v>
      </c>
      <c r="M374" t="n">
        <v>64</v>
      </c>
      <c r="N374" t="n">
        <v>36.6</v>
      </c>
      <c r="O374" t="n">
        <v>23259.24</v>
      </c>
      <c r="P374" t="n">
        <v>2327.29</v>
      </c>
      <c r="Q374" t="n">
        <v>3440.89</v>
      </c>
      <c r="R374" t="n">
        <v>407.88</v>
      </c>
      <c r="S374" t="n">
        <v>300.98</v>
      </c>
      <c r="T374" t="n">
        <v>50026.29</v>
      </c>
      <c r="U374" t="n">
        <v>0.74</v>
      </c>
      <c r="V374" t="n">
        <v>0.92</v>
      </c>
      <c r="W374" t="n">
        <v>56.93</v>
      </c>
      <c r="X374" t="n">
        <v>2.95</v>
      </c>
      <c r="Y374" t="n">
        <v>0.5</v>
      </c>
      <c r="Z374" t="n">
        <v>10</v>
      </c>
    </row>
    <row r="375">
      <c r="A375" t="n">
        <v>26</v>
      </c>
      <c r="B375" t="n">
        <v>75</v>
      </c>
      <c r="C375" t="inlineStr">
        <is>
          <t xml:space="preserve">CONCLUIDO	</t>
        </is>
      </c>
      <c r="D375" t="n">
        <v>0.4514</v>
      </c>
      <c r="E375" t="n">
        <v>221.55</v>
      </c>
      <c r="F375" t="n">
        <v>217.35</v>
      </c>
      <c r="G375" t="n">
        <v>207</v>
      </c>
      <c r="H375" t="n">
        <v>2.55</v>
      </c>
      <c r="I375" t="n">
        <v>63</v>
      </c>
      <c r="J375" t="n">
        <v>188.21</v>
      </c>
      <c r="K375" t="n">
        <v>49.1</v>
      </c>
      <c r="L375" t="n">
        <v>27</v>
      </c>
      <c r="M375" t="n">
        <v>61</v>
      </c>
      <c r="N375" t="n">
        <v>37.11</v>
      </c>
      <c r="O375" t="n">
        <v>23446.45</v>
      </c>
      <c r="P375" t="n">
        <v>2317.13</v>
      </c>
      <c r="Q375" t="n">
        <v>3440.89</v>
      </c>
      <c r="R375" t="n">
        <v>403.74</v>
      </c>
      <c r="S375" t="n">
        <v>300.98</v>
      </c>
      <c r="T375" t="n">
        <v>47974.6</v>
      </c>
      <c r="U375" t="n">
        <v>0.75</v>
      </c>
      <c r="V375" t="n">
        <v>0.92</v>
      </c>
      <c r="W375" t="n">
        <v>56.93</v>
      </c>
      <c r="X375" t="n">
        <v>2.83</v>
      </c>
      <c r="Y375" t="n">
        <v>0.5</v>
      </c>
      <c r="Z375" t="n">
        <v>10</v>
      </c>
    </row>
    <row r="376">
      <c r="A376" t="n">
        <v>27</v>
      </c>
      <c r="B376" t="n">
        <v>75</v>
      </c>
      <c r="C376" t="inlineStr">
        <is>
          <t xml:space="preserve">CONCLUIDO	</t>
        </is>
      </c>
      <c r="D376" t="n">
        <v>0.4519</v>
      </c>
      <c r="E376" t="n">
        <v>221.31</v>
      </c>
      <c r="F376" t="n">
        <v>217.2</v>
      </c>
      <c r="G376" t="n">
        <v>217.2</v>
      </c>
      <c r="H376" t="n">
        <v>2.62</v>
      </c>
      <c r="I376" t="n">
        <v>60</v>
      </c>
      <c r="J376" t="n">
        <v>189.73</v>
      </c>
      <c r="K376" t="n">
        <v>49.1</v>
      </c>
      <c r="L376" t="n">
        <v>28</v>
      </c>
      <c r="M376" t="n">
        <v>58</v>
      </c>
      <c r="N376" t="n">
        <v>37.64</v>
      </c>
      <c r="O376" t="n">
        <v>23634.36</v>
      </c>
      <c r="P376" t="n">
        <v>2301.02</v>
      </c>
      <c r="Q376" t="n">
        <v>3440.89</v>
      </c>
      <c r="R376" t="n">
        <v>398.62</v>
      </c>
      <c r="S376" t="n">
        <v>300.98</v>
      </c>
      <c r="T376" t="n">
        <v>45428.39</v>
      </c>
      <c r="U376" t="n">
        <v>0.76</v>
      </c>
      <c r="V376" t="n">
        <v>0.92</v>
      </c>
      <c r="W376" t="n">
        <v>56.92</v>
      </c>
      <c r="X376" t="n">
        <v>2.67</v>
      </c>
      <c r="Y376" t="n">
        <v>0.5</v>
      </c>
      <c r="Z376" t="n">
        <v>10</v>
      </c>
    </row>
    <row r="377">
      <c r="A377" t="n">
        <v>28</v>
      </c>
      <c r="B377" t="n">
        <v>75</v>
      </c>
      <c r="C377" t="inlineStr">
        <is>
          <t xml:space="preserve">CONCLUIDO	</t>
        </is>
      </c>
      <c r="D377" t="n">
        <v>0.4521</v>
      </c>
      <c r="E377" t="n">
        <v>221.18</v>
      </c>
      <c r="F377" t="n">
        <v>217.13</v>
      </c>
      <c r="G377" t="n">
        <v>224.62</v>
      </c>
      <c r="H377" t="n">
        <v>2.69</v>
      </c>
      <c r="I377" t="n">
        <v>58</v>
      </c>
      <c r="J377" t="n">
        <v>191.26</v>
      </c>
      <c r="K377" t="n">
        <v>49.1</v>
      </c>
      <c r="L377" t="n">
        <v>29</v>
      </c>
      <c r="M377" t="n">
        <v>56</v>
      </c>
      <c r="N377" t="n">
        <v>38.17</v>
      </c>
      <c r="O377" t="n">
        <v>23822.99</v>
      </c>
      <c r="P377" t="n">
        <v>2292.4</v>
      </c>
      <c r="Q377" t="n">
        <v>3440.93</v>
      </c>
      <c r="R377" t="n">
        <v>395.77</v>
      </c>
      <c r="S377" t="n">
        <v>300.98</v>
      </c>
      <c r="T377" t="n">
        <v>44014</v>
      </c>
      <c r="U377" t="n">
        <v>0.76</v>
      </c>
      <c r="V377" t="n">
        <v>0.92</v>
      </c>
      <c r="W377" t="n">
        <v>56.93</v>
      </c>
      <c r="X377" t="n">
        <v>2.6</v>
      </c>
      <c r="Y377" t="n">
        <v>0.5</v>
      </c>
      <c r="Z377" t="n">
        <v>10</v>
      </c>
    </row>
    <row r="378">
      <c r="A378" t="n">
        <v>29</v>
      </c>
      <c r="B378" t="n">
        <v>75</v>
      </c>
      <c r="C378" t="inlineStr">
        <is>
          <t xml:space="preserve">CONCLUIDO	</t>
        </is>
      </c>
      <c r="D378" t="n">
        <v>0.4525</v>
      </c>
      <c r="E378" t="n">
        <v>221.02</v>
      </c>
      <c r="F378" t="n">
        <v>217.03</v>
      </c>
      <c r="G378" t="n">
        <v>232.53</v>
      </c>
      <c r="H378" t="n">
        <v>2.76</v>
      </c>
      <c r="I378" t="n">
        <v>56</v>
      </c>
      <c r="J378" t="n">
        <v>192.8</v>
      </c>
      <c r="K378" t="n">
        <v>49.1</v>
      </c>
      <c r="L378" t="n">
        <v>30</v>
      </c>
      <c r="M378" t="n">
        <v>54</v>
      </c>
      <c r="N378" t="n">
        <v>38.7</v>
      </c>
      <c r="O378" t="n">
        <v>24012.34</v>
      </c>
      <c r="P378" t="n">
        <v>2276.62</v>
      </c>
      <c r="Q378" t="n">
        <v>3440.93</v>
      </c>
      <c r="R378" t="n">
        <v>392.64</v>
      </c>
      <c r="S378" t="n">
        <v>300.98</v>
      </c>
      <c r="T378" t="n">
        <v>42458.93</v>
      </c>
      <c r="U378" t="n">
        <v>0.77</v>
      </c>
      <c r="V378" t="n">
        <v>0.92</v>
      </c>
      <c r="W378" t="n">
        <v>56.92</v>
      </c>
      <c r="X378" t="n">
        <v>2.5</v>
      </c>
      <c r="Y378" t="n">
        <v>0.5</v>
      </c>
      <c r="Z378" t="n">
        <v>10</v>
      </c>
    </row>
    <row r="379">
      <c r="A379" t="n">
        <v>30</v>
      </c>
      <c r="B379" t="n">
        <v>75</v>
      </c>
      <c r="C379" t="inlineStr">
        <is>
          <t xml:space="preserve">CONCLUIDO	</t>
        </is>
      </c>
      <c r="D379" t="n">
        <v>0.4528</v>
      </c>
      <c r="E379" t="n">
        <v>220.87</v>
      </c>
      <c r="F379" t="n">
        <v>216.94</v>
      </c>
      <c r="G379" t="n">
        <v>241.05</v>
      </c>
      <c r="H379" t="n">
        <v>2.83</v>
      </c>
      <c r="I379" t="n">
        <v>54</v>
      </c>
      <c r="J379" t="n">
        <v>194.34</v>
      </c>
      <c r="K379" t="n">
        <v>49.1</v>
      </c>
      <c r="L379" t="n">
        <v>31</v>
      </c>
      <c r="M379" t="n">
        <v>52</v>
      </c>
      <c r="N379" t="n">
        <v>39.24</v>
      </c>
      <c r="O379" t="n">
        <v>24202.42</v>
      </c>
      <c r="P379" t="n">
        <v>2264.25</v>
      </c>
      <c r="Q379" t="n">
        <v>3440.86</v>
      </c>
      <c r="R379" t="n">
        <v>389.9</v>
      </c>
      <c r="S379" t="n">
        <v>300.98</v>
      </c>
      <c r="T379" t="n">
        <v>41095.84</v>
      </c>
      <c r="U379" t="n">
        <v>0.77</v>
      </c>
      <c r="V379" t="n">
        <v>0.92</v>
      </c>
      <c r="W379" t="n">
        <v>56.91</v>
      </c>
      <c r="X379" t="n">
        <v>2.42</v>
      </c>
      <c r="Y379" t="n">
        <v>0.5</v>
      </c>
      <c r="Z379" t="n">
        <v>10</v>
      </c>
    </row>
    <row r="380">
      <c r="A380" t="n">
        <v>31</v>
      </c>
      <c r="B380" t="n">
        <v>75</v>
      </c>
      <c r="C380" t="inlineStr">
        <is>
          <t xml:space="preserve">CONCLUIDO	</t>
        </is>
      </c>
      <c r="D380" t="n">
        <v>0.453</v>
      </c>
      <c r="E380" t="n">
        <v>220.73</v>
      </c>
      <c r="F380" t="n">
        <v>216.87</v>
      </c>
      <c r="G380" t="n">
        <v>250.23</v>
      </c>
      <c r="H380" t="n">
        <v>2.9</v>
      </c>
      <c r="I380" t="n">
        <v>52</v>
      </c>
      <c r="J380" t="n">
        <v>195.89</v>
      </c>
      <c r="K380" t="n">
        <v>49.1</v>
      </c>
      <c r="L380" t="n">
        <v>32</v>
      </c>
      <c r="M380" t="n">
        <v>49</v>
      </c>
      <c r="N380" t="n">
        <v>39.79</v>
      </c>
      <c r="O380" t="n">
        <v>24393.24</v>
      </c>
      <c r="P380" t="n">
        <v>2250.15</v>
      </c>
      <c r="Q380" t="n">
        <v>3440.92</v>
      </c>
      <c r="R380" t="n">
        <v>386.94</v>
      </c>
      <c r="S380" t="n">
        <v>300.98</v>
      </c>
      <c r="T380" t="n">
        <v>39627.48</v>
      </c>
      <c r="U380" t="n">
        <v>0.78</v>
      </c>
      <c r="V380" t="n">
        <v>0.92</v>
      </c>
      <c r="W380" t="n">
        <v>56.92</v>
      </c>
      <c r="X380" t="n">
        <v>2.34</v>
      </c>
      <c r="Y380" t="n">
        <v>0.5</v>
      </c>
      <c r="Z380" t="n">
        <v>10</v>
      </c>
    </row>
    <row r="381">
      <c r="A381" t="n">
        <v>32</v>
      </c>
      <c r="B381" t="n">
        <v>75</v>
      </c>
      <c r="C381" t="inlineStr">
        <is>
          <t xml:space="preserve">CONCLUIDO	</t>
        </is>
      </c>
      <c r="D381" t="n">
        <v>0.4534</v>
      </c>
      <c r="E381" t="n">
        <v>220.57</v>
      </c>
      <c r="F381" t="n">
        <v>216.76</v>
      </c>
      <c r="G381" t="n">
        <v>260.12</v>
      </c>
      <c r="H381" t="n">
        <v>2.97</v>
      </c>
      <c r="I381" t="n">
        <v>50</v>
      </c>
      <c r="J381" t="n">
        <v>197.44</v>
      </c>
      <c r="K381" t="n">
        <v>49.1</v>
      </c>
      <c r="L381" t="n">
        <v>33</v>
      </c>
      <c r="M381" t="n">
        <v>43</v>
      </c>
      <c r="N381" t="n">
        <v>40.34</v>
      </c>
      <c r="O381" t="n">
        <v>24584.81</v>
      </c>
      <c r="P381" t="n">
        <v>2243.41</v>
      </c>
      <c r="Q381" t="n">
        <v>3440.94</v>
      </c>
      <c r="R381" t="n">
        <v>383.65</v>
      </c>
      <c r="S381" t="n">
        <v>300.98</v>
      </c>
      <c r="T381" t="n">
        <v>37990.65</v>
      </c>
      <c r="U381" t="n">
        <v>0.78</v>
      </c>
      <c r="V381" t="n">
        <v>0.92</v>
      </c>
      <c r="W381" t="n">
        <v>56.91</v>
      </c>
      <c r="X381" t="n">
        <v>2.24</v>
      </c>
      <c r="Y381" t="n">
        <v>0.5</v>
      </c>
      <c r="Z381" t="n">
        <v>10</v>
      </c>
    </row>
    <row r="382">
      <c r="A382" t="n">
        <v>33</v>
      </c>
      <c r="B382" t="n">
        <v>75</v>
      </c>
      <c r="C382" t="inlineStr">
        <is>
          <t xml:space="preserve">CONCLUIDO	</t>
        </is>
      </c>
      <c r="D382" t="n">
        <v>0.4535</v>
      </c>
      <c r="E382" t="n">
        <v>220.5</v>
      </c>
      <c r="F382" t="n">
        <v>216.72</v>
      </c>
      <c r="G382" t="n">
        <v>265.38</v>
      </c>
      <c r="H382" t="n">
        <v>3.03</v>
      </c>
      <c r="I382" t="n">
        <v>49</v>
      </c>
      <c r="J382" t="n">
        <v>199</v>
      </c>
      <c r="K382" t="n">
        <v>49.1</v>
      </c>
      <c r="L382" t="n">
        <v>34</v>
      </c>
      <c r="M382" t="n">
        <v>32</v>
      </c>
      <c r="N382" t="n">
        <v>40.9</v>
      </c>
      <c r="O382" t="n">
        <v>24777.13</v>
      </c>
      <c r="P382" t="n">
        <v>2231.25</v>
      </c>
      <c r="Q382" t="n">
        <v>3440.96</v>
      </c>
      <c r="R382" t="n">
        <v>381.51</v>
      </c>
      <c r="S382" t="n">
        <v>300.98</v>
      </c>
      <c r="T382" t="n">
        <v>36926.29</v>
      </c>
      <c r="U382" t="n">
        <v>0.79</v>
      </c>
      <c r="V382" t="n">
        <v>0.92</v>
      </c>
      <c r="W382" t="n">
        <v>56.93</v>
      </c>
      <c r="X382" t="n">
        <v>2.2</v>
      </c>
      <c r="Y382" t="n">
        <v>0.5</v>
      </c>
      <c r="Z382" t="n">
        <v>10</v>
      </c>
    </row>
    <row r="383">
      <c r="A383" t="n">
        <v>34</v>
      </c>
      <c r="B383" t="n">
        <v>75</v>
      </c>
      <c r="C383" t="inlineStr">
        <is>
          <t xml:space="preserve">CONCLUIDO	</t>
        </is>
      </c>
      <c r="D383" t="n">
        <v>0.4536</v>
      </c>
      <c r="E383" t="n">
        <v>220.45</v>
      </c>
      <c r="F383" t="n">
        <v>216.71</v>
      </c>
      <c r="G383" t="n">
        <v>270.89</v>
      </c>
      <c r="H383" t="n">
        <v>3.1</v>
      </c>
      <c r="I383" t="n">
        <v>48</v>
      </c>
      <c r="J383" t="n">
        <v>200.56</v>
      </c>
      <c r="K383" t="n">
        <v>49.1</v>
      </c>
      <c r="L383" t="n">
        <v>35</v>
      </c>
      <c r="M383" t="n">
        <v>16</v>
      </c>
      <c r="N383" t="n">
        <v>41.47</v>
      </c>
      <c r="O383" t="n">
        <v>24970.22</v>
      </c>
      <c r="P383" t="n">
        <v>2237.63</v>
      </c>
      <c r="Q383" t="n">
        <v>3440.99</v>
      </c>
      <c r="R383" t="n">
        <v>380.45</v>
      </c>
      <c r="S383" t="n">
        <v>300.98</v>
      </c>
      <c r="T383" t="n">
        <v>36403.71</v>
      </c>
      <c r="U383" t="n">
        <v>0.79</v>
      </c>
      <c r="V383" t="n">
        <v>0.92</v>
      </c>
      <c r="W383" t="n">
        <v>56.95</v>
      </c>
      <c r="X383" t="n">
        <v>2.18</v>
      </c>
      <c r="Y383" t="n">
        <v>0.5</v>
      </c>
      <c r="Z383" t="n">
        <v>10</v>
      </c>
    </row>
    <row r="384">
      <c r="A384" t="n">
        <v>35</v>
      </c>
      <c r="B384" t="n">
        <v>75</v>
      </c>
      <c r="C384" t="inlineStr">
        <is>
          <t xml:space="preserve">CONCLUIDO	</t>
        </is>
      </c>
      <c r="D384" t="n">
        <v>0.4538</v>
      </c>
      <c r="E384" t="n">
        <v>220.38</v>
      </c>
      <c r="F384" t="n">
        <v>216.67</v>
      </c>
      <c r="G384" t="n">
        <v>276.6</v>
      </c>
      <c r="H384" t="n">
        <v>3.16</v>
      </c>
      <c r="I384" t="n">
        <v>47</v>
      </c>
      <c r="J384" t="n">
        <v>202.14</v>
      </c>
      <c r="K384" t="n">
        <v>49.1</v>
      </c>
      <c r="L384" t="n">
        <v>36</v>
      </c>
      <c r="M384" t="n">
        <v>5</v>
      </c>
      <c r="N384" t="n">
        <v>42.04</v>
      </c>
      <c r="O384" t="n">
        <v>25164.09</v>
      </c>
      <c r="P384" t="n">
        <v>2241.79</v>
      </c>
      <c r="Q384" t="n">
        <v>3441.03</v>
      </c>
      <c r="R384" t="n">
        <v>378.61</v>
      </c>
      <c r="S384" t="n">
        <v>300.98</v>
      </c>
      <c r="T384" t="n">
        <v>35487.75</v>
      </c>
      <c r="U384" t="n">
        <v>0.79</v>
      </c>
      <c r="V384" t="n">
        <v>0.92</v>
      </c>
      <c r="W384" t="n">
        <v>56.96</v>
      </c>
      <c r="X384" t="n">
        <v>2.14</v>
      </c>
      <c r="Y384" t="n">
        <v>0.5</v>
      </c>
      <c r="Z384" t="n">
        <v>10</v>
      </c>
    </row>
    <row r="385">
      <c r="A385" t="n">
        <v>36</v>
      </c>
      <c r="B385" t="n">
        <v>75</v>
      </c>
      <c r="C385" t="inlineStr">
        <is>
          <t xml:space="preserve">CONCLUIDO	</t>
        </is>
      </c>
      <c r="D385" t="n">
        <v>0.4538</v>
      </c>
      <c r="E385" t="n">
        <v>220.38</v>
      </c>
      <c r="F385" t="n">
        <v>216.67</v>
      </c>
      <c r="G385" t="n">
        <v>276.6</v>
      </c>
      <c r="H385" t="n">
        <v>3.23</v>
      </c>
      <c r="I385" t="n">
        <v>47</v>
      </c>
      <c r="J385" t="n">
        <v>203.71</v>
      </c>
      <c r="K385" t="n">
        <v>49.1</v>
      </c>
      <c r="L385" t="n">
        <v>37</v>
      </c>
      <c r="M385" t="n">
        <v>1</v>
      </c>
      <c r="N385" t="n">
        <v>42.62</v>
      </c>
      <c r="O385" t="n">
        <v>25358.87</v>
      </c>
      <c r="P385" t="n">
        <v>2258.11</v>
      </c>
      <c r="Q385" t="n">
        <v>3440.96</v>
      </c>
      <c r="R385" t="n">
        <v>378.54</v>
      </c>
      <c r="S385" t="n">
        <v>300.98</v>
      </c>
      <c r="T385" t="n">
        <v>35451.79</v>
      </c>
      <c r="U385" t="n">
        <v>0.8</v>
      </c>
      <c r="V385" t="n">
        <v>0.92</v>
      </c>
      <c r="W385" t="n">
        <v>56.96</v>
      </c>
      <c r="X385" t="n">
        <v>2.14</v>
      </c>
      <c r="Y385" t="n">
        <v>0.5</v>
      </c>
      <c r="Z385" t="n">
        <v>10</v>
      </c>
    </row>
    <row r="386">
      <c r="A386" t="n">
        <v>37</v>
      </c>
      <c r="B386" t="n">
        <v>75</v>
      </c>
      <c r="C386" t="inlineStr">
        <is>
          <t xml:space="preserve">CONCLUIDO	</t>
        </is>
      </c>
      <c r="D386" t="n">
        <v>0.4538</v>
      </c>
      <c r="E386" t="n">
        <v>220.38</v>
      </c>
      <c r="F386" t="n">
        <v>216.67</v>
      </c>
      <c r="G386" t="n">
        <v>276.6</v>
      </c>
      <c r="H386" t="n">
        <v>3.29</v>
      </c>
      <c r="I386" t="n">
        <v>47</v>
      </c>
      <c r="J386" t="n">
        <v>205.3</v>
      </c>
      <c r="K386" t="n">
        <v>49.1</v>
      </c>
      <c r="L386" t="n">
        <v>38</v>
      </c>
      <c r="M386" t="n">
        <v>1</v>
      </c>
      <c r="N386" t="n">
        <v>43.2</v>
      </c>
      <c r="O386" t="n">
        <v>25554.32</v>
      </c>
      <c r="P386" t="n">
        <v>2273.58</v>
      </c>
      <c r="Q386" t="n">
        <v>3440.98</v>
      </c>
      <c r="R386" t="n">
        <v>378.58</v>
      </c>
      <c r="S386" t="n">
        <v>300.98</v>
      </c>
      <c r="T386" t="n">
        <v>35470.8</v>
      </c>
      <c r="U386" t="n">
        <v>0.8</v>
      </c>
      <c r="V386" t="n">
        <v>0.92</v>
      </c>
      <c r="W386" t="n">
        <v>56.96</v>
      </c>
      <c r="X386" t="n">
        <v>2.14</v>
      </c>
      <c r="Y386" t="n">
        <v>0.5</v>
      </c>
      <c r="Z386" t="n">
        <v>10</v>
      </c>
    </row>
    <row r="387">
      <c r="A387" t="n">
        <v>38</v>
      </c>
      <c r="B387" t="n">
        <v>75</v>
      </c>
      <c r="C387" t="inlineStr">
        <is>
          <t xml:space="preserve">CONCLUIDO	</t>
        </is>
      </c>
      <c r="D387" t="n">
        <v>0.4538</v>
      </c>
      <c r="E387" t="n">
        <v>220.38</v>
      </c>
      <c r="F387" t="n">
        <v>216.67</v>
      </c>
      <c r="G387" t="n">
        <v>276.6</v>
      </c>
      <c r="H387" t="n">
        <v>3.35</v>
      </c>
      <c r="I387" t="n">
        <v>47</v>
      </c>
      <c r="J387" t="n">
        <v>206.89</v>
      </c>
      <c r="K387" t="n">
        <v>49.1</v>
      </c>
      <c r="L387" t="n">
        <v>39</v>
      </c>
      <c r="M387" t="n">
        <v>0</v>
      </c>
      <c r="N387" t="n">
        <v>43.8</v>
      </c>
      <c r="O387" t="n">
        <v>25750.58</v>
      </c>
      <c r="P387" t="n">
        <v>2289.18</v>
      </c>
      <c r="Q387" t="n">
        <v>3440.96</v>
      </c>
      <c r="R387" t="n">
        <v>378.57</v>
      </c>
      <c r="S387" t="n">
        <v>300.98</v>
      </c>
      <c r="T387" t="n">
        <v>35469.22</v>
      </c>
      <c r="U387" t="n">
        <v>0.8</v>
      </c>
      <c r="V387" t="n">
        <v>0.92</v>
      </c>
      <c r="W387" t="n">
        <v>56.96</v>
      </c>
      <c r="X387" t="n">
        <v>2.14</v>
      </c>
      <c r="Y387" t="n">
        <v>0.5</v>
      </c>
      <c r="Z387" t="n">
        <v>10</v>
      </c>
    </row>
    <row r="388">
      <c r="A388" t="n">
        <v>0</v>
      </c>
      <c r="B388" t="n">
        <v>95</v>
      </c>
      <c r="C388" t="inlineStr">
        <is>
          <t xml:space="preserve">CONCLUIDO	</t>
        </is>
      </c>
      <c r="D388" t="n">
        <v>0.1651</v>
      </c>
      <c r="E388" t="n">
        <v>605.63</v>
      </c>
      <c r="F388" t="n">
        <v>438.93</v>
      </c>
      <c r="G388" t="n">
        <v>5.97</v>
      </c>
      <c r="H388" t="n">
        <v>0.1</v>
      </c>
      <c r="I388" t="n">
        <v>4412</v>
      </c>
      <c r="J388" t="n">
        <v>185.69</v>
      </c>
      <c r="K388" t="n">
        <v>53.44</v>
      </c>
      <c r="L388" t="n">
        <v>1</v>
      </c>
      <c r="M388" t="n">
        <v>4410</v>
      </c>
      <c r="N388" t="n">
        <v>36.26</v>
      </c>
      <c r="O388" t="n">
        <v>23136.14</v>
      </c>
      <c r="P388" t="n">
        <v>5988.43</v>
      </c>
      <c r="Q388" t="n">
        <v>3447.12</v>
      </c>
      <c r="R388" t="n">
        <v>7937.54</v>
      </c>
      <c r="S388" t="n">
        <v>300.98</v>
      </c>
      <c r="T388" t="n">
        <v>3793125.6</v>
      </c>
      <c r="U388" t="n">
        <v>0.04</v>
      </c>
      <c r="V388" t="n">
        <v>0.46</v>
      </c>
      <c r="W388" t="n">
        <v>64.18000000000001</v>
      </c>
      <c r="X388" t="n">
        <v>224.18</v>
      </c>
      <c r="Y388" t="n">
        <v>0.5</v>
      </c>
      <c r="Z388" t="n">
        <v>10</v>
      </c>
    </row>
    <row r="389">
      <c r="A389" t="n">
        <v>1</v>
      </c>
      <c r="B389" t="n">
        <v>95</v>
      </c>
      <c r="C389" t="inlineStr">
        <is>
          <t xml:space="preserve">CONCLUIDO	</t>
        </is>
      </c>
      <c r="D389" t="n">
        <v>0.2996</v>
      </c>
      <c r="E389" t="n">
        <v>333.81</v>
      </c>
      <c r="F389" t="n">
        <v>279.83</v>
      </c>
      <c r="G389" t="n">
        <v>12.13</v>
      </c>
      <c r="H389" t="n">
        <v>0.19</v>
      </c>
      <c r="I389" t="n">
        <v>1384</v>
      </c>
      <c r="J389" t="n">
        <v>187.21</v>
      </c>
      <c r="K389" t="n">
        <v>53.44</v>
      </c>
      <c r="L389" t="n">
        <v>2</v>
      </c>
      <c r="M389" t="n">
        <v>1382</v>
      </c>
      <c r="N389" t="n">
        <v>36.77</v>
      </c>
      <c r="O389" t="n">
        <v>23322.88</v>
      </c>
      <c r="P389" t="n">
        <v>3818.46</v>
      </c>
      <c r="Q389" t="n">
        <v>3442.74</v>
      </c>
      <c r="R389" t="n">
        <v>2518.66</v>
      </c>
      <c r="S389" t="n">
        <v>300.98</v>
      </c>
      <c r="T389" t="n">
        <v>1098827.12</v>
      </c>
      <c r="U389" t="n">
        <v>0.12</v>
      </c>
      <c r="V389" t="n">
        <v>0.71</v>
      </c>
      <c r="W389" t="n">
        <v>59.13</v>
      </c>
      <c r="X389" t="n">
        <v>65.23</v>
      </c>
      <c r="Y389" t="n">
        <v>0.5</v>
      </c>
      <c r="Z389" t="n">
        <v>10</v>
      </c>
    </row>
    <row r="390">
      <c r="A390" t="n">
        <v>2</v>
      </c>
      <c r="B390" t="n">
        <v>95</v>
      </c>
      <c r="C390" t="inlineStr">
        <is>
          <t xml:space="preserve">CONCLUIDO	</t>
        </is>
      </c>
      <c r="D390" t="n">
        <v>0.349</v>
      </c>
      <c r="E390" t="n">
        <v>286.51</v>
      </c>
      <c r="F390" t="n">
        <v>253.14</v>
      </c>
      <c r="G390" t="n">
        <v>18.3</v>
      </c>
      <c r="H390" t="n">
        <v>0.28</v>
      </c>
      <c r="I390" t="n">
        <v>830</v>
      </c>
      <c r="J390" t="n">
        <v>188.73</v>
      </c>
      <c r="K390" t="n">
        <v>53.44</v>
      </c>
      <c r="L390" t="n">
        <v>3</v>
      </c>
      <c r="M390" t="n">
        <v>828</v>
      </c>
      <c r="N390" t="n">
        <v>37.29</v>
      </c>
      <c r="O390" t="n">
        <v>23510.33</v>
      </c>
      <c r="P390" t="n">
        <v>3448.71</v>
      </c>
      <c r="Q390" t="n">
        <v>3441.79</v>
      </c>
      <c r="R390" t="n">
        <v>1614.89</v>
      </c>
      <c r="S390" t="n">
        <v>300.98</v>
      </c>
      <c r="T390" t="n">
        <v>649711.1899999999</v>
      </c>
      <c r="U390" t="n">
        <v>0.19</v>
      </c>
      <c r="V390" t="n">
        <v>0.79</v>
      </c>
      <c r="W390" t="n">
        <v>58.18</v>
      </c>
      <c r="X390" t="n">
        <v>38.58</v>
      </c>
      <c r="Y390" t="n">
        <v>0.5</v>
      </c>
      <c r="Z390" t="n">
        <v>10</v>
      </c>
    </row>
    <row r="391">
      <c r="A391" t="n">
        <v>3</v>
      </c>
      <c r="B391" t="n">
        <v>95</v>
      </c>
      <c r="C391" t="inlineStr">
        <is>
          <t xml:space="preserve">CONCLUIDO	</t>
        </is>
      </c>
      <c r="D391" t="n">
        <v>0.3753</v>
      </c>
      <c r="E391" t="n">
        <v>266.46</v>
      </c>
      <c r="F391" t="n">
        <v>241.92</v>
      </c>
      <c r="G391" t="n">
        <v>24.48</v>
      </c>
      <c r="H391" t="n">
        <v>0.37</v>
      </c>
      <c r="I391" t="n">
        <v>593</v>
      </c>
      <c r="J391" t="n">
        <v>190.25</v>
      </c>
      <c r="K391" t="n">
        <v>53.44</v>
      </c>
      <c r="L391" t="n">
        <v>4</v>
      </c>
      <c r="M391" t="n">
        <v>591</v>
      </c>
      <c r="N391" t="n">
        <v>37.82</v>
      </c>
      <c r="O391" t="n">
        <v>23698.48</v>
      </c>
      <c r="P391" t="n">
        <v>3289.14</v>
      </c>
      <c r="Q391" t="n">
        <v>3441.54</v>
      </c>
      <c r="R391" t="n">
        <v>1234.67</v>
      </c>
      <c r="S391" t="n">
        <v>300.98</v>
      </c>
      <c r="T391" t="n">
        <v>460788.55</v>
      </c>
      <c r="U391" t="n">
        <v>0.24</v>
      </c>
      <c r="V391" t="n">
        <v>0.83</v>
      </c>
      <c r="W391" t="n">
        <v>57.8</v>
      </c>
      <c r="X391" t="n">
        <v>27.37</v>
      </c>
      <c r="Y391" t="n">
        <v>0.5</v>
      </c>
      <c r="Z391" t="n">
        <v>10</v>
      </c>
    </row>
    <row r="392">
      <c r="A392" t="n">
        <v>4</v>
      </c>
      <c r="B392" t="n">
        <v>95</v>
      </c>
      <c r="C392" t="inlineStr">
        <is>
          <t xml:space="preserve">CONCLUIDO	</t>
        </is>
      </c>
      <c r="D392" t="n">
        <v>0.3916</v>
      </c>
      <c r="E392" t="n">
        <v>255.36</v>
      </c>
      <c r="F392" t="n">
        <v>235.74</v>
      </c>
      <c r="G392" t="n">
        <v>30.68</v>
      </c>
      <c r="H392" t="n">
        <v>0.46</v>
      </c>
      <c r="I392" t="n">
        <v>461</v>
      </c>
      <c r="J392" t="n">
        <v>191.78</v>
      </c>
      <c r="K392" t="n">
        <v>53.44</v>
      </c>
      <c r="L392" t="n">
        <v>5</v>
      </c>
      <c r="M392" t="n">
        <v>459</v>
      </c>
      <c r="N392" t="n">
        <v>38.35</v>
      </c>
      <c r="O392" t="n">
        <v>23887.36</v>
      </c>
      <c r="P392" t="n">
        <v>3198.64</v>
      </c>
      <c r="Q392" t="n">
        <v>3441.5</v>
      </c>
      <c r="R392" t="n">
        <v>1024.83</v>
      </c>
      <c r="S392" t="n">
        <v>300.98</v>
      </c>
      <c r="T392" t="n">
        <v>356527.59</v>
      </c>
      <c r="U392" t="n">
        <v>0.29</v>
      </c>
      <c r="V392" t="n">
        <v>0.85</v>
      </c>
      <c r="W392" t="n">
        <v>57.59</v>
      </c>
      <c r="X392" t="n">
        <v>21.19</v>
      </c>
      <c r="Y392" t="n">
        <v>0.5</v>
      </c>
      <c r="Z392" t="n">
        <v>10</v>
      </c>
    </row>
    <row r="393">
      <c r="A393" t="n">
        <v>5</v>
      </c>
      <c r="B393" t="n">
        <v>95</v>
      </c>
      <c r="C393" t="inlineStr">
        <is>
          <t xml:space="preserve">CONCLUIDO	</t>
        </is>
      </c>
      <c r="D393" t="n">
        <v>0.4027</v>
      </c>
      <c r="E393" t="n">
        <v>248.31</v>
      </c>
      <c r="F393" t="n">
        <v>231.81</v>
      </c>
      <c r="G393" t="n">
        <v>36.89</v>
      </c>
      <c r="H393" t="n">
        <v>0.55</v>
      </c>
      <c r="I393" t="n">
        <v>377</v>
      </c>
      <c r="J393" t="n">
        <v>193.32</v>
      </c>
      <c r="K393" t="n">
        <v>53.44</v>
      </c>
      <c r="L393" t="n">
        <v>6</v>
      </c>
      <c r="M393" t="n">
        <v>375</v>
      </c>
      <c r="N393" t="n">
        <v>38.89</v>
      </c>
      <c r="O393" t="n">
        <v>24076.95</v>
      </c>
      <c r="P393" t="n">
        <v>3138.11</v>
      </c>
      <c r="Q393" t="n">
        <v>3441.33</v>
      </c>
      <c r="R393" t="n">
        <v>892.6900000000001</v>
      </c>
      <c r="S393" t="n">
        <v>300.98</v>
      </c>
      <c r="T393" t="n">
        <v>290879.69</v>
      </c>
      <c r="U393" t="n">
        <v>0.34</v>
      </c>
      <c r="V393" t="n">
        <v>0.86</v>
      </c>
      <c r="W393" t="n">
        <v>57.44</v>
      </c>
      <c r="X393" t="n">
        <v>17.26</v>
      </c>
      <c r="Y393" t="n">
        <v>0.5</v>
      </c>
      <c r="Z393" t="n">
        <v>10</v>
      </c>
    </row>
    <row r="394">
      <c r="A394" t="n">
        <v>6</v>
      </c>
      <c r="B394" t="n">
        <v>95</v>
      </c>
      <c r="C394" t="inlineStr">
        <is>
          <t xml:space="preserve">CONCLUIDO	</t>
        </is>
      </c>
      <c r="D394" t="n">
        <v>0.4107</v>
      </c>
      <c r="E394" t="n">
        <v>243.48</v>
      </c>
      <c r="F394" t="n">
        <v>229.14</v>
      </c>
      <c r="G394" t="n">
        <v>43.1</v>
      </c>
      <c r="H394" t="n">
        <v>0.64</v>
      </c>
      <c r="I394" t="n">
        <v>319</v>
      </c>
      <c r="J394" t="n">
        <v>194.86</v>
      </c>
      <c r="K394" t="n">
        <v>53.44</v>
      </c>
      <c r="L394" t="n">
        <v>7</v>
      </c>
      <c r="M394" t="n">
        <v>317</v>
      </c>
      <c r="N394" t="n">
        <v>39.43</v>
      </c>
      <c r="O394" t="n">
        <v>24267.28</v>
      </c>
      <c r="P394" t="n">
        <v>3094.89</v>
      </c>
      <c r="Q394" t="n">
        <v>3441.35</v>
      </c>
      <c r="R394" t="n">
        <v>802.49</v>
      </c>
      <c r="S394" t="n">
        <v>300.98</v>
      </c>
      <c r="T394" t="n">
        <v>246065.77</v>
      </c>
      <c r="U394" t="n">
        <v>0.38</v>
      </c>
      <c r="V394" t="n">
        <v>0.87</v>
      </c>
      <c r="W394" t="n">
        <v>57.33</v>
      </c>
      <c r="X394" t="n">
        <v>14.6</v>
      </c>
      <c r="Y394" t="n">
        <v>0.5</v>
      </c>
      <c r="Z394" t="n">
        <v>10</v>
      </c>
    </row>
    <row r="395">
      <c r="A395" t="n">
        <v>7</v>
      </c>
      <c r="B395" t="n">
        <v>95</v>
      </c>
      <c r="C395" t="inlineStr">
        <is>
          <t xml:space="preserve">CONCLUIDO	</t>
        </is>
      </c>
      <c r="D395" t="n">
        <v>0.417</v>
      </c>
      <c r="E395" t="n">
        <v>239.82</v>
      </c>
      <c r="F395" t="n">
        <v>227.08</v>
      </c>
      <c r="G395" t="n">
        <v>49.37</v>
      </c>
      <c r="H395" t="n">
        <v>0.72</v>
      </c>
      <c r="I395" t="n">
        <v>276</v>
      </c>
      <c r="J395" t="n">
        <v>196.41</v>
      </c>
      <c r="K395" t="n">
        <v>53.44</v>
      </c>
      <c r="L395" t="n">
        <v>8</v>
      </c>
      <c r="M395" t="n">
        <v>274</v>
      </c>
      <c r="N395" t="n">
        <v>39.98</v>
      </c>
      <c r="O395" t="n">
        <v>24458.36</v>
      </c>
      <c r="P395" t="n">
        <v>3061.19</v>
      </c>
      <c r="Q395" t="n">
        <v>3441.12</v>
      </c>
      <c r="R395" t="n">
        <v>733.03</v>
      </c>
      <c r="S395" t="n">
        <v>300.98</v>
      </c>
      <c r="T395" t="n">
        <v>211551.24</v>
      </c>
      <c r="U395" t="n">
        <v>0.41</v>
      </c>
      <c r="V395" t="n">
        <v>0.88</v>
      </c>
      <c r="W395" t="n">
        <v>57.26</v>
      </c>
      <c r="X395" t="n">
        <v>12.55</v>
      </c>
      <c r="Y395" t="n">
        <v>0.5</v>
      </c>
      <c r="Z395" t="n">
        <v>10</v>
      </c>
    </row>
    <row r="396">
      <c r="A396" t="n">
        <v>8</v>
      </c>
      <c r="B396" t="n">
        <v>95</v>
      </c>
      <c r="C396" t="inlineStr">
        <is>
          <t xml:space="preserve">CONCLUIDO	</t>
        </is>
      </c>
      <c r="D396" t="n">
        <v>0.4218</v>
      </c>
      <c r="E396" t="n">
        <v>237.1</v>
      </c>
      <c r="F396" t="n">
        <v>225.59</v>
      </c>
      <c r="G396" t="n">
        <v>55.7</v>
      </c>
      <c r="H396" t="n">
        <v>0.8100000000000001</v>
      </c>
      <c r="I396" t="n">
        <v>243</v>
      </c>
      <c r="J396" t="n">
        <v>197.97</v>
      </c>
      <c r="K396" t="n">
        <v>53.44</v>
      </c>
      <c r="L396" t="n">
        <v>9</v>
      </c>
      <c r="M396" t="n">
        <v>241</v>
      </c>
      <c r="N396" t="n">
        <v>40.53</v>
      </c>
      <c r="O396" t="n">
        <v>24650.18</v>
      </c>
      <c r="P396" t="n">
        <v>3033.73</v>
      </c>
      <c r="Q396" t="n">
        <v>3441.24</v>
      </c>
      <c r="R396" t="n">
        <v>682.61</v>
      </c>
      <c r="S396" t="n">
        <v>300.98</v>
      </c>
      <c r="T396" t="n">
        <v>186506.05</v>
      </c>
      <c r="U396" t="n">
        <v>0.44</v>
      </c>
      <c r="V396" t="n">
        <v>0.89</v>
      </c>
      <c r="W396" t="n">
        <v>57.21</v>
      </c>
      <c r="X396" t="n">
        <v>11.05</v>
      </c>
      <c r="Y396" t="n">
        <v>0.5</v>
      </c>
      <c r="Z396" t="n">
        <v>10</v>
      </c>
    </row>
    <row r="397">
      <c r="A397" t="n">
        <v>9</v>
      </c>
      <c r="B397" t="n">
        <v>95</v>
      </c>
      <c r="C397" t="inlineStr">
        <is>
          <t xml:space="preserve">CONCLUIDO	</t>
        </is>
      </c>
      <c r="D397" t="n">
        <v>0.4256</v>
      </c>
      <c r="E397" t="n">
        <v>234.95</v>
      </c>
      <c r="F397" t="n">
        <v>224.4</v>
      </c>
      <c r="G397" t="n">
        <v>62.05</v>
      </c>
      <c r="H397" t="n">
        <v>0.89</v>
      </c>
      <c r="I397" t="n">
        <v>217</v>
      </c>
      <c r="J397" t="n">
        <v>199.53</v>
      </c>
      <c r="K397" t="n">
        <v>53.44</v>
      </c>
      <c r="L397" t="n">
        <v>10</v>
      </c>
      <c r="M397" t="n">
        <v>215</v>
      </c>
      <c r="N397" t="n">
        <v>41.1</v>
      </c>
      <c r="O397" t="n">
        <v>24842.77</v>
      </c>
      <c r="P397" t="n">
        <v>3011.22</v>
      </c>
      <c r="Q397" t="n">
        <v>3441.23</v>
      </c>
      <c r="R397" t="n">
        <v>641.36</v>
      </c>
      <c r="S397" t="n">
        <v>300.98</v>
      </c>
      <c r="T397" t="n">
        <v>166014.02</v>
      </c>
      <c r="U397" t="n">
        <v>0.47</v>
      </c>
      <c r="V397" t="n">
        <v>0.89</v>
      </c>
      <c r="W397" t="n">
        <v>57.19</v>
      </c>
      <c r="X397" t="n">
        <v>9.859999999999999</v>
      </c>
      <c r="Y397" t="n">
        <v>0.5</v>
      </c>
      <c r="Z397" t="n">
        <v>10</v>
      </c>
    </row>
    <row r="398">
      <c r="A398" t="n">
        <v>10</v>
      </c>
      <c r="B398" t="n">
        <v>95</v>
      </c>
      <c r="C398" t="inlineStr">
        <is>
          <t xml:space="preserve">CONCLUIDO	</t>
        </is>
      </c>
      <c r="D398" t="n">
        <v>0.4288</v>
      </c>
      <c r="E398" t="n">
        <v>233.21</v>
      </c>
      <c r="F398" t="n">
        <v>223.44</v>
      </c>
      <c r="G398" t="n">
        <v>68.40000000000001</v>
      </c>
      <c r="H398" t="n">
        <v>0.97</v>
      </c>
      <c r="I398" t="n">
        <v>196</v>
      </c>
      <c r="J398" t="n">
        <v>201.1</v>
      </c>
      <c r="K398" t="n">
        <v>53.44</v>
      </c>
      <c r="L398" t="n">
        <v>11</v>
      </c>
      <c r="M398" t="n">
        <v>194</v>
      </c>
      <c r="N398" t="n">
        <v>41.66</v>
      </c>
      <c r="O398" t="n">
        <v>25036.12</v>
      </c>
      <c r="P398" t="n">
        <v>2992.44</v>
      </c>
      <c r="Q398" t="n">
        <v>3441.14</v>
      </c>
      <c r="R398" t="n">
        <v>609.49</v>
      </c>
      <c r="S398" t="n">
        <v>300.98</v>
      </c>
      <c r="T398" t="n">
        <v>150184.06</v>
      </c>
      <c r="U398" t="n">
        <v>0.49</v>
      </c>
      <c r="V398" t="n">
        <v>0.89</v>
      </c>
      <c r="W398" t="n">
        <v>57.14</v>
      </c>
      <c r="X398" t="n">
        <v>8.91</v>
      </c>
      <c r="Y398" t="n">
        <v>0.5</v>
      </c>
      <c r="Z398" t="n">
        <v>10</v>
      </c>
    </row>
    <row r="399">
      <c r="A399" t="n">
        <v>11</v>
      </c>
      <c r="B399" t="n">
        <v>95</v>
      </c>
      <c r="C399" t="inlineStr">
        <is>
          <t xml:space="preserve">CONCLUIDO	</t>
        </is>
      </c>
      <c r="D399" t="n">
        <v>0.4314</v>
      </c>
      <c r="E399" t="n">
        <v>231.81</v>
      </c>
      <c r="F399" t="n">
        <v>222.67</v>
      </c>
      <c r="G399" t="n">
        <v>74.64</v>
      </c>
      <c r="H399" t="n">
        <v>1.05</v>
      </c>
      <c r="I399" t="n">
        <v>179</v>
      </c>
      <c r="J399" t="n">
        <v>202.67</v>
      </c>
      <c r="K399" t="n">
        <v>53.44</v>
      </c>
      <c r="L399" t="n">
        <v>12</v>
      </c>
      <c r="M399" t="n">
        <v>177</v>
      </c>
      <c r="N399" t="n">
        <v>42.24</v>
      </c>
      <c r="O399" t="n">
        <v>25230.25</v>
      </c>
      <c r="P399" t="n">
        <v>2974.9</v>
      </c>
      <c r="Q399" t="n">
        <v>3440.99</v>
      </c>
      <c r="R399" t="n">
        <v>583.39</v>
      </c>
      <c r="S399" t="n">
        <v>300.98</v>
      </c>
      <c r="T399" t="n">
        <v>137217.27</v>
      </c>
      <c r="U399" t="n">
        <v>0.52</v>
      </c>
      <c r="V399" t="n">
        <v>0.9</v>
      </c>
      <c r="W399" t="n">
        <v>57.12</v>
      </c>
      <c r="X399" t="n">
        <v>8.140000000000001</v>
      </c>
      <c r="Y399" t="n">
        <v>0.5</v>
      </c>
      <c r="Z399" t="n">
        <v>10</v>
      </c>
    </row>
    <row r="400">
      <c r="A400" t="n">
        <v>12</v>
      </c>
      <c r="B400" t="n">
        <v>95</v>
      </c>
      <c r="C400" t="inlineStr">
        <is>
          <t xml:space="preserve">CONCLUIDO	</t>
        </is>
      </c>
      <c r="D400" t="n">
        <v>0.4338</v>
      </c>
      <c r="E400" t="n">
        <v>230.52</v>
      </c>
      <c r="F400" t="n">
        <v>221.94</v>
      </c>
      <c r="G400" t="n">
        <v>81.2</v>
      </c>
      <c r="H400" t="n">
        <v>1.13</v>
      </c>
      <c r="I400" t="n">
        <v>164</v>
      </c>
      <c r="J400" t="n">
        <v>204.25</v>
      </c>
      <c r="K400" t="n">
        <v>53.44</v>
      </c>
      <c r="L400" t="n">
        <v>13</v>
      </c>
      <c r="M400" t="n">
        <v>162</v>
      </c>
      <c r="N400" t="n">
        <v>42.82</v>
      </c>
      <c r="O400" t="n">
        <v>25425.3</v>
      </c>
      <c r="P400" t="n">
        <v>2958.27</v>
      </c>
      <c r="Q400" t="n">
        <v>3441.05</v>
      </c>
      <c r="R400" t="n">
        <v>559.27</v>
      </c>
      <c r="S400" t="n">
        <v>300.98</v>
      </c>
      <c r="T400" t="n">
        <v>125232.01</v>
      </c>
      <c r="U400" t="n">
        <v>0.54</v>
      </c>
      <c r="V400" t="n">
        <v>0.9</v>
      </c>
      <c r="W400" t="n">
        <v>57.08</v>
      </c>
      <c r="X400" t="n">
        <v>7.41</v>
      </c>
      <c r="Y400" t="n">
        <v>0.5</v>
      </c>
      <c r="Z400" t="n">
        <v>10</v>
      </c>
    </row>
    <row r="401">
      <c r="A401" t="n">
        <v>13</v>
      </c>
      <c r="B401" t="n">
        <v>95</v>
      </c>
      <c r="C401" t="inlineStr">
        <is>
          <t xml:space="preserve">CONCLUIDO	</t>
        </is>
      </c>
      <c r="D401" t="n">
        <v>0.4356</v>
      </c>
      <c r="E401" t="n">
        <v>229.55</v>
      </c>
      <c r="F401" t="n">
        <v>221.42</v>
      </c>
      <c r="G401" t="n">
        <v>87.40000000000001</v>
      </c>
      <c r="H401" t="n">
        <v>1.21</v>
      </c>
      <c r="I401" t="n">
        <v>152</v>
      </c>
      <c r="J401" t="n">
        <v>205.84</v>
      </c>
      <c r="K401" t="n">
        <v>53.44</v>
      </c>
      <c r="L401" t="n">
        <v>14</v>
      </c>
      <c r="M401" t="n">
        <v>150</v>
      </c>
      <c r="N401" t="n">
        <v>43.4</v>
      </c>
      <c r="O401" t="n">
        <v>25621.03</v>
      </c>
      <c r="P401" t="n">
        <v>2945.55</v>
      </c>
      <c r="Q401" t="n">
        <v>3441.12</v>
      </c>
      <c r="R401" t="n">
        <v>541.28</v>
      </c>
      <c r="S401" t="n">
        <v>300.98</v>
      </c>
      <c r="T401" t="n">
        <v>116299.47</v>
      </c>
      <c r="U401" t="n">
        <v>0.5600000000000001</v>
      </c>
      <c r="V401" t="n">
        <v>0.9</v>
      </c>
      <c r="W401" t="n">
        <v>57.07</v>
      </c>
      <c r="X401" t="n">
        <v>6.89</v>
      </c>
      <c r="Y401" t="n">
        <v>0.5</v>
      </c>
      <c r="Z401" t="n">
        <v>10</v>
      </c>
    </row>
    <row r="402">
      <c r="A402" t="n">
        <v>14</v>
      </c>
      <c r="B402" t="n">
        <v>95</v>
      </c>
      <c r="C402" t="inlineStr">
        <is>
          <t xml:space="preserve">CONCLUIDO	</t>
        </is>
      </c>
      <c r="D402" t="n">
        <v>0.4374</v>
      </c>
      <c r="E402" t="n">
        <v>228.64</v>
      </c>
      <c r="F402" t="n">
        <v>220.93</v>
      </c>
      <c r="G402" t="n">
        <v>94.01000000000001</v>
      </c>
      <c r="H402" t="n">
        <v>1.28</v>
      </c>
      <c r="I402" t="n">
        <v>141</v>
      </c>
      <c r="J402" t="n">
        <v>207.43</v>
      </c>
      <c r="K402" t="n">
        <v>53.44</v>
      </c>
      <c r="L402" t="n">
        <v>15</v>
      </c>
      <c r="M402" t="n">
        <v>139</v>
      </c>
      <c r="N402" t="n">
        <v>44</v>
      </c>
      <c r="O402" t="n">
        <v>25817.56</v>
      </c>
      <c r="P402" t="n">
        <v>2931.63</v>
      </c>
      <c r="Q402" t="n">
        <v>3441.05</v>
      </c>
      <c r="R402" t="n">
        <v>524.96</v>
      </c>
      <c r="S402" t="n">
        <v>300.98</v>
      </c>
      <c r="T402" t="n">
        <v>108191.11</v>
      </c>
      <c r="U402" t="n">
        <v>0.57</v>
      </c>
      <c r="V402" t="n">
        <v>0.9</v>
      </c>
      <c r="W402" t="n">
        <v>57.05</v>
      </c>
      <c r="X402" t="n">
        <v>6.4</v>
      </c>
      <c r="Y402" t="n">
        <v>0.5</v>
      </c>
      <c r="Z402" t="n">
        <v>10</v>
      </c>
    </row>
    <row r="403">
      <c r="A403" t="n">
        <v>15</v>
      </c>
      <c r="B403" t="n">
        <v>95</v>
      </c>
      <c r="C403" t="inlineStr">
        <is>
          <t xml:space="preserve">CONCLUIDO	</t>
        </is>
      </c>
      <c r="D403" t="n">
        <v>0.4388</v>
      </c>
      <c r="E403" t="n">
        <v>227.87</v>
      </c>
      <c r="F403" t="n">
        <v>220.49</v>
      </c>
      <c r="G403" t="n">
        <v>100.22</v>
      </c>
      <c r="H403" t="n">
        <v>1.36</v>
      </c>
      <c r="I403" t="n">
        <v>132</v>
      </c>
      <c r="J403" t="n">
        <v>209.03</v>
      </c>
      <c r="K403" t="n">
        <v>53.44</v>
      </c>
      <c r="L403" t="n">
        <v>16</v>
      </c>
      <c r="M403" t="n">
        <v>130</v>
      </c>
      <c r="N403" t="n">
        <v>44.6</v>
      </c>
      <c r="O403" t="n">
        <v>26014.91</v>
      </c>
      <c r="P403" t="n">
        <v>2919.84</v>
      </c>
      <c r="Q403" t="n">
        <v>3441.04</v>
      </c>
      <c r="R403" t="n">
        <v>509.68</v>
      </c>
      <c r="S403" t="n">
        <v>300.98</v>
      </c>
      <c r="T403" t="n">
        <v>100598.63</v>
      </c>
      <c r="U403" t="n">
        <v>0.59</v>
      </c>
      <c r="V403" t="n">
        <v>0.91</v>
      </c>
      <c r="W403" t="n">
        <v>57.04</v>
      </c>
      <c r="X403" t="n">
        <v>5.96</v>
      </c>
      <c r="Y403" t="n">
        <v>0.5</v>
      </c>
      <c r="Z403" t="n">
        <v>10</v>
      </c>
    </row>
    <row r="404">
      <c r="A404" t="n">
        <v>16</v>
      </c>
      <c r="B404" t="n">
        <v>95</v>
      </c>
      <c r="C404" t="inlineStr">
        <is>
          <t xml:space="preserve">CONCLUIDO	</t>
        </is>
      </c>
      <c r="D404" t="n">
        <v>0.4401</v>
      </c>
      <c r="E404" t="n">
        <v>227.23</v>
      </c>
      <c r="F404" t="n">
        <v>220.15</v>
      </c>
      <c r="G404" t="n">
        <v>106.52</v>
      </c>
      <c r="H404" t="n">
        <v>1.43</v>
      </c>
      <c r="I404" t="n">
        <v>124</v>
      </c>
      <c r="J404" t="n">
        <v>210.64</v>
      </c>
      <c r="K404" t="n">
        <v>53.44</v>
      </c>
      <c r="L404" t="n">
        <v>17</v>
      </c>
      <c r="M404" t="n">
        <v>122</v>
      </c>
      <c r="N404" t="n">
        <v>45.21</v>
      </c>
      <c r="O404" t="n">
        <v>26213.09</v>
      </c>
      <c r="P404" t="n">
        <v>2908.67</v>
      </c>
      <c r="Q404" t="n">
        <v>3440.96</v>
      </c>
      <c r="R404" t="n">
        <v>498.3</v>
      </c>
      <c r="S404" t="n">
        <v>300.98</v>
      </c>
      <c r="T404" t="n">
        <v>94945.95</v>
      </c>
      <c r="U404" t="n">
        <v>0.6</v>
      </c>
      <c r="V404" t="n">
        <v>0.91</v>
      </c>
      <c r="W404" t="n">
        <v>57.02</v>
      </c>
      <c r="X404" t="n">
        <v>5.62</v>
      </c>
      <c r="Y404" t="n">
        <v>0.5</v>
      </c>
      <c r="Z404" t="n">
        <v>10</v>
      </c>
    </row>
    <row r="405">
      <c r="A405" t="n">
        <v>17</v>
      </c>
      <c r="B405" t="n">
        <v>95</v>
      </c>
      <c r="C405" t="inlineStr">
        <is>
          <t xml:space="preserve">CONCLUIDO	</t>
        </is>
      </c>
      <c r="D405" t="n">
        <v>0.4413</v>
      </c>
      <c r="E405" t="n">
        <v>226.63</v>
      </c>
      <c r="F405" t="n">
        <v>219.8</v>
      </c>
      <c r="G405" t="n">
        <v>112.72</v>
      </c>
      <c r="H405" t="n">
        <v>1.51</v>
      </c>
      <c r="I405" t="n">
        <v>117</v>
      </c>
      <c r="J405" t="n">
        <v>212.25</v>
      </c>
      <c r="K405" t="n">
        <v>53.44</v>
      </c>
      <c r="L405" t="n">
        <v>18</v>
      </c>
      <c r="M405" t="n">
        <v>115</v>
      </c>
      <c r="N405" t="n">
        <v>45.82</v>
      </c>
      <c r="O405" t="n">
        <v>26412.11</v>
      </c>
      <c r="P405" t="n">
        <v>2897.94</v>
      </c>
      <c r="Q405" t="n">
        <v>3440.92</v>
      </c>
      <c r="R405" t="n">
        <v>486.18</v>
      </c>
      <c r="S405" t="n">
        <v>300.98</v>
      </c>
      <c r="T405" t="n">
        <v>88920.45</v>
      </c>
      <c r="U405" t="n">
        <v>0.62</v>
      </c>
      <c r="V405" t="n">
        <v>0.91</v>
      </c>
      <c r="W405" t="n">
        <v>57.02</v>
      </c>
      <c r="X405" t="n">
        <v>5.27</v>
      </c>
      <c r="Y405" t="n">
        <v>0.5</v>
      </c>
      <c r="Z405" t="n">
        <v>10</v>
      </c>
    </row>
    <row r="406">
      <c r="A406" t="n">
        <v>18</v>
      </c>
      <c r="B406" t="n">
        <v>95</v>
      </c>
      <c r="C406" t="inlineStr">
        <is>
          <t xml:space="preserve">CONCLUIDO	</t>
        </is>
      </c>
      <c r="D406" t="n">
        <v>0.4423</v>
      </c>
      <c r="E406" t="n">
        <v>226.08</v>
      </c>
      <c r="F406" t="n">
        <v>219.52</v>
      </c>
      <c r="G406" t="n">
        <v>119.74</v>
      </c>
      <c r="H406" t="n">
        <v>1.58</v>
      </c>
      <c r="I406" t="n">
        <v>110</v>
      </c>
      <c r="J406" t="n">
        <v>213.87</v>
      </c>
      <c r="K406" t="n">
        <v>53.44</v>
      </c>
      <c r="L406" t="n">
        <v>19</v>
      </c>
      <c r="M406" t="n">
        <v>108</v>
      </c>
      <c r="N406" t="n">
        <v>46.44</v>
      </c>
      <c r="O406" t="n">
        <v>26611.98</v>
      </c>
      <c r="P406" t="n">
        <v>2888.64</v>
      </c>
      <c r="Q406" t="n">
        <v>3440.99</v>
      </c>
      <c r="R406" t="n">
        <v>476.31</v>
      </c>
      <c r="S406" t="n">
        <v>300.98</v>
      </c>
      <c r="T406" t="n">
        <v>84021.03</v>
      </c>
      <c r="U406" t="n">
        <v>0.63</v>
      </c>
      <c r="V406" t="n">
        <v>0.91</v>
      </c>
      <c r="W406" t="n">
        <v>57.02</v>
      </c>
      <c r="X406" t="n">
        <v>4.99</v>
      </c>
      <c r="Y406" t="n">
        <v>0.5</v>
      </c>
      <c r="Z406" t="n">
        <v>10</v>
      </c>
    </row>
    <row r="407">
      <c r="A407" t="n">
        <v>19</v>
      </c>
      <c r="B407" t="n">
        <v>95</v>
      </c>
      <c r="C407" t="inlineStr">
        <is>
          <t xml:space="preserve">CONCLUIDO	</t>
        </is>
      </c>
      <c r="D407" t="n">
        <v>0.4433</v>
      </c>
      <c r="E407" t="n">
        <v>225.59</v>
      </c>
      <c r="F407" t="n">
        <v>219.25</v>
      </c>
      <c r="G407" t="n">
        <v>126.49</v>
      </c>
      <c r="H407" t="n">
        <v>1.65</v>
      </c>
      <c r="I407" t="n">
        <v>104</v>
      </c>
      <c r="J407" t="n">
        <v>215.5</v>
      </c>
      <c r="K407" t="n">
        <v>53.44</v>
      </c>
      <c r="L407" t="n">
        <v>20</v>
      </c>
      <c r="M407" t="n">
        <v>102</v>
      </c>
      <c r="N407" t="n">
        <v>47.07</v>
      </c>
      <c r="O407" t="n">
        <v>26812.71</v>
      </c>
      <c r="P407" t="n">
        <v>2877.08</v>
      </c>
      <c r="Q407" t="n">
        <v>3441.01</v>
      </c>
      <c r="R407" t="n">
        <v>467.69</v>
      </c>
      <c r="S407" t="n">
        <v>300.98</v>
      </c>
      <c r="T407" t="n">
        <v>79743.31</v>
      </c>
      <c r="U407" t="n">
        <v>0.64</v>
      </c>
      <c r="V407" t="n">
        <v>0.91</v>
      </c>
      <c r="W407" t="n">
        <v>57</v>
      </c>
      <c r="X407" t="n">
        <v>4.72</v>
      </c>
      <c r="Y407" t="n">
        <v>0.5</v>
      </c>
      <c r="Z407" t="n">
        <v>10</v>
      </c>
    </row>
    <row r="408">
      <c r="A408" t="n">
        <v>20</v>
      </c>
      <c r="B408" t="n">
        <v>95</v>
      </c>
      <c r="C408" t="inlineStr">
        <is>
          <t xml:space="preserve">CONCLUIDO	</t>
        </is>
      </c>
      <c r="D408" t="n">
        <v>0.4442</v>
      </c>
      <c r="E408" t="n">
        <v>225.14</v>
      </c>
      <c r="F408" t="n">
        <v>218.99</v>
      </c>
      <c r="G408" t="n">
        <v>132.72</v>
      </c>
      <c r="H408" t="n">
        <v>1.72</v>
      </c>
      <c r="I408" t="n">
        <v>99</v>
      </c>
      <c r="J408" t="n">
        <v>217.14</v>
      </c>
      <c r="K408" t="n">
        <v>53.44</v>
      </c>
      <c r="L408" t="n">
        <v>21</v>
      </c>
      <c r="M408" t="n">
        <v>97</v>
      </c>
      <c r="N408" t="n">
        <v>47.7</v>
      </c>
      <c r="O408" t="n">
        <v>27014.3</v>
      </c>
      <c r="P408" t="n">
        <v>2869.85</v>
      </c>
      <c r="Q408" t="n">
        <v>3441.02</v>
      </c>
      <c r="R408" t="n">
        <v>458.59</v>
      </c>
      <c r="S408" t="n">
        <v>300.98</v>
      </c>
      <c r="T408" t="n">
        <v>75217.03</v>
      </c>
      <c r="U408" t="n">
        <v>0.66</v>
      </c>
      <c r="V408" t="n">
        <v>0.91</v>
      </c>
      <c r="W408" t="n">
        <v>57</v>
      </c>
      <c r="X408" t="n">
        <v>4.46</v>
      </c>
      <c r="Y408" t="n">
        <v>0.5</v>
      </c>
      <c r="Z408" t="n">
        <v>10</v>
      </c>
    </row>
    <row r="409">
      <c r="A409" t="n">
        <v>21</v>
      </c>
      <c r="B409" t="n">
        <v>95</v>
      </c>
      <c r="C409" t="inlineStr">
        <is>
          <t xml:space="preserve">CONCLUIDO	</t>
        </is>
      </c>
      <c r="D409" t="n">
        <v>0.4448</v>
      </c>
      <c r="E409" t="n">
        <v>224.82</v>
      </c>
      <c r="F409" t="n">
        <v>218.81</v>
      </c>
      <c r="G409" t="n">
        <v>138.2</v>
      </c>
      <c r="H409" t="n">
        <v>1.79</v>
      </c>
      <c r="I409" t="n">
        <v>95</v>
      </c>
      <c r="J409" t="n">
        <v>218.78</v>
      </c>
      <c r="K409" t="n">
        <v>53.44</v>
      </c>
      <c r="L409" t="n">
        <v>22</v>
      </c>
      <c r="M409" t="n">
        <v>93</v>
      </c>
      <c r="N409" t="n">
        <v>48.34</v>
      </c>
      <c r="O409" t="n">
        <v>27216.79</v>
      </c>
      <c r="P409" t="n">
        <v>2860.91</v>
      </c>
      <c r="Q409" t="n">
        <v>3440.92</v>
      </c>
      <c r="R409" t="n">
        <v>453.08</v>
      </c>
      <c r="S409" t="n">
        <v>300.98</v>
      </c>
      <c r="T409" t="n">
        <v>72483.97</v>
      </c>
      <c r="U409" t="n">
        <v>0.66</v>
      </c>
      <c r="V409" t="n">
        <v>0.91</v>
      </c>
      <c r="W409" t="n">
        <v>56.98</v>
      </c>
      <c r="X409" t="n">
        <v>4.29</v>
      </c>
      <c r="Y409" t="n">
        <v>0.5</v>
      </c>
      <c r="Z409" t="n">
        <v>10</v>
      </c>
    </row>
    <row r="410">
      <c r="A410" t="n">
        <v>22</v>
      </c>
      <c r="B410" t="n">
        <v>95</v>
      </c>
      <c r="C410" t="inlineStr">
        <is>
          <t xml:space="preserve">CONCLUIDO	</t>
        </is>
      </c>
      <c r="D410" t="n">
        <v>0.4456</v>
      </c>
      <c r="E410" t="n">
        <v>224.42</v>
      </c>
      <c r="F410" t="n">
        <v>218.6</v>
      </c>
      <c r="G410" t="n">
        <v>145.73</v>
      </c>
      <c r="H410" t="n">
        <v>1.85</v>
      </c>
      <c r="I410" t="n">
        <v>90</v>
      </c>
      <c r="J410" t="n">
        <v>220.43</v>
      </c>
      <c r="K410" t="n">
        <v>53.44</v>
      </c>
      <c r="L410" t="n">
        <v>23</v>
      </c>
      <c r="M410" t="n">
        <v>88</v>
      </c>
      <c r="N410" t="n">
        <v>48.99</v>
      </c>
      <c r="O410" t="n">
        <v>27420.16</v>
      </c>
      <c r="P410" t="n">
        <v>2853.43</v>
      </c>
      <c r="Q410" t="n">
        <v>3440.97</v>
      </c>
      <c r="R410" t="n">
        <v>445.78</v>
      </c>
      <c r="S410" t="n">
        <v>300.98</v>
      </c>
      <c r="T410" t="n">
        <v>68856.28</v>
      </c>
      <c r="U410" t="n">
        <v>0.68</v>
      </c>
      <c r="V410" t="n">
        <v>0.91</v>
      </c>
      <c r="W410" t="n">
        <v>56.97</v>
      </c>
      <c r="X410" t="n">
        <v>4.07</v>
      </c>
      <c r="Y410" t="n">
        <v>0.5</v>
      </c>
      <c r="Z410" t="n">
        <v>10</v>
      </c>
    </row>
    <row r="411">
      <c r="A411" t="n">
        <v>23</v>
      </c>
      <c r="B411" t="n">
        <v>95</v>
      </c>
      <c r="C411" t="inlineStr">
        <is>
          <t xml:space="preserve">CONCLUIDO	</t>
        </is>
      </c>
      <c r="D411" t="n">
        <v>0.4463</v>
      </c>
      <c r="E411" t="n">
        <v>224.07</v>
      </c>
      <c r="F411" t="n">
        <v>218.4</v>
      </c>
      <c r="G411" t="n">
        <v>152.37</v>
      </c>
      <c r="H411" t="n">
        <v>1.92</v>
      </c>
      <c r="I411" t="n">
        <v>86</v>
      </c>
      <c r="J411" t="n">
        <v>222.08</v>
      </c>
      <c r="K411" t="n">
        <v>53.44</v>
      </c>
      <c r="L411" t="n">
        <v>24</v>
      </c>
      <c r="M411" t="n">
        <v>84</v>
      </c>
      <c r="N411" t="n">
        <v>49.65</v>
      </c>
      <c r="O411" t="n">
        <v>27624.44</v>
      </c>
      <c r="P411" t="n">
        <v>2844.56</v>
      </c>
      <c r="Q411" t="n">
        <v>3440.97</v>
      </c>
      <c r="R411" t="n">
        <v>438.86</v>
      </c>
      <c r="S411" t="n">
        <v>300.98</v>
      </c>
      <c r="T411" t="n">
        <v>65419.92</v>
      </c>
      <c r="U411" t="n">
        <v>0.6899999999999999</v>
      </c>
      <c r="V411" t="n">
        <v>0.91</v>
      </c>
      <c r="W411" t="n">
        <v>56.97</v>
      </c>
      <c r="X411" t="n">
        <v>3.87</v>
      </c>
      <c r="Y411" t="n">
        <v>0.5</v>
      </c>
      <c r="Z411" t="n">
        <v>10</v>
      </c>
    </row>
    <row r="412">
      <c r="A412" t="n">
        <v>24</v>
      </c>
      <c r="B412" t="n">
        <v>95</v>
      </c>
      <c r="C412" t="inlineStr">
        <is>
          <t xml:space="preserve">CONCLUIDO	</t>
        </is>
      </c>
      <c r="D412" t="n">
        <v>0.4468</v>
      </c>
      <c r="E412" t="n">
        <v>223.81</v>
      </c>
      <c r="F412" t="n">
        <v>218.25</v>
      </c>
      <c r="G412" t="n">
        <v>157.77</v>
      </c>
      <c r="H412" t="n">
        <v>1.99</v>
      </c>
      <c r="I412" t="n">
        <v>83</v>
      </c>
      <c r="J412" t="n">
        <v>223.75</v>
      </c>
      <c r="K412" t="n">
        <v>53.44</v>
      </c>
      <c r="L412" t="n">
        <v>25</v>
      </c>
      <c r="M412" t="n">
        <v>81</v>
      </c>
      <c r="N412" t="n">
        <v>50.31</v>
      </c>
      <c r="O412" t="n">
        <v>27829.77</v>
      </c>
      <c r="P412" t="n">
        <v>2837.13</v>
      </c>
      <c r="Q412" t="n">
        <v>3440.94</v>
      </c>
      <c r="R412" t="n">
        <v>434.25</v>
      </c>
      <c r="S412" t="n">
        <v>300.98</v>
      </c>
      <c r="T412" t="n">
        <v>63127.77</v>
      </c>
      <c r="U412" t="n">
        <v>0.6899999999999999</v>
      </c>
      <c r="V412" t="n">
        <v>0.92</v>
      </c>
      <c r="W412" t="n">
        <v>56.96</v>
      </c>
      <c r="X412" t="n">
        <v>3.73</v>
      </c>
      <c r="Y412" t="n">
        <v>0.5</v>
      </c>
      <c r="Z412" t="n">
        <v>10</v>
      </c>
    </row>
    <row r="413">
      <c r="A413" t="n">
        <v>25</v>
      </c>
      <c r="B413" t="n">
        <v>95</v>
      </c>
      <c r="C413" t="inlineStr">
        <is>
          <t xml:space="preserve">CONCLUIDO	</t>
        </is>
      </c>
      <c r="D413" t="n">
        <v>0.4475</v>
      </c>
      <c r="E413" t="n">
        <v>223.47</v>
      </c>
      <c r="F413" t="n">
        <v>218.06</v>
      </c>
      <c r="G413" t="n">
        <v>165.61</v>
      </c>
      <c r="H413" t="n">
        <v>2.05</v>
      </c>
      <c r="I413" t="n">
        <v>79</v>
      </c>
      <c r="J413" t="n">
        <v>225.42</v>
      </c>
      <c r="K413" t="n">
        <v>53.44</v>
      </c>
      <c r="L413" t="n">
        <v>26</v>
      </c>
      <c r="M413" t="n">
        <v>77</v>
      </c>
      <c r="N413" t="n">
        <v>50.98</v>
      </c>
      <c r="O413" t="n">
        <v>28035.92</v>
      </c>
      <c r="P413" t="n">
        <v>2829.12</v>
      </c>
      <c r="Q413" t="n">
        <v>3440.96</v>
      </c>
      <c r="R413" t="n">
        <v>427.79</v>
      </c>
      <c r="S413" t="n">
        <v>300.98</v>
      </c>
      <c r="T413" t="n">
        <v>59919.3</v>
      </c>
      <c r="U413" t="n">
        <v>0.7</v>
      </c>
      <c r="V413" t="n">
        <v>0.92</v>
      </c>
      <c r="W413" t="n">
        <v>56.95</v>
      </c>
      <c r="X413" t="n">
        <v>3.53</v>
      </c>
      <c r="Y413" t="n">
        <v>0.5</v>
      </c>
      <c r="Z413" t="n">
        <v>10</v>
      </c>
    </row>
    <row r="414">
      <c r="A414" t="n">
        <v>26</v>
      </c>
      <c r="B414" t="n">
        <v>95</v>
      </c>
      <c r="C414" t="inlineStr">
        <is>
          <t xml:space="preserve">CONCLUIDO	</t>
        </is>
      </c>
      <c r="D414" t="n">
        <v>0.448</v>
      </c>
      <c r="E414" t="n">
        <v>223.24</v>
      </c>
      <c r="F414" t="n">
        <v>217.94</v>
      </c>
      <c r="G414" t="n">
        <v>172.06</v>
      </c>
      <c r="H414" t="n">
        <v>2.11</v>
      </c>
      <c r="I414" t="n">
        <v>76</v>
      </c>
      <c r="J414" t="n">
        <v>227.1</v>
      </c>
      <c r="K414" t="n">
        <v>53.44</v>
      </c>
      <c r="L414" t="n">
        <v>27</v>
      </c>
      <c r="M414" t="n">
        <v>74</v>
      </c>
      <c r="N414" t="n">
        <v>51.66</v>
      </c>
      <c r="O414" t="n">
        <v>28243</v>
      </c>
      <c r="P414" t="n">
        <v>2823.05</v>
      </c>
      <c r="Q414" t="n">
        <v>3440.96</v>
      </c>
      <c r="R414" t="n">
        <v>423.28</v>
      </c>
      <c r="S414" t="n">
        <v>300.98</v>
      </c>
      <c r="T414" t="n">
        <v>57676.19</v>
      </c>
      <c r="U414" t="n">
        <v>0.71</v>
      </c>
      <c r="V414" t="n">
        <v>0.92</v>
      </c>
      <c r="W414" t="n">
        <v>56.96</v>
      </c>
      <c r="X414" t="n">
        <v>3.41</v>
      </c>
      <c r="Y414" t="n">
        <v>0.5</v>
      </c>
      <c r="Z414" t="n">
        <v>10</v>
      </c>
    </row>
    <row r="415">
      <c r="A415" t="n">
        <v>27</v>
      </c>
      <c r="B415" t="n">
        <v>95</v>
      </c>
      <c r="C415" t="inlineStr">
        <is>
          <t xml:space="preserve">CONCLUIDO	</t>
        </is>
      </c>
      <c r="D415" t="n">
        <v>0.4484</v>
      </c>
      <c r="E415" t="n">
        <v>223</v>
      </c>
      <c r="F415" t="n">
        <v>217.81</v>
      </c>
      <c r="G415" t="n">
        <v>179.02</v>
      </c>
      <c r="H415" t="n">
        <v>2.18</v>
      </c>
      <c r="I415" t="n">
        <v>73</v>
      </c>
      <c r="J415" t="n">
        <v>228.79</v>
      </c>
      <c r="K415" t="n">
        <v>53.44</v>
      </c>
      <c r="L415" t="n">
        <v>28</v>
      </c>
      <c r="M415" t="n">
        <v>71</v>
      </c>
      <c r="N415" t="n">
        <v>52.35</v>
      </c>
      <c r="O415" t="n">
        <v>28451.04</v>
      </c>
      <c r="P415" t="n">
        <v>2814.8</v>
      </c>
      <c r="Q415" t="n">
        <v>3440.89</v>
      </c>
      <c r="R415" t="n">
        <v>419.48</v>
      </c>
      <c r="S415" t="n">
        <v>300.98</v>
      </c>
      <c r="T415" t="n">
        <v>55795.02</v>
      </c>
      <c r="U415" t="n">
        <v>0.72</v>
      </c>
      <c r="V415" t="n">
        <v>0.92</v>
      </c>
      <c r="W415" t="n">
        <v>56.94</v>
      </c>
      <c r="X415" t="n">
        <v>3.29</v>
      </c>
      <c r="Y415" t="n">
        <v>0.5</v>
      </c>
      <c r="Z415" t="n">
        <v>10</v>
      </c>
    </row>
    <row r="416">
      <c r="A416" t="n">
        <v>28</v>
      </c>
      <c r="B416" t="n">
        <v>95</v>
      </c>
      <c r="C416" t="inlineStr">
        <is>
          <t xml:space="preserve">CONCLUIDO	</t>
        </is>
      </c>
      <c r="D416" t="n">
        <v>0.4487</v>
      </c>
      <c r="E416" t="n">
        <v>222.86</v>
      </c>
      <c r="F416" t="n">
        <v>217.75</v>
      </c>
      <c r="G416" t="n">
        <v>184.01</v>
      </c>
      <c r="H416" t="n">
        <v>2.24</v>
      </c>
      <c r="I416" t="n">
        <v>71</v>
      </c>
      <c r="J416" t="n">
        <v>230.48</v>
      </c>
      <c r="K416" t="n">
        <v>53.44</v>
      </c>
      <c r="L416" t="n">
        <v>29</v>
      </c>
      <c r="M416" t="n">
        <v>69</v>
      </c>
      <c r="N416" t="n">
        <v>53.05</v>
      </c>
      <c r="O416" t="n">
        <v>28660.06</v>
      </c>
      <c r="P416" t="n">
        <v>2808.15</v>
      </c>
      <c r="Q416" t="n">
        <v>3440.94</v>
      </c>
      <c r="R416" t="n">
        <v>417.12</v>
      </c>
      <c r="S416" t="n">
        <v>300.98</v>
      </c>
      <c r="T416" t="n">
        <v>54624.66</v>
      </c>
      <c r="U416" t="n">
        <v>0.72</v>
      </c>
      <c r="V416" t="n">
        <v>0.92</v>
      </c>
      <c r="W416" t="n">
        <v>56.94</v>
      </c>
      <c r="X416" t="n">
        <v>3.22</v>
      </c>
      <c r="Y416" t="n">
        <v>0.5</v>
      </c>
      <c r="Z416" t="n">
        <v>10</v>
      </c>
    </row>
    <row r="417">
      <c r="A417" t="n">
        <v>29</v>
      </c>
      <c r="B417" t="n">
        <v>95</v>
      </c>
      <c r="C417" t="inlineStr">
        <is>
          <t xml:space="preserve">CONCLUIDO	</t>
        </is>
      </c>
      <c r="D417" t="n">
        <v>0.4493</v>
      </c>
      <c r="E417" t="n">
        <v>222.59</v>
      </c>
      <c r="F417" t="n">
        <v>217.59</v>
      </c>
      <c r="G417" t="n">
        <v>191.99</v>
      </c>
      <c r="H417" t="n">
        <v>2.3</v>
      </c>
      <c r="I417" t="n">
        <v>68</v>
      </c>
      <c r="J417" t="n">
        <v>232.18</v>
      </c>
      <c r="K417" t="n">
        <v>53.44</v>
      </c>
      <c r="L417" t="n">
        <v>30</v>
      </c>
      <c r="M417" t="n">
        <v>66</v>
      </c>
      <c r="N417" t="n">
        <v>53.75</v>
      </c>
      <c r="O417" t="n">
        <v>28870.05</v>
      </c>
      <c r="P417" t="n">
        <v>2801.24</v>
      </c>
      <c r="Q417" t="n">
        <v>3440.91</v>
      </c>
      <c r="R417" t="n">
        <v>411.64</v>
      </c>
      <c r="S417" t="n">
        <v>300.98</v>
      </c>
      <c r="T417" t="n">
        <v>51899.44</v>
      </c>
      <c r="U417" t="n">
        <v>0.73</v>
      </c>
      <c r="V417" t="n">
        <v>0.92</v>
      </c>
      <c r="W417" t="n">
        <v>56.94</v>
      </c>
      <c r="X417" t="n">
        <v>3.06</v>
      </c>
      <c r="Y417" t="n">
        <v>0.5</v>
      </c>
      <c r="Z417" t="n">
        <v>10</v>
      </c>
    </row>
    <row r="418">
      <c r="A418" t="n">
        <v>30</v>
      </c>
      <c r="B418" t="n">
        <v>95</v>
      </c>
      <c r="C418" t="inlineStr">
        <is>
          <t xml:space="preserve">CONCLUIDO	</t>
        </is>
      </c>
      <c r="D418" t="n">
        <v>0.4496</v>
      </c>
      <c r="E418" t="n">
        <v>222.41</v>
      </c>
      <c r="F418" t="n">
        <v>217.48</v>
      </c>
      <c r="G418" t="n">
        <v>197.71</v>
      </c>
      <c r="H418" t="n">
        <v>2.36</v>
      </c>
      <c r="I418" t="n">
        <v>66</v>
      </c>
      <c r="J418" t="n">
        <v>233.89</v>
      </c>
      <c r="K418" t="n">
        <v>53.44</v>
      </c>
      <c r="L418" t="n">
        <v>31</v>
      </c>
      <c r="M418" t="n">
        <v>64</v>
      </c>
      <c r="N418" t="n">
        <v>54.46</v>
      </c>
      <c r="O418" t="n">
        <v>29081.05</v>
      </c>
      <c r="P418" t="n">
        <v>2796.68</v>
      </c>
      <c r="Q418" t="n">
        <v>3440.91</v>
      </c>
      <c r="R418" t="n">
        <v>408.05</v>
      </c>
      <c r="S418" t="n">
        <v>300.98</v>
      </c>
      <c r="T418" t="n">
        <v>50114.81</v>
      </c>
      <c r="U418" t="n">
        <v>0.74</v>
      </c>
      <c r="V418" t="n">
        <v>0.92</v>
      </c>
      <c r="W418" t="n">
        <v>56.93</v>
      </c>
      <c r="X418" t="n">
        <v>2.96</v>
      </c>
      <c r="Y418" t="n">
        <v>0.5</v>
      </c>
      <c r="Z418" t="n">
        <v>10</v>
      </c>
    </row>
    <row r="419">
      <c r="A419" t="n">
        <v>31</v>
      </c>
      <c r="B419" t="n">
        <v>95</v>
      </c>
      <c r="C419" t="inlineStr">
        <is>
          <t xml:space="preserve">CONCLUIDO	</t>
        </is>
      </c>
      <c r="D419" t="n">
        <v>0.4499</v>
      </c>
      <c r="E419" t="n">
        <v>222.28</v>
      </c>
      <c r="F419" t="n">
        <v>217.43</v>
      </c>
      <c r="G419" t="n">
        <v>203.84</v>
      </c>
      <c r="H419" t="n">
        <v>2.41</v>
      </c>
      <c r="I419" t="n">
        <v>64</v>
      </c>
      <c r="J419" t="n">
        <v>235.61</v>
      </c>
      <c r="K419" t="n">
        <v>53.44</v>
      </c>
      <c r="L419" t="n">
        <v>32</v>
      </c>
      <c r="M419" t="n">
        <v>62</v>
      </c>
      <c r="N419" t="n">
        <v>55.18</v>
      </c>
      <c r="O419" t="n">
        <v>29293.06</v>
      </c>
      <c r="P419" t="n">
        <v>2793.6</v>
      </c>
      <c r="Q419" t="n">
        <v>3440.9</v>
      </c>
      <c r="R419" t="n">
        <v>406.42</v>
      </c>
      <c r="S419" t="n">
        <v>300.98</v>
      </c>
      <c r="T419" t="n">
        <v>49308.87</v>
      </c>
      <c r="U419" t="n">
        <v>0.74</v>
      </c>
      <c r="V419" t="n">
        <v>0.92</v>
      </c>
      <c r="W419" t="n">
        <v>56.93</v>
      </c>
      <c r="X419" t="n">
        <v>2.9</v>
      </c>
      <c r="Y419" t="n">
        <v>0.5</v>
      </c>
      <c r="Z419" t="n">
        <v>10</v>
      </c>
    </row>
    <row r="420">
      <c r="A420" t="n">
        <v>32</v>
      </c>
      <c r="B420" t="n">
        <v>95</v>
      </c>
      <c r="C420" t="inlineStr">
        <is>
          <t xml:space="preserve">CONCLUIDO	</t>
        </is>
      </c>
      <c r="D420" t="n">
        <v>0.4503</v>
      </c>
      <c r="E420" t="n">
        <v>222.07</v>
      </c>
      <c r="F420" t="n">
        <v>217.29</v>
      </c>
      <c r="G420" t="n">
        <v>210.28</v>
      </c>
      <c r="H420" t="n">
        <v>2.47</v>
      </c>
      <c r="I420" t="n">
        <v>62</v>
      </c>
      <c r="J420" t="n">
        <v>237.34</v>
      </c>
      <c r="K420" t="n">
        <v>53.44</v>
      </c>
      <c r="L420" t="n">
        <v>33</v>
      </c>
      <c r="M420" t="n">
        <v>60</v>
      </c>
      <c r="N420" t="n">
        <v>55.91</v>
      </c>
      <c r="O420" t="n">
        <v>29506.09</v>
      </c>
      <c r="P420" t="n">
        <v>2783.2</v>
      </c>
      <c r="Q420" t="n">
        <v>3440.91</v>
      </c>
      <c r="R420" t="n">
        <v>402</v>
      </c>
      <c r="S420" t="n">
        <v>300.98</v>
      </c>
      <c r="T420" t="n">
        <v>47105.28</v>
      </c>
      <c r="U420" t="n">
        <v>0.75</v>
      </c>
      <c r="V420" t="n">
        <v>0.92</v>
      </c>
      <c r="W420" t="n">
        <v>56.92</v>
      </c>
      <c r="X420" t="n">
        <v>2.77</v>
      </c>
      <c r="Y420" t="n">
        <v>0.5</v>
      </c>
      <c r="Z420" t="n">
        <v>10</v>
      </c>
    </row>
    <row r="421">
      <c r="A421" t="n">
        <v>33</v>
      </c>
      <c r="B421" t="n">
        <v>95</v>
      </c>
      <c r="C421" t="inlineStr">
        <is>
          <t xml:space="preserve">CONCLUIDO	</t>
        </is>
      </c>
      <c r="D421" t="n">
        <v>0.4506</v>
      </c>
      <c r="E421" t="n">
        <v>221.93</v>
      </c>
      <c r="F421" t="n">
        <v>217.22</v>
      </c>
      <c r="G421" t="n">
        <v>217.22</v>
      </c>
      <c r="H421" t="n">
        <v>2.53</v>
      </c>
      <c r="I421" t="n">
        <v>60</v>
      </c>
      <c r="J421" t="n">
        <v>239.08</v>
      </c>
      <c r="K421" t="n">
        <v>53.44</v>
      </c>
      <c r="L421" t="n">
        <v>34</v>
      </c>
      <c r="M421" t="n">
        <v>58</v>
      </c>
      <c r="N421" t="n">
        <v>56.64</v>
      </c>
      <c r="O421" t="n">
        <v>29720.17</v>
      </c>
      <c r="P421" t="n">
        <v>2776.75</v>
      </c>
      <c r="Q421" t="n">
        <v>3440.92</v>
      </c>
      <c r="R421" t="n">
        <v>399.32</v>
      </c>
      <c r="S421" t="n">
        <v>300.98</v>
      </c>
      <c r="T421" t="n">
        <v>45775.3</v>
      </c>
      <c r="U421" t="n">
        <v>0.75</v>
      </c>
      <c r="V421" t="n">
        <v>0.92</v>
      </c>
      <c r="W421" t="n">
        <v>56.92</v>
      </c>
      <c r="X421" t="n">
        <v>2.7</v>
      </c>
      <c r="Y421" t="n">
        <v>0.5</v>
      </c>
      <c r="Z421" t="n">
        <v>10</v>
      </c>
    </row>
    <row r="422">
      <c r="A422" t="n">
        <v>34</v>
      </c>
      <c r="B422" t="n">
        <v>95</v>
      </c>
      <c r="C422" t="inlineStr">
        <is>
          <t xml:space="preserve">CONCLUIDO	</t>
        </is>
      </c>
      <c r="D422" t="n">
        <v>0.451</v>
      </c>
      <c r="E422" t="n">
        <v>221.75</v>
      </c>
      <c r="F422" t="n">
        <v>217.13</v>
      </c>
      <c r="G422" t="n">
        <v>224.61</v>
      </c>
      <c r="H422" t="n">
        <v>2.58</v>
      </c>
      <c r="I422" t="n">
        <v>58</v>
      </c>
      <c r="J422" t="n">
        <v>240.82</v>
      </c>
      <c r="K422" t="n">
        <v>53.44</v>
      </c>
      <c r="L422" t="n">
        <v>35</v>
      </c>
      <c r="M422" t="n">
        <v>56</v>
      </c>
      <c r="N422" t="n">
        <v>57.39</v>
      </c>
      <c r="O422" t="n">
        <v>29935.43</v>
      </c>
      <c r="P422" t="n">
        <v>2773.94</v>
      </c>
      <c r="Q422" t="n">
        <v>3440.9</v>
      </c>
      <c r="R422" t="n">
        <v>396.45</v>
      </c>
      <c r="S422" t="n">
        <v>300.98</v>
      </c>
      <c r="T422" t="n">
        <v>44351.56</v>
      </c>
      <c r="U422" t="n">
        <v>0.76</v>
      </c>
      <c r="V422" t="n">
        <v>0.92</v>
      </c>
      <c r="W422" t="n">
        <v>56.91</v>
      </c>
      <c r="X422" t="n">
        <v>2.6</v>
      </c>
      <c r="Y422" t="n">
        <v>0.5</v>
      </c>
      <c r="Z422" t="n">
        <v>10</v>
      </c>
    </row>
    <row r="423">
      <c r="A423" t="n">
        <v>35</v>
      </c>
      <c r="B423" t="n">
        <v>95</v>
      </c>
      <c r="C423" t="inlineStr">
        <is>
          <t xml:space="preserve">CONCLUIDO	</t>
        </is>
      </c>
      <c r="D423" t="n">
        <v>0.4513</v>
      </c>
      <c r="E423" t="n">
        <v>221.58</v>
      </c>
      <c r="F423" t="n">
        <v>217.03</v>
      </c>
      <c r="G423" t="n">
        <v>232.53</v>
      </c>
      <c r="H423" t="n">
        <v>2.64</v>
      </c>
      <c r="I423" t="n">
        <v>56</v>
      </c>
      <c r="J423" t="n">
        <v>242.57</v>
      </c>
      <c r="K423" t="n">
        <v>53.44</v>
      </c>
      <c r="L423" t="n">
        <v>36</v>
      </c>
      <c r="M423" t="n">
        <v>54</v>
      </c>
      <c r="N423" t="n">
        <v>58.14</v>
      </c>
      <c r="O423" t="n">
        <v>30151.65</v>
      </c>
      <c r="P423" t="n">
        <v>2764.62</v>
      </c>
      <c r="Q423" t="n">
        <v>3440.94</v>
      </c>
      <c r="R423" t="n">
        <v>392.69</v>
      </c>
      <c r="S423" t="n">
        <v>300.98</v>
      </c>
      <c r="T423" t="n">
        <v>42480.95</v>
      </c>
      <c r="U423" t="n">
        <v>0.77</v>
      </c>
      <c r="V423" t="n">
        <v>0.92</v>
      </c>
      <c r="W423" t="n">
        <v>56.92</v>
      </c>
      <c r="X423" t="n">
        <v>2.5</v>
      </c>
      <c r="Y423" t="n">
        <v>0.5</v>
      </c>
      <c r="Z423" t="n">
        <v>10</v>
      </c>
    </row>
    <row r="424">
      <c r="A424" t="n">
        <v>36</v>
      </c>
      <c r="B424" t="n">
        <v>95</v>
      </c>
      <c r="C424" t="inlineStr">
        <is>
          <t xml:space="preserve">CONCLUIDO	</t>
        </is>
      </c>
      <c r="D424" t="n">
        <v>0.4515</v>
      </c>
      <c r="E424" t="n">
        <v>221.49</v>
      </c>
      <c r="F424" t="n">
        <v>216.97</v>
      </c>
      <c r="G424" t="n">
        <v>236.7</v>
      </c>
      <c r="H424" t="n">
        <v>2.69</v>
      </c>
      <c r="I424" t="n">
        <v>55</v>
      </c>
      <c r="J424" t="n">
        <v>244.34</v>
      </c>
      <c r="K424" t="n">
        <v>53.44</v>
      </c>
      <c r="L424" t="n">
        <v>37</v>
      </c>
      <c r="M424" t="n">
        <v>53</v>
      </c>
      <c r="N424" t="n">
        <v>58.9</v>
      </c>
      <c r="O424" t="n">
        <v>30368.96</v>
      </c>
      <c r="P424" t="n">
        <v>2762.57</v>
      </c>
      <c r="Q424" t="n">
        <v>3440.9</v>
      </c>
      <c r="R424" t="n">
        <v>390.97</v>
      </c>
      <c r="S424" t="n">
        <v>300.98</v>
      </c>
      <c r="T424" t="n">
        <v>41628.38</v>
      </c>
      <c r="U424" t="n">
        <v>0.77</v>
      </c>
      <c r="V424" t="n">
        <v>0.92</v>
      </c>
      <c r="W424" t="n">
        <v>56.91</v>
      </c>
      <c r="X424" t="n">
        <v>2.45</v>
      </c>
      <c r="Y424" t="n">
        <v>0.5</v>
      </c>
      <c r="Z424" t="n">
        <v>10</v>
      </c>
    </row>
    <row r="425">
      <c r="A425" t="n">
        <v>37</v>
      </c>
      <c r="B425" t="n">
        <v>95</v>
      </c>
      <c r="C425" t="inlineStr">
        <is>
          <t xml:space="preserve">CONCLUIDO	</t>
        </is>
      </c>
      <c r="D425" t="n">
        <v>0.4519</v>
      </c>
      <c r="E425" t="n">
        <v>221.3</v>
      </c>
      <c r="F425" t="n">
        <v>216.86</v>
      </c>
      <c r="G425" t="n">
        <v>245.5</v>
      </c>
      <c r="H425" t="n">
        <v>2.75</v>
      </c>
      <c r="I425" t="n">
        <v>53</v>
      </c>
      <c r="J425" t="n">
        <v>246.11</v>
      </c>
      <c r="K425" t="n">
        <v>53.44</v>
      </c>
      <c r="L425" t="n">
        <v>38</v>
      </c>
      <c r="M425" t="n">
        <v>51</v>
      </c>
      <c r="N425" t="n">
        <v>59.67</v>
      </c>
      <c r="O425" t="n">
        <v>30587.38</v>
      </c>
      <c r="P425" t="n">
        <v>2752.78</v>
      </c>
      <c r="Q425" t="n">
        <v>3440.93</v>
      </c>
      <c r="R425" t="n">
        <v>387.09</v>
      </c>
      <c r="S425" t="n">
        <v>300.98</v>
      </c>
      <c r="T425" t="n">
        <v>39698.9</v>
      </c>
      <c r="U425" t="n">
        <v>0.78</v>
      </c>
      <c r="V425" t="n">
        <v>0.92</v>
      </c>
      <c r="W425" t="n">
        <v>56.91</v>
      </c>
      <c r="X425" t="n">
        <v>2.34</v>
      </c>
      <c r="Y425" t="n">
        <v>0.5</v>
      </c>
      <c r="Z425" t="n">
        <v>10</v>
      </c>
    </row>
    <row r="426">
      <c r="A426" t="n">
        <v>38</v>
      </c>
      <c r="B426" t="n">
        <v>95</v>
      </c>
      <c r="C426" t="inlineStr">
        <is>
          <t xml:space="preserve">CONCLUIDO	</t>
        </is>
      </c>
      <c r="D426" t="n">
        <v>0.452</v>
      </c>
      <c r="E426" t="n">
        <v>221.26</v>
      </c>
      <c r="F426" t="n">
        <v>216.85</v>
      </c>
      <c r="G426" t="n">
        <v>250.21</v>
      </c>
      <c r="H426" t="n">
        <v>2.8</v>
      </c>
      <c r="I426" t="n">
        <v>52</v>
      </c>
      <c r="J426" t="n">
        <v>247.89</v>
      </c>
      <c r="K426" t="n">
        <v>53.44</v>
      </c>
      <c r="L426" t="n">
        <v>39</v>
      </c>
      <c r="M426" t="n">
        <v>50</v>
      </c>
      <c r="N426" t="n">
        <v>60.45</v>
      </c>
      <c r="O426" t="n">
        <v>30806.92</v>
      </c>
      <c r="P426" t="n">
        <v>2748.45</v>
      </c>
      <c r="Q426" t="n">
        <v>3440.9</v>
      </c>
      <c r="R426" t="n">
        <v>386.67</v>
      </c>
      <c r="S426" t="n">
        <v>300.98</v>
      </c>
      <c r="T426" t="n">
        <v>39491.53</v>
      </c>
      <c r="U426" t="n">
        <v>0.78</v>
      </c>
      <c r="V426" t="n">
        <v>0.92</v>
      </c>
      <c r="W426" t="n">
        <v>56.91</v>
      </c>
      <c r="X426" t="n">
        <v>2.33</v>
      </c>
      <c r="Y426" t="n">
        <v>0.5</v>
      </c>
      <c r="Z426" t="n">
        <v>10</v>
      </c>
    </row>
    <row r="427">
      <c r="A427" t="n">
        <v>39</v>
      </c>
      <c r="B427" t="n">
        <v>95</v>
      </c>
      <c r="C427" t="inlineStr">
        <is>
          <t xml:space="preserve">CONCLUIDO	</t>
        </is>
      </c>
      <c r="D427" t="n">
        <v>0.4521</v>
      </c>
      <c r="E427" t="n">
        <v>221.18</v>
      </c>
      <c r="F427" t="n">
        <v>216.81</v>
      </c>
      <c r="G427" t="n">
        <v>255.07</v>
      </c>
      <c r="H427" t="n">
        <v>2.85</v>
      </c>
      <c r="I427" t="n">
        <v>51</v>
      </c>
      <c r="J427" t="n">
        <v>249.68</v>
      </c>
      <c r="K427" t="n">
        <v>53.44</v>
      </c>
      <c r="L427" t="n">
        <v>40</v>
      </c>
      <c r="M427" t="n">
        <v>49</v>
      </c>
      <c r="N427" t="n">
        <v>61.24</v>
      </c>
      <c r="O427" t="n">
        <v>31027.6</v>
      </c>
      <c r="P427" t="n">
        <v>2741.19</v>
      </c>
      <c r="Q427" t="n">
        <v>3440.91</v>
      </c>
      <c r="R427" t="n">
        <v>385.48</v>
      </c>
      <c r="S427" t="n">
        <v>300.98</v>
      </c>
      <c r="T427" t="n">
        <v>38905.11</v>
      </c>
      <c r="U427" t="n">
        <v>0.78</v>
      </c>
      <c r="V427" t="n">
        <v>0.92</v>
      </c>
      <c r="W427" t="n">
        <v>56.91</v>
      </c>
      <c r="X427" t="n">
        <v>2.28</v>
      </c>
      <c r="Y427" t="n">
        <v>0.5</v>
      </c>
      <c r="Z427" t="n">
        <v>10</v>
      </c>
    </row>
    <row r="428">
      <c r="A428" t="n">
        <v>0</v>
      </c>
      <c r="B428" t="n">
        <v>55</v>
      </c>
      <c r="C428" t="inlineStr">
        <is>
          <t xml:space="preserve">CONCLUIDO	</t>
        </is>
      </c>
      <c r="D428" t="n">
        <v>0.2539</v>
      </c>
      <c r="E428" t="n">
        <v>393.88</v>
      </c>
      <c r="F428" t="n">
        <v>333.29</v>
      </c>
      <c r="G428" t="n">
        <v>8.17</v>
      </c>
      <c r="H428" t="n">
        <v>0.15</v>
      </c>
      <c r="I428" t="n">
        <v>2449</v>
      </c>
      <c r="J428" t="n">
        <v>116.05</v>
      </c>
      <c r="K428" t="n">
        <v>43.4</v>
      </c>
      <c r="L428" t="n">
        <v>1</v>
      </c>
      <c r="M428" t="n">
        <v>2447</v>
      </c>
      <c r="N428" t="n">
        <v>16.65</v>
      </c>
      <c r="O428" t="n">
        <v>14546.17</v>
      </c>
      <c r="P428" t="n">
        <v>3354.3</v>
      </c>
      <c r="Q428" t="n">
        <v>3444.13</v>
      </c>
      <c r="R428" t="n">
        <v>4334.7</v>
      </c>
      <c r="S428" t="n">
        <v>300.98</v>
      </c>
      <c r="T428" t="n">
        <v>2001520.4</v>
      </c>
      <c r="U428" t="n">
        <v>0.07000000000000001</v>
      </c>
      <c r="V428" t="n">
        <v>0.6</v>
      </c>
      <c r="W428" t="n">
        <v>60.9</v>
      </c>
      <c r="X428" t="n">
        <v>118.64</v>
      </c>
      <c r="Y428" t="n">
        <v>0.5</v>
      </c>
      <c r="Z428" t="n">
        <v>10</v>
      </c>
    </row>
    <row r="429">
      <c r="A429" t="n">
        <v>1</v>
      </c>
      <c r="B429" t="n">
        <v>55</v>
      </c>
      <c r="C429" t="inlineStr">
        <is>
          <t xml:space="preserve">CONCLUIDO	</t>
        </is>
      </c>
      <c r="D429" t="n">
        <v>0.354</v>
      </c>
      <c r="E429" t="n">
        <v>282.48</v>
      </c>
      <c r="F429" t="n">
        <v>258.08</v>
      </c>
      <c r="G429" t="n">
        <v>16.58</v>
      </c>
      <c r="H429" t="n">
        <v>0.3</v>
      </c>
      <c r="I429" t="n">
        <v>934</v>
      </c>
      <c r="J429" t="n">
        <v>117.34</v>
      </c>
      <c r="K429" t="n">
        <v>43.4</v>
      </c>
      <c r="L429" t="n">
        <v>2</v>
      </c>
      <c r="M429" t="n">
        <v>932</v>
      </c>
      <c r="N429" t="n">
        <v>16.94</v>
      </c>
      <c r="O429" t="n">
        <v>14705.49</v>
      </c>
      <c r="P429" t="n">
        <v>2584.1</v>
      </c>
      <c r="Q429" t="n">
        <v>3442.24</v>
      </c>
      <c r="R429" t="n">
        <v>1782.4</v>
      </c>
      <c r="S429" t="n">
        <v>300.98</v>
      </c>
      <c r="T429" t="n">
        <v>732946.1800000001</v>
      </c>
      <c r="U429" t="n">
        <v>0.17</v>
      </c>
      <c r="V429" t="n">
        <v>0.77</v>
      </c>
      <c r="W429" t="n">
        <v>58.35</v>
      </c>
      <c r="X429" t="n">
        <v>43.51</v>
      </c>
      <c r="Y429" t="n">
        <v>0.5</v>
      </c>
      <c r="Z429" t="n">
        <v>10</v>
      </c>
    </row>
    <row r="430">
      <c r="A430" t="n">
        <v>2</v>
      </c>
      <c r="B430" t="n">
        <v>55</v>
      </c>
      <c r="C430" t="inlineStr">
        <is>
          <t xml:space="preserve">CONCLUIDO	</t>
        </is>
      </c>
      <c r="D430" t="n">
        <v>0.3892</v>
      </c>
      <c r="E430" t="n">
        <v>256.95</v>
      </c>
      <c r="F430" t="n">
        <v>241.11</v>
      </c>
      <c r="G430" t="n">
        <v>25.12</v>
      </c>
      <c r="H430" t="n">
        <v>0.45</v>
      </c>
      <c r="I430" t="n">
        <v>576</v>
      </c>
      <c r="J430" t="n">
        <v>118.63</v>
      </c>
      <c r="K430" t="n">
        <v>43.4</v>
      </c>
      <c r="L430" t="n">
        <v>3</v>
      </c>
      <c r="M430" t="n">
        <v>574</v>
      </c>
      <c r="N430" t="n">
        <v>17.23</v>
      </c>
      <c r="O430" t="n">
        <v>14865.24</v>
      </c>
      <c r="P430" t="n">
        <v>2397.59</v>
      </c>
      <c r="Q430" t="n">
        <v>3441.54</v>
      </c>
      <c r="R430" t="n">
        <v>1206.27</v>
      </c>
      <c r="S430" t="n">
        <v>300.98</v>
      </c>
      <c r="T430" t="n">
        <v>446670.71</v>
      </c>
      <c r="U430" t="n">
        <v>0.25</v>
      </c>
      <c r="V430" t="n">
        <v>0.83</v>
      </c>
      <c r="W430" t="n">
        <v>57.79</v>
      </c>
      <c r="X430" t="n">
        <v>26.55</v>
      </c>
      <c r="Y430" t="n">
        <v>0.5</v>
      </c>
      <c r="Z430" t="n">
        <v>10</v>
      </c>
    </row>
    <row r="431">
      <c r="A431" t="n">
        <v>3</v>
      </c>
      <c r="B431" t="n">
        <v>55</v>
      </c>
      <c r="C431" t="inlineStr">
        <is>
          <t xml:space="preserve">CONCLUIDO	</t>
        </is>
      </c>
      <c r="D431" t="n">
        <v>0.4072</v>
      </c>
      <c r="E431" t="n">
        <v>245.6</v>
      </c>
      <c r="F431" t="n">
        <v>233.6</v>
      </c>
      <c r="G431" t="n">
        <v>33.77</v>
      </c>
      <c r="H431" t="n">
        <v>0.59</v>
      </c>
      <c r="I431" t="n">
        <v>415</v>
      </c>
      <c r="J431" t="n">
        <v>119.93</v>
      </c>
      <c r="K431" t="n">
        <v>43.4</v>
      </c>
      <c r="L431" t="n">
        <v>4</v>
      </c>
      <c r="M431" t="n">
        <v>413</v>
      </c>
      <c r="N431" t="n">
        <v>17.53</v>
      </c>
      <c r="O431" t="n">
        <v>15025.44</v>
      </c>
      <c r="P431" t="n">
        <v>2306.1</v>
      </c>
      <c r="Q431" t="n">
        <v>3441.36</v>
      </c>
      <c r="R431" t="n">
        <v>952.96</v>
      </c>
      <c r="S431" t="n">
        <v>300.98</v>
      </c>
      <c r="T431" t="n">
        <v>320824.32</v>
      </c>
      <c r="U431" t="n">
        <v>0.32</v>
      </c>
      <c r="V431" t="n">
        <v>0.86</v>
      </c>
      <c r="W431" t="n">
        <v>57.51</v>
      </c>
      <c r="X431" t="n">
        <v>19.05</v>
      </c>
      <c r="Y431" t="n">
        <v>0.5</v>
      </c>
      <c r="Z431" t="n">
        <v>10</v>
      </c>
    </row>
    <row r="432">
      <c r="A432" t="n">
        <v>4</v>
      </c>
      <c r="B432" t="n">
        <v>55</v>
      </c>
      <c r="C432" t="inlineStr">
        <is>
          <t xml:space="preserve">CONCLUIDO	</t>
        </is>
      </c>
      <c r="D432" t="n">
        <v>0.418</v>
      </c>
      <c r="E432" t="n">
        <v>239.22</v>
      </c>
      <c r="F432" t="n">
        <v>229.39</v>
      </c>
      <c r="G432" t="n">
        <v>42.48</v>
      </c>
      <c r="H432" t="n">
        <v>0.73</v>
      </c>
      <c r="I432" t="n">
        <v>324</v>
      </c>
      <c r="J432" t="n">
        <v>121.23</v>
      </c>
      <c r="K432" t="n">
        <v>43.4</v>
      </c>
      <c r="L432" t="n">
        <v>5</v>
      </c>
      <c r="M432" t="n">
        <v>322</v>
      </c>
      <c r="N432" t="n">
        <v>17.83</v>
      </c>
      <c r="O432" t="n">
        <v>15186.08</v>
      </c>
      <c r="P432" t="n">
        <v>2247.63</v>
      </c>
      <c r="Q432" t="n">
        <v>3441.27</v>
      </c>
      <c r="R432" t="n">
        <v>810.8</v>
      </c>
      <c r="S432" t="n">
        <v>300.98</v>
      </c>
      <c r="T432" t="n">
        <v>250196.34</v>
      </c>
      <c r="U432" t="n">
        <v>0.37</v>
      </c>
      <c r="V432" t="n">
        <v>0.87</v>
      </c>
      <c r="W432" t="n">
        <v>57.36</v>
      </c>
      <c r="X432" t="n">
        <v>14.85</v>
      </c>
      <c r="Y432" t="n">
        <v>0.5</v>
      </c>
      <c r="Z432" t="n">
        <v>10</v>
      </c>
    </row>
    <row r="433">
      <c r="A433" t="n">
        <v>5</v>
      </c>
      <c r="B433" t="n">
        <v>55</v>
      </c>
      <c r="C433" t="inlineStr">
        <is>
          <t xml:space="preserve">CONCLUIDO	</t>
        </is>
      </c>
      <c r="D433" t="n">
        <v>0.4255</v>
      </c>
      <c r="E433" t="n">
        <v>235.04</v>
      </c>
      <c r="F433" t="n">
        <v>226.63</v>
      </c>
      <c r="G433" t="n">
        <v>51.31</v>
      </c>
      <c r="H433" t="n">
        <v>0.86</v>
      </c>
      <c r="I433" t="n">
        <v>265</v>
      </c>
      <c r="J433" t="n">
        <v>122.54</v>
      </c>
      <c r="K433" t="n">
        <v>43.4</v>
      </c>
      <c r="L433" t="n">
        <v>6</v>
      </c>
      <c r="M433" t="n">
        <v>263</v>
      </c>
      <c r="N433" t="n">
        <v>18.14</v>
      </c>
      <c r="O433" t="n">
        <v>15347.16</v>
      </c>
      <c r="P433" t="n">
        <v>2203.43</v>
      </c>
      <c r="Q433" t="n">
        <v>3441.15</v>
      </c>
      <c r="R433" t="n">
        <v>717.75</v>
      </c>
      <c r="S433" t="n">
        <v>300.98</v>
      </c>
      <c r="T433" t="n">
        <v>203969.77</v>
      </c>
      <c r="U433" t="n">
        <v>0.42</v>
      </c>
      <c r="V433" t="n">
        <v>0.88</v>
      </c>
      <c r="W433" t="n">
        <v>57.25</v>
      </c>
      <c r="X433" t="n">
        <v>12.09</v>
      </c>
      <c r="Y433" t="n">
        <v>0.5</v>
      </c>
      <c r="Z433" t="n">
        <v>10</v>
      </c>
    </row>
    <row r="434">
      <c r="A434" t="n">
        <v>6</v>
      </c>
      <c r="B434" t="n">
        <v>55</v>
      </c>
      <c r="C434" t="inlineStr">
        <is>
          <t xml:space="preserve">CONCLUIDO	</t>
        </is>
      </c>
      <c r="D434" t="n">
        <v>0.4309</v>
      </c>
      <c r="E434" t="n">
        <v>232.08</v>
      </c>
      <c r="F434" t="n">
        <v>224.67</v>
      </c>
      <c r="G434" t="n">
        <v>60.45</v>
      </c>
      <c r="H434" t="n">
        <v>1</v>
      </c>
      <c r="I434" t="n">
        <v>223</v>
      </c>
      <c r="J434" t="n">
        <v>123.85</v>
      </c>
      <c r="K434" t="n">
        <v>43.4</v>
      </c>
      <c r="L434" t="n">
        <v>7</v>
      </c>
      <c r="M434" t="n">
        <v>221</v>
      </c>
      <c r="N434" t="n">
        <v>18.45</v>
      </c>
      <c r="O434" t="n">
        <v>15508.69</v>
      </c>
      <c r="P434" t="n">
        <v>2166.96</v>
      </c>
      <c r="Q434" t="n">
        <v>3441.22</v>
      </c>
      <c r="R434" t="n">
        <v>651.12</v>
      </c>
      <c r="S434" t="n">
        <v>300.98</v>
      </c>
      <c r="T434" t="n">
        <v>170862.33</v>
      </c>
      <c r="U434" t="n">
        <v>0.46</v>
      </c>
      <c r="V434" t="n">
        <v>0.89</v>
      </c>
      <c r="W434" t="n">
        <v>57.19</v>
      </c>
      <c r="X434" t="n">
        <v>10.13</v>
      </c>
      <c r="Y434" t="n">
        <v>0.5</v>
      </c>
      <c r="Z434" t="n">
        <v>10</v>
      </c>
    </row>
    <row r="435">
      <c r="A435" t="n">
        <v>7</v>
      </c>
      <c r="B435" t="n">
        <v>55</v>
      </c>
      <c r="C435" t="inlineStr">
        <is>
          <t xml:space="preserve">CONCLUIDO	</t>
        </is>
      </c>
      <c r="D435" t="n">
        <v>0.4347</v>
      </c>
      <c r="E435" t="n">
        <v>230.03</v>
      </c>
      <c r="F435" t="n">
        <v>223.34</v>
      </c>
      <c r="G435" t="n">
        <v>69.43000000000001</v>
      </c>
      <c r="H435" t="n">
        <v>1.13</v>
      </c>
      <c r="I435" t="n">
        <v>193</v>
      </c>
      <c r="J435" t="n">
        <v>125.16</v>
      </c>
      <c r="K435" t="n">
        <v>43.4</v>
      </c>
      <c r="L435" t="n">
        <v>8</v>
      </c>
      <c r="M435" t="n">
        <v>191</v>
      </c>
      <c r="N435" t="n">
        <v>18.76</v>
      </c>
      <c r="O435" t="n">
        <v>15670.68</v>
      </c>
      <c r="P435" t="n">
        <v>2137.2</v>
      </c>
      <c r="Q435" t="n">
        <v>3441.12</v>
      </c>
      <c r="R435" t="n">
        <v>605.6900000000001</v>
      </c>
      <c r="S435" t="n">
        <v>300.98</v>
      </c>
      <c r="T435" t="n">
        <v>148297.82</v>
      </c>
      <c r="U435" t="n">
        <v>0.5</v>
      </c>
      <c r="V435" t="n">
        <v>0.89</v>
      </c>
      <c r="W435" t="n">
        <v>57.15</v>
      </c>
      <c r="X435" t="n">
        <v>8.81</v>
      </c>
      <c r="Y435" t="n">
        <v>0.5</v>
      </c>
      <c r="Z435" t="n">
        <v>10</v>
      </c>
    </row>
    <row r="436">
      <c r="A436" t="n">
        <v>8</v>
      </c>
      <c r="B436" t="n">
        <v>55</v>
      </c>
      <c r="C436" t="inlineStr">
        <is>
          <t xml:space="preserve">CONCLUIDO	</t>
        </is>
      </c>
      <c r="D436" t="n">
        <v>0.4379</v>
      </c>
      <c r="E436" t="n">
        <v>228.38</v>
      </c>
      <c r="F436" t="n">
        <v>222.26</v>
      </c>
      <c r="G436" t="n">
        <v>78.91</v>
      </c>
      <c r="H436" t="n">
        <v>1.26</v>
      </c>
      <c r="I436" t="n">
        <v>169</v>
      </c>
      <c r="J436" t="n">
        <v>126.48</v>
      </c>
      <c r="K436" t="n">
        <v>43.4</v>
      </c>
      <c r="L436" t="n">
        <v>9</v>
      </c>
      <c r="M436" t="n">
        <v>167</v>
      </c>
      <c r="N436" t="n">
        <v>19.08</v>
      </c>
      <c r="O436" t="n">
        <v>15833.12</v>
      </c>
      <c r="P436" t="n">
        <v>2108.24</v>
      </c>
      <c r="Q436" t="n">
        <v>3441.17</v>
      </c>
      <c r="R436" t="n">
        <v>569.04</v>
      </c>
      <c r="S436" t="n">
        <v>300.98</v>
      </c>
      <c r="T436" t="n">
        <v>130094.53</v>
      </c>
      <c r="U436" t="n">
        <v>0.53</v>
      </c>
      <c r="V436" t="n">
        <v>0.9</v>
      </c>
      <c r="W436" t="n">
        <v>57.12</v>
      </c>
      <c r="X436" t="n">
        <v>7.73</v>
      </c>
      <c r="Y436" t="n">
        <v>0.5</v>
      </c>
      <c r="Z436" t="n">
        <v>10</v>
      </c>
    </row>
    <row r="437">
      <c r="A437" t="n">
        <v>9</v>
      </c>
      <c r="B437" t="n">
        <v>55</v>
      </c>
      <c r="C437" t="inlineStr">
        <is>
          <t xml:space="preserve">CONCLUIDO	</t>
        </is>
      </c>
      <c r="D437" t="n">
        <v>0.4404</v>
      </c>
      <c r="E437" t="n">
        <v>227.05</v>
      </c>
      <c r="F437" t="n">
        <v>221.36</v>
      </c>
      <c r="G437" t="n">
        <v>87.95999999999999</v>
      </c>
      <c r="H437" t="n">
        <v>1.38</v>
      </c>
      <c r="I437" t="n">
        <v>151</v>
      </c>
      <c r="J437" t="n">
        <v>127.8</v>
      </c>
      <c r="K437" t="n">
        <v>43.4</v>
      </c>
      <c r="L437" t="n">
        <v>10</v>
      </c>
      <c r="M437" t="n">
        <v>149</v>
      </c>
      <c r="N437" t="n">
        <v>19.4</v>
      </c>
      <c r="O437" t="n">
        <v>15996.02</v>
      </c>
      <c r="P437" t="n">
        <v>2082.33</v>
      </c>
      <c r="Q437" t="n">
        <v>3441.06</v>
      </c>
      <c r="R437" t="n">
        <v>539.8200000000001</v>
      </c>
      <c r="S437" t="n">
        <v>300.98</v>
      </c>
      <c r="T437" t="n">
        <v>115570.48</v>
      </c>
      <c r="U437" t="n">
        <v>0.5600000000000001</v>
      </c>
      <c r="V437" t="n">
        <v>0.9</v>
      </c>
      <c r="W437" t="n">
        <v>57.06</v>
      </c>
      <c r="X437" t="n">
        <v>6.83</v>
      </c>
      <c r="Y437" t="n">
        <v>0.5</v>
      </c>
      <c r="Z437" t="n">
        <v>10</v>
      </c>
    </row>
    <row r="438">
      <c r="A438" t="n">
        <v>10</v>
      </c>
      <c r="B438" t="n">
        <v>55</v>
      </c>
      <c r="C438" t="inlineStr">
        <is>
          <t xml:space="preserve">CONCLUIDO	</t>
        </is>
      </c>
      <c r="D438" t="n">
        <v>0.4426</v>
      </c>
      <c r="E438" t="n">
        <v>225.95</v>
      </c>
      <c r="F438" t="n">
        <v>220.64</v>
      </c>
      <c r="G438" t="n">
        <v>98.06</v>
      </c>
      <c r="H438" t="n">
        <v>1.5</v>
      </c>
      <c r="I438" t="n">
        <v>135</v>
      </c>
      <c r="J438" t="n">
        <v>129.13</v>
      </c>
      <c r="K438" t="n">
        <v>43.4</v>
      </c>
      <c r="L438" t="n">
        <v>11</v>
      </c>
      <c r="M438" t="n">
        <v>133</v>
      </c>
      <c r="N438" t="n">
        <v>19.73</v>
      </c>
      <c r="O438" t="n">
        <v>16159.39</v>
      </c>
      <c r="P438" t="n">
        <v>2056.47</v>
      </c>
      <c r="Q438" t="n">
        <v>3440.98</v>
      </c>
      <c r="R438" t="n">
        <v>514.75</v>
      </c>
      <c r="S438" t="n">
        <v>300.98</v>
      </c>
      <c r="T438" t="n">
        <v>103118.23</v>
      </c>
      <c r="U438" t="n">
        <v>0.58</v>
      </c>
      <c r="V438" t="n">
        <v>0.91</v>
      </c>
      <c r="W438" t="n">
        <v>57.05</v>
      </c>
      <c r="X438" t="n">
        <v>6.12</v>
      </c>
      <c r="Y438" t="n">
        <v>0.5</v>
      </c>
      <c r="Z438" t="n">
        <v>10</v>
      </c>
    </row>
    <row r="439">
      <c r="A439" t="n">
        <v>11</v>
      </c>
      <c r="B439" t="n">
        <v>55</v>
      </c>
      <c r="C439" t="inlineStr">
        <is>
          <t xml:space="preserve">CONCLUIDO	</t>
        </is>
      </c>
      <c r="D439" t="n">
        <v>0.4442</v>
      </c>
      <c r="E439" t="n">
        <v>225.14</v>
      </c>
      <c r="F439" t="n">
        <v>220.12</v>
      </c>
      <c r="G439" t="n">
        <v>107.38</v>
      </c>
      <c r="H439" t="n">
        <v>1.63</v>
      </c>
      <c r="I439" t="n">
        <v>123</v>
      </c>
      <c r="J439" t="n">
        <v>130.45</v>
      </c>
      <c r="K439" t="n">
        <v>43.4</v>
      </c>
      <c r="L439" t="n">
        <v>12</v>
      </c>
      <c r="M439" t="n">
        <v>121</v>
      </c>
      <c r="N439" t="n">
        <v>20.05</v>
      </c>
      <c r="O439" t="n">
        <v>16323.22</v>
      </c>
      <c r="P439" t="n">
        <v>2034.68</v>
      </c>
      <c r="Q439" t="n">
        <v>3441.07</v>
      </c>
      <c r="R439" t="n">
        <v>497.08</v>
      </c>
      <c r="S439" t="n">
        <v>300.98</v>
      </c>
      <c r="T439" t="n">
        <v>94345.06</v>
      </c>
      <c r="U439" t="n">
        <v>0.61</v>
      </c>
      <c r="V439" t="n">
        <v>0.91</v>
      </c>
      <c r="W439" t="n">
        <v>57.03</v>
      </c>
      <c r="X439" t="n">
        <v>5.59</v>
      </c>
      <c r="Y439" t="n">
        <v>0.5</v>
      </c>
      <c r="Z439" t="n">
        <v>10</v>
      </c>
    </row>
    <row r="440">
      <c r="A440" t="n">
        <v>12</v>
      </c>
      <c r="B440" t="n">
        <v>55</v>
      </c>
      <c r="C440" t="inlineStr">
        <is>
          <t xml:space="preserve">CONCLUIDO	</t>
        </is>
      </c>
      <c r="D440" t="n">
        <v>0.4457</v>
      </c>
      <c r="E440" t="n">
        <v>224.35</v>
      </c>
      <c r="F440" t="n">
        <v>219.59</v>
      </c>
      <c r="G440" t="n">
        <v>117.64</v>
      </c>
      <c r="H440" t="n">
        <v>1.74</v>
      </c>
      <c r="I440" t="n">
        <v>112</v>
      </c>
      <c r="J440" t="n">
        <v>131.79</v>
      </c>
      <c r="K440" t="n">
        <v>43.4</v>
      </c>
      <c r="L440" t="n">
        <v>13</v>
      </c>
      <c r="M440" t="n">
        <v>110</v>
      </c>
      <c r="N440" t="n">
        <v>20.39</v>
      </c>
      <c r="O440" t="n">
        <v>16487.53</v>
      </c>
      <c r="P440" t="n">
        <v>2010.33</v>
      </c>
      <c r="Q440" t="n">
        <v>3441</v>
      </c>
      <c r="R440" t="n">
        <v>479.34</v>
      </c>
      <c r="S440" t="n">
        <v>300.98</v>
      </c>
      <c r="T440" t="n">
        <v>85527.77</v>
      </c>
      <c r="U440" t="n">
        <v>0.63</v>
      </c>
      <c r="V440" t="n">
        <v>0.91</v>
      </c>
      <c r="W440" t="n">
        <v>57.01</v>
      </c>
      <c r="X440" t="n">
        <v>5.06</v>
      </c>
      <c r="Y440" t="n">
        <v>0.5</v>
      </c>
      <c r="Z440" t="n">
        <v>10</v>
      </c>
    </row>
    <row r="441">
      <c r="A441" t="n">
        <v>13</v>
      </c>
      <c r="B441" t="n">
        <v>55</v>
      </c>
      <c r="C441" t="inlineStr">
        <is>
          <t xml:space="preserve">CONCLUIDO	</t>
        </is>
      </c>
      <c r="D441" t="n">
        <v>0.447</v>
      </c>
      <c r="E441" t="n">
        <v>223.69</v>
      </c>
      <c r="F441" t="n">
        <v>219.15</v>
      </c>
      <c r="G441" t="n">
        <v>127.66</v>
      </c>
      <c r="H441" t="n">
        <v>1.86</v>
      </c>
      <c r="I441" t="n">
        <v>103</v>
      </c>
      <c r="J441" t="n">
        <v>133.12</v>
      </c>
      <c r="K441" t="n">
        <v>43.4</v>
      </c>
      <c r="L441" t="n">
        <v>14</v>
      </c>
      <c r="M441" t="n">
        <v>101</v>
      </c>
      <c r="N441" t="n">
        <v>20.72</v>
      </c>
      <c r="O441" t="n">
        <v>16652.31</v>
      </c>
      <c r="P441" t="n">
        <v>1987.18</v>
      </c>
      <c r="Q441" t="n">
        <v>3440.99</v>
      </c>
      <c r="R441" t="n">
        <v>463.97</v>
      </c>
      <c r="S441" t="n">
        <v>300.98</v>
      </c>
      <c r="T441" t="n">
        <v>77888.48</v>
      </c>
      <c r="U441" t="n">
        <v>0.65</v>
      </c>
      <c r="V441" t="n">
        <v>0.91</v>
      </c>
      <c r="W441" t="n">
        <v>57</v>
      </c>
      <c r="X441" t="n">
        <v>4.62</v>
      </c>
      <c r="Y441" t="n">
        <v>0.5</v>
      </c>
      <c r="Z441" t="n">
        <v>10</v>
      </c>
    </row>
    <row r="442">
      <c r="A442" t="n">
        <v>14</v>
      </c>
      <c r="B442" t="n">
        <v>55</v>
      </c>
      <c r="C442" t="inlineStr">
        <is>
          <t xml:space="preserve">CONCLUIDO	</t>
        </is>
      </c>
      <c r="D442" t="n">
        <v>0.448</v>
      </c>
      <c r="E442" t="n">
        <v>223.21</v>
      </c>
      <c r="F442" t="n">
        <v>218.86</v>
      </c>
      <c r="G442" t="n">
        <v>138.23</v>
      </c>
      <c r="H442" t="n">
        <v>1.97</v>
      </c>
      <c r="I442" t="n">
        <v>95</v>
      </c>
      <c r="J442" t="n">
        <v>134.46</v>
      </c>
      <c r="K442" t="n">
        <v>43.4</v>
      </c>
      <c r="L442" t="n">
        <v>15</v>
      </c>
      <c r="M442" t="n">
        <v>93</v>
      </c>
      <c r="N442" t="n">
        <v>21.06</v>
      </c>
      <c r="O442" t="n">
        <v>16817.7</v>
      </c>
      <c r="P442" t="n">
        <v>1966.46</v>
      </c>
      <c r="Q442" t="n">
        <v>3441.04</v>
      </c>
      <c r="R442" t="n">
        <v>454.85</v>
      </c>
      <c r="S442" t="n">
        <v>300.98</v>
      </c>
      <c r="T442" t="n">
        <v>73368.06</v>
      </c>
      <c r="U442" t="n">
        <v>0.66</v>
      </c>
      <c r="V442" t="n">
        <v>0.91</v>
      </c>
      <c r="W442" t="n">
        <v>56.98</v>
      </c>
      <c r="X442" t="n">
        <v>4.33</v>
      </c>
      <c r="Y442" t="n">
        <v>0.5</v>
      </c>
      <c r="Z442" t="n">
        <v>10</v>
      </c>
    </row>
    <row r="443">
      <c r="A443" t="n">
        <v>15</v>
      </c>
      <c r="B443" t="n">
        <v>55</v>
      </c>
      <c r="C443" t="inlineStr">
        <is>
          <t xml:space="preserve">CONCLUIDO	</t>
        </is>
      </c>
      <c r="D443" t="n">
        <v>0.4491</v>
      </c>
      <c r="E443" t="n">
        <v>222.68</v>
      </c>
      <c r="F443" t="n">
        <v>218.5</v>
      </c>
      <c r="G443" t="n">
        <v>148.98</v>
      </c>
      <c r="H443" t="n">
        <v>2.08</v>
      </c>
      <c r="I443" t="n">
        <v>88</v>
      </c>
      <c r="J443" t="n">
        <v>135.81</v>
      </c>
      <c r="K443" t="n">
        <v>43.4</v>
      </c>
      <c r="L443" t="n">
        <v>16</v>
      </c>
      <c r="M443" t="n">
        <v>86</v>
      </c>
      <c r="N443" t="n">
        <v>21.41</v>
      </c>
      <c r="O443" t="n">
        <v>16983.46</v>
      </c>
      <c r="P443" t="n">
        <v>1944.21</v>
      </c>
      <c r="Q443" t="n">
        <v>3441.03</v>
      </c>
      <c r="R443" t="n">
        <v>442.71</v>
      </c>
      <c r="S443" t="n">
        <v>300.98</v>
      </c>
      <c r="T443" t="n">
        <v>67331.75</v>
      </c>
      <c r="U443" t="n">
        <v>0.68</v>
      </c>
      <c r="V443" t="n">
        <v>0.91</v>
      </c>
      <c r="W443" t="n">
        <v>56.96</v>
      </c>
      <c r="X443" t="n">
        <v>3.97</v>
      </c>
      <c r="Y443" t="n">
        <v>0.5</v>
      </c>
      <c r="Z443" t="n">
        <v>10</v>
      </c>
    </row>
    <row r="444">
      <c r="A444" t="n">
        <v>16</v>
      </c>
      <c r="B444" t="n">
        <v>55</v>
      </c>
      <c r="C444" t="inlineStr">
        <is>
          <t xml:space="preserve">CONCLUIDO	</t>
        </is>
      </c>
      <c r="D444" t="n">
        <v>0.4499</v>
      </c>
      <c r="E444" t="n">
        <v>222.26</v>
      </c>
      <c r="F444" t="n">
        <v>218.22</v>
      </c>
      <c r="G444" t="n">
        <v>159.67</v>
      </c>
      <c r="H444" t="n">
        <v>2.19</v>
      </c>
      <c r="I444" t="n">
        <v>82</v>
      </c>
      <c r="J444" t="n">
        <v>137.15</v>
      </c>
      <c r="K444" t="n">
        <v>43.4</v>
      </c>
      <c r="L444" t="n">
        <v>17</v>
      </c>
      <c r="M444" t="n">
        <v>80</v>
      </c>
      <c r="N444" t="n">
        <v>21.75</v>
      </c>
      <c r="O444" t="n">
        <v>17149.71</v>
      </c>
      <c r="P444" t="n">
        <v>1921.79</v>
      </c>
      <c r="Q444" t="n">
        <v>3440.86</v>
      </c>
      <c r="R444" t="n">
        <v>432.8</v>
      </c>
      <c r="S444" t="n">
        <v>300.98</v>
      </c>
      <c r="T444" t="n">
        <v>62408.53</v>
      </c>
      <c r="U444" t="n">
        <v>0.7</v>
      </c>
      <c r="V444" t="n">
        <v>0.92</v>
      </c>
      <c r="W444" t="n">
        <v>56.96</v>
      </c>
      <c r="X444" t="n">
        <v>3.69</v>
      </c>
      <c r="Y444" t="n">
        <v>0.5</v>
      </c>
      <c r="Z444" t="n">
        <v>10</v>
      </c>
    </row>
    <row r="445">
      <c r="A445" t="n">
        <v>17</v>
      </c>
      <c r="B445" t="n">
        <v>55</v>
      </c>
      <c r="C445" t="inlineStr">
        <is>
          <t xml:space="preserve">CONCLUIDO	</t>
        </is>
      </c>
      <c r="D445" t="n">
        <v>0.4506</v>
      </c>
      <c r="E445" t="n">
        <v>221.92</v>
      </c>
      <c r="F445" t="n">
        <v>217.99</v>
      </c>
      <c r="G445" t="n">
        <v>169.86</v>
      </c>
      <c r="H445" t="n">
        <v>2.3</v>
      </c>
      <c r="I445" t="n">
        <v>77</v>
      </c>
      <c r="J445" t="n">
        <v>138.51</v>
      </c>
      <c r="K445" t="n">
        <v>43.4</v>
      </c>
      <c r="L445" t="n">
        <v>18</v>
      </c>
      <c r="M445" t="n">
        <v>75</v>
      </c>
      <c r="N445" t="n">
        <v>22.11</v>
      </c>
      <c r="O445" t="n">
        <v>17316.45</v>
      </c>
      <c r="P445" t="n">
        <v>1898.41</v>
      </c>
      <c r="Q445" t="n">
        <v>3440.94</v>
      </c>
      <c r="R445" t="n">
        <v>425.41</v>
      </c>
      <c r="S445" t="n">
        <v>300.98</v>
      </c>
      <c r="T445" t="n">
        <v>58738.45</v>
      </c>
      <c r="U445" t="n">
        <v>0.71</v>
      </c>
      <c r="V445" t="n">
        <v>0.92</v>
      </c>
      <c r="W445" t="n">
        <v>56.95</v>
      </c>
      <c r="X445" t="n">
        <v>3.47</v>
      </c>
      <c r="Y445" t="n">
        <v>0.5</v>
      </c>
      <c r="Z445" t="n">
        <v>10</v>
      </c>
    </row>
    <row r="446">
      <c r="A446" t="n">
        <v>18</v>
      </c>
      <c r="B446" t="n">
        <v>55</v>
      </c>
      <c r="C446" t="inlineStr">
        <is>
          <t xml:space="preserve">CONCLUIDO	</t>
        </is>
      </c>
      <c r="D446" t="n">
        <v>0.4513</v>
      </c>
      <c r="E446" t="n">
        <v>221.58</v>
      </c>
      <c r="F446" t="n">
        <v>217.77</v>
      </c>
      <c r="G446" t="n">
        <v>181.48</v>
      </c>
      <c r="H446" t="n">
        <v>2.4</v>
      </c>
      <c r="I446" t="n">
        <v>72</v>
      </c>
      <c r="J446" t="n">
        <v>139.86</v>
      </c>
      <c r="K446" t="n">
        <v>43.4</v>
      </c>
      <c r="L446" t="n">
        <v>19</v>
      </c>
      <c r="M446" t="n">
        <v>69</v>
      </c>
      <c r="N446" t="n">
        <v>22.46</v>
      </c>
      <c r="O446" t="n">
        <v>17483.7</v>
      </c>
      <c r="P446" t="n">
        <v>1877.57</v>
      </c>
      <c r="Q446" t="n">
        <v>3440.96</v>
      </c>
      <c r="R446" t="n">
        <v>417.72</v>
      </c>
      <c r="S446" t="n">
        <v>300.98</v>
      </c>
      <c r="T446" t="n">
        <v>54917.73</v>
      </c>
      <c r="U446" t="n">
        <v>0.72</v>
      </c>
      <c r="V446" t="n">
        <v>0.92</v>
      </c>
      <c r="W446" t="n">
        <v>56.95</v>
      </c>
      <c r="X446" t="n">
        <v>3.24</v>
      </c>
      <c r="Y446" t="n">
        <v>0.5</v>
      </c>
      <c r="Z446" t="n">
        <v>10</v>
      </c>
    </row>
    <row r="447">
      <c r="A447" t="n">
        <v>19</v>
      </c>
      <c r="B447" t="n">
        <v>55</v>
      </c>
      <c r="C447" t="inlineStr">
        <is>
          <t xml:space="preserve">CONCLUIDO	</t>
        </is>
      </c>
      <c r="D447" t="n">
        <v>0.4518</v>
      </c>
      <c r="E447" t="n">
        <v>221.33</v>
      </c>
      <c r="F447" t="n">
        <v>217.62</v>
      </c>
      <c r="G447" t="n">
        <v>192.02</v>
      </c>
      <c r="H447" t="n">
        <v>2.5</v>
      </c>
      <c r="I447" t="n">
        <v>68</v>
      </c>
      <c r="J447" t="n">
        <v>141.22</v>
      </c>
      <c r="K447" t="n">
        <v>43.4</v>
      </c>
      <c r="L447" t="n">
        <v>20</v>
      </c>
      <c r="M447" t="n">
        <v>59</v>
      </c>
      <c r="N447" t="n">
        <v>22.82</v>
      </c>
      <c r="O447" t="n">
        <v>17651.44</v>
      </c>
      <c r="P447" t="n">
        <v>1855.87</v>
      </c>
      <c r="Q447" t="n">
        <v>3440.9</v>
      </c>
      <c r="R447" t="n">
        <v>412.31</v>
      </c>
      <c r="S447" t="n">
        <v>300.98</v>
      </c>
      <c r="T447" t="n">
        <v>52232.8</v>
      </c>
      <c r="U447" t="n">
        <v>0.73</v>
      </c>
      <c r="V447" t="n">
        <v>0.92</v>
      </c>
      <c r="W447" t="n">
        <v>56.95</v>
      </c>
      <c r="X447" t="n">
        <v>3.09</v>
      </c>
      <c r="Y447" t="n">
        <v>0.5</v>
      </c>
      <c r="Z447" t="n">
        <v>10</v>
      </c>
    </row>
    <row r="448">
      <c r="A448" t="n">
        <v>20</v>
      </c>
      <c r="B448" t="n">
        <v>55</v>
      </c>
      <c r="C448" t="inlineStr">
        <is>
          <t xml:space="preserve">CONCLUIDO	</t>
        </is>
      </c>
      <c r="D448" t="n">
        <v>0.4522</v>
      </c>
      <c r="E448" t="n">
        <v>221.14</v>
      </c>
      <c r="F448" t="n">
        <v>217.5</v>
      </c>
      <c r="G448" t="n">
        <v>200.77</v>
      </c>
      <c r="H448" t="n">
        <v>2.61</v>
      </c>
      <c r="I448" t="n">
        <v>65</v>
      </c>
      <c r="J448" t="n">
        <v>142.59</v>
      </c>
      <c r="K448" t="n">
        <v>43.4</v>
      </c>
      <c r="L448" t="n">
        <v>21</v>
      </c>
      <c r="M448" t="n">
        <v>28</v>
      </c>
      <c r="N448" t="n">
        <v>23.19</v>
      </c>
      <c r="O448" t="n">
        <v>17819.69</v>
      </c>
      <c r="P448" t="n">
        <v>1844.72</v>
      </c>
      <c r="Q448" t="n">
        <v>3440.99</v>
      </c>
      <c r="R448" t="n">
        <v>407.19</v>
      </c>
      <c r="S448" t="n">
        <v>300.98</v>
      </c>
      <c r="T448" t="n">
        <v>49687.34</v>
      </c>
      <c r="U448" t="n">
        <v>0.74</v>
      </c>
      <c r="V448" t="n">
        <v>0.92</v>
      </c>
      <c r="W448" t="n">
        <v>56.98</v>
      </c>
      <c r="X448" t="n">
        <v>2.98</v>
      </c>
      <c r="Y448" t="n">
        <v>0.5</v>
      </c>
      <c r="Z448" t="n">
        <v>10</v>
      </c>
    </row>
    <row r="449">
      <c r="A449" t="n">
        <v>21</v>
      </c>
      <c r="B449" t="n">
        <v>55</v>
      </c>
      <c r="C449" t="inlineStr">
        <is>
          <t xml:space="preserve">CONCLUIDO	</t>
        </is>
      </c>
      <c r="D449" t="n">
        <v>0.4524</v>
      </c>
      <c r="E449" t="n">
        <v>221.05</v>
      </c>
      <c r="F449" t="n">
        <v>217.44</v>
      </c>
      <c r="G449" t="n">
        <v>203.85</v>
      </c>
      <c r="H449" t="n">
        <v>2.7</v>
      </c>
      <c r="I449" t="n">
        <v>64</v>
      </c>
      <c r="J449" t="n">
        <v>143.96</v>
      </c>
      <c r="K449" t="n">
        <v>43.4</v>
      </c>
      <c r="L449" t="n">
        <v>22</v>
      </c>
      <c r="M449" t="n">
        <v>5</v>
      </c>
      <c r="N449" t="n">
        <v>23.56</v>
      </c>
      <c r="O449" t="n">
        <v>17988.46</v>
      </c>
      <c r="P449" t="n">
        <v>1849.04</v>
      </c>
      <c r="Q449" t="n">
        <v>3441.01</v>
      </c>
      <c r="R449" t="n">
        <v>403.87</v>
      </c>
      <c r="S449" t="n">
        <v>300.98</v>
      </c>
      <c r="T449" t="n">
        <v>48032.35</v>
      </c>
      <c r="U449" t="n">
        <v>0.75</v>
      </c>
      <c r="V449" t="n">
        <v>0.92</v>
      </c>
      <c r="W449" t="n">
        <v>57.01</v>
      </c>
      <c r="X449" t="n">
        <v>2.91</v>
      </c>
      <c r="Y449" t="n">
        <v>0.5</v>
      </c>
      <c r="Z449" t="n">
        <v>10</v>
      </c>
    </row>
    <row r="450">
      <c r="A450" t="n">
        <v>22</v>
      </c>
      <c r="B450" t="n">
        <v>55</v>
      </c>
      <c r="C450" t="inlineStr">
        <is>
          <t xml:space="preserve">CONCLUIDO	</t>
        </is>
      </c>
      <c r="D450" t="n">
        <v>0.4524</v>
      </c>
      <c r="E450" t="n">
        <v>221.06</v>
      </c>
      <c r="F450" t="n">
        <v>217.44</v>
      </c>
      <c r="G450" t="n">
        <v>203.85</v>
      </c>
      <c r="H450" t="n">
        <v>2.8</v>
      </c>
      <c r="I450" t="n">
        <v>64</v>
      </c>
      <c r="J450" t="n">
        <v>145.33</v>
      </c>
      <c r="K450" t="n">
        <v>43.4</v>
      </c>
      <c r="L450" t="n">
        <v>23</v>
      </c>
      <c r="M450" t="n">
        <v>1</v>
      </c>
      <c r="N450" t="n">
        <v>23.93</v>
      </c>
      <c r="O450" t="n">
        <v>18157.74</v>
      </c>
      <c r="P450" t="n">
        <v>1864.35</v>
      </c>
      <c r="Q450" t="n">
        <v>3441.01</v>
      </c>
      <c r="R450" t="n">
        <v>403.91</v>
      </c>
      <c r="S450" t="n">
        <v>300.98</v>
      </c>
      <c r="T450" t="n">
        <v>48054.15</v>
      </c>
      <c r="U450" t="n">
        <v>0.75</v>
      </c>
      <c r="V450" t="n">
        <v>0.92</v>
      </c>
      <c r="W450" t="n">
        <v>57.01</v>
      </c>
      <c r="X450" t="n">
        <v>2.92</v>
      </c>
      <c r="Y450" t="n">
        <v>0.5</v>
      </c>
      <c r="Z450" t="n">
        <v>10</v>
      </c>
    </row>
    <row r="451">
      <c r="A451" t="n">
        <v>23</v>
      </c>
      <c r="B451" t="n">
        <v>55</v>
      </c>
      <c r="C451" t="inlineStr">
        <is>
          <t xml:space="preserve">CONCLUIDO	</t>
        </is>
      </c>
      <c r="D451" t="n">
        <v>0.4524</v>
      </c>
      <c r="E451" t="n">
        <v>221.06</v>
      </c>
      <c r="F451" t="n">
        <v>217.44</v>
      </c>
      <c r="G451" t="n">
        <v>203.85</v>
      </c>
      <c r="H451" t="n">
        <v>2.89</v>
      </c>
      <c r="I451" t="n">
        <v>64</v>
      </c>
      <c r="J451" t="n">
        <v>146.7</v>
      </c>
      <c r="K451" t="n">
        <v>43.4</v>
      </c>
      <c r="L451" t="n">
        <v>24</v>
      </c>
      <c r="M451" t="n">
        <v>0</v>
      </c>
      <c r="N451" t="n">
        <v>24.3</v>
      </c>
      <c r="O451" t="n">
        <v>18327.54</v>
      </c>
      <c r="P451" t="n">
        <v>1880.12</v>
      </c>
      <c r="Q451" t="n">
        <v>3441.01</v>
      </c>
      <c r="R451" t="n">
        <v>403.89</v>
      </c>
      <c r="S451" t="n">
        <v>300.98</v>
      </c>
      <c r="T451" t="n">
        <v>48043.04</v>
      </c>
      <c r="U451" t="n">
        <v>0.75</v>
      </c>
      <c r="V451" t="n">
        <v>0.92</v>
      </c>
      <c r="W451" t="n">
        <v>57.01</v>
      </c>
      <c r="X451" t="n">
        <v>2.92</v>
      </c>
      <c r="Y451" t="n">
        <v>0.5</v>
      </c>
      <c r="Z4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INDEX(resultados!$A$2:$ZZ$451, 1, MATCH($B$1, resultados!$A$1:$ZZ$1, 0))</f>
        <v/>
      </c>
      <c r="B7">
        <f>INDEX(resultados!$A$2:$ZZ$451, 1, MATCH($B$2, resultados!$A$1:$ZZ$1, 0))</f>
        <v/>
      </c>
      <c r="C7">
        <f>INDEX(resultados!$A$2:$ZZ$451, 1, MATCH($B$3, resultados!$A$1:$ZZ$1, 0))</f>
        <v/>
      </c>
    </row>
    <row r="8">
      <c r="A8">
        <f>INDEX(resultados!$A$2:$ZZ$451, 2, MATCH($B$1, resultados!$A$1:$ZZ$1, 0))</f>
        <v/>
      </c>
      <c r="B8">
        <f>INDEX(resultados!$A$2:$ZZ$451, 2, MATCH($B$2, resultados!$A$1:$ZZ$1, 0))</f>
        <v/>
      </c>
      <c r="C8">
        <f>INDEX(resultados!$A$2:$ZZ$451, 2, MATCH($B$3, resultados!$A$1:$ZZ$1, 0))</f>
        <v/>
      </c>
    </row>
    <row r="9">
      <c r="A9">
        <f>INDEX(resultados!$A$2:$ZZ$451, 3, MATCH($B$1, resultados!$A$1:$ZZ$1, 0))</f>
        <v/>
      </c>
      <c r="B9">
        <f>INDEX(resultados!$A$2:$ZZ$451, 3, MATCH($B$2, resultados!$A$1:$ZZ$1, 0))</f>
        <v/>
      </c>
      <c r="C9">
        <f>INDEX(resultados!$A$2:$ZZ$451, 3, MATCH($B$3, resultados!$A$1:$ZZ$1, 0))</f>
        <v/>
      </c>
    </row>
    <row r="10">
      <c r="A10">
        <f>INDEX(resultados!$A$2:$ZZ$451, 4, MATCH($B$1, resultados!$A$1:$ZZ$1, 0))</f>
        <v/>
      </c>
      <c r="B10">
        <f>INDEX(resultados!$A$2:$ZZ$451, 4, MATCH($B$2, resultados!$A$1:$ZZ$1, 0))</f>
        <v/>
      </c>
      <c r="C10">
        <f>INDEX(resultados!$A$2:$ZZ$451, 4, MATCH($B$3, resultados!$A$1:$ZZ$1, 0))</f>
        <v/>
      </c>
    </row>
    <row r="11">
      <c r="A11">
        <f>INDEX(resultados!$A$2:$ZZ$451, 5, MATCH($B$1, resultados!$A$1:$ZZ$1, 0))</f>
        <v/>
      </c>
      <c r="B11">
        <f>INDEX(resultados!$A$2:$ZZ$451, 5, MATCH($B$2, resultados!$A$1:$ZZ$1, 0))</f>
        <v/>
      </c>
      <c r="C11">
        <f>INDEX(resultados!$A$2:$ZZ$451, 5, MATCH($B$3, resultados!$A$1:$ZZ$1, 0))</f>
        <v/>
      </c>
    </row>
    <row r="12">
      <c r="A12">
        <f>INDEX(resultados!$A$2:$ZZ$451, 6, MATCH($B$1, resultados!$A$1:$ZZ$1, 0))</f>
        <v/>
      </c>
      <c r="B12">
        <f>INDEX(resultados!$A$2:$ZZ$451, 6, MATCH($B$2, resultados!$A$1:$ZZ$1, 0))</f>
        <v/>
      </c>
      <c r="C12">
        <f>INDEX(resultados!$A$2:$ZZ$451, 6, MATCH($B$3, resultados!$A$1:$ZZ$1, 0))</f>
        <v/>
      </c>
    </row>
    <row r="13">
      <c r="A13">
        <f>INDEX(resultados!$A$2:$ZZ$451, 7, MATCH($B$1, resultados!$A$1:$ZZ$1, 0))</f>
        <v/>
      </c>
      <c r="B13">
        <f>INDEX(resultados!$A$2:$ZZ$451, 7, MATCH($B$2, resultados!$A$1:$ZZ$1, 0))</f>
        <v/>
      </c>
      <c r="C13">
        <f>INDEX(resultados!$A$2:$ZZ$451, 7, MATCH($B$3, resultados!$A$1:$ZZ$1, 0))</f>
        <v/>
      </c>
    </row>
    <row r="14">
      <c r="A14">
        <f>INDEX(resultados!$A$2:$ZZ$451, 8, MATCH($B$1, resultados!$A$1:$ZZ$1, 0))</f>
        <v/>
      </c>
      <c r="B14">
        <f>INDEX(resultados!$A$2:$ZZ$451, 8, MATCH($B$2, resultados!$A$1:$ZZ$1, 0))</f>
        <v/>
      </c>
      <c r="C14">
        <f>INDEX(resultados!$A$2:$ZZ$451, 8, MATCH($B$3, resultados!$A$1:$ZZ$1, 0))</f>
        <v/>
      </c>
    </row>
    <row r="15">
      <c r="A15">
        <f>INDEX(resultados!$A$2:$ZZ$451, 9, MATCH($B$1, resultados!$A$1:$ZZ$1, 0))</f>
        <v/>
      </c>
      <c r="B15">
        <f>INDEX(resultados!$A$2:$ZZ$451, 9, MATCH($B$2, resultados!$A$1:$ZZ$1, 0))</f>
        <v/>
      </c>
      <c r="C15">
        <f>INDEX(resultados!$A$2:$ZZ$451, 9, MATCH($B$3, resultados!$A$1:$ZZ$1, 0))</f>
        <v/>
      </c>
    </row>
    <row r="16">
      <c r="A16">
        <f>INDEX(resultados!$A$2:$ZZ$451, 10, MATCH($B$1, resultados!$A$1:$ZZ$1, 0))</f>
        <v/>
      </c>
      <c r="B16">
        <f>INDEX(resultados!$A$2:$ZZ$451, 10, MATCH($B$2, resultados!$A$1:$ZZ$1, 0))</f>
        <v/>
      </c>
      <c r="C16">
        <f>INDEX(resultados!$A$2:$ZZ$451, 10, MATCH($B$3, resultados!$A$1:$ZZ$1, 0))</f>
        <v/>
      </c>
    </row>
    <row r="17">
      <c r="A17">
        <f>INDEX(resultados!$A$2:$ZZ$451, 11, MATCH($B$1, resultados!$A$1:$ZZ$1, 0))</f>
        <v/>
      </c>
      <c r="B17">
        <f>INDEX(resultados!$A$2:$ZZ$451, 11, MATCH($B$2, resultados!$A$1:$ZZ$1, 0))</f>
        <v/>
      </c>
      <c r="C17">
        <f>INDEX(resultados!$A$2:$ZZ$451, 11, MATCH($B$3, resultados!$A$1:$ZZ$1, 0))</f>
        <v/>
      </c>
    </row>
    <row r="18">
      <c r="A18">
        <f>INDEX(resultados!$A$2:$ZZ$451, 12, MATCH($B$1, resultados!$A$1:$ZZ$1, 0))</f>
        <v/>
      </c>
      <c r="B18">
        <f>INDEX(resultados!$A$2:$ZZ$451, 12, MATCH($B$2, resultados!$A$1:$ZZ$1, 0))</f>
        <v/>
      </c>
      <c r="C18">
        <f>INDEX(resultados!$A$2:$ZZ$451, 12, MATCH($B$3, resultados!$A$1:$ZZ$1, 0))</f>
        <v/>
      </c>
    </row>
    <row r="19">
      <c r="A19">
        <f>INDEX(resultados!$A$2:$ZZ$451, 13, MATCH($B$1, resultados!$A$1:$ZZ$1, 0))</f>
        <v/>
      </c>
      <c r="B19">
        <f>INDEX(resultados!$A$2:$ZZ$451, 13, MATCH($B$2, resultados!$A$1:$ZZ$1, 0))</f>
        <v/>
      </c>
      <c r="C19">
        <f>INDEX(resultados!$A$2:$ZZ$451, 13, MATCH($B$3, resultados!$A$1:$ZZ$1, 0))</f>
        <v/>
      </c>
    </row>
    <row r="20">
      <c r="A20">
        <f>INDEX(resultados!$A$2:$ZZ$451, 14, MATCH($B$1, resultados!$A$1:$ZZ$1, 0))</f>
        <v/>
      </c>
      <c r="B20">
        <f>INDEX(resultados!$A$2:$ZZ$451, 14, MATCH($B$2, resultados!$A$1:$ZZ$1, 0))</f>
        <v/>
      </c>
      <c r="C20">
        <f>INDEX(resultados!$A$2:$ZZ$451, 14, MATCH($B$3, resultados!$A$1:$ZZ$1, 0))</f>
        <v/>
      </c>
    </row>
    <row r="21">
      <c r="A21">
        <f>INDEX(resultados!$A$2:$ZZ$451, 15, MATCH($B$1, resultados!$A$1:$ZZ$1, 0))</f>
        <v/>
      </c>
      <c r="B21">
        <f>INDEX(resultados!$A$2:$ZZ$451, 15, MATCH($B$2, resultados!$A$1:$ZZ$1, 0))</f>
        <v/>
      </c>
      <c r="C21">
        <f>INDEX(resultados!$A$2:$ZZ$451, 15, MATCH($B$3, resultados!$A$1:$ZZ$1, 0))</f>
        <v/>
      </c>
    </row>
    <row r="22">
      <c r="A22">
        <f>INDEX(resultados!$A$2:$ZZ$451, 16, MATCH($B$1, resultados!$A$1:$ZZ$1, 0))</f>
        <v/>
      </c>
      <c r="B22">
        <f>INDEX(resultados!$A$2:$ZZ$451, 16, MATCH($B$2, resultados!$A$1:$ZZ$1, 0))</f>
        <v/>
      </c>
      <c r="C22">
        <f>INDEX(resultados!$A$2:$ZZ$451, 16, MATCH($B$3, resultados!$A$1:$ZZ$1, 0))</f>
        <v/>
      </c>
    </row>
    <row r="23">
      <c r="A23">
        <f>INDEX(resultados!$A$2:$ZZ$451, 17, MATCH($B$1, resultados!$A$1:$ZZ$1, 0))</f>
        <v/>
      </c>
      <c r="B23">
        <f>INDEX(resultados!$A$2:$ZZ$451, 17, MATCH($B$2, resultados!$A$1:$ZZ$1, 0))</f>
        <v/>
      </c>
      <c r="C23">
        <f>INDEX(resultados!$A$2:$ZZ$451, 17, MATCH($B$3, resultados!$A$1:$ZZ$1, 0))</f>
        <v/>
      </c>
    </row>
    <row r="24">
      <c r="A24">
        <f>INDEX(resultados!$A$2:$ZZ$451, 18, MATCH($B$1, resultados!$A$1:$ZZ$1, 0))</f>
        <v/>
      </c>
      <c r="B24">
        <f>INDEX(resultados!$A$2:$ZZ$451, 18, MATCH($B$2, resultados!$A$1:$ZZ$1, 0))</f>
        <v/>
      </c>
      <c r="C24">
        <f>INDEX(resultados!$A$2:$ZZ$451, 18, MATCH($B$3, resultados!$A$1:$ZZ$1, 0))</f>
        <v/>
      </c>
    </row>
    <row r="25">
      <c r="A25">
        <f>INDEX(resultados!$A$2:$ZZ$451, 19, MATCH($B$1, resultados!$A$1:$ZZ$1, 0))</f>
        <v/>
      </c>
      <c r="B25">
        <f>INDEX(resultados!$A$2:$ZZ$451, 19, MATCH($B$2, resultados!$A$1:$ZZ$1, 0))</f>
        <v/>
      </c>
      <c r="C25">
        <f>INDEX(resultados!$A$2:$ZZ$451, 19, MATCH($B$3, resultados!$A$1:$ZZ$1, 0))</f>
        <v/>
      </c>
    </row>
    <row r="26">
      <c r="A26">
        <f>INDEX(resultados!$A$2:$ZZ$451, 20, MATCH($B$1, resultados!$A$1:$ZZ$1, 0))</f>
        <v/>
      </c>
      <c r="B26">
        <f>INDEX(resultados!$A$2:$ZZ$451, 20, MATCH($B$2, resultados!$A$1:$ZZ$1, 0))</f>
        <v/>
      </c>
      <c r="C26">
        <f>INDEX(resultados!$A$2:$ZZ$451, 20, MATCH($B$3, resultados!$A$1:$ZZ$1, 0))</f>
        <v/>
      </c>
    </row>
    <row r="27">
      <c r="A27">
        <f>INDEX(resultados!$A$2:$ZZ$451, 21, MATCH($B$1, resultados!$A$1:$ZZ$1, 0))</f>
        <v/>
      </c>
      <c r="B27">
        <f>INDEX(resultados!$A$2:$ZZ$451, 21, MATCH($B$2, resultados!$A$1:$ZZ$1, 0))</f>
        <v/>
      </c>
      <c r="C27">
        <f>INDEX(resultados!$A$2:$ZZ$451, 21, MATCH($B$3, resultados!$A$1:$ZZ$1, 0))</f>
        <v/>
      </c>
    </row>
    <row r="28">
      <c r="A28">
        <f>INDEX(resultados!$A$2:$ZZ$451, 22, MATCH($B$1, resultados!$A$1:$ZZ$1, 0))</f>
        <v/>
      </c>
      <c r="B28">
        <f>INDEX(resultados!$A$2:$ZZ$451, 22, MATCH($B$2, resultados!$A$1:$ZZ$1, 0))</f>
        <v/>
      </c>
      <c r="C28">
        <f>INDEX(resultados!$A$2:$ZZ$451, 22, MATCH($B$3, resultados!$A$1:$ZZ$1, 0))</f>
        <v/>
      </c>
    </row>
    <row r="29">
      <c r="A29">
        <f>INDEX(resultados!$A$2:$ZZ$451, 23, MATCH($B$1, resultados!$A$1:$ZZ$1, 0))</f>
        <v/>
      </c>
      <c r="B29">
        <f>INDEX(resultados!$A$2:$ZZ$451, 23, MATCH($B$2, resultados!$A$1:$ZZ$1, 0))</f>
        <v/>
      </c>
      <c r="C29">
        <f>INDEX(resultados!$A$2:$ZZ$451, 23, MATCH($B$3, resultados!$A$1:$ZZ$1, 0))</f>
        <v/>
      </c>
    </row>
    <row r="30">
      <c r="A30">
        <f>INDEX(resultados!$A$2:$ZZ$451, 24, MATCH($B$1, resultados!$A$1:$ZZ$1, 0))</f>
        <v/>
      </c>
      <c r="B30">
        <f>INDEX(resultados!$A$2:$ZZ$451, 24, MATCH($B$2, resultados!$A$1:$ZZ$1, 0))</f>
        <v/>
      </c>
      <c r="C30">
        <f>INDEX(resultados!$A$2:$ZZ$451, 24, MATCH($B$3, resultados!$A$1:$ZZ$1, 0))</f>
        <v/>
      </c>
    </row>
    <row r="31">
      <c r="A31">
        <f>INDEX(resultados!$A$2:$ZZ$451, 25, MATCH($B$1, resultados!$A$1:$ZZ$1, 0))</f>
        <v/>
      </c>
      <c r="B31">
        <f>INDEX(resultados!$A$2:$ZZ$451, 25, MATCH($B$2, resultados!$A$1:$ZZ$1, 0))</f>
        <v/>
      </c>
      <c r="C31">
        <f>INDEX(resultados!$A$2:$ZZ$451, 25, MATCH($B$3, resultados!$A$1:$ZZ$1, 0))</f>
        <v/>
      </c>
    </row>
    <row r="32">
      <c r="A32">
        <f>INDEX(resultados!$A$2:$ZZ$451, 26, MATCH($B$1, resultados!$A$1:$ZZ$1, 0))</f>
        <v/>
      </c>
      <c r="B32">
        <f>INDEX(resultados!$A$2:$ZZ$451, 26, MATCH($B$2, resultados!$A$1:$ZZ$1, 0))</f>
        <v/>
      </c>
      <c r="C32">
        <f>INDEX(resultados!$A$2:$ZZ$451, 26, MATCH($B$3, resultados!$A$1:$ZZ$1, 0))</f>
        <v/>
      </c>
    </row>
    <row r="33">
      <c r="A33">
        <f>INDEX(resultados!$A$2:$ZZ$451, 27, MATCH($B$1, resultados!$A$1:$ZZ$1, 0))</f>
        <v/>
      </c>
      <c r="B33">
        <f>INDEX(resultados!$A$2:$ZZ$451, 27, MATCH($B$2, resultados!$A$1:$ZZ$1, 0))</f>
        <v/>
      </c>
      <c r="C33">
        <f>INDEX(resultados!$A$2:$ZZ$451, 27, MATCH($B$3, resultados!$A$1:$ZZ$1, 0))</f>
        <v/>
      </c>
    </row>
    <row r="34">
      <c r="A34">
        <f>INDEX(resultados!$A$2:$ZZ$451, 28, MATCH($B$1, resultados!$A$1:$ZZ$1, 0))</f>
        <v/>
      </c>
      <c r="B34">
        <f>INDEX(resultados!$A$2:$ZZ$451, 28, MATCH($B$2, resultados!$A$1:$ZZ$1, 0))</f>
        <v/>
      </c>
      <c r="C34">
        <f>INDEX(resultados!$A$2:$ZZ$451, 28, MATCH($B$3, resultados!$A$1:$ZZ$1, 0))</f>
        <v/>
      </c>
    </row>
    <row r="35">
      <c r="A35">
        <f>INDEX(resultados!$A$2:$ZZ$451, 29, MATCH($B$1, resultados!$A$1:$ZZ$1, 0))</f>
        <v/>
      </c>
      <c r="B35">
        <f>INDEX(resultados!$A$2:$ZZ$451, 29, MATCH($B$2, resultados!$A$1:$ZZ$1, 0))</f>
        <v/>
      </c>
      <c r="C35">
        <f>INDEX(resultados!$A$2:$ZZ$451, 29, MATCH($B$3, resultados!$A$1:$ZZ$1, 0))</f>
        <v/>
      </c>
    </row>
    <row r="36">
      <c r="A36">
        <f>INDEX(resultados!$A$2:$ZZ$451, 30, MATCH($B$1, resultados!$A$1:$ZZ$1, 0))</f>
        <v/>
      </c>
      <c r="B36">
        <f>INDEX(resultados!$A$2:$ZZ$451, 30, MATCH($B$2, resultados!$A$1:$ZZ$1, 0))</f>
        <v/>
      </c>
      <c r="C36">
        <f>INDEX(resultados!$A$2:$ZZ$451, 30, MATCH($B$3, resultados!$A$1:$ZZ$1, 0))</f>
        <v/>
      </c>
    </row>
    <row r="37">
      <c r="A37">
        <f>INDEX(resultados!$A$2:$ZZ$451, 31, MATCH($B$1, resultados!$A$1:$ZZ$1, 0))</f>
        <v/>
      </c>
      <c r="B37">
        <f>INDEX(resultados!$A$2:$ZZ$451, 31, MATCH($B$2, resultados!$A$1:$ZZ$1, 0))</f>
        <v/>
      </c>
      <c r="C37">
        <f>INDEX(resultados!$A$2:$ZZ$451, 31, MATCH($B$3, resultados!$A$1:$ZZ$1, 0))</f>
        <v/>
      </c>
    </row>
    <row r="38">
      <c r="A38">
        <f>INDEX(resultados!$A$2:$ZZ$451, 32, MATCH($B$1, resultados!$A$1:$ZZ$1, 0))</f>
        <v/>
      </c>
      <c r="B38">
        <f>INDEX(resultados!$A$2:$ZZ$451, 32, MATCH($B$2, resultados!$A$1:$ZZ$1, 0))</f>
        <v/>
      </c>
      <c r="C38">
        <f>INDEX(resultados!$A$2:$ZZ$451, 32, MATCH($B$3, resultados!$A$1:$ZZ$1, 0))</f>
        <v/>
      </c>
    </row>
    <row r="39">
      <c r="A39">
        <f>INDEX(resultados!$A$2:$ZZ$451, 33, MATCH($B$1, resultados!$A$1:$ZZ$1, 0))</f>
        <v/>
      </c>
      <c r="B39">
        <f>INDEX(resultados!$A$2:$ZZ$451, 33, MATCH($B$2, resultados!$A$1:$ZZ$1, 0))</f>
        <v/>
      </c>
      <c r="C39">
        <f>INDEX(resultados!$A$2:$ZZ$451, 33, MATCH($B$3, resultados!$A$1:$ZZ$1, 0))</f>
        <v/>
      </c>
    </row>
    <row r="40">
      <c r="A40">
        <f>INDEX(resultados!$A$2:$ZZ$451, 34, MATCH($B$1, resultados!$A$1:$ZZ$1, 0))</f>
        <v/>
      </c>
      <c r="B40">
        <f>INDEX(resultados!$A$2:$ZZ$451, 34, MATCH($B$2, resultados!$A$1:$ZZ$1, 0))</f>
        <v/>
      </c>
      <c r="C40">
        <f>INDEX(resultados!$A$2:$ZZ$451, 34, MATCH($B$3, resultados!$A$1:$ZZ$1, 0))</f>
        <v/>
      </c>
    </row>
    <row r="41">
      <c r="A41">
        <f>INDEX(resultados!$A$2:$ZZ$451, 35, MATCH($B$1, resultados!$A$1:$ZZ$1, 0))</f>
        <v/>
      </c>
      <c r="B41">
        <f>INDEX(resultados!$A$2:$ZZ$451, 35, MATCH($B$2, resultados!$A$1:$ZZ$1, 0))</f>
        <v/>
      </c>
      <c r="C41">
        <f>INDEX(resultados!$A$2:$ZZ$451, 35, MATCH($B$3, resultados!$A$1:$ZZ$1, 0))</f>
        <v/>
      </c>
    </row>
    <row r="42">
      <c r="A42">
        <f>INDEX(resultados!$A$2:$ZZ$451, 36, MATCH($B$1, resultados!$A$1:$ZZ$1, 0))</f>
        <v/>
      </c>
      <c r="B42">
        <f>INDEX(resultados!$A$2:$ZZ$451, 36, MATCH($B$2, resultados!$A$1:$ZZ$1, 0))</f>
        <v/>
      </c>
      <c r="C42">
        <f>INDEX(resultados!$A$2:$ZZ$451, 36, MATCH($B$3, resultados!$A$1:$ZZ$1, 0))</f>
        <v/>
      </c>
    </row>
    <row r="43">
      <c r="A43">
        <f>INDEX(resultados!$A$2:$ZZ$451, 37, MATCH($B$1, resultados!$A$1:$ZZ$1, 0))</f>
        <v/>
      </c>
      <c r="B43">
        <f>INDEX(resultados!$A$2:$ZZ$451, 37, MATCH($B$2, resultados!$A$1:$ZZ$1, 0))</f>
        <v/>
      </c>
      <c r="C43">
        <f>INDEX(resultados!$A$2:$ZZ$451, 37, MATCH($B$3, resultados!$A$1:$ZZ$1, 0))</f>
        <v/>
      </c>
    </row>
    <row r="44">
      <c r="A44">
        <f>INDEX(resultados!$A$2:$ZZ$451, 38, MATCH($B$1, resultados!$A$1:$ZZ$1, 0))</f>
        <v/>
      </c>
      <c r="B44">
        <f>INDEX(resultados!$A$2:$ZZ$451, 38, MATCH($B$2, resultados!$A$1:$ZZ$1, 0))</f>
        <v/>
      </c>
      <c r="C44">
        <f>INDEX(resultados!$A$2:$ZZ$451, 38, MATCH($B$3, resultados!$A$1:$ZZ$1, 0))</f>
        <v/>
      </c>
    </row>
    <row r="45">
      <c r="A45">
        <f>INDEX(resultados!$A$2:$ZZ$451, 39, MATCH($B$1, resultados!$A$1:$ZZ$1, 0))</f>
        <v/>
      </c>
      <c r="B45">
        <f>INDEX(resultados!$A$2:$ZZ$451, 39, MATCH($B$2, resultados!$A$1:$ZZ$1, 0))</f>
        <v/>
      </c>
      <c r="C45">
        <f>INDEX(resultados!$A$2:$ZZ$451, 39, MATCH($B$3, resultados!$A$1:$ZZ$1, 0))</f>
        <v/>
      </c>
    </row>
    <row r="46">
      <c r="A46">
        <f>INDEX(resultados!$A$2:$ZZ$451, 40, MATCH($B$1, resultados!$A$1:$ZZ$1, 0))</f>
        <v/>
      </c>
      <c r="B46">
        <f>INDEX(resultados!$A$2:$ZZ$451, 40, MATCH($B$2, resultados!$A$1:$ZZ$1, 0))</f>
        <v/>
      </c>
      <c r="C46">
        <f>INDEX(resultados!$A$2:$ZZ$451, 40, MATCH($B$3, resultados!$A$1:$ZZ$1, 0))</f>
        <v/>
      </c>
    </row>
    <row r="47">
      <c r="A47">
        <f>INDEX(resultados!$A$2:$ZZ$451, 41, MATCH($B$1, resultados!$A$1:$ZZ$1, 0))</f>
        <v/>
      </c>
      <c r="B47">
        <f>INDEX(resultados!$A$2:$ZZ$451, 41, MATCH($B$2, resultados!$A$1:$ZZ$1, 0))</f>
        <v/>
      </c>
      <c r="C47">
        <f>INDEX(resultados!$A$2:$ZZ$451, 41, MATCH($B$3, resultados!$A$1:$ZZ$1, 0))</f>
        <v/>
      </c>
    </row>
    <row r="48">
      <c r="A48">
        <f>INDEX(resultados!$A$2:$ZZ$451, 42, MATCH($B$1, resultados!$A$1:$ZZ$1, 0))</f>
        <v/>
      </c>
      <c r="B48">
        <f>INDEX(resultados!$A$2:$ZZ$451, 42, MATCH($B$2, resultados!$A$1:$ZZ$1, 0))</f>
        <v/>
      </c>
      <c r="C48">
        <f>INDEX(resultados!$A$2:$ZZ$451, 42, MATCH($B$3, resultados!$A$1:$ZZ$1, 0))</f>
        <v/>
      </c>
    </row>
    <row r="49">
      <c r="A49">
        <f>INDEX(resultados!$A$2:$ZZ$451, 43, MATCH($B$1, resultados!$A$1:$ZZ$1, 0))</f>
        <v/>
      </c>
      <c r="B49">
        <f>INDEX(resultados!$A$2:$ZZ$451, 43, MATCH($B$2, resultados!$A$1:$ZZ$1, 0))</f>
        <v/>
      </c>
      <c r="C49">
        <f>INDEX(resultados!$A$2:$ZZ$451, 43, MATCH($B$3, resultados!$A$1:$ZZ$1, 0))</f>
        <v/>
      </c>
    </row>
    <row r="50">
      <c r="A50">
        <f>INDEX(resultados!$A$2:$ZZ$451, 44, MATCH($B$1, resultados!$A$1:$ZZ$1, 0))</f>
        <v/>
      </c>
      <c r="B50">
        <f>INDEX(resultados!$A$2:$ZZ$451, 44, MATCH($B$2, resultados!$A$1:$ZZ$1, 0))</f>
        <v/>
      </c>
      <c r="C50">
        <f>INDEX(resultados!$A$2:$ZZ$451, 44, MATCH($B$3, resultados!$A$1:$ZZ$1, 0))</f>
        <v/>
      </c>
    </row>
    <row r="51">
      <c r="A51">
        <f>INDEX(resultados!$A$2:$ZZ$451, 45, MATCH($B$1, resultados!$A$1:$ZZ$1, 0))</f>
        <v/>
      </c>
      <c r="B51">
        <f>INDEX(resultados!$A$2:$ZZ$451, 45, MATCH($B$2, resultados!$A$1:$ZZ$1, 0))</f>
        <v/>
      </c>
      <c r="C51">
        <f>INDEX(resultados!$A$2:$ZZ$451, 45, MATCH($B$3, resultados!$A$1:$ZZ$1, 0))</f>
        <v/>
      </c>
    </row>
    <row r="52">
      <c r="A52">
        <f>INDEX(resultados!$A$2:$ZZ$451, 46, MATCH($B$1, resultados!$A$1:$ZZ$1, 0))</f>
        <v/>
      </c>
      <c r="B52">
        <f>INDEX(resultados!$A$2:$ZZ$451, 46, MATCH($B$2, resultados!$A$1:$ZZ$1, 0))</f>
        <v/>
      </c>
      <c r="C52">
        <f>INDEX(resultados!$A$2:$ZZ$451, 46, MATCH($B$3, resultados!$A$1:$ZZ$1, 0))</f>
        <v/>
      </c>
    </row>
    <row r="53">
      <c r="A53">
        <f>INDEX(resultados!$A$2:$ZZ$451, 47, MATCH($B$1, resultados!$A$1:$ZZ$1, 0))</f>
        <v/>
      </c>
      <c r="B53">
        <f>INDEX(resultados!$A$2:$ZZ$451, 47, MATCH($B$2, resultados!$A$1:$ZZ$1, 0))</f>
        <v/>
      </c>
      <c r="C53">
        <f>INDEX(resultados!$A$2:$ZZ$451, 47, MATCH($B$3, resultados!$A$1:$ZZ$1, 0))</f>
        <v/>
      </c>
    </row>
    <row r="54">
      <c r="A54">
        <f>INDEX(resultados!$A$2:$ZZ$451, 48, MATCH($B$1, resultados!$A$1:$ZZ$1, 0))</f>
        <v/>
      </c>
      <c r="B54">
        <f>INDEX(resultados!$A$2:$ZZ$451, 48, MATCH($B$2, resultados!$A$1:$ZZ$1, 0))</f>
        <v/>
      </c>
      <c r="C54">
        <f>INDEX(resultados!$A$2:$ZZ$451, 48, MATCH($B$3, resultados!$A$1:$ZZ$1, 0))</f>
        <v/>
      </c>
    </row>
    <row r="55">
      <c r="A55">
        <f>INDEX(resultados!$A$2:$ZZ$451, 49, MATCH($B$1, resultados!$A$1:$ZZ$1, 0))</f>
        <v/>
      </c>
      <c r="B55">
        <f>INDEX(resultados!$A$2:$ZZ$451, 49, MATCH($B$2, resultados!$A$1:$ZZ$1, 0))</f>
        <v/>
      </c>
      <c r="C55">
        <f>INDEX(resultados!$A$2:$ZZ$451, 49, MATCH($B$3, resultados!$A$1:$ZZ$1, 0))</f>
        <v/>
      </c>
    </row>
    <row r="56">
      <c r="A56">
        <f>INDEX(resultados!$A$2:$ZZ$451, 50, MATCH($B$1, resultados!$A$1:$ZZ$1, 0))</f>
        <v/>
      </c>
      <c r="B56">
        <f>INDEX(resultados!$A$2:$ZZ$451, 50, MATCH($B$2, resultados!$A$1:$ZZ$1, 0))</f>
        <v/>
      </c>
      <c r="C56">
        <f>INDEX(resultados!$A$2:$ZZ$451, 50, MATCH($B$3, resultados!$A$1:$ZZ$1, 0))</f>
        <v/>
      </c>
    </row>
    <row r="57">
      <c r="A57">
        <f>INDEX(resultados!$A$2:$ZZ$451, 51, MATCH($B$1, resultados!$A$1:$ZZ$1, 0))</f>
        <v/>
      </c>
      <c r="B57">
        <f>INDEX(resultados!$A$2:$ZZ$451, 51, MATCH($B$2, resultados!$A$1:$ZZ$1, 0))</f>
        <v/>
      </c>
      <c r="C57">
        <f>INDEX(resultados!$A$2:$ZZ$451, 51, MATCH($B$3, resultados!$A$1:$ZZ$1, 0))</f>
        <v/>
      </c>
    </row>
    <row r="58">
      <c r="A58">
        <f>INDEX(resultados!$A$2:$ZZ$451, 52, MATCH($B$1, resultados!$A$1:$ZZ$1, 0))</f>
        <v/>
      </c>
      <c r="B58">
        <f>INDEX(resultados!$A$2:$ZZ$451, 52, MATCH($B$2, resultados!$A$1:$ZZ$1, 0))</f>
        <v/>
      </c>
      <c r="C58">
        <f>INDEX(resultados!$A$2:$ZZ$451, 52, MATCH($B$3, resultados!$A$1:$ZZ$1, 0))</f>
        <v/>
      </c>
    </row>
    <row r="59">
      <c r="A59">
        <f>INDEX(resultados!$A$2:$ZZ$451, 53, MATCH($B$1, resultados!$A$1:$ZZ$1, 0))</f>
        <v/>
      </c>
      <c r="B59">
        <f>INDEX(resultados!$A$2:$ZZ$451, 53, MATCH($B$2, resultados!$A$1:$ZZ$1, 0))</f>
        <v/>
      </c>
      <c r="C59">
        <f>INDEX(resultados!$A$2:$ZZ$451, 53, MATCH($B$3, resultados!$A$1:$ZZ$1, 0))</f>
        <v/>
      </c>
    </row>
    <row r="60">
      <c r="A60">
        <f>INDEX(resultados!$A$2:$ZZ$451, 54, MATCH($B$1, resultados!$A$1:$ZZ$1, 0))</f>
        <v/>
      </c>
      <c r="B60">
        <f>INDEX(resultados!$A$2:$ZZ$451, 54, MATCH($B$2, resultados!$A$1:$ZZ$1, 0))</f>
        <v/>
      </c>
      <c r="C60">
        <f>INDEX(resultados!$A$2:$ZZ$451, 54, MATCH($B$3, resultados!$A$1:$ZZ$1, 0))</f>
        <v/>
      </c>
    </row>
    <row r="61">
      <c r="A61">
        <f>INDEX(resultados!$A$2:$ZZ$451, 55, MATCH($B$1, resultados!$A$1:$ZZ$1, 0))</f>
        <v/>
      </c>
      <c r="B61">
        <f>INDEX(resultados!$A$2:$ZZ$451, 55, MATCH($B$2, resultados!$A$1:$ZZ$1, 0))</f>
        <v/>
      </c>
      <c r="C61">
        <f>INDEX(resultados!$A$2:$ZZ$451, 55, MATCH($B$3, resultados!$A$1:$ZZ$1, 0))</f>
        <v/>
      </c>
    </row>
    <row r="62">
      <c r="A62">
        <f>INDEX(resultados!$A$2:$ZZ$451, 56, MATCH($B$1, resultados!$A$1:$ZZ$1, 0))</f>
        <v/>
      </c>
      <c r="B62">
        <f>INDEX(resultados!$A$2:$ZZ$451, 56, MATCH($B$2, resultados!$A$1:$ZZ$1, 0))</f>
        <v/>
      </c>
      <c r="C62">
        <f>INDEX(resultados!$A$2:$ZZ$451, 56, MATCH($B$3, resultados!$A$1:$ZZ$1, 0))</f>
        <v/>
      </c>
    </row>
    <row r="63">
      <c r="A63">
        <f>INDEX(resultados!$A$2:$ZZ$451, 57, MATCH($B$1, resultados!$A$1:$ZZ$1, 0))</f>
        <v/>
      </c>
      <c r="B63">
        <f>INDEX(resultados!$A$2:$ZZ$451, 57, MATCH($B$2, resultados!$A$1:$ZZ$1, 0))</f>
        <v/>
      </c>
      <c r="C63">
        <f>INDEX(resultados!$A$2:$ZZ$451, 57, MATCH($B$3, resultados!$A$1:$ZZ$1, 0))</f>
        <v/>
      </c>
    </row>
    <row r="64">
      <c r="A64">
        <f>INDEX(resultados!$A$2:$ZZ$451, 58, MATCH($B$1, resultados!$A$1:$ZZ$1, 0))</f>
        <v/>
      </c>
      <c r="B64">
        <f>INDEX(resultados!$A$2:$ZZ$451, 58, MATCH($B$2, resultados!$A$1:$ZZ$1, 0))</f>
        <v/>
      </c>
      <c r="C64">
        <f>INDEX(resultados!$A$2:$ZZ$451, 58, MATCH($B$3, resultados!$A$1:$ZZ$1, 0))</f>
        <v/>
      </c>
    </row>
    <row r="65">
      <c r="A65">
        <f>INDEX(resultados!$A$2:$ZZ$451, 59, MATCH($B$1, resultados!$A$1:$ZZ$1, 0))</f>
        <v/>
      </c>
      <c r="B65">
        <f>INDEX(resultados!$A$2:$ZZ$451, 59, MATCH($B$2, resultados!$A$1:$ZZ$1, 0))</f>
        <v/>
      </c>
      <c r="C65">
        <f>INDEX(resultados!$A$2:$ZZ$451, 59, MATCH($B$3, resultados!$A$1:$ZZ$1, 0))</f>
        <v/>
      </c>
    </row>
    <row r="66">
      <c r="A66">
        <f>INDEX(resultados!$A$2:$ZZ$451, 60, MATCH($B$1, resultados!$A$1:$ZZ$1, 0))</f>
        <v/>
      </c>
      <c r="B66">
        <f>INDEX(resultados!$A$2:$ZZ$451, 60, MATCH($B$2, resultados!$A$1:$ZZ$1, 0))</f>
        <v/>
      </c>
      <c r="C66">
        <f>INDEX(resultados!$A$2:$ZZ$451, 60, MATCH($B$3, resultados!$A$1:$ZZ$1, 0))</f>
        <v/>
      </c>
    </row>
    <row r="67">
      <c r="A67">
        <f>INDEX(resultados!$A$2:$ZZ$451, 61, MATCH($B$1, resultados!$A$1:$ZZ$1, 0))</f>
        <v/>
      </c>
      <c r="B67">
        <f>INDEX(resultados!$A$2:$ZZ$451, 61, MATCH($B$2, resultados!$A$1:$ZZ$1, 0))</f>
        <v/>
      </c>
      <c r="C67">
        <f>INDEX(resultados!$A$2:$ZZ$451, 61, MATCH($B$3, resultados!$A$1:$ZZ$1, 0))</f>
        <v/>
      </c>
    </row>
    <row r="68">
      <c r="A68">
        <f>INDEX(resultados!$A$2:$ZZ$451, 62, MATCH($B$1, resultados!$A$1:$ZZ$1, 0))</f>
        <v/>
      </c>
      <c r="B68">
        <f>INDEX(resultados!$A$2:$ZZ$451, 62, MATCH($B$2, resultados!$A$1:$ZZ$1, 0))</f>
        <v/>
      </c>
      <c r="C68">
        <f>INDEX(resultados!$A$2:$ZZ$451, 62, MATCH($B$3, resultados!$A$1:$ZZ$1, 0))</f>
        <v/>
      </c>
    </row>
    <row r="69">
      <c r="A69">
        <f>INDEX(resultados!$A$2:$ZZ$451, 63, MATCH($B$1, resultados!$A$1:$ZZ$1, 0))</f>
        <v/>
      </c>
      <c r="B69">
        <f>INDEX(resultados!$A$2:$ZZ$451, 63, MATCH($B$2, resultados!$A$1:$ZZ$1, 0))</f>
        <v/>
      </c>
      <c r="C69">
        <f>INDEX(resultados!$A$2:$ZZ$451, 63, MATCH($B$3, resultados!$A$1:$ZZ$1, 0))</f>
        <v/>
      </c>
    </row>
    <row r="70">
      <c r="A70">
        <f>INDEX(resultados!$A$2:$ZZ$451, 64, MATCH($B$1, resultados!$A$1:$ZZ$1, 0))</f>
        <v/>
      </c>
      <c r="B70">
        <f>INDEX(resultados!$A$2:$ZZ$451, 64, MATCH($B$2, resultados!$A$1:$ZZ$1, 0))</f>
        <v/>
      </c>
      <c r="C70">
        <f>INDEX(resultados!$A$2:$ZZ$451, 64, MATCH($B$3, resultados!$A$1:$ZZ$1, 0))</f>
        <v/>
      </c>
    </row>
    <row r="71">
      <c r="A71">
        <f>INDEX(resultados!$A$2:$ZZ$451, 65, MATCH($B$1, resultados!$A$1:$ZZ$1, 0))</f>
        <v/>
      </c>
      <c r="B71">
        <f>INDEX(resultados!$A$2:$ZZ$451, 65, MATCH($B$2, resultados!$A$1:$ZZ$1, 0))</f>
        <v/>
      </c>
      <c r="C71">
        <f>INDEX(resultados!$A$2:$ZZ$451, 65, MATCH($B$3, resultados!$A$1:$ZZ$1, 0))</f>
        <v/>
      </c>
    </row>
    <row r="72">
      <c r="A72">
        <f>INDEX(resultados!$A$2:$ZZ$451, 66, MATCH($B$1, resultados!$A$1:$ZZ$1, 0))</f>
        <v/>
      </c>
      <c r="B72">
        <f>INDEX(resultados!$A$2:$ZZ$451, 66, MATCH($B$2, resultados!$A$1:$ZZ$1, 0))</f>
        <v/>
      </c>
      <c r="C72">
        <f>INDEX(resultados!$A$2:$ZZ$451, 66, MATCH($B$3, resultados!$A$1:$ZZ$1, 0))</f>
        <v/>
      </c>
    </row>
    <row r="73">
      <c r="A73">
        <f>INDEX(resultados!$A$2:$ZZ$451, 67, MATCH($B$1, resultados!$A$1:$ZZ$1, 0))</f>
        <v/>
      </c>
      <c r="B73">
        <f>INDEX(resultados!$A$2:$ZZ$451, 67, MATCH($B$2, resultados!$A$1:$ZZ$1, 0))</f>
        <v/>
      </c>
      <c r="C73">
        <f>INDEX(resultados!$A$2:$ZZ$451, 67, MATCH($B$3, resultados!$A$1:$ZZ$1, 0))</f>
        <v/>
      </c>
    </row>
    <row r="74">
      <c r="A74">
        <f>INDEX(resultados!$A$2:$ZZ$451, 68, MATCH($B$1, resultados!$A$1:$ZZ$1, 0))</f>
        <v/>
      </c>
      <c r="B74">
        <f>INDEX(resultados!$A$2:$ZZ$451, 68, MATCH($B$2, resultados!$A$1:$ZZ$1, 0))</f>
        <v/>
      </c>
      <c r="C74">
        <f>INDEX(resultados!$A$2:$ZZ$451, 68, MATCH($B$3, resultados!$A$1:$ZZ$1, 0))</f>
        <v/>
      </c>
    </row>
    <row r="75">
      <c r="A75">
        <f>INDEX(resultados!$A$2:$ZZ$451, 69, MATCH($B$1, resultados!$A$1:$ZZ$1, 0))</f>
        <v/>
      </c>
      <c r="B75">
        <f>INDEX(resultados!$A$2:$ZZ$451, 69, MATCH($B$2, resultados!$A$1:$ZZ$1, 0))</f>
        <v/>
      </c>
      <c r="C75">
        <f>INDEX(resultados!$A$2:$ZZ$451, 69, MATCH($B$3, resultados!$A$1:$ZZ$1, 0))</f>
        <v/>
      </c>
    </row>
    <row r="76">
      <c r="A76">
        <f>INDEX(resultados!$A$2:$ZZ$451, 70, MATCH($B$1, resultados!$A$1:$ZZ$1, 0))</f>
        <v/>
      </c>
      <c r="B76">
        <f>INDEX(resultados!$A$2:$ZZ$451, 70, MATCH($B$2, resultados!$A$1:$ZZ$1, 0))</f>
        <v/>
      </c>
      <c r="C76">
        <f>INDEX(resultados!$A$2:$ZZ$451, 70, MATCH($B$3, resultados!$A$1:$ZZ$1, 0))</f>
        <v/>
      </c>
    </row>
    <row r="77">
      <c r="A77">
        <f>INDEX(resultados!$A$2:$ZZ$451, 71, MATCH($B$1, resultados!$A$1:$ZZ$1, 0))</f>
        <v/>
      </c>
      <c r="B77">
        <f>INDEX(resultados!$A$2:$ZZ$451, 71, MATCH($B$2, resultados!$A$1:$ZZ$1, 0))</f>
        <v/>
      </c>
      <c r="C77">
        <f>INDEX(resultados!$A$2:$ZZ$451, 71, MATCH($B$3, resultados!$A$1:$ZZ$1, 0))</f>
        <v/>
      </c>
    </row>
    <row r="78">
      <c r="A78">
        <f>INDEX(resultados!$A$2:$ZZ$451, 72, MATCH($B$1, resultados!$A$1:$ZZ$1, 0))</f>
        <v/>
      </c>
      <c r="B78">
        <f>INDEX(resultados!$A$2:$ZZ$451, 72, MATCH($B$2, resultados!$A$1:$ZZ$1, 0))</f>
        <v/>
      </c>
      <c r="C78">
        <f>INDEX(resultados!$A$2:$ZZ$451, 72, MATCH($B$3, resultados!$A$1:$ZZ$1, 0))</f>
        <v/>
      </c>
    </row>
    <row r="79">
      <c r="A79">
        <f>INDEX(resultados!$A$2:$ZZ$451, 73, MATCH($B$1, resultados!$A$1:$ZZ$1, 0))</f>
        <v/>
      </c>
      <c r="B79">
        <f>INDEX(resultados!$A$2:$ZZ$451, 73, MATCH($B$2, resultados!$A$1:$ZZ$1, 0))</f>
        <v/>
      </c>
      <c r="C79">
        <f>INDEX(resultados!$A$2:$ZZ$451, 73, MATCH($B$3, resultados!$A$1:$ZZ$1, 0))</f>
        <v/>
      </c>
    </row>
    <row r="80">
      <c r="A80">
        <f>INDEX(resultados!$A$2:$ZZ$451, 74, MATCH($B$1, resultados!$A$1:$ZZ$1, 0))</f>
        <v/>
      </c>
      <c r="B80">
        <f>INDEX(resultados!$A$2:$ZZ$451, 74, MATCH($B$2, resultados!$A$1:$ZZ$1, 0))</f>
        <v/>
      </c>
      <c r="C80">
        <f>INDEX(resultados!$A$2:$ZZ$451, 74, MATCH($B$3, resultados!$A$1:$ZZ$1, 0))</f>
        <v/>
      </c>
    </row>
    <row r="81">
      <c r="A81">
        <f>INDEX(resultados!$A$2:$ZZ$451, 75, MATCH($B$1, resultados!$A$1:$ZZ$1, 0))</f>
        <v/>
      </c>
      <c r="B81">
        <f>INDEX(resultados!$A$2:$ZZ$451, 75, MATCH($B$2, resultados!$A$1:$ZZ$1, 0))</f>
        <v/>
      </c>
      <c r="C81">
        <f>INDEX(resultados!$A$2:$ZZ$451, 75, MATCH($B$3, resultados!$A$1:$ZZ$1, 0))</f>
        <v/>
      </c>
    </row>
    <row r="82">
      <c r="A82">
        <f>INDEX(resultados!$A$2:$ZZ$451, 76, MATCH($B$1, resultados!$A$1:$ZZ$1, 0))</f>
        <v/>
      </c>
      <c r="B82">
        <f>INDEX(resultados!$A$2:$ZZ$451, 76, MATCH($B$2, resultados!$A$1:$ZZ$1, 0))</f>
        <v/>
      </c>
      <c r="C82">
        <f>INDEX(resultados!$A$2:$ZZ$451, 76, MATCH($B$3, resultados!$A$1:$ZZ$1, 0))</f>
        <v/>
      </c>
    </row>
    <row r="83">
      <c r="A83">
        <f>INDEX(resultados!$A$2:$ZZ$451, 77, MATCH($B$1, resultados!$A$1:$ZZ$1, 0))</f>
        <v/>
      </c>
      <c r="B83">
        <f>INDEX(resultados!$A$2:$ZZ$451, 77, MATCH($B$2, resultados!$A$1:$ZZ$1, 0))</f>
        <v/>
      </c>
      <c r="C83">
        <f>INDEX(resultados!$A$2:$ZZ$451, 77, MATCH($B$3, resultados!$A$1:$ZZ$1, 0))</f>
        <v/>
      </c>
    </row>
    <row r="84">
      <c r="A84">
        <f>INDEX(resultados!$A$2:$ZZ$451, 78, MATCH($B$1, resultados!$A$1:$ZZ$1, 0))</f>
        <v/>
      </c>
      <c r="B84">
        <f>INDEX(resultados!$A$2:$ZZ$451, 78, MATCH($B$2, resultados!$A$1:$ZZ$1, 0))</f>
        <v/>
      </c>
      <c r="C84">
        <f>INDEX(resultados!$A$2:$ZZ$451, 78, MATCH($B$3, resultados!$A$1:$ZZ$1, 0))</f>
        <v/>
      </c>
    </row>
    <row r="85">
      <c r="A85">
        <f>INDEX(resultados!$A$2:$ZZ$451, 79, MATCH($B$1, resultados!$A$1:$ZZ$1, 0))</f>
        <v/>
      </c>
      <c r="B85">
        <f>INDEX(resultados!$A$2:$ZZ$451, 79, MATCH($B$2, resultados!$A$1:$ZZ$1, 0))</f>
        <v/>
      </c>
      <c r="C85">
        <f>INDEX(resultados!$A$2:$ZZ$451, 79, MATCH($B$3, resultados!$A$1:$ZZ$1, 0))</f>
        <v/>
      </c>
    </row>
    <row r="86">
      <c r="A86">
        <f>INDEX(resultados!$A$2:$ZZ$451, 80, MATCH($B$1, resultados!$A$1:$ZZ$1, 0))</f>
        <v/>
      </c>
      <c r="B86">
        <f>INDEX(resultados!$A$2:$ZZ$451, 80, MATCH($B$2, resultados!$A$1:$ZZ$1, 0))</f>
        <v/>
      </c>
      <c r="C86">
        <f>INDEX(resultados!$A$2:$ZZ$451, 80, MATCH($B$3, resultados!$A$1:$ZZ$1, 0))</f>
        <v/>
      </c>
    </row>
    <row r="87">
      <c r="A87">
        <f>INDEX(resultados!$A$2:$ZZ$451, 81, MATCH($B$1, resultados!$A$1:$ZZ$1, 0))</f>
        <v/>
      </c>
      <c r="B87">
        <f>INDEX(resultados!$A$2:$ZZ$451, 81, MATCH($B$2, resultados!$A$1:$ZZ$1, 0))</f>
        <v/>
      </c>
      <c r="C87">
        <f>INDEX(resultados!$A$2:$ZZ$451, 81, MATCH($B$3, resultados!$A$1:$ZZ$1, 0))</f>
        <v/>
      </c>
    </row>
    <row r="88">
      <c r="A88">
        <f>INDEX(resultados!$A$2:$ZZ$451, 82, MATCH($B$1, resultados!$A$1:$ZZ$1, 0))</f>
        <v/>
      </c>
      <c r="B88">
        <f>INDEX(resultados!$A$2:$ZZ$451, 82, MATCH($B$2, resultados!$A$1:$ZZ$1, 0))</f>
        <v/>
      </c>
      <c r="C88">
        <f>INDEX(resultados!$A$2:$ZZ$451, 82, MATCH($B$3, resultados!$A$1:$ZZ$1, 0))</f>
        <v/>
      </c>
    </row>
    <row r="89">
      <c r="A89">
        <f>INDEX(resultados!$A$2:$ZZ$451, 83, MATCH($B$1, resultados!$A$1:$ZZ$1, 0))</f>
        <v/>
      </c>
      <c r="B89">
        <f>INDEX(resultados!$A$2:$ZZ$451, 83, MATCH($B$2, resultados!$A$1:$ZZ$1, 0))</f>
        <v/>
      </c>
      <c r="C89">
        <f>INDEX(resultados!$A$2:$ZZ$451, 83, MATCH($B$3, resultados!$A$1:$ZZ$1, 0))</f>
        <v/>
      </c>
    </row>
    <row r="90">
      <c r="A90">
        <f>INDEX(resultados!$A$2:$ZZ$451, 84, MATCH($B$1, resultados!$A$1:$ZZ$1, 0))</f>
        <v/>
      </c>
      <c r="B90">
        <f>INDEX(resultados!$A$2:$ZZ$451, 84, MATCH($B$2, resultados!$A$1:$ZZ$1, 0))</f>
        <v/>
      </c>
      <c r="C90">
        <f>INDEX(resultados!$A$2:$ZZ$451, 84, MATCH($B$3, resultados!$A$1:$ZZ$1, 0))</f>
        <v/>
      </c>
    </row>
    <row r="91">
      <c r="A91">
        <f>INDEX(resultados!$A$2:$ZZ$451, 85, MATCH($B$1, resultados!$A$1:$ZZ$1, 0))</f>
        <v/>
      </c>
      <c r="B91">
        <f>INDEX(resultados!$A$2:$ZZ$451, 85, MATCH($B$2, resultados!$A$1:$ZZ$1, 0))</f>
        <v/>
      </c>
      <c r="C91">
        <f>INDEX(resultados!$A$2:$ZZ$451, 85, MATCH($B$3, resultados!$A$1:$ZZ$1, 0))</f>
        <v/>
      </c>
    </row>
    <row r="92">
      <c r="A92">
        <f>INDEX(resultados!$A$2:$ZZ$451, 86, MATCH($B$1, resultados!$A$1:$ZZ$1, 0))</f>
        <v/>
      </c>
      <c r="B92">
        <f>INDEX(resultados!$A$2:$ZZ$451, 86, MATCH($B$2, resultados!$A$1:$ZZ$1, 0))</f>
        <v/>
      </c>
      <c r="C92">
        <f>INDEX(resultados!$A$2:$ZZ$451, 86, MATCH($B$3, resultados!$A$1:$ZZ$1, 0))</f>
        <v/>
      </c>
    </row>
    <row r="93">
      <c r="A93">
        <f>INDEX(resultados!$A$2:$ZZ$451, 87, MATCH($B$1, resultados!$A$1:$ZZ$1, 0))</f>
        <v/>
      </c>
      <c r="B93">
        <f>INDEX(resultados!$A$2:$ZZ$451, 87, MATCH($B$2, resultados!$A$1:$ZZ$1, 0))</f>
        <v/>
      </c>
      <c r="C93">
        <f>INDEX(resultados!$A$2:$ZZ$451, 87, MATCH($B$3, resultados!$A$1:$ZZ$1, 0))</f>
        <v/>
      </c>
    </row>
    <row r="94">
      <c r="A94">
        <f>INDEX(resultados!$A$2:$ZZ$451, 88, MATCH($B$1, resultados!$A$1:$ZZ$1, 0))</f>
        <v/>
      </c>
      <c r="B94">
        <f>INDEX(resultados!$A$2:$ZZ$451, 88, MATCH($B$2, resultados!$A$1:$ZZ$1, 0))</f>
        <v/>
      </c>
      <c r="C94">
        <f>INDEX(resultados!$A$2:$ZZ$451, 88, MATCH($B$3, resultados!$A$1:$ZZ$1, 0))</f>
        <v/>
      </c>
    </row>
    <row r="95">
      <c r="A95">
        <f>INDEX(resultados!$A$2:$ZZ$451, 89, MATCH($B$1, resultados!$A$1:$ZZ$1, 0))</f>
        <v/>
      </c>
      <c r="B95">
        <f>INDEX(resultados!$A$2:$ZZ$451, 89, MATCH($B$2, resultados!$A$1:$ZZ$1, 0))</f>
        <v/>
      </c>
      <c r="C95">
        <f>INDEX(resultados!$A$2:$ZZ$451, 89, MATCH($B$3, resultados!$A$1:$ZZ$1, 0))</f>
        <v/>
      </c>
    </row>
    <row r="96">
      <c r="A96">
        <f>INDEX(resultados!$A$2:$ZZ$451, 90, MATCH($B$1, resultados!$A$1:$ZZ$1, 0))</f>
        <v/>
      </c>
      <c r="B96">
        <f>INDEX(resultados!$A$2:$ZZ$451, 90, MATCH($B$2, resultados!$A$1:$ZZ$1, 0))</f>
        <v/>
      </c>
      <c r="C96">
        <f>INDEX(resultados!$A$2:$ZZ$451, 90, MATCH($B$3, resultados!$A$1:$ZZ$1, 0))</f>
        <v/>
      </c>
    </row>
    <row r="97">
      <c r="A97">
        <f>INDEX(resultados!$A$2:$ZZ$451, 91, MATCH($B$1, resultados!$A$1:$ZZ$1, 0))</f>
        <v/>
      </c>
      <c r="B97">
        <f>INDEX(resultados!$A$2:$ZZ$451, 91, MATCH($B$2, resultados!$A$1:$ZZ$1, 0))</f>
        <v/>
      </c>
      <c r="C97">
        <f>INDEX(resultados!$A$2:$ZZ$451, 91, MATCH($B$3, resultados!$A$1:$ZZ$1, 0))</f>
        <v/>
      </c>
    </row>
    <row r="98">
      <c r="A98">
        <f>INDEX(resultados!$A$2:$ZZ$451, 92, MATCH($B$1, resultados!$A$1:$ZZ$1, 0))</f>
        <v/>
      </c>
      <c r="B98">
        <f>INDEX(resultados!$A$2:$ZZ$451, 92, MATCH($B$2, resultados!$A$1:$ZZ$1, 0))</f>
        <v/>
      </c>
      <c r="C98">
        <f>INDEX(resultados!$A$2:$ZZ$451, 92, MATCH($B$3, resultados!$A$1:$ZZ$1, 0))</f>
        <v/>
      </c>
    </row>
    <row r="99">
      <c r="A99">
        <f>INDEX(resultados!$A$2:$ZZ$451, 93, MATCH($B$1, resultados!$A$1:$ZZ$1, 0))</f>
        <v/>
      </c>
      <c r="B99">
        <f>INDEX(resultados!$A$2:$ZZ$451, 93, MATCH($B$2, resultados!$A$1:$ZZ$1, 0))</f>
        <v/>
      </c>
      <c r="C99">
        <f>INDEX(resultados!$A$2:$ZZ$451, 93, MATCH($B$3, resultados!$A$1:$ZZ$1, 0))</f>
        <v/>
      </c>
    </row>
    <row r="100">
      <c r="A100">
        <f>INDEX(resultados!$A$2:$ZZ$451, 94, MATCH($B$1, resultados!$A$1:$ZZ$1, 0))</f>
        <v/>
      </c>
      <c r="B100">
        <f>INDEX(resultados!$A$2:$ZZ$451, 94, MATCH($B$2, resultados!$A$1:$ZZ$1, 0))</f>
        <v/>
      </c>
      <c r="C100">
        <f>INDEX(resultados!$A$2:$ZZ$451, 94, MATCH($B$3, resultados!$A$1:$ZZ$1, 0))</f>
        <v/>
      </c>
    </row>
    <row r="101">
      <c r="A101">
        <f>INDEX(resultados!$A$2:$ZZ$451, 95, MATCH($B$1, resultados!$A$1:$ZZ$1, 0))</f>
        <v/>
      </c>
      <c r="B101">
        <f>INDEX(resultados!$A$2:$ZZ$451, 95, MATCH($B$2, resultados!$A$1:$ZZ$1, 0))</f>
        <v/>
      </c>
      <c r="C101">
        <f>INDEX(resultados!$A$2:$ZZ$451, 95, MATCH($B$3, resultados!$A$1:$ZZ$1, 0))</f>
        <v/>
      </c>
    </row>
    <row r="102">
      <c r="A102">
        <f>INDEX(resultados!$A$2:$ZZ$451, 96, MATCH($B$1, resultados!$A$1:$ZZ$1, 0))</f>
        <v/>
      </c>
      <c r="B102">
        <f>INDEX(resultados!$A$2:$ZZ$451, 96, MATCH($B$2, resultados!$A$1:$ZZ$1, 0))</f>
        <v/>
      </c>
      <c r="C102">
        <f>INDEX(resultados!$A$2:$ZZ$451, 96, MATCH($B$3, resultados!$A$1:$ZZ$1, 0))</f>
        <v/>
      </c>
    </row>
    <row r="103">
      <c r="A103">
        <f>INDEX(resultados!$A$2:$ZZ$451, 97, MATCH($B$1, resultados!$A$1:$ZZ$1, 0))</f>
        <v/>
      </c>
      <c r="B103">
        <f>INDEX(resultados!$A$2:$ZZ$451, 97, MATCH($B$2, resultados!$A$1:$ZZ$1, 0))</f>
        <v/>
      </c>
      <c r="C103">
        <f>INDEX(resultados!$A$2:$ZZ$451, 97, MATCH($B$3, resultados!$A$1:$ZZ$1, 0))</f>
        <v/>
      </c>
    </row>
    <row r="104">
      <c r="A104">
        <f>INDEX(resultados!$A$2:$ZZ$451, 98, MATCH($B$1, resultados!$A$1:$ZZ$1, 0))</f>
        <v/>
      </c>
      <c r="B104">
        <f>INDEX(resultados!$A$2:$ZZ$451, 98, MATCH($B$2, resultados!$A$1:$ZZ$1, 0))</f>
        <v/>
      </c>
      <c r="C104">
        <f>INDEX(resultados!$A$2:$ZZ$451, 98, MATCH($B$3, resultados!$A$1:$ZZ$1, 0))</f>
        <v/>
      </c>
    </row>
    <row r="105">
      <c r="A105">
        <f>INDEX(resultados!$A$2:$ZZ$451, 99, MATCH($B$1, resultados!$A$1:$ZZ$1, 0))</f>
        <v/>
      </c>
      <c r="B105">
        <f>INDEX(resultados!$A$2:$ZZ$451, 99, MATCH($B$2, resultados!$A$1:$ZZ$1, 0))</f>
        <v/>
      </c>
      <c r="C105">
        <f>INDEX(resultados!$A$2:$ZZ$451, 99, MATCH($B$3, resultados!$A$1:$ZZ$1, 0))</f>
        <v/>
      </c>
    </row>
    <row r="106">
      <c r="A106">
        <f>INDEX(resultados!$A$2:$ZZ$451, 100, MATCH($B$1, resultados!$A$1:$ZZ$1, 0))</f>
        <v/>
      </c>
      <c r="B106">
        <f>INDEX(resultados!$A$2:$ZZ$451, 100, MATCH($B$2, resultados!$A$1:$ZZ$1, 0))</f>
        <v/>
      </c>
      <c r="C106">
        <f>INDEX(resultados!$A$2:$ZZ$451, 100, MATCH($B$3, resultados!$A$1:$ZZ$1, 0))</f>
        <v/>
      </c>
    </row>
    <row r="107">
      <c r="A107">
        <f>INDEX(resultados!$A$2:$ZZ$451, 101, MATCH($B$1, resultados!$A$1:$ZZ$1, 0))</f>
        <v/>
      </c>
      <c r="B107">
        <f>INDEX(resultados!$A$2:$ZZ$451, 101, MATCH($B$2, resultados!$A$1:$ZZ$1, 0))</f>
        <v/>
      </c>
      <c r="C107">
        <f>INDEX(resultados!$A$2:$ZZ$451, 101, MATCH($B$3, resultados!$A$1:$ZZ$1, 0))</f>
        <v/>
      </c>
    </row>
    <row r="108">
      <c r="A108">
        <f>INDEX(resultados!$A$2:$ZZ$451, 102, MATCH($B$1, resultados!$A$1:$ZZ$1, 0))</f>
        <v/>
      </c>
      <c r="B108">
        <f>INDEX(resultados!$A$2:$ZZ$451, 102, MATCH($B$2, resultados!$A$1:$ZZ$1, 0))</f>
        <v/>
      </c>
      <c r="C108">
        <f>INDEX(resultados!$A$2:$ZZ$451, 102, MATCH($B$3, resultados!$A$1:$ZZ$1, 0))</f>
        <v/>
      </c>
    </row>
    <row r="109">
      <c r="A109">
        <f>INDEX(resultados!$A$2:$ZZ$451, 103, MATCH($B$1, resultados!$A$1:$ZZ$1, 0))</f>
        <v/>
      </c>
      <c r="B109">
        <f>INDEX(resultados!$A$2:$ZZ$451, 103, MATCH($B$2, resultados!$A$1:$ZZ$1, 0))</f>
        <v/>
      </c>
      <c r="C109">
        <f>INDEX(resultados!$A$2:$ZZ$451, 103, MATCH($B$3, resultados!$A$1:$ZZ$1, 0))</f>
        <v/>
      </c>
    </row>
    <row r="110">
      <c r="A110">
        <f>INDEX(resultados!$A$2:$ZZ$451, 104, MATCH($B$1, resultados!$A$1:$ZZ$1, 0))</f>
        <v/>
      </c>
      <c r="B110">
        <f>INDEX(resultados!$A$2:$ZZ$451, 104, MATCH($B$2, resultados!$A$1:$ZZ$1, 0))</f>
        <v/>
      </c>
      <c r="C110">
        <f>INDEX(resultados!$A$2:$ZZ$451, 104, MATCH($B$3, resultados!$A$1:$ZZ$1, 0))</f>
        <v/>
      </c>
    </row>
    <row r="111">
      <c r="A111">
        <f>INDEX(resultados!$A$2:$ZZ$451, 105, MATCH($B$1, resultados!$A$1:$ZZ$1, 0))</f>
        <v/>
      </c>
      <c r="B111">
        <f>INDEX(resultados!$A$2:$ZZ$451, 105, MATCH($B$2, resultados!$A$1:$ZZ$1, 0))</f>
        <v/>
      </c>
      <c r="C111">
        <f>INDEX(resultados!$A$2:$ZZ$451, 105, MATCH($B$3, resultados!$A$1:$ZZ$1, 0))</f>
        <v/>
      </c>
    </row>
    <row r="112">
      <c r="A112">
        <f>INDEX(resultados!$A$2:$ZZ$451, 106, MATCH($B$1, resultados!$A$1:$ZZ$1, 0))</f>
        <v/>
      </c>
      <c r="B112">
        <f>INDEX(resultados!$A$2:$ZZ$451, 106, MATCH($B$2, resultados!$A$1:$ZZ$1, 0))</f>
        <v/>
      </c>
      <c r="C112">
        <f>INDEX(resultados!$A$2:$ZZ$451, 106, MATCH($B$3, resultados!$A$1:$ZZ$1, 0))</f>
        <v/>
      </c>
    </row>
    <row r="113">
      <c r="A113">
        <f>INDEX(resultados!$A$2:$ZZ$451, 107, MATCH($B$1, resultados!$A$1:$ZZ$1, 0))</f>
        <v/>
      </c>
      <c r="B113">
        <f>INDEX(resultados!$A$2:$ZZ$451, 107, MATCH($B$2, resultados!$A$1:$ZZ$1, 0))</f>
        <v/>
      </c>
      <c r="C113">
        <f>INDEX(resultados!$A$2:$ZZ$451, 107, MATCH($B$3, resultados!$A$1:$ZZ$1, 0))</f>
        <v/>
      </c>
    </row>
    <row r="114">
      <c r="A114">
        <f>INDEX(resultados!$A$2:$ZZ$451, 108, MATCH($B$1, resultados!$A$1:$ZZ$1, 0))</f>
        <v/>
      </c>
      <c r="B114">
        <f>INDEX(resultados!$A$2:$ZZ$451, 108, MATCH($B$2, resultados!$A$1:$ZZ$1, 0))</f>
        <v/>
      </c>
      <c r="C114">
        <f>INDEX(resultados!$A$2:$ZZ$451, 108, MATCH($B$3, resultados!$A$1:$ZZ$1, 0))</f>
        <v/>
      </c>
    </row>
    <row r="115">
      <c r="A115">
        <f>INDEX(resultados!$A$2:$ZZ$451, 109, MATCH($B$1, resultados!$A$1:$ZZ$1, 0))</f>
        <v/>
      </c>
      <c r="B115">
        <f>INDEX(resultados!$A$2:$ZZ$451, 109, MATCH($B$2, resultados!$A$1:$ZZ$1, 0))</f>
        <v/>
      </c>
      <c r="C115">
        <f>INDEX(resultados!$A$2:$ZZ$451, 109, MATCH($B$3, resultados!$A$1:$ZZ$1, 0))</f>
        <v/>
      </c>
    </row>
    <row r="116">
      <c r="A116">
        <f>INDEX(resultados!$A$2:$ZZ$451, 110, MATCH($B$1, resultados!$A$1:$ZZ$1, 0))</f>
        <v/>
      </c>
      <c r="B116">
        <f>INDEX(resultados!$A$2:$ZZ$451, 110, MATCH($B$2, resultados!$A$1:$ZZ$1, 0))</f>
        <v/>
      </c>
      <c r="C116">
        <f>INDEX(resultados!$A$2:$ZZ$451, 110, MATCH($B$3, resultados!$A$1:$ZZ$1, 0))</f>
        <v/>
      </c>
    </row>
    <row r="117">
      <c r="A117">
        <f>INDEX(resultados!$A$2:$ZZ$451, 111, MATCH($B$1, resultados!$A$1:$ZZ$1, 0))</f>
        <v/>
      </c>
      <c r="B117">
        <f>INDEX(resultados!$A$2:$ZZ$451, 111, MATCH($B$2, resultados!$A$1:$ZZ$1, 0))</f>
        <v/>
      </c>
      <c r="C117">
        <f>INDEX(resultados!$A$2:$ZZ$451, 111, MATCH($B$3, resultados!$A$1:$ZZ$1, 0))</f>
        <v/>
      </c>
    </row>
    <row r="118">
      <c r="A118">
        <f>INDEX(resultados!$A$2:$ZZ$451, 112, MATCH($B$1, resultados!$A$1:$ZZ$1, 0))</f>
        <v/>
      </c>
      <c r="B118">
        <f>INDEX(resultados!$A$2:$ZZ$451, 112, MATCH($B$2, resultados!$A$1:$ZZ$1, 0))</f>
        <v/>
      </c>
      <c r="C118">
        <f>INDEX(resultados!$A$2:$ZZ$451, 112, MATCH($B$3, resultados!$A$1:$ZZ$1, 0))</f>
        <v/>
      </c>
    </row>
    <row r="119">
      <c r="A119">
        <f>INDEX(resultados!$A$2:$ZZ$451, 113, MATCH($B$1, resultados!$A$1:$ZZ$1, 0))</f>
        <v/>
      </c>
      <c r="B119">
        <f>INDEX(resultados!$A$2:$ZZ$451, 113, MATCH($B$2, resultados!$A$1:$ZZ$1, 0))</f>
        <v/>
      </c>
      <c r="C119">
        <f>INDEX(resultados!$A$2:$ZZ$451, 113, MATCH($B$3, resultados!$A$1:$ZZ$1, 0))</f>
        <v/>
      </c>
    </row>
    <row r="120">
      <c r="A120">
        <f>INDEX(resultados!$A$2:$ZZ$451, 114, MATCH($B$1, resultados!$A$1:$ZZ$1, 0))</f>
        <v/>
      </c>
      <c r="B120">
        <f>INDEX(resultados!$A$2:$ZZ$451, 114, MATCH($B$2, resultados!$A$1:$ZZ$1, 0))</f>
        <v/>
      </c>
      <c r="C120">
        <f>INDEX(resultados!$A$2:$ZZ$451, 114, MATCH($B$3, resultados!$A$1:$ZZ$1, 0))</f>
        <v/>
      </c>
    </row>
    <row r="121">
      <c r="A121">
        <f>INDEX(resultados!$A$2:$ZZ$451, 115, MATCH($B$1, resultados!$A$1:$ZZ$1, 0))</f>
        <v/>
      </c>
      <c r="B121">
        <f>INDEX(resultados!$A$2:$ZZ$451, 115, MATCH($B$2, resultados!$A$1:$ZZ$1, 0))</f>
        <v/>
      </c>
      <c r="C121">
        <f>INDEX(resultados!$A$2:$ZZ$451, 115, MATCH($B$3, resultados!$A$1:$ZZ$1, 0))</f>
        <v/>
      </c>
    </row>
    <row r="122">
      <c r="A122">
        <f>INDEX(resultados!$A$2:$ZZ$451, 116, MATCH($B$1, resultados!$A$1:$ZZ$1, 0))</f>
        <v/>
      </c>
      <c r="B122">
        <f>INDEX(resultados!$A$2:$ZZ$451, 116, MATCH($B$2, resultados!$A$1:$ZZ$1, 0))</f>
        <v/>
      </c>
      <c r="C122">
        <f>INDEX(resultados!$A$2:$ZZ$451, 116, MATCH($B$3, resultados!$A$1:$ZZ$1, 0))</f>
        <v/>
      </c>
    </row>
    <row r="123">
      <c r="A123">
        <f>INDEX(resultados!$A$2:$ZZ$451, 117, MATCH($B$1, resultados!$A$1:$ZZ$1, 0))</f>
        <v/>
      </c>
      <c r="B123">
        <f>INDEX(resultados!$A$2:$ZZ$451, 117, MATCH($B$2, resultados!$A$1:$ZZ$1, 0))</f>
        <v/>
      </c>
      <c r="C123">
        <f>INDEX(resultados!$A$2:$ZZ$451, 117, MATCH($B$3, resultados!$A$1:$ZZ$1, 0))</f>
        <v/>
      </c>
    </row>
    <row r="124">
      <c r="A124">
        <f>INDEX(resultados!$A$2:$ZZ$451, 118, MATCH($B$1, resultados!$A$1:$ZZ$1, 0))</f>
        <v/>
      </c>
      <c r="B124">
        <f>INDEX(resultados!$A$2:$ZZ$451, 118, MATCH($B$2, resultados!$A$1:$ZZ$1, 0))</f>
        <v/>
      </c>
      <c r="C124">
        <f>INDEX(resultados!$A$2:$ZZ$451, 118, MATCH($B$3, resultados!$A$1:$ZZ$1, 0))</f>
        <v/>
      </c>
    </row>
    <row r="125">
      <c r="A125">
        <f>INDEX(resultados!$A$2:$ZZ$451, 119, MATCH($B$1, resultados!$A$1:$ZZ$1, 0))</f>
        <v/>
      </c>
      <c r="B125">
        <f>INDEX(resultados!$A$2:$ZZ$451, 119, MATCH($B$2, resultados!$A$1:$ZZ$1, 0))</f>
        <v/>
      </c>
      <c r="C125">
        <f>INDEX(resultados!$A$2:$ZZ$451, 119, MATCH($B$3, resultados!$A$1:$ZZ$1, 0))</f>
        <v/>
      </c>
    </row>
    <row r="126">
      <c r="A126">
        <f>INDEX(resultados!$A$2:$ZZ$451, 120, MATCH($B$1, resultados!$A$1:$ZZ$1, 0))</f>
        <v/>
      </c>
      <c r="B126">
        <f>INDEX(resultados!$A$2:$ZZ$451, 120, MATCH($B$2, resultados!$A$1:$ZZ$1, 0))</f>
        <v/>
      </c>
      <c r="C126">
        <f>INDEX(resultados!$A$2:$ZZ$451, 120, MATCH($B$3, resultados!$A$1:$ZZ$1, 0))</f>
        <v/>
      </c>
    </row>
    <row r="127">
      <c r="A127">
        <f>INDEX(resultados!$A$2:$ZZ$451, 121, MATCH($B$1, resultados!$A$1:$ZZ$1, 0))</f>
        <v/>
      </c>
      <c r="B127">
        <f>INDEX(resultados!$A$2:$ZZ$451, 121, MATCH($B$2, resultados!$A$1:$ZZ$1, 0))</f>
        <v/>
      </c>
      <c r="C127">
        <f>INDEX(resultados!$A$2:$ZZ$451, 121, MATCH($B$3, resultados!$A$1:$ZZ$1, 0))</f>
        <v/>
      </c>
    </row>
    <row r="128">
      <c r="A128">
        <f>INDEX(resultados!$A$2:$ZZ$451, 122, MATCH($B$1, resultados!$A$1:$ZZ$1, 0))</f>
        <v/>
      </c>
      <c r="B128">
        <f>INDEX(resultados!$A$2:$ZZ$451, 122, MATCH($B$2, resultados!$A$1:$ZZ$1, 0))</f>
        <v/>
      </c>
      <c r="C128">
        <f>INDEX(resultados!$A$2:$ZZ$451, 122, MATCH($B$3, resultados!$A$1:$ZZ$1, 0))</f>
        <v/>
      </c>
    </row>
    <row r="129">
      <c r="A129">
        <f>INDEX(resultados!$A$2:$ZZ$451, 123, MATCH($B$1, resultados!$A$1:$ZZ$1, 0))</f>
        <v/>
      </c>
      <c r="B129">
        <f>INDEX(resultados!$A$2:$ZZ$451, 123, MATCH($B$2, resultados!$A$1:$ZZ$1, 0))</f>
        <v/>
      </c>
      <c r="C129">
        <f>INDEX(resultados!$A$2:$ZZ$451, 123, MATCH($B$3, resultados!$A$1:$ZZ$1, 0))</f>
        <v/>
      </c>
    </row>
    <row r="130">
      <c r="A130">
        <f>INDEX(resultados!$A$2:$ZZ$451, 124, MATCH($B$1, resultados!$A$1:$ZZ$1, 0))</f>
        <v/>
      </c>
      <c r="B130">
        <f>INDEX(resultados!$A$2:$ZZ$451, 124, MATCH($B$2, resultados!$A$1:$ZZ$1, 0))</f>
        <v/>
      </c>
      <c r="C130">
        <f>INDEX(resultados!$A$2:$ZZ$451, 124, MATCH($B$3, resultados!$A$1:$ZZ$1, 0))</f>
        <v/>
      </c>
    </row>
    <row r="131">
      <c r="A131">
        <f>INDEX(resultados!$A$2:$ZZ$451, 125, MATCH($B$1, resultados!$A$1:$ZZ$1, 0))</f>
        <v/>
      </c>
      <c r="B131">
        <f>INDEX(resultados!$A$2:$ZZ$451, 125, MATCH($B$2, resultados!$A$1:$ZZ$1, 0))</f>
        <v/>
      </c>
      <c r="C131">
        <f>INDEX(resultados!$A$2:$ZZ$451, 125, MATCH($B$3, resultados!$A$1:$ZZ$1, 0))</f>
        <v/>
      </c>
    </row>
    <row r="132">
      <c r="A132">
        <f>INDEX(resultados!$A$2:$ZZ$451, 126, MATCH($B$1, resultados!$A$1:$ZZ$1, 0))</f>
        <v/>
      </c>
      <c r="B132">
        <f>INDEX(resultados!$A$2:$ZZ$451, 126, MATCH($B$2, resultados!$A$1:$ZZ$1, 0))</f>
        <v/>
      </c>
      <c r="C132">
        <f>INDEX(resultados!$A$2:$ZZ$451, 126, MATCH($B$3, resultados!$A$1:$ZZ$1, 0))</f>
        <v/>
      </c>
    </row>
    <row r="133">
      <c r="A133">
        <f>INDEX(resultados!$A$2:$ZZ$451, 127, MATCH($B$1, resultados!$A$1:$ZZ$1, 0))</f>
        <v/>
      </c>
      <c r="B133">
        <f>INDEX(resultados!$A$2:$ZZ$451, 127, MATCH($B$2, resultados!$A$1:$ZZ$1, 0))</f>
        <v/>
      </c>
      <c r="C133">
        <f>INDEX(resultados!$A$2:$ZZ$451, 127, MATCH($B$3, resultados!$A$1:$ZZ$1, 0))</f>
        <v/>
      </c>
    </row>
    <row r="134">
      <c r="A134">
        <f>INDEX(resultados!$A$2:$ZZ$451, 128, MATCH($B$1, resultados!$A$1:$ZZ$1, 0))</f>
        <v/>
      </c>
      <c r="B134">
        <f>INDEX(resultados!$A$2:$ZZ$451, 128, MATCH($B$2, resultados!$A$1:$ZZ$1, 0))</f>
        <v/>
      </c>
      <c r="C134">
        <f>INDEX(resultados!$A$2:$ZZ$451, 128, MATCH($B$3, resultados!$A$1:$ZZ$1, 0))</f>
        <v/>
      </c>
    </row>
    <row r="135">
      <c r="A135">
        <f>INDEX(resultados!$A$2:$ZZ$451, 129, MATCH($B$1, resultados!$A$1:$ZZ$1, 0))</f>
        <v/>
      </c>
      <c r="B135">
        <f>INDEX(resultados!$A$2:$ZZ$451, 129, MATCH($B$2, resultados!$A$1:$ZZ$1, 0))</f>
        <v/>
      </c>
      <c r="C135">
        <f>INDEX(resultados!$A$2:$ZZ$451, 129, MATCH($B$3, resultados!$A$1:$ZZ$1, 0))</f>
        <v/>
      </c>
    </row>
    <row r="136">
      <c r="A136">
        <f>INDEX(resultados!$A$2:$ZZ$451, 130, MATCH($B$1, resultados!$A$1:$ZZ$1, 0))</f>
        <v/>
      </c>
      <c r="B136">
        <f>INDEX(resultados!$A$2:$ZZ$451, 130, MATCH($B$2, resultados!$A$1:$ZZ$1, 0))</f>
        <v/>
      </c>
      <c r="C136">
        <f>INDEX(resultados!$A$2:$ZZ$451, 130, MATCH($B$3, resultados!$A$1:$ZZ$1, 0))</f>
        <v/>
      </c>
    </row>
    <row r="137">
      <c r="A137">
        <f>INDEX(resultados!$A$2:$ZZ$451, 131, MATCH($B$1, resultados!$A$1:$ZZ$1, 0))</f>
        <v/>
      </c>
      <c r="B137">
        <f>INDEX(resultados!$A$2:$ZZ$451, 131, MATCH($B$2, resultados!$A$1:$ZZ$1, 0))</f>
        <v/>
      </c>
      <c r="C137">
        <f>INDEX(resultados!$A$2:$ZZ$451, 131, MATCH($B$3, resultados!$A$1:$ZZ$1, 0))</f>
        <v/>
      </c>
    </row>
    <row r="138">
      <c r="A138">
        <f>INDEX(resultados!$A$2:$ZZ$451, 132, MATCH($B$1, resultados!$A$1:$ZZ$1, 0))</f>
        <v/>
      </c>
      <c r="B138">
        <f>INDEX(resultados!$A$2:$ZZ$451, 132, MATCH($B$2, resultados!$A$1:$ZZ$1, 0))</f>
        <v/>
      </c>
      <c r="C138">
        <f>INDEX(resultados!$A$2:$ZZ$451, 132, MATCH($B$3, resultados!$A$1:$ZZ$1, 0))</f>
        <v/>
      </c>
    </row>
    <row r="139">
      <c r="A139">
        <f>INDEX(resultados!$A$2:$ZZ$451, 133, MATCH($B$1, resultados!$A$1:$ZZ$1, 0))</f>
        <v/>
      </c>
      <c r="B139">
        <f>INDEX(resultados!$A$2:$ZZ$451, 133, MATCH($B$2, resultados!$A$1:$ZZ$1, 0))</f>
        <v/>
      </c>
      <c r="C139">
        <f>INDEX(resultados!$A$2:$ZZ$451, 133, MATCH($B$3, resultados!$A$1:$ZZ$1, 0))</f>
        <v/>
      </c>
    </row>
    <row r="140">
      <c r="A140">
        <f>INDEX(resultados!$A$2:$ZZ$451, 134, MATCH($B$1, resultados!$A$1:$ZZ$1, 0))</f>
        <v/>
      </c>
      <c r="B140">
        <f>INDEX(resultados!$A$2:$ZZ$451, 134, MATCH($B$2, resultados!$A$1:$ZZ$1, 0))</f>
        <v/>
      </c>
      <c r="C140">
        <f>INDEX(resultados!$A$2:$ZZ$451, 134, MATCH($B$3, resultados!$A$1:$ZZ$1, 0))</f>
        <v/>
      </c>
    </row>
    <row r="141">
      <c r="A141">
        <f>INDEX(resultados!$A$2:$ZZ$451, 135, MATCH($B$1, resultados!$A$1:$ZZ$1, 0))</f>
        <v/>
      </c>
      <c r="B141">
        <f>INDEX(resultados!$A$2:$ZZ$451, 135, MATCH($B$2, resultados!$A$1:$ZZ$1, 0))</f>
        <v/>
      </c>
      <c r="C141">
        <f>INDEX(resultados!$A$2:$ZZ$451, 135, MATCH($B$3, resultados!$A$1:$ZZ$1, 0))</f>
        <v/>
      </c>
    </row>
    <row r="142">
      <c r="A142">
        <f>INDEX(resultados!$A$2:$ZZ$451, 136, MATCH($B$1, resultados!$A$1:$ZZ$1, 0))</f>
        <v/>
      </c>
      <c r="B142">
        <f>INDEX(resultados!$A$2:$ZZ$451, 136, MATCH($B$2, resultados!$A$1:$ZZ$1, 0))</f>
        <v/>
      </c>
      <c r="C142">
        <f>INDEX(resultados!$A$2:$ZZ$451, 136, MATCH($B$3, resultados!$A$1:$ZZ$1, 0))</f>
        <v/>
      </c>
    </row>
    <row r="143">
      <c r="A143">
        <f>INDEX(resultados!$A$2:$ZZ$451, 137, MATCH($B$1, resultados!$A$1:$ZZ$1, 0))</f>
        <v/>
      </c>
      <c r="B143">
        <f>INDEX(resultados!$A$2:$ZZ$451, 137, MATCH($B$2, resultados!$A$1:$ZZ$1, 0))</f>
        <v/>
      </c>
      <c r="C143">
        <f>INDEX(resultados!$A$2:$ZZ$451, 137, MATCH($B$3, resultados!$A$1:$ZZ$1, 0))</f>
        <v/>
      </c>
    </row>
    <row r="144">
      <c r="A144">
        <f>INDEX(resultados!$A$2:$ZZ$451, 138, MATCH($B$1, resultados!$A$1:$ZZ$1, 0))</f>
        <v/>
      </c>
      <c r="B144">
        <f>INDEX(resultados!$A$2:$ZZ$451, 138, MATCH($B$2, resultados!$A$1:$ZZ$1, 0))</f>
        <v/>
      </c>
      <c r="C144">
        <f>INDEX(resultados!$A$2:$ZZ$451, 138, MATCH($B$3, resultados!$A$1:$ZZ$1, 0))</f>
        <v/>
      </c>
    </row>
    <row r="145">
      <c r="A145">
        <f>INDEX(resultados!$A$2:$ZZ$451, 139, MATCH($B$1, resultados!$A$1:$ZZ$1, 0))</f>
        <v/>
      </c>
      <c r="B145">
        <f>INDEX(resultados!$A$2:$ZZ$451, 139, MATCH($B$2, resultados!$A$1:$ZZ$1, 0))</f>
        <v/>
      </c>
      <c r="C145">
        <f>INDEX(resultados!$A$2:$ZZ$451, 139, MATCH($B$3, resultados!$A$1:$ZZ$1, 0))</f>
        <v/>
      </c>
    </row>
    <row r="146">
      <c r="A146">
        <f>INDEX(resultados!$A$2:$ZZ$451, 140, MATCH($B$1, resultados!$A$1:$ZZ$1, 0))</f>
        <v/>
      </c>
      <c r="B146">
        <f>INDEX(resultados!$A$2:$ZZ$451, 140, MATCH($B$2, resultados!$A$1:$ZZ$1, 0))</f>
        <v/>
      </c>
      <c r="C146">
        <f>INDEX(resultados!$A$2:$ZZ$451, 140, MATCH($B$3, resultados!$A$1:$ZZ$1, 0))</f>
        <v/>
      </c>
    </row>
    <row r="147">
      <c r="A147">
        <f>INDEX(resultados!$A$2:$ZZ$451, 141, MATCH($B$1, resultados!$A$1:$ZZ$1, 0))</f>
        <v/>
      </c>
      <c r="B147">
        <f>INDEX(resultados!$A$2:$ZZ$451, 141, MATCH($B$2, resultados!$A$1:$ZZ$1, 0))</f>
        <v/>
      </c>
      <c r="C147">
        <f>INDEX(resultados!$A$2:$ZZ$451, 141, MATCH($B$3, resultados!$A$1:$ZZ$1, 0))</f>
        <v/>
      </c>
    </row>
    <row r="148">
      <c r="A148">
        <f>INDEX(resultados!$A$2:$ZZ$451, 142, MATCH($B$1, resultados!$A$1:$ZZ$1, 0))</f>
        <v/>
      </c>
      <c r="B148">
        <f>INDEX(resultados!$A$2:$ZZ$451, 142, MATCH($B$2, resultados!$A$1:$ZZ$1, 0))</f>
        <v/>
      </c>
      <c r="C148">
        <f>INDEX(resultados!$A$2:$ZZ$451, 142, MATCH($B$3, resultados!$A$1:$ZZ$1, 0))</f>
        <v/>
      </c>
    </row>
    <row r="149">
      <c r="A149">
        <f>INDEX(resultados!$A$2:$ZZ$451, 143, MATCH($B$1, resultados!$A$1:$ZZ$1, 0))</f>
        <v/>
      </c>
      <c r="B149">
        <f>INDEX(resultados!$A$2:$ZZ$451, 143, MATCH($B$2, resultados!$A$1:$ZZ$1, 0))</f>
        <v/>
      </c>
      <c r="C149">
        <f>INDEX(resultados!$A$2:$ZZ$451, 143, MATCH($B$3, resultados!$A$1:$ZZ$1, 0))</f>
        <v/>
      </c>
    </row>
    <row r="150">
      <c r="A150">
        <f>INDEX(resultados!$A$2:$ZZ$451, 144, MATCH($B$1, resultados!$A$1:$ZZ$1, 0))</f>
        <v/>
      </c>
      <c r="B150">
        <f>INDEX(resultados!$A$2:$ZZ$451, 144, MATCH($B$2, resultados!$A$1:$ZZ$1, 0))</f>
        <v/>
      </c>
      <c r="C150">
        <f>INDEX(resultados!$A$2:$ZZ$451, 144, MATCH($B$3, resultados!$A$1:$ZZ$1, 0))</f>
        <v/>
      </c>
    </row>
    <row r="151">
      <c r="A151">
        <f>INDEX(resultados!$A$2:$ZZ$451, 145, MATCH($B$1, resultados!$A$1:$ZZ$1, 0))</f>
        <v/>
      </c>
      <c r="B151">
        <f>INDEX(resultados!$A$2:$ZZ$451, 145, MATCH($B$2, resultados!$A$1:$ZZ$1, 0))</f>
        <v/>
      </c>
      <c r="C151">
        <f>INDEX(resultados!$A$2:$ZZ$451, 145, MATCH($B$3, resultados!$A$1:$ZZ$1, 0))</f>
        <v/>
      </c>
    </row>
    <row r="152">
      <c r="A152">
        <f>INDEX(resultados!$A$2:$ZZ$451, 146, MATCH($B$1, resultados!$A$1:$ZZ$1, 0))</f>
        <v/>
      </c>
      <c r="B152">
        <f>INDEX(resultados!$A$2:$ZZ$451, 146, MATCH($B$2, resultados!$A$1:$ZZ$1, 0))</f>
        <v/>
      </c>
      <c r="C152">
        <f>INDEX(resultados!$A$2:$ZZ$451, 146, MATCH($B$3, resultados!$A$1:$ZZ$1, 0))</f>
        <v/>
      </c>
    </row>
    <row r="153">
      <c r="A153">
        <f>INDEX(resultados!$A$2:$ZZ$451, 147, MATCH($B$1, resultados!$A$1:$ZZ$1, 0))</f>
        <v/>
      </c>
      <c r="B153">
        <f>INDEX(resultados!$A$2:$ZZ$451, 147, MATCH($B$2, resultados!$A$1:$ZZ$1, 0))</f>
        <v/>
      </c>
      <c r="C153">
        <f>INDEX(resultados!$A$2:$ZZ$451, 147, MATCH($B$3, resultados!$A$1:$ZZ$1, 0))</f>
        <v/>
      </c>
    </row>
    <row r="154">
      <c r="A154">
        <f>INDEX(resultados!$A$2:$ZZ$451, 148, MATCH($B$1, resultados!$A$1:$ZZ$1, 0))</f>
        <v/>
      </c>
      <c r="B154">
        <f>INDEX(resultados!$A$2:$ZZ$451, 148, MATCH($B$2, resultados!$A$1:$ZZ$1, 0))</f>
        <v/>
      </c>
      <c r="C154">
        <f>INDEX(resultados!$A$2:$ZZ$451, 148, MATCH($B$3, resultados!$A$1:$ZZ$1, 0))</f>
        <v/>
      </c>
    </row>
    <row r="155">
      <c r="A155">
        <f>INDEX(resultados!$A$2:$ZZ$451, 149, MATCH($B$1, resultados!$A$1:$ZZ$1, 0))</f>
        <v/>
      </c>
      <c r="B155">
        <f>INDEX(resultados!$A$2:$ZZ$451, 149, MATCH($B$2, resultados!$A$1:$ZZ$1, 0))</f>
        <v/>
      </c>
      <c r="C155">
        <f>INDEX(resultados!$A$2:$ZZ$451, 149, MATCH($B$3, resultados!$A$1:$ZZ$1, 0))</f>
        <v/>
      </c>
    </row>
    <row r="156">
      <c r="A156">
        <f>INDEX(resultados!$A$2:$ZZ$451, 150, MATCH($B$1, resultados!$A$1:$ZZ$1, 0))</f>
        <v/>
      </c>
      <c r="B156">
        <f>INDEX(resultados!$A$2:$ZZ$451, 150, MATCH($B$2, resultados!$A$1:$ZZ$1, 0))</f>
        <v/>
      </c>
      <c r="C156">
        <f>INDEX(resultados!$A$2:$ZZ$451, 150, MATCH($B$3, resultados!$A$1:$ZZ$1, 0))</f>
        <v/>
      </c>
    </row>
    <row r="157">
      <c r="A157">
        <f>INDEX(resultados!$A$2:$ZZ$451, 151, MATCH($B$1, resultados!$A$1:$ZZ$1, 0))</f>
        <v/>
      </c>
      <c r="B157">
        <f>INDEX(resultados!$A$2:$ZZ$451, 151, MATCH($B$2, resultados!$A$1:$ZZ$1, 0))</f>
        <v/>
      </c>
      <c r="C157">
        <f>INDEX(resultados!$A$2:$ZZ$451, 151, MATCH($B$3, resultados!$A$1:$ZZ$1, 0))</f>
        <v/>
      </c>
    </row>
    <row r="158">
      <c r="A158">
        <f>INDEX(resultados!$A$2:$ZZ$451, 152, MATCH($B$1, resultados!$A$1:$ZZ$1, 0))</f>
        <v/>
      </c>
      <c r="B158">
        <f>INDEX(resultados!$A$2:$ZZ$451, 152, MATCH($B$2, resultados!$A$1:$ZZ$1, 0))</f>
        <v/>
      </c>
      <c r="C158">
        <f>INDEX(resultados!$A$2:$ZZ$451, 152, MATCH($B$3, resultados!$A$1:$ZZ$1, 0))</f>
        <v/>
      </c>
    </row>
    <row r="159">
      <c r="A159">
        <f>INDEX(resultados!$A$2:$ZZ$451, 153, MATCH($B$1, resultados!$A$1:$ZZ$1, 0))</f>
        <v/>
      </c>
      <c r="B159">
        <f>INDEX(resultados!$A$2:$ZZ$451, 153, MATCH($B$2, resultados!$A$1:$ZZ$1, 0))</f>
        <v/>
      </c>
      <c r="C159">
        <f>INDEX(resultados!$A$2:$ZZ$451, 153, MATCH($B$3, resultados!$A$1:$ZZ$1, 0))</f>
        <v/>
      </c>
    </row>
    <row r="160">
      <c r="A160">
        <f>INDEX(resultados!$A$2:$ZZ$451, 154, MATCH($B$1, resultados!$A$1:$ZZ$1, 0))</f>
        <v/>
      </c>
      <c r="B160">
        <f>INDEX(resultados!$A$2:$ZZ$451, 154, MATCH($B$2, resultados!$A$1:$ZZ$1, 0))</f>
        <v/>
      </c>
      <c r="C160">
        <f>INDEX(resultados!$A$2:$ZZ$451, 154, MATCH($B$3, resultados!$A$1:$ZZ$1, 0))</f>
        <v/>
      </c>
    </row>
    <row r="161">
      <c r="A161">
        <f>INDEX(resultados!$A$2:$ZZ$451, 155, MATCH($B$1, resultados!$A$1:$ZZ$1, 0))</f>
        <v/>
      </c>
      <c r="B161">
        <f>INDEX(resultados!$A$2:$ZZ$451, 155, MATCH($B$2, resultados!$A$1:$ZZ$1, 0))</f>
        <v/>
      </c>
      <c r="C161">
        <f>INDEX(resultados!$A$2:$ZZ$451, 155, MATCH($B$3, resultados!$A$1:$ZZ$1, 0))</f>
        <v/>
      </c>
    </row>
    <row r="162">
      <c r="A162">
        <f>INDEX(resultados!$A$2:$ZZ$451, 156, MATCH($B$1, resultados!$A$1:$ZZ$1, 0))</f>
        <v/>
      </c>
      <c r="B162">
        <f>INDEX(resultados!$A$2:$ZZ$451, 156, MATCH($B$2, resultados!$A$1:$ZZ$1, 0))</f>
        <v/>
      </c>
      <c r="C162">
        <f>INDEX(resultados!$A$2:$ZZ$451, 156, MATCH($B$3, resultados!$A$1:$ZZ$1, 0))</f>
        <v/>
      </c>
    </row>
    <row r="163">
      <c r="A163">
        <f>INDEX(resultados!$A$2:$ZZ$451, 157, MATCH($B$1, resultados!$A$1:$ZZ$1, 0))</f>
        <v/>
      </c>
      <c r="B163">
        <f>INDEX(resultados!$A$2:$ZZ$451, 157, MATCH($B$2, resultados!$A$1:$ZZ$1, 0))</f>
        <v/>
      </c>
      <c r="C163">
        <f>INDEX(resultados!$A$2:$ZZ$451, 157, MATCH($B$3, resultados!$A$1:$ZZ$1, 0))</f>
        <v/>
      </c>
    </row>
    <row r="164">
      <c r="A164">
        <f>INDEX(resultados!$A$2:$ZZ$451, 158, MATCH($B$1, resultados!$A$1:$ZZ$1, 0))</f>
        <v/>
      </c>
      <c r="B164">
        <f>INDEX(resultados!$A$2:$ZZ$451, 158, MATCH($B$2, resultados!$A$1:$ZZ$1, 0))</f>
        <v/>
      </c>
      <c r="C164">
        <f>INDEX(resultados!$A$2:$ZZ$451, 158, MATCH($B$3, resultados!$A$1:$ZZ$1, 0))</f>
        <v/>
      </c>
    </row>
    <row r="165">
      <c r="A165">
        <f>INDEX(resultados!$A$2:$ZZ$451, 159, MATCH($B$1, resultados!$A$1:$ZZ$1, 0))</f>
        <v/>
      </c>
      <c r="B165">
        <f>INDEX(resultados!$A$2:$ZZ$451, 159, MATCH($B$2, resultados!$A$1:$ZZ$1, 0))</f>
        <v/>
      </c>
      <c r="C165">
        <f>INDEX(resultados!$A$2:$ZZ$451, 159, MATCH($B$3, resultados!$A$1:$ZZ$1, 0))</f>
        <v/>
      </c>
    </row>
    <row r="166">
      <c r="A166">
        <f>INDEX(resultados!$A$2:$ZZ$451, 160, MATCH($B$1, resultados!$A$1:$ZZ$1, 0))</f>
        <v/>
      </c>
      <c r="B166">
        <f>INDEX(resultados!$A$2:$ZZ$451, 160, MATCH($B$2, resultados!$A$1:$ZZ$1, 0))</f>
        <v/>
      </c>
      <c r="C166">
        <f>INDEX(resultados!$A$2:$ZZ$451, 160, MATCH($B$3, resultados!$A$1:$ZZ$1, 0))</f>
        <v/>
      </c>
    </row>
    <row r="167">
      <c r="A167">
        <f>INDEX(resultados!$A$2:$ZZ$451, 161, MATCH($B$1, resultados!$A$1:$ZZ$1, 0))</f>
        <v/>
      </c>
      <c r="B167">
        <f>INDEX(resultados!$A$2:$ZZ$451, 161, MATCH($B$2, resultados!$A$1:$ZZ$1, 0))</f>
        <v/>
      </c>
      <c r="C167">
        <f>INDEX(resultados!$A$2:$ZZ$451, 161, MATCH($B$3, resultados!$A$1:$ZZ$1, 0))</f>
        <v/>
      </c>
    </row>
    <row r="168">
      <c r="A168">
        <f>INDEX(resultados!$A$2:$ZZ$451, 162, MATCH($B$1, resultados!$A$1:$ZZ$1, 0))</f>
        <v/>
      </c>
      <c r="B168">
        <f>INDEX(resultados!$A$2:$ZZ$451, 162, MATCH($B$2, resultados!$A$1:$ZZ$1, 0))</f>
        <v/>
      </c>
      <c r="C168">
        <f>INDEX(resultados!$A$2:$ZZ$451, 162, MATCH($B$3, resultados!$A$1:$ZZ$1, 0))</f>
        <v/>
      </c>
    </row>
    <row r="169">
      <c r="A169">
        <f>INDEX(resultados!$A$2:$ZZ$451, 163, MATCH($B$1, resultados!$A$1:$ZZ$1, 0))</f>
        <v/>
      </c>
      <c r="B169">
        <f>INDEX(resultados!$A$2:$ZZ$451, 163, MATCH($B$2, resultados!$A$1:$ZZ$1, 0))</f>
        <v/>
      </c>
      <c r="C169">
        <f>INDEX(resultados!$A$2:$ZZ$451, 163, MATCH($B$3, resultados!$A$1:$ZZ$1, 0))</f>
        <v/>
      </c>
    </row>
    <row r="170">
      <c r="A170">
        <f>INDEX(resultados!$A$2:$ZZ$451, 164, MATCH($B$1, resultados!$A$1:$ZZ$1, 0))</f>
        <v/>
      </c>
      <c r="B170">
        <f>INDEX(resultados!$A$2:$ZZ$451, 164, MATCH($B$2, resultados!$A$1:$ZZ$1, 0))</f>
        <v/>
      </c>
      <c r="C170">
        <f>INDEX(resultados!$A$2:$ZZ$451, 164, MATCH($B$3, resultados!$A$1:$ZZ$1, 0))</f>
        <v/>
      </c>
    </row>
    <row r="171">
      <c r="A171">
        <f>INDEX(resultados!$A$2:$ZZ$451, 165, MATCH($B$1, resultados!$A$1:$ZZ$1, 0))</f>
        <v/>
      </c>
      <c r="B171">
        <f>INDEX(resultados!$A$2:$ZZ$451, 165, MATCH($B$2, resultados!$A$1:$ZZ$1, 0))</f>
        <v/>
      </c>
      <c r="C171">
        <f>INDEX(resultados!$A$2:$ZZ$451, 165, MATCH($B$3, resultados!$A$1:$ZZ$1, 0))</f>
        <v/>
      </c>
    </row>
    <row r="172">
      <c r="A172">
        <f>INDEX(resultados!$A$2:$ZZ$451, 166, MATCH($B$1, resultados!$A$1:$ZZ$1, 0))</f>
        <v/>
      </c>
      <c r="B172">
        <f>INDEX(resultados!$A$2:$ZZ$451, 166, MATCH($B$2, resultados!$A$1:$ZZ$1, 0))</f>
        <v/>
      </c>
      <c r="C172">
        <f>INDEX(resultados!$A$2:$ZZ$451, 166, MATCH($B$3, resultados!$A$1:$ZZ$1, 0))</f>
        <v/>
      </c>
    </row>
    <row r="173">
      <c r="A173">
        <f>INDEX(resultados!$A$2:$ZZ$451, 167, MATCH($B$1, resultados!$A$1:$ZZ$1, 0))</f>
        <v/>
      </c>
      <c r="B173">
        <f>INDEX(resultados!$A$2:$ZZ$451, 167, MATCH($B$2, resultados!$A$1:$ZZ$1, 0))</f>
        <v/>
      </c>
      <c r="C173">
        <f>INDEX(resultados!$A$2:$ZZ$451, 167, MATCH($B$3, resultados!$A$1:$ZZ$1, 0))</f>
        <v/>
      </c>
    </row>
    <row r="174">
      <c r="A174">
        <f>INDEX(resultados!$A$2:$ZZ$451, 168, MATCH($B$1, resultados!$A$1:$ZZ$1, 0))</f>
        <v/>
      </c>
      <c r="B174">
        <f>INDEX(resultados!$A$2:$ZZ$451, 168, MATCH($B$2, resultados!$A$1:$ZZ$1, 0))</f>
        <v/>
      </c>
      <c r="C174">
        <f>INDEX(resultados!$A$2:$ZZ$451, 168, MATCH($B$3, resultados!$A$1:$ZZ$1, 0))</f>
        <v/>
      </c>
    </row>
    <row r="175">
      <c r="A175">
        <f>INDEX(resultados!$A$2:$ZZ$451, 169, MATCH($B$1, resultados!$A$1:$ZZ$1, 0))</f>
        <v/>
      </c>
      <c r="B175">
        <f>INDEX(resultados!$A$2:$ZZ$451, 169, MATCH($B$2, resultados!$A$1:$ZZ$1, 0))</f>
        <v/>
      </c>
      <c r="C175">
        <f>INDEX(resultados!$A$2:$ZZ$451, 169, MATCH($B$3, resultados!$A$1:$ZZ$1, 0))</f>
        <v/>
      </c>
    </row>
    <row r="176">
      <c r="A176">
        <f>INDEX(resultados!$A$2:$ZZ$451, 170, MATCH($B$1, resultados!$A$1:$ZZ$1, 0))</f>
        <v/>
      </c>
      <c r="B176">
        <f>INDEX(resultados!$A$2:$ZZ$451, 170, MATCH($B$2, resultados!$A$1:$ZZ$1, 0))</f>
        <v/>
      </c>
      <c r="C176">
        <f>INDEX(resultados!$A$2:$ZZ$451, 170, MATCH($B$3, resultados!$A$1:$ZZ$1, 0))</f>
        <v/>
      </c>
    </row>
    <row r="177">
      <c r="A177">
        <f>INDEX(resultados!$A$2:$ZZ$451, 171, MATCH($B$1, resultados!$A$1:$ZZ$1, 0))</f>
        <v/>
      </c>
      <c r="B177">
        <f>INDEX(resultados!$A$2:$ZZ$451, 171, MATCH($B$2, resultados!$A$1:$ZZ$1, 0))</f>
        <v/>
      </c>
      <c r="C177">
        <f>INDEX(resultados!$A$2:$ZZ$451, 171, MATCH($B$3, resultados!$A$1:$ZZ$1, 0))</f>
        <v/>
      </c>
    </row>
    <row r="178">
      <c r="A178">
        <f>INDEX(resultados!$A$2:$ZZ$451, 172, MATCH($B$1, resultados!$A$1:$ZZ$1, 0))</f>
        <v/>
      </c>
      <c r="B178">
        <f>INDEX(resultados!$A$2:$ZZ$451, 172, MATCH($B$2, resultados!$A$1:$ZZ$1, 0))</f>
        <v/>
      </c>
      <c r="C178">
        <f>INDEX(resultados!$A$2:$ZZ$451, 172, MATCH($B$3, resultados!$A$1:$ZZ$1, 0))</f>
        <v/>
      </c>
    </row>
    <row r="179">
      <c r="A179">
        <f>INDEX(resultados!$A$2:$ZZ$451, 173, MATCH($B$1, resultados!$A$1:$ZZ$1, 0))</f>
        <v/>
      </c>
      <c r="B179">
        <f>INDEX(resultados!$A$2:$ZZ$451, 173, MATCH($B$2, resultados!$A$1:$ZZ$1, 0))</f>
        <v/>
      </c>
      <c r="C179">
        <f>INDEX(resultados!$A$2:$ZZ$451, 173, MATCH($B$3, resultados!$A$1:$ZZ$1, 0))</f>
        <v/>
      </c>
    </row>
    <row r="180">
      <c r="A180">
        <f>INDEX(resultados!$A$2:$ZZ$451, 174, MATCH($B$1, resultados!$A$1:$ZZ$1, 0))</f>
        <v/>
      </c>
      <c r="B180">
        <f>INDEX(resultados!$A$2:$ZZ$451, 174, MATCH($B$2, resultados!$A$1:$ZZ$1, 0))</f>
        <v/>
      </c>
      <c r="C180">
        <f>INDEX(resultados!$A$2:$ZZ$451, 174, MATCH($B$3, resultados!$A$1:$ZZ$1, 0))</f>
        <v/>
      </c>
    </row>
    <row r="181">
      <c r="A181">
        <f>INDEX(resultados!$A$2:$ZZ$451, 175, MATCH($B$1, resultados!$A$1:$ZZ$1, 0))</f>
        <v/>
      </c>
      <c r="B181">
        <f>INDEX(resultados!$A$2:$ZZ$451, 175, MATCH($B$2, resultados!$A$1:$ZZ$1, 0))</f>
        <v/>
      </c>
      <c r="C181">
        <f>INDEX(resultados!$A$2:$ZZ$451, 175, MATCH($B$3, resultados!$A$1:$ZZ$1, 0))</f>
        <v/>
      </c>
    </row>
    <row r="182">
      <c r="A182">
        <f>INDEX(resultados!$A$2:$ZZ$451, 176, MATCH($B$1, resultados!$A$1:$ZZ$1, 0))</f>
        <v/>
      </c>
      <c r="B182">
        <f>INDEX(resultados!$A$2:$ZZ$451, 176, MATCH($B$2, resultados!$A$1:$ZZ$1, 0))</f>
        <v/>
      </c>
      <c r="C182">
        <f>INDEX(resultados!$A$2:$ZZ$451, 176, MATCH($B$3, resultados!$A$1:$ZZ$1, 0))</f>
        <v/>
      </c>
    </row>
    <row r="183">
      <c r="A183">
        <f>INDEX(resultados!$A$2:$ZZ$451, 177, MATCH($B$1, resultados!$A$1:$ZZ$1, 0))</f>
        <v/>
      </c>
      <c r="B183">
        <f>INDEX(resultados!$A$2:$ZZ$451, 177, MATCH($B$2, resultados!$A$1:$ZZ$1, 0))</f>
        <v/>
      </c>
      <c r="C183">
        <f>INDEX(resultados!$A$2:$ZZ$451, 177, MATCH($B$3, resultados!$A$1:$ZZ$1, 0))</f>
        <v/>
      </c>
    </row>
    <row r="184">
      <c r="A184">
        <f>INDEX(resultados!$A$2:$ZZ$451, 178, MATCH($B$1, resultados!$A$1:$ZZ$1, 0))</f>
        <v/>
      </c>
      <c r="B184">
        <f>INDEX(resultados!$A$2:$ZZ$451, 178, MATCH($B$2, resultados!$A$1:$ZZ$1, 0))</f>
        <v/>
      </c>
      <c r="C184">
        <f>INDEX(resultados!$A$2:$ZZ$451, 178, MATCH($B$3, resultados!$A$1:$ZZ$1, 0))</f>
        <v/>
      </c>
    </row>
    <row r="185">
      <c r="A185">
        <f>INDEX(resultados!$A$2:$ZZ$451, 179, MATCH($B$1, resultados!$A$1:$ZZ$1, 0))</f>
        <v/>
      </c>
      <c r="B185">
        <f>INDEX(resultados!$A$2:$ZZ$451, 179, MATCH($B$2, resultados!$A$1:$ZZ$1, 0))</f>
        <v/>
      </c>
      <c r="C185">
        <f>INDEX(resultados!$A$2:$ZZ$451, 179, MATCH($B$3, resultados!$A$1:$ZZ$1, 0))</f>
        <v/>
      </c>
    </row>
    <row r="186">
      <c r="A186">
        <f>INDEX(resultados!$A$2:$ZZ$451, 180, MATCH($B$1, resultados!$A$1:$ZZ$1, 0))</f>
        <v/>
      </c>
      <c r="B186">
        <f>INDEX(resultados!$A$2:$ZZ$451, 180, MATCH($B$2, resultados!$A$1:$ZZ$1, 0))</f>
        <v/>
      </c>
      <c r="C186">
        <f>INDEX(resultados!$A$2:$ZZ$451, 180, MATCH($B$3, resultados!$A$1:$ZZ$1, 0))</f>
        <v/>
      </c>
    </row>
    <row r="187">
      <c r="A187">
        <f>INDEX(resultados!$A$2:$ZZ$451, 181, MATCH($B$1, resultados!$A$1:$ZZ$1, 0))</f>
        <v/>
      </c>
      <c r="B187">
        <f>INDEX(resultados!$A$2:$ZZ$451, 181, MATCH($B$2, resultados!$A$1:$ZZ$1, 0))</f>
        <v/>
      </c>
      <c r="C187">
        <f>INDEX(resultados!$A$2:$ZZ$451, 181, MATCH($B$3, resultados!$A$1:$ZZ$1, 0))</f>
        <v/>
      </c>
    </row>
    <row r="188">
      <c r="A188">
        <f>INDEX(resultados!$A$2:$ZZ$451, 182, MATCH($B$1, resultados!$A$1:$ZZ$1, 0))</f>
        <v/>
      </c>
      <c r="B188">
        <f>INDEX(resultados!$A$2:$ZZ$451, 182, MATCH($B$2, resultados!$A$1:$ZZ$1, 0))</f>
        <v/>
      </c>
      <c r="C188">
        <f>INDEX(resultados!$A$2:$ZZ$451, 182, MATCH($B$3, resultados!$A$1:$ZZ$1, 0))</f>
        <v/>
      </c>
    </row>
    <row r="189">
      <c r="A189">
        <f>INDEX(resultados!$A$2:$ZZ$451, 183, MATCH($B$1, resultados!$A$1:$ZZ$1, 0))</f>
        <v/>
      </c>
      <c r="B189">
        <f>INDEX(resultados!$A$2:$ZZ$451, 183, MATCH($B$2, resultados!$A$1:$ZZ$1, 0))</f>
        <v/>
      </c>
      <c r="C189">
        <f>INDEX(resultados!$A$2:$ZZ$451, 183, MATCH($B$3, resultados!$A$1:$ZZ$1, 0))</f>
        <v/>
      </c>
    </row>
    <row r="190">
      <c r="A190">
        <f>INDEX(resultados!$A$2:$ZZ$451, 184, MATCH($B$1, resultados!$A$1:$ZZ$1, 0))</f>
        <v/>
      </c>
      <c r="B190">
        <f>INDEX(resultados!$A$2:$ZZ$451, 184, MATCH($B$2, resultados!$A$1:$ZZ$1, 0))</f>
        <v/>
      </c>
      <c r="C190">
        <f>INDEX(resultados!$A$2:$ZZ$451, 184, MATCH($B$3, resultados!$A$1:$ZZ$1, 0))</f>
        <v/>
      </c>
    </row>
    <row r="191">
      <c r="A191">
        <f>INDEX(resultados!$A$2:$ZZ$451, 185, MATCH($B$1, resultados!$A$1:$ZZ$1, 0))</f>
        <v/>
      </c>
      <c r="B191">
        <f>INDEX(resultados!$A$2:$ZZ$451, 185, MATCH($B$2, resultados!$A$1:$ZZ$1, 0))</f>
        <v/>
      </c>
      <c r="C191">
        <f>INDEX(resultados!$A$2:$ZZ$451, 185, MATCH($B$3, resultados!$A$1:$ZZ$1, 0))</f>
        <v/>
      </c>
    </row>
    <row r="192">
      <c r="A192">
        <f>INDEX(resultados!$A$2:$ZZ$451, 186, MATCH($B$1, resultados!$A$1:$ZZ$1, 0))</f>
        <v/>
      </c>
      <c r="B192">
        <f>INDEX(resultados!$A$2:$ZZ$451, 186, MATCH($B$2, resultados!$A$1:$ZZ$1, 0))</f>
        <v/>
      </c>
      <c r="C192">
        <f>INDEX(resultados!$A$2:$ZZ$451, 186, MATCH($B$3, resultados!$A$1:$ZZ$1, 0))</f>
        <v/>
      </c>
    </row>
    <row r="193">
      <c r="A193">
        <f>INDEX(resultados!$A$2:$ZZ$451, 187, MATCH($B$1, resultados!$A$1:$ZZ$1, 0))</f>
        <v/>
      </c>
      <c r="B193">
        <f>INDEX(resultados!$A$2:$ZZ$451, 187, MATCH($B$2, resultados!$A$1:$ZZ$1, 0))</f>
        <v/>
      </c>
      <c r="C193">
        <f>INDEX(resultados!$A$2:$ZZ$451, 187, MATCH($B$3, resultados!$A$1:$ZZ$1, 0))</f>
        <v/>
      </c>
    </row>
    <row r="194">
      <c r="A194">
        <f>INDEX(resultados!$A$2:$ZZ$451, 188, MATCH($B$1, resultados!$A$1:$ZZ$1, 0))</f>
        <v/>
      </c>
      <c r="B194">
        <f>INDEX(resultados!$A$2:$ZZ$451, 188, MATCH($B$2, resultados!$A$1:$ZZ$1, 0))</f>
        <v/>
      </c>
      <c r="C194">
        <f>INDEX(resultados!$A$2:$ZZ$451, 188, MATCH($B$3, resultados!$A$1:$ZZ$1, 0))</f>
        <v/>
      </c>
    </row>
    <row r="195">
      <c r="A195">
        <f>INDEX(resultados!$A$2:$ZZ$451, 189, MATCH($B$1, resultados!$A$1:$ZZ$1, 0))</f>
        <v/>
      </c>
      <c r="B195">
        <f>INDEX(resultados!$A$2:$ZZ$451, 189, MATCH($B$2, resultados!$A$1:$ZZ$1, 0))</f>
        <v/>
      </c>
      <c r="C195">
        <f>INDEX(resultados!$A$2:$ZZ$451, 189, MATCH($B$3, resultados!$A$1:$ZZ$1, 0))</f>
        <v/>
      </c>
    </row>
    <row r="196">
      <c r="A196">
        <f>INDEX(resultados!$A$2:$ZZ$451, 190, MATCH($B$1, resultados!$A$1:$ZZ$1, 0))</f>
        <v/>
      </c>
      <c r="B196">
        <f>INDEX(resultados!$A$2:$ZZ$451, 190, MATCH($B$2, resultados!$A$1:$ZZ$1, 0))</f>
        <v/>
      </c>
      <c r="C196">
        <f>INDEX(resultados!$A$2:$ZZ$451, 190, MATCH($B$3, resultados!$A$1:$ZZ$1, 0))</f>
        <v/>
      </c>
    </row>
    <row r="197">
      <c r="A197">
        <f>INDEX(resultados!$A$2:$ZZ$451, 191, MATCH($B$1, resultados!$A$1:$ZZ$1, 0))</f>
        <v/>
      </c>
      <c r="B197">
        <f>INDEX(resultados!$A$2:$ZZ$451, 191, MATCH($B$2, resultados!$A$1:$ZZ$1, 0))</f>
        <v/>
      </c>
      <c r="C197">
        <f>INDEX(resultados!$A$2:$ZZ$451, 191, MATCH($B$3, resultados!$A$1:$ZZ$1, 0))</f>
        <v/>
      </c>
    </row>
    <row r="198">
      <c r="A198">
        <f>INDEX(resultados!$A$2:$ZZ$451, 192, MATCH($B$1, resultados!$A$1:$ZZ$1, 0))</f>
        <v/>
      </c>
      <c r="B198">
        <f>INDEX(resultados!$A$2:$ZZ$451, 192, MATCH($B$2, resultados!$A$1:$ZZ$1, 0))</f>
        <v/>
      </c>
      <c r="C198">
        <f>INDEX(resultados!$A$2:$ZZ$451, 192, MATCH($B$3, resultados!$A$1:$ZZ$1, 0))</f>
        <v/>
      </c>
    </row>
    <row r="199">
      <c r="A199">
        <f>INDEX(resultados!$A$2:$ZZ$451, 193, MATCH($B$1, resultados!$A$1:$ZZ$1, 0))</f>
        <v/>
      </c>
      <c r="B199">
        <f>INDEX(resultados!$A$2:$ZZ$451, 193, MATCH($B$2, resultados!$A$1:$ZZ$1, 0))</f>
        <v/>
      </c>
      <c r="C199">
        <f>INDEX(resultados!$A$2:$ZZ$451, 193, MATCH($B$3, resultados!$A$1:$ZZ$1, 0))</f>
        <v/>
      </c>
    </row>
    <row r="200">
      <c r="A200">
        <f>INDEX(resultados!$A$2:$ZZ$451, 194, MATCH($B$1, resultados!$A$1:$ZZ$1, 0))</f>
        <v/>
      </c>
      <c r="B200">
        <f>INDEX(resultados!$A$2:$ZZ$451, 194, MATCH($B$2, resultados!$A$1:$ZZ$1, 0))</f>
        <v/>
      </c>
      <c r="C200">
        <f>INDEX(resultados!$A$2:$ZZ$451, 194, MATCH($B$3, resultados!$A$1:$ZZ$1, 0))</f>
        <v/>
      </c>
    </row>
    <row r="201">
      <c r="A201">
        <f>INDEX(resultados!$A$2:$ZZ$451, 195, MATCH($B$1, resultados!$A$1:$ZZ$1, 0))</f>
        <v/>
      </c>
      <c r="B201">
        <f>INDEX(resultados!$A$2:$ZZ$451, 195, MATCH($B$2, resultados!$A$1:$ZZ$1, 0))</f>
        <v/>
      </c>
      <c r="C201">
        <f>INDEX(resultados!$A$2:$ZZ$451, 195, MATCH($B$3, resultados!$A$1:$ZZ$1, 0))</f>
        <v/>
      </c>
    </row>
    <row r="202">
      <c r="A202">
        <f>INDEX(resultados!$A$2:$ZZ$451, 196, MATCH($B$1, resultados!$A$1:$ZZ$1, 0))</f>
        <v/>
      </c>
      <c r="B202">
        <f>INDEX(resultados!$A$2:$ZZ$451, 196, MATCH($B$2, resultados!$A$1:$ZZ$1, 0))</f>
        <v/>
      </c>
      <c r="C202">
        <f>INDEX(resultados!$A$2:$ZZ$451, 196, MATCH($B$3, resultados!$A$1:$ZZ$1, 0))</f>
        <v/>
      </c>
    </row>
    <row r="203">
      <c r="A203">
        <f>INDEX(resultados!$A$2:$ZZ$451, 197, MATCH($B$1, resultados!$A$1:$ZZ$1, 0))</f>
        <v/>
      </c>
      <c r="B203">
        <f>INDEX(resultados!$A$2:$ZZ$451, 197, MATCH($B$2, resultados!$A$1:$ZZ$1, 0))</f>
        <v/>
      </c>
      <c r="C203">
        <f>INDEX(resultados!$A$2:$ZZ$451, 197, MATCH($B$3, resultados!$A$1:$ZZ$1, 0))</f>
        <v/>
      </c>
    </row>
    <row r="204">
      <c r="A204">
        <f>INDEX(resultados!$A$2:$ZZ$451, 198, MATCH($B$1, resultados!$A$1:$ZZ$1, 0))</f>
        <v/>
      </c>
      <c r="B204">
        <f>INDEX(resultados!$A$2:$ZZ$451, 198, MATCH($B$2, resultados!$A$1:$ZZ$1, 0))</f>
        <v/>
      </c>
      <c r="C204">
        <f>INDEX(resultados!$A$2:$ZZ$451, 198, MATCH($B$3, resultados!$A$1:$ZZ$1, 0))</f>
        <v/>
      </c>
    </row>
    <row r="205">
      <c r="A205">
        <f>INDEX(resultados!$A$2:$ZZ$451, 199, MATCH($B$1, resultados!$A$1:$ZZ$1, 0))</f>
        <v/>
      </c>
      <c r="B205">
        <f>INDEX(resultados!$A$2:$ZZ$451, 199, MATCH($B$2, resultados!$A$1:$ZZ$1, 0))</f>
        <v/>
      </c>
      <c r="C205">
        <f>INDEX(resultados!$A$2:$ZZ$451, 199, MATCH($B$3, resultados!$A$1:$ZZ$1, 0))</f>
        <v/>
      </c>
    </row>
    <row r="206">
      <c r="A206">
        <f>INDEX(resultados!$A$2:$ZZ$451, 200, MATCH($B$1, resultados!$A$1:$ZZ$1, 0))</f>
        <v/>
      </c>
      <c r="B206">
        <f>INDEX(resultados!$A$2:$ZZ$451, 200, MATCH($B$2, resultados!$A$1:$ZZ$1, 0))</f>
        <v/>
      </c>
      <c r="C206">
        <f>INDEX(resultados!$A$2:$ZZ$451, 200, MATCH($B$3, resultados!$A$1:$ZZ$1, 0))</f>
        <v/>
      </c>
    </row>
    <row r="207">
      <c r="A207">
        <f>INDEX(resultados!$A$2:$ZZ$451, 201, MATCH($B$1, resultados!$A$1:$ZZ$1, 0))</f>
        <v/>
      </c>
      <c r="B207">
        <f>INDEX(resultados!$A$2:$ZZ$451, 201, MATCH($B$2, resultados!$A$1:$ZZ$1, 0))</f>
        <v/>
      </c>
      <c r="C207">
        <f>INDEX(resultados!$A$2:$ZZ$451, 201, MATCH($B$3, resultados!$A$1:$ZZ$1, 0))</f>
        <v/>
      </c>
    </row>
    <row r="208">
      <c r="A208">
        <f>INDEX(resultados!$A$2:$ZZ$451, 202, MATCH($B$1, resultados!$A$1:$ZZ$1, 0))</f>
        <v/>
      </c>
      <c r="B208">
        <f>INDEX(resultados!$A$2:$ZZ$451, 202, MATCH($B$2, resultados!$A$1:$ZZ$1, 0))</f>
        <v/>
      </c>
      <c r="C208">
        <f>INDEX(resultados!$A$2:$ZZ$451, 202, MATCH($B$3, resultados!$A$1:$ZZ$1, 0))</f>
        <v/>
      </c>
    </row>
    <row r="209">
      <c r="A209">
        <f>INDEX(resultados!$A$2:$ZZ$451, 203, MATCH($B$1, resultados!$A$1:$ZZ$1, 0))</f>
        <v/>
      </c>
      <c r="B209">
        <f>INDEX(resultados!$A$2:$ZZ$451, 203, MATCH($B$2, resultados!$A$1:$ZZ$1, 0))</f>
        <v/>
      </c>
      <c r="C209">
        <f>INDEX(resultados!$A$2:$ZZ$451, 203, MATCH($B$3, resultados!$A$1:$ZZ$1, 0))</f>
        <v/>
      </c>
    </row>
    <row r="210">
      <c r="A210">
        <f>INDEX(resultados!$A$2:$ZZ$451, 204, MATCH($B$1, resultados!$A$1:$ZZ$1, 0))</f>
        <v/>
      </c>
      <c r="B210">
        <f>INDEX(resultados!$A$2:$ZZ$451, 204, MATCH($B$2, resultados!$A$1:$ZZ$1, 0))</f>
        <v/>
      </c>
      <c r="C210">
        <f>INDEX(resultados!$A$2:$ZZ$451, 204, MATCH($B$3, resultados!$A$1:$ZZ$1, 0))</f>
        <v/>
      </c>
    </row>
    <row r="211">
      <c r="A211">
        <f>INDEX(resultados!$A$2:$ZZ$451, 205, MATCH($B$1, resultados!$A$1:$ZZ$1, 0))</f>
        <v/>
      </c>
      <c r="B211">
        <f>INDEX(resultados!$A$2:$ZZ$451, 205, MATCH($B$2, resultados!$A$1:$ZZ$1, 0))</f>
        <v/>
      </c>
      <c r="C211">
        <f>INDEX(resultados!$A$2:$ZZ$451, 205, MATCH($B$3, resultados!$A$1:$ZZ$1, 0))</f>
        <v/>
      </c>
    </row>
    <row r="212">
      <c r="A212">
        <f>INDEX(resultados!$A$2:$ZZ$451, 206, MATCH($B$1, resultados!$A$1:$ZZ$1, 0))</f>
        <v/>
      </c>
      <c r="B212">
        <f>INDEX(resultados!$A$2:$ZZ$451, 206, MATCH($B$2, resultados!$A$1:$ZZ$1, 0))</f>
        <v/>
      </c>
      <c r="C212">
        <f>INDEX(resultados!$A$2:$ZZ$451, 206, MATCH($B$3, resultados!$A$1:$ZZ$1, 0))</f>
        <v/>
      </c>
    </row>
    <row r="213">
      <c r="A213">
        <f>INDEX(resultados!$A$2:$ZZ$451, 207, MATCH($B$1, resultados!$A$1:$ZZ$1, 0))</f>
        <v/>
      </c>
      <c r="B213">
        <f>INDEX(resultados!$A$2:$ZZ$451, 207, MATCH($B$2, resultados!$A$1:$ZZ$1, 0))</f>
        <v/>
      </c>
      <c r="C213">
        <f>INDEX(resultados!$A$2:$ZZ$451, 207, MATCH($B$3, resultados!$A$1:$ZZ$1, 0))</f>
        <v/>
      </c>
    </row>
    <row r="214">
      <c r="A214">
        <f>INDEX(resultados!$A$2:$ZZ$451, 208, MATCH($B$1, resultados!$A$1:$ZZ$1, 0))</f>
        <v/>
      </c>
      <c r="B214">
        <f>INDEX(resultados!$A$2:$ZZ$451, 208, MATCH($B$2, resultados!$A$1:$ZZ$1, 0))</f>
        <v/>
      </c>
      <c r="C214">
        <f>INDEX(resultados!$A$2:$ZZ$451, 208, MATCH($B$3, resultados!$A$1:$ZZ$1, 0))</f>
        <v/>
      </c>
    </row>
    <row r="215">
      <c r="A215">
        <f>INDEX(resultados!$A$2:$ZZ$451, 209, MATCH($B$1, resultados!$A$1:$ZZ$1, 0))</f>
        <v/>
      </c>
      <c r="B215">
        <f>INDEX(resultados!$A$2:$ZZ$451, 209, MATCH($B$2, resultados!$A$1:$ZZ$1, 0))</f>
        <v/>
      </c>
      <c r="C215">
        <f>INDEX(resultados!$A$2:$ZZ$451, 209, MATCH($B$3, resultados!$A$1:$ZZ$1, 0))</f>
        <v/>
      </c>
    </row>
    <row r="216">
      <c r="A216">
        <f>INDEX(resultados!$A$2:$ZZ$451, 210, MATCH($B$1, resultados!$A$1:$ZZ$1, 0))</f>
        <v/>
      </c>
      <c r="B216">
        <f>INDEX(resultados!$A$2:$ZZ$451, 210, MATCH($B$2, resultados!$A$1:$ZZ$1, 0))</f>
        <v/>
      </c>
      <c r="C216">
        <f>INDEX(resultados!$A$2:$ZZ$451, 210, MATCH($B$3, resultados!$A$1:$ZZ$1, 0))</f>
        <v/>
      </c>
    </row>
    <row r="217">
      <c r="A217">
        <f>INDEX(resultados!$A$2:$ZZ$451, 211, MATCH($B$1, resultados!$A$1:$ZZ$1, 0))</f>
        <v/>
      </c>
      <c r="B217">
        <f>INDEX(resultados!$A$2:$ZZ$451, 211, MATCH($B$2, resultados!$A$1:$ZZ$1, 0))</f>
        <v/>
      </c>
      <c r="C217">
        <f>INDEX(resultados!$A$2:$ZZ$451, 211, MATCH($B$3, resultados!$A$1:$ZZ$1, 0))</f>
        <v/>
      </c>
    </row>
    <row r="218">
      <c r="A218">
        <f>INDEX(resultados!$A$2:$ZZ$451, 212, MATCH($B$1, resultados!$A$1:$ZZ$1, 0))</f>
        <v/>
      </c>
      <c r="B218">
        <f>INDEX(resultados!$A$2:$ZZ$451, 212, MATCH($B$2, resultados!$A$1:$ZZ$1, 0))</f>
        <v/>
      </c>
      <c r="C218">
        <f>INDEX(resultados!$A$2:$ZZ$451, 212, MATCH($B$3, resultados!$A$1:$ZZ$1, 0))</f>
        <v/>
      </c>
    </row>
    <row r="219">
      <c r="A219">
        <f>INDEX(resultados!$A$2:$ZZ$451, 213, MATCH($B$1, resultados!$A$1:$ZZ$1, 0))</f>
        <v/>
      </c>
      <c r="B219">
        <f>INDEX(resultados!$A$2:$ZZ$451, 213, MATCH($B$2, resultados!$A$1:$ZZ$1, 0))</f>
        <v/>
      </c>
      <c r="C219">
        <f>INDEX(resultados!$A$2:$ZZ$451, 213, MATCH($B$3, resultados!$A$1:$ZZ$1, 0))</f>
        <v/>
      </c>
    </row>
    <row r="220">
      <c r="A220">
        <f>INDEX(resultados!$A$2:$ZZ$451, 214, MATCH($B$1, resultados!$A$1:$ZZ$1, 0))</f>
        <v/>
      </c>
      <c r="B220">
        <f>INDEX(resultados!$A$2:$ZZ$451, 214, MATCH($B$2, resultados!$A$1:$ZZ$1, 0))</f>
        <v/>
      </c>
      <c r="C220">
        <f>INDEX(resultados!$A$2:$ZZ$451, 214, MATCH($B$3, resultados!$A$1:$ZZ$1, 0))</f>
        <v/>
      </c>
    </row>
    <row r="221">
      <c r="A221">
        <f>INDEX(resultados!$A$2:$ZZ$451, 215, MATCH($B$1, resultados!$A$1:$ZZ$1, 0))</f>
        <v/>
      </c>
      <c r="B221">
        <f>INDEX(resultados!$A$2:$ZZ$451, 215, MATCH($B$2, resultados!$A$1:$ZZ$1, 0))</f>
        <v/>
      </c>
      <c r="C221">
        <f>INDEX(resultados!$A$2:$ZZ$451, 215, MATCH($B$3, resultados!$A$1:$ZZ$1, 0))</f>
        <v/>
      </c>
    </row>
    <row r="222">
      <c r="A222">
        <f>INDEX(resultados!$A$2:$ZZ$451, 216, MATCH($B$1, resultados!$A$1:$ZZ$1, 0))</f>
        <v/>
      </c>
      <c r="B222">
        <f>INDEX(resultados!$A$2:$ZZ$451, 216, MATCH($B$2, resultados!$A$1:$ZZ$1, 0))</f>
        <v/>
      </c>
      <c r="C222">
        <f>INDEX(resultados!$A$2:$ZZ$451, 216, MATCH($B$3, resultados!$A$1:$ZZ$1, 0))</f>
        <v/>
      </c>
    </row>
    <row r="223">
      <c r="A223">
        <f>INDEX(resultados!$A$2:$ZZ$451, 217, MATCH($B$1, resultados!$A$1:$ZZ$1, 0))</f>
        <v/>
      </c>
      <c r="B223">
        <f>INDEX(resultados!$A$2:$ZZ$451, 217, MATCH($B$2, resultados!$A$1:$ZZ$1, 0))</f>
        <v/>
      </c>
      <c r="C223">
        <f>INDEX(resultados!$A$2:$ZZ$451, 217, MATCH($B$3, resultados!$A$1:$ZZ$1, 0))</f>
        <v/>
      </c>
    </row>
    <row r="224">
      <c r="A224">
        <f>INDEX(resultados!$A$2:$ZZ$451, 218, MATCH($B$1, resultados!$A$1:$ZZ$1, 0))</f>
        <v/>
      </c>
      <c r="B224">
        <f>INDEX(resultados!$A$2:$ZZ$451, 218, MATCH($B$2, resultados!$A$1:$ZZ$1, 0))</f>
        <v/>
      </c>
      <c r="C224">
        <f>INDEX(resultados!$A$2:$ZZ$451, 218, MATCH($B$3, resultados!$A$1:$ZZ$1, 0))</f>
        <v/>
      </c>
    </row>
    <row r="225">
      <c r="A225">
        <f>INDEX(resultados!$A$2:$ZZ$451, 219, MATCH($B$1, resultados!$A$1:$ZZ$1, 0))</f>
        <v/>
      </c>
      <c r="B225">
        <f>INDEX(resultados!$A$2:$ZZ$451, 219, MATCH($B$2, resultados!$A$1:$ZZ$1, 0))</f>
        <v/>
      </c>
      <c r="C225">
        <f>INDEX(resultados!$A$2:$ZZ$451, 219, MATCH($B$3, resultados!$A$1:$ZZ$1, 0))</f>
        <v/>
      </c>
    </row>
    <row r="226">
      <c r="A226">
        <f>INDEX(resultados!$A$2:$ZZ$451, 220, MATCH($B$1, resultados!$A$1:$ZZ$1, 0))</f>
        <v/>
      </c>
      <c r="B226">
        <f>INDEX(resultados!$A$2:$ZZ$451, 220, MATCH($B$2, resultados!$A$1:$ZZ$1, 0))</f>
        <v/>
      </c>
      <c r="C226">
        <f>INDEX(resultados!$A$2:$ZZ$451, 220, MATCH($B$3, resultados!$A$1:$ZZ$1, 0))</f>
        <v/>
      </c>
    </row>
    <row r="227">
      <c r="A227">
        <f>INDEX(resultados!$A$2:$ZZ$451, 221, MATCH($B$1, resultados!$A$1:$ZZ$1, 0))</f>
        <v/>
      </c>
      <c r="B227">
        <f>INDEX(resultados!$A$2:$ZZ$451, 221, MATCH($B$2, resultados!$A$1:$ZZ$1, 0))</f>
        <v/>
      </c>
      <c r="C227">
        <f>INDEX(resultados!$A$2:$ZZ$451, 221, MATCH($B$3, resultados!$A$1:$ZZ$1, 0))</f>
        <v/>
      </c>
    </row>
    <row r="228">
      <c r="A228">
        <f>INDEX(resultados!$A$2:$ZZ$451, 222, MATCH($B$1, resultados!$A$1:$ZZ$1, 0))</f>
        <v/>
      </c>
      <c r="B228">
        <f>INDEX(resultados!$A$2:$ZZ$451, 222, MATCH($B$2, resultados!$A$1:$ZZ$1, 0))</f>
        <v/>
      </c>
      <c r="C228">
        <f>INDEX(resultados!$A$2:$ZZ$451, 222, MATCH($B$3, resultados!$A$1:$ZZ$1, 0))</f>
        <v/>
      </c>
    </row>
    <row r="229">
      <c r="A229">
        <f>INDEX(resultados!$A$2:$ZZ$451, 223, MATCH($B$1, resultados!$A$1:$ZZ$1, 0))</f>
        <v/>
      </c>
      <c r="B229">
        <f>INDEX(resultados!$A$2:$ZZ$451, 223, MATCH($B$2, resultados!$A$1:$ZZ$1, 0))</f>
        <v/>
      </c>
      <c r="C229">
        <f>INDEX(resultados!$A$2:$ZZ$451, 223, MATCH($B$3, resultados!$A$1:$ZZ$1, 0))</f>
        <v/>
      </c>
    </row>
    <row r="230">
      <c r="A230">
        <f>INDEX(resultados!$A$2:$ZZ$451, 224, MATCH($B$1, resultados!$A$1:$ZZ$1, 0))</f>
        <v/>
      </c>
      <c r="B230">
        <f>INDEX(resultados!$A$2:$ZZ$451, 224, MATCH($B$2, resultados!$A$1:$ZZ$1, 0))</f>
        <v/>
      </c>
      <c r="C230">
        <f>INDEX(resultados!$A$2:$ZZ$451, 224, MATCH($B$3, resultados!$A$1:$ZZ$1, 0))</f>
        <v/>
      </c>
    </row>
    <row r="231">
      <c r="A231">
        <f>INDEX(resultados!$A$2:$ZZ$451, 225, MATCH($B$1, resultados!$A$1:$ZZ$1, 0))</f>
        <v/>
      </c>
      <c r="B231">
        <f>INDEX(resultados!$A$2:$ZZ$451, 225, MATCH($B$2, resultados!$A$1:$ZZ$1, 0))</f>
        <v/>
      </c>
      <c r="C231">
        <f>INDEX(resultados!$A$2:$ZZ$451, 225, MATCH($B$3, resultados!$A$1:$ZZ$1, 0))</f>
        <v/>
      </c>
    </row>
    <row r="232">
      <c r="A232">
        <f>INDEX(resultados!$A$2:$ZZ$451, 226, MATCH($B$1, resultados!$A$1:$ZZ$1, 0))</f>
        <v/>
      </c>
      <c r="B232">
        <f>INDEX(resultados!$A$2:$ZZ$451, 226, MATCH($B$2, resultados!$A$1:$ZZ$1, 0))</f>
        <v/>
      </c>
      <c r="C232">
        <f>INDEX(resultados!$A$2:$ZZ$451, 226, MATCH($B$3, resultados!$A$1:$ZZ$1, 0))</f>
        <v/>
      </c>
    </row>
    <row r="233">
      <c r="A233">
        <f>INDEX(resultados!$A$2:$ZZ$451, 227, MATCH($B$1, resultados!$A$1:$ZZ$1, 0))</f>
        <v/>
      </c>
      <c r="B233">
        <f>INDEX(resultados!$A$2:$ZZ$451, 227, MATCH($B$2, resultados!$A$1:$ZZ$1, 0))</f>
        <v/>
      </c>
      <c r="C233">
        <f>INDEX(resultados!$A$2:$ZZ$451, 227, MATCH($B$3, resultados!$A$1:$ZZ$1, 0))</f>
        <v/>
      </c>
    </row>
    <row r="234">
      <c r="A234">
        <f>INDEX(resultados!$A$2:$ZZ$451, 228, MATCH($B$1, resultados!$A$1:$ZZ$1, 0))</f>
        <v/>
      </c>
      <c r="B234">
        <f>INDEX(resultados!$A$2:$ZZ$451, 228, MATCH($B$2, resultados!$A$1:$ZZ$1, 0))</f>
        <v/>
      </c>
      <c r="C234">
        <f>INDEX(resultados!$A$2:$ZZ$451, 228, MATCH($B$3, resultados!$A$1:$ZZ$1, 0))</f>
        <v/>
      </c>
    </row>
    <row r="235">
      <c r="A235">
        <f>INDEX(resultados!$A$2:$ZZ$451, 229, MATCH($B$1, resultados!$A$1:$ZZ$1, 0))</f>
        <v/>
      </c>
      <c r="B235">
        <f>INDEX(resultados!$A$2:$ZZ$451, 229, MATCH($B$2, resultados!$A$1:$ZZ$1, 0))</f>
        <v/>
      </c>
      <c r="C235">
        <f>INDEX(resultados!$A$2:$ZZ$451, 229, MATCH($B$3, resultados!$A$1:$ZZ$1, 0))</f>
        <v/>
      </c>
    </row>
    <row r="236">
      <c r="A236">
        <f>INDEX(resultados!$A$2:$ZZ$451, 230, MATCH($B$1, resultados!$A$1:$ZZ$1, 0))</f>
        <v/>
      </c>
      <c r="B236">
        <f>INDEX(resultados!$A$2:$ZZ$451, 230, MATCH($B$2, resultados!$A$1:$ZZ$1, 0))</f>
        <v/>
      </c>
      <c r="C236">
        <f>INDEX(resultados!$A$2:$ZZ$451, 230, MATCH($B$3, resultados!$A$1:$ZZ$1, 0))</f>
        <v/>
      </c>
    </row>
    <row r="237">
      <c r="A237">
        <f>INDEX(resultados!$A$2:$ZZ$451, 231, MATCH($B$1, resultados!$A$1:$ZZ$1, 0))</f>
        <v/>
      </c>
      <c r="B237">
        <f>INDEX(resultados!$A$2:$ZZ$451, 231, MATCH($B$2, resultados!$A$1:$ZZ$1, 0))</f>
        <v/>
      </c>
      <c r="C237">
        <f>INDEX(resultados!$A$2:$ZZ$451, 231, MATCH($B$3, resultados!$A$1:$ZZ$1, 0))</f>
        <v/>
      </c>
    </row>
    <row r="238">
      <c r="A238">
        <f>INDEX(resultados!$A$2:$ZZ$451, 232, MATCH($B$1, resultados!$A$1:$ZZ$1, 0))</f>
        <v/>
      </c>
      <c r="B238">
        <f>INDEX(resultados!$A$2:$ZZ$451, 232, MATCH($B$2, resultados!$A$1:$ZZ$1, 0))</f>
        <v/>
      </c>
      <c r="C238">
        <f>INDEX(resultados!$A$2:$ZZ$451, 232, MATCH($B$3, resultados!$A$1:$ZZ$1, 0))</f>
        <v/>
      </c>
    </row>
    <row r="239">
      <c r="A239">
        <f>INDEX(resultados!$A$2:$ZZ$451, 233, MATCH($B$1, resultados!$A$1:$ZZ$1, 0))</f>
        <v/>
      </c>
      <c r="B239">
        <f>INDEX(resultados!$A$2:$ZZ$451, 233, MATCH($B$2, resultados!$A$1:$ZZ$1, 0))</f>
        <v/>
      </c>
      <c r="C239">
        <f>INDEX(resultados!$A$2:$ZZ$451, 233, MATCH($B$3, resultados!$A$1:$ZZ$1, 0))</f>
        <v/>
      </c>
    </row>
    <row r="240">
      <c r="A240">
        <f>INDEX(resultados!$A$2:$ZZ$451, 234, MATCH($B$1, resultados!$A$1:$ZZ$1, 0))</f>
        <v/>
      </c>
      <c r="B240">
        <f>INDEX(resultados!$A$2:$ZZ$451, 234, MATCH($B$2, resultados!$A$1:$ZZ$1, 0))</f>
        <v/>
      </c>
      <c r="C240">
        <f>INDEX(resultados!$A$2:$ZZ$451, 234, MATCH($B$3, resultados!$A$1:$ZZ$1, 0))</f>
        <v/>
      </c>
    </row>
    <row r="241">
      <c r="A241">
        <f>INDEX(resultados!$A$2:$ZZ$451, 235, MATCH($B$1, resultados!$A$1:$ZZ$1, 0))</f>
        <v/>
      </c>
      <c r="B241">
        <f>INDEX(resultados!$A$2:$ZZ$451, 235, MATCH($B$2, resultados!$A$1:$ZZ$1, 0))</f>
        <v/>
      </c>
      <c r="C241">
        <f>INDEX(resultados!$A$2:$ZZ$451, 235, MATCH($B$3, resultados!$A$1:$ZZ$1, 0))</f>
        <v/>
      </c>
    </row>
    <row r="242">
      <c r="A242">
        <f>INDEX(resultados!$A$2:$ZZ$451, 236, MATCH($B$1, resultados!$A$1:$ZZ$1, 0))</f>
        <v/>
      </c>
      <c r="B242">
        <f>INDEX(resultados!$A$2:$ZZ$451, 236, MATCH($B$2, resultados!$A$1:$ZZ$1, 0))</f>
        <v/>
      </c>
      <c r="C242">
        <f>INDEX(resultados!$A$2:$ZZ$451, 236, MATCH($B$3, resultados!$A$1:$ZZ$1, 0))</f>
        <v/>
      </c>
    </row>
    <row r="243">
      <c r="A243">
        <f>INDEX(resultados!$A$2:$ZZ$451, 237, MATCH($B$1, resultados!$A$1:$ZZ$1, 0))</f>
        <v/>
      </c>
      <c r="B243">
        <f>INDEX(resultados!$A$2:$ZZ$451, 237, MATCH($B$2, resultados!$A$1:$ZZ$1, 0))</f>
        <v/>
      </c>
      <c r="C243">
        <f>INDEX(resultados!$A$2:$ZZ$451, 237, MATCH($B$3, resultados!$A$1:$ZZ$1, 0))</f>
        <v/>
      </c>
    </row>
    <row r="244">
      <c r="A244">
        <f>INDEX(resultados!$A$2:$ZZ$451, 238, MATCH($B$1, resultados!$A$1:$ZZ$1, 0))</f>
        <v/>
      </c>
      <c r="B244">
        <f>INDEX(resultados!$A$2:$ZZ$451, 238, MATCH($B$2, resultados!$A$1:$ZZ$1, 0))</f>
        <v/>
      </c>
      <c r="C244">
        <f>INDEX(resultados!$A$2:$ZZ$451, 238, MATCH($B$3, resultados!$A$1:$ZZ$1, 0))</f>
        <v/>
      </c>
    </row>
    <row r="245">
      <c r="A245">
        <f>INDEX(resultados!$A$2:$ZZ$451, 239, MATCH($B$1, resultados!$A$1:$ZZ$1, 0))</f>
        <v/>
      </c>
      <c r="B245">
        <f>INDEX(resultados!$A$2:$ZZ$451, 239, MATCH($B$2, resultados!$A$1:$ZZ$1, 0))</f>
        <v/>
      </c>
      <c r="C245">
        <f>INDEX(resultados!$A$2:$ZZ$451, 239, MATCH($B$3, resultados!$A$1:$ZZ$1, 0))</f>
        <v/>
      </c>
    </row>
    <row r="246">
      <c r="A246">
        <f>INDEX(resultados!$A$2:$ZZ$451, 240, MATCH($B$1, resultados!$A$1:$ZZ$1, 0))</f>
        <v/>
      </c>
      <c r="B246">
        <f>INDEX(resultados!$A$2:$ZZ$451, 240, MATCH($B$2, resultados!$A$1:$ZZ$1, 0))</f>
        <v/>
      </c>
      <c r="C246">
        <f>INDEX(resultados!$A$2:$ZZ$451, 240, MATCH($B$3, resultados!$A$1:$ZZ$1, 0))</f>
        <v/>
      </c>
    </row>
    <row r="247">
      <c r="A247">
        <f>INDEX(resultados!$A$2:$ZZ$451, 241, MATCH($B$1, resultados!$A$1:$ZZ$1, 0))</f>
        <v/>
      </c>
      <c r="B247">
        <f>INDEX(resultados!$A$2:$ZZ$451, 241, MATCH($B$2, resultados!$A$1:$ZZ$1, 0))</f>
        <v/>
      </c>
      <c r="C247">
        <f>INDEX(resultados!$A$2:$ZZ$451, 241, MATCH($B$3, resultados!$A$1:$ZZ$1, 0))</f>
        <v/>
      </c>
    </row>
    <row r="248">
      <c r="A248">
        <f>INDEX(resultados!$A$2:$ZZ$451, 242, MATCH($B$1, resultados!$A$1:$ZZ$1, 0))</f>
        <v/>
      </c>
      <c r="B248">
        <f>INDEX(resultados!$A$2:$ZZ$451, 242, MATCH($B$2, resultados!$A$1:$ZZ$1, 0))</f>
        <v/>
      </c>
      <c r="C248">
        <f>INDEX(resultados!$A$2:$ZZ$451, 242, MATCH($B$3, resultados!$A$1:$ZZ$1, 0))</f>
        <v/>
      </c>
    </row>
    <row r="249">
      <c r="A249">
        <f>INDEX(resultados!$A$2:$ZZ$451, 243, MATCH($B$1, resultados!$A$1:$ZZ$1, 0))</f>
        <v/>
      </c>
      <c r="B249">
        <f>INDEX(resultados!$A$2:$ZZ$451, 243, MATCH($B$2, resultados!$A$1:$ZZ$1, 0))</f>
        <v/>
      </c>
      <c r="C249">
        <f>INDEX(resultados!$A$2:$ZZ$451, 243, MATCH($B$3, resultados!$A$1:$ZZ$1, 0))</f>
        <v/>
      </c>
    </row>
    <row r="250">
      <c r="A250">
        <f>INDEX(resultados!$A$2:$ZZ$451, 244, MATCH($B$1, resultados!$A$1:$ZZ$1, 0))</f>
        <v/>
      </c>
      <c r="B250">
        <f>INDEX(resultados!$A$2:$ZZ$451, 244, MATCH($B$2, resultados!$A$1:$ZZ$1, 0))</f>
        <v/>
      </c>
      <c r="C250">
        <f>INDEX(resultados!$A$2:$ZZ$451, 244, MATCH($B$3, resultados!$A$1:$ZZ$1, 0))</f>
        <v/>
      </c>
    </row>
    <row r="251">
      <c r="A251">
        <f>INDEX(resultados!$A$2:$ZZ$451, 245, MATCH($B$1, resultados!$A$1:$ZZ$1, 0))</f>
        <v/>
      </c>
      <c r="B251">
        <f>INDEX(resultados!$A$2:$ZZ$451, 245, MATCH($B$2, resultados!$A$1:$ZZ$1, 0))</f>
        <v/>
      </c>
      <c r="C251">
        <f>INDEX(resultados!$A$2:$ZZ$451, 245, MATCH($B$3, resultados!$A$1:$ZZ$1, 0))</f>
        <v/>
      </c>
    </row>
    <row r="252">
      <c r="A252">
        <f>INDEX(resultados!$A$2:$ZZ$451, 246, MATCH($B$1, resultados!$A$1:$ZZ$1, 0))</f>
        <v/>
      </c>
      <c r="B252">
        <f>INDEX(resultados!$A$2:$ZZ$451, 246, MATCH($B$2, resultados!$A$1:$ZZ$1, 0))</f>
        <v/>
      </c>
      <c r="C252">
        <f>INDEX(resultados!$A$2:$ZZ$451, 246, MATCH($B$3, resultados!$A$1:$ZZ$1, 0))</f>
        <v/>
      </c>
    </row>
    <row r="253">
      <c r="A253">
        <f>INDEX(resultados!$A$2:$ZZ$451, 247, MATCH($B$1, resultados!$A$1:$ZZ$1, 0))</f>
        <v/>
      </c>
      <c r="B253">
        <f>INDEX(resultados!$A$2:$ZZ$451, 247, MATCH($B$2, resultados!$A$1:$ZZ$1, 0))</f>
        <v/>
      </c>
      <c r="C253">
        <f>INDEX(resultados!$A$2:$ZZ$451, 247, MATCH($B$3, resultados!$A$1:$ZZ$1, 0))</f>
        <v/>
      </c>
    </row>
    <row r="254">
      <c r="A254">
        <f>INDEX(resultados!$A$2:$ZZ$451, 248, MATCH($B$1, resultados!$A$1:$ZZ$1, 0))</f>
        <v/>
      </c>
      <c r="B254">
        <f>INDEX(resultados!$A$2:$ZZ$451, 248, MATCH($B$2, resultados!$A$1:$ZZ$1, 0))</f>
        <v/>
      </c>
      <c r="C254">
        <f>INDEX(resultados!$A$2:$ZZ$451, 248, MATCH($B$3, resultados!$A$1:$ZZ$1, 0))</f>
        <v/>
      </c>
    </row>
    <row r="255">
      <c r="A255">
        <f>INDEX(resultados!$A$2:$ZZ$451, 249, MATCH($B$1, resultados!$A$1:$ZZ$1, 0))</f>
        <v/>
      </c>
      <c r="B255">
        <f>INDEX(resultados!$A$2:$ZZ$451, 249, MATCH($B$2, resultados!$A$1:$ZZ$1, 0))</f>
        <v/>
      </c>
      <c r="C255">
        <f>INDEX(resultados!$A$2:$ZZ$451, 249, MATCH($B$3, resultados!$A$1:$ZZ$1, 0))</f>
        <v/>
      </c>
    </row>
    <row r="256">
      <c r="A256">
        <f>INDEX(resultados!$A$2:$ZZ$451, 250, MATCH($B$1, resultados!$A$1:$ZZ$1, 0))</f>
        <v/>
      </c>
      <c r="B256">
        <f>INDEX(resultados!$A$2:$ZZ$451, 250, MATCH($B$2, resultados!$A$1:$ZZ$1, 0))</f>
        <v/>
      </c>
      <c r="C256">
        <f>INDEX(resultados!$A$2:$ZZ$451, 250, MATCH($B$3, resultados!$A$1:$ZZ$1, 0))</f>
        <v/>
      </c>
    </row>
    <row r="257">
      <c r="A257">
        <f>INDEX(resultados!$A$2:$ZZ$451, 251, MATCH($B$1, resultados!$A$1:$ZZ$1, 0))</f>
        <v/>
      </c>
      <c r="B257">
        <f>INDEX(resultados!$A$2:$ZZ$451, 251, MATCH($B$2, resultados!$A$1:$ZZ$1, 0))</f>
        <v/>
      </c>
      <c r="C257">
        <f>INDEX(resultados!$A$2:$ZZ$451, 251, MATCH($B$3, resultados!$A$1:$ZZ$1, 0))</f>
        <v/>
      </c>
    </row>
    <row r="258">
      <c r="A258">
        <f>INDEX(resultados!$A$2:$ZZ$451, 252, MATCH($B$1, resultados!$A$1:$ZZ$1, 0))</f>
        <v/>
      </c>
      <c r="B258">
        <f>INDEX(resultados!$A$2:$ZZ$451, 252, MATCH($B$2, resultados!$A$1:$ZZ$1, 0))</f>
        <v/>
      </c>
      <c r="C258">
        <f>INDEX(resultados!$A$2:$ZZ$451, 252, MATCH($B$3, resultados!$A$1:$ZZ$1, 0))</f>
        <v/>
      </c>
    </row>
    <row r="259">
      <c r="A259">
        <f>INDEX(resultados!$A$2:$ZZ$451, 253, MATCH($B$1, resultados!$A$1:$ZZ$1, 0))</f>
        <v/>
      </c>
      <c r="B259">
        <f>INDEX(resultados!$A$2:$ZZ$451, 253, MATCH($B$2, resultados!$A$1:$ZZ$1, 0))</f>
        <v/>
      </c>
      <c r="C259">
        <f>INDEX(resultados!$A$2:$ZZ$451, 253, MATCH($B$3, resultados!$A$1:$ZZ$1, 0))</f>
        <v/>
      </c>
    </row>
    <row r="260">
      <c r="A260">
        <f>INDEX(resultados!$A$2:$ZZ$451, 254, MATCH($B$1, resultados!$A$1:$ZZ$1, 0))</f>
        <v/>
      </c>
      <c r="B260">
        <f>INDEX(resultados!$A$2:$ZZ$451, 254, MATCH($B$2, resultados!$A$1:$ZZ$1, 0))</f>
        <v/>
      </c>
      <c r="C260">
        <f>INDEX(resultados!$A$2:$ZZ$451, 254, MATCH($B$3, resultados!$A$1:$ZZ$1, 0))</f>
        <v/>
      </c>
    </row>
    <row r="261">
      <c r="A261">
        <f>INDEX(resultados!$A$2:$ZZ$451, 255, MATCH($B$1, resultados!$A$1:$ZZ$1, 0))</f>
        <v/>
      </c>
      <c r="B261">
        <f>INDEX(resultados!$A$2:$ZZ$451, 255, MATCH($B$2, resultados!$A$1:$ZZ$1, 0))</f>
        <v/>
      </c>
      <c r="C261">
        <f>INDEX(resultados!$A$2:$ZZ$451, 255, MATCH($B$3, resultados!$A$1:$ZZ$1, 0))</f>
        <v/>
      </c>
    </row>
    <row r="262">
      <c r="A262">
        <f>INDEX(resultados!$A$2:$ZZ$451, 256, MATCH($B$1, resultados!$A$1:$ZZ$1, 0))</f>
        <v/>
      </c>
      <c r="B262">
        <f>INDEX(resultados!$A$2:$ZZ$451, 256, MATCH($B$2, resultados!$A$1:$ZZ$1, 0))</f>
        <v/>
      </c>
      <c r="C262">
        <f>INDEX(resultados!$A$2:$ZZ$451, 256, MATCH($B$3, resultados!$A$1:$ZZ$1, 0))</f>
        <v/>
      </c>
    </row>
    <row r="263">
      <c r="A263">
        <f>INDEX(resultados!$A$2:$ZZ$451, 257, MATCH($B$1, resultados!$A$1:$ZZ$1, 0))</f>
        <v/>
      </c>
      <c r="B263">
        <f>INDEX(resultados!$A$2:$ZZ$451, 257, MATCH($B$2, resultados!$A$1:$ZZ$1, 0))</f>
        <v/>
      </c>
      <c r="C263">
        <f>INDEX(resultados!$A$2:$ZZ$451, 257, MATCH($B$3, resultados!$A$1:$ZZ$1, 0))</f>
        <v/>
      </c>
    </row>
    <row r="264">
      <c r="A264">
        <f>INDEX(resultados!$A$2:$ZZ$451, 258, MATCH($B$1, resultados!$A$1:$ZZ$1, 0))</f>
        <v/>
      </c>
      <c r="B264">
        <f>INDEX(resultados!$A$2:$ZZ$451, 258, MATCH($B$2, resultados!$A$1:$ZZ$1, 0))</f>
        <v/>
      </c>
      <c r="C264">
        <f>INDEX(resultados!$A$2:$ZZ$451, 258, MATCH($B$3, resultados!$A$1:$ZZ$1, 0))</f>
        <v/>
      </c>
    </row>
    <row r="265">
      <c r="A265">
        <f>INDEX(resultados!$A$2:$ZZ$451, 259, MATCH($B$1, resultados!$A$1:$ZZ$1, 0))</f>
        <v/>
      </c>
      <c r="B265">
        <f>INDEX(resultados!$A$2:$ZZ$451, 259, MATCH($B$2, resultados!$A$1:$ZZ$1, 0))</f>
        <v/>
      </c>
      <c r="C265">
        <f>INDEX(resultados!$A$2:$ZZ$451, 259, MATCH($B$3, resultados!$A$1:$ZZ$1, 0))</f>
        <v/>
      </c>
    </row>
    <row r="266">
      <c r="A266">
        <f>INDEX(resultados!$A$2:$ZZ$451, 260, MATCH($B$1, resultados!$A$1:$ZZ$1, 0))</f>
        <v/>
      </c>
      <c r="B266">
        <f>INDEX(resultados!$A$2:$ZZ$451, 260, MATCH($B$2, resultados!$A$1:$ZZ$1, 0))</f>
        <v/>
      </c>
      <c r="C266">
        <f>INDEX(resultados!$A$2:$ZZ$451, 260, MATCH($B$3, resultados!$A$1:$ZZ$1, 0))</f>
        <v/>
      </c>
    </row>
    <row r="267">
      <c r="A267">
        <f>INDEX(resultados!$A$2:$ZZ$451, 261, MATCH($B$1, resultados!$A$1:$ZZ$1, 0))</f>
        <v/>
      </c>
      <c r="B267">
        <f>INDEX(resultados!$A$2:$ZZ$451, 261, MATCH($B$2, resultados!$A$1:$ZZ$1, 0))</f>
        <v/>
      </c>
      <c r="C267">
        <f>INDEX(resultados!$A$2:$ZZ$451, 261, MATCH($B$3, resultados!$A$1:$ZZ$1, 0))</f>
        <v/>
      </c>
    </row>
    <row r="268">
      <c r="A268">
        <f>INDEX(resultados!$A$2:$ZZ$451, 262, MATCH($B$1, resultados!$A$1:$ZZ$1, 0))</f>
        <v/>
      </c>
      <c r="B268">
        <f>INDEX(resultados!$A$2:$ZZ$451, 262, MATCH($B$2, resultados!$A$1:$ZZ$1, 0))</f>
        <v/>
      </c>
      <c r="C268">
        <f>INDEX(resultados!$A$2:$ZZ$451, 262, MATCH($B$3, resultados!$A$1:$ZZ$1, 0))</f>
        <v/>
      </c>
    </row>
    <row r="269">
      <c r="A269">
        <f>INDEX(resultados!$A$2:$ZZ$451, 263, MATCH($B$1, resultados!$A$1:$ZZ$1, 0))</f>
        <v/>
      </c>
      <c r="B269">
        <f>INDEX(resultados!$A$2:$ZZ$451, 263, MATCH($B$2, resultados!$A$1:$ZZ$1, 0))</f>
        <v/>
      </c>
      <c r="C269">
        <f>INDEX(resultados!$A$2:$ZZ$451, 263, MATCH($B$3, resultados!$A$1:$ZZ$1, 0))</f>
        <v/>
      </c>
    </row>
    <row r="270">
      <c r="A270">
        <f>INDEX(resultados!$A$2:$ZZ$451, 264, MATCH($B$1, resultados!$A$1:$ZZ$1, 0))</f>
        <v/>
      </c>
      <c r="B270">
        <f>INDEX(resultados!$A$2:$ZZ$451, 264, MATCH($B$2, resultados!$A$1:$ZZ$1, 0))</f>
        <v/>
      </c>
      <c r="C270">
        <f>INDEX(resultados!$A$2:$ZZ$451, 264, MATCH($B$3, resultados!$A$1:$ZZ$1, 0))</f>
        <v/>
      </c>
    </row>
    <row r="271">
      <c r="A271">
        <f>INDEX(resultados!$A$2:$ZZ$451, 265, MATCH($B$1, resultados!$A$1:$ZZ$1, 0))</f>
        <v/>
      </c>
      <c r="B271">
        <f>INDEX(resultados!$A$2:$ZZ$451, 265, MATCH($B$2, resultados!$A$1:$ZZ$1, 0))</f>
        <v/>
      </c>
      <c r="C271">
        <f>INDEX(resultados!$A$2:$ZZ$451, 265, MATCH($B$3, resultados!$A$1:$ZZ$1, 0))</f>
        <v/>
      </c>
    </row>
    <row r="272">
      <c r="A272">
        <f>INDEX(resultados!$A$2:$ZZ$451, 266, MATCH($B$1, resultados!$A$1:$ZZ$1, 0))</f>
        <v/>
      </c>
      <c r="B272">
        <f>INDEX(resultados!$A$2:$ZZ$451, 266, MATCH($B$2, resultados!$A$1:$ZZ$1, 0))</f>
        <v/>
      </c>
      <c r="C272">
        <f>INDEX(resultados!$A$2:$ZZ$451, 266, MATCH($B$3, resultados!$A$1:$ZZ$1, 0))</f>
        <v/>
      </c>
    </row>
    <row r="273">
      <c r="A273">
        <f>INDEX(resultados!$A$2:$ZZ$451, 267, MATCH($B$1, resultados!$A$1:$ZZ$1, 0))</f>
        <v/>
      </c>
      <c r="B273">
        <f>INDEX(resultados!$A$2:$ZZ$451, 267, MATCH($B$2, resultados!$A$1:$ZZ$1, 0))</f>
        <v/>
      </c>
      <c r="C273">
        <f>INDEX(resultados!$A$2:$ZZ$451, 267, MATCH($B$3, resultados!$A$1:$ZZ$1, 0))</f>
        <v/>
      </c>
    </row>
    <row r="274">
      <c r="A274">
        <f>INDEX(resultados!$A$2:$ZZ$451, 268, MATCH($B$1, resultados!$A$1:$ZZ$1, 0))</f>
        <v/>
      </c>
      <c r="B274">
        <f>INDEX(resultados!$A$2:$ZZ$451, 268, MATCH($B$2, resultados!$A$1:$ZZ$1, 0))</f>
        <v/>
      </c>
      <c r="C274">
        <f>INDEX(resultados!$A$2:$ZZ$451, 268, MATCH($B$3, resultados!$A$1:$ZZ$1, 0))</f>
        <v/>
      </c>
    </row>
    <row r="275">
      <c r="A275">
        <f>INDEX(resultados!$A$2:$ZZ$451, 269, MATCH($B$1, resultados!$A$1:$ZZ$1, 0))</f>
        <v/>
      </c>
      <c r="B275">
        <f>INDEX(resultados!$A$2:$ZZ$451, 269, MATCH($B$2, resultados!$A$1:$ZZ$1, 0))</f>
        <v/>
      </c>
      <c r="C275">
        <f>INDEX(resultados!$A$2:$ZZ$451, 269, MATCH($B$3, resultados!$A$1:$ZZ$1, 0))</f>
        <v/>
      </c>
    </row>
    <row r="276">
      <c r="A276">
        <f>INDEX(resultados!$A$2:$ZZ$451, 270, MATCH($B$1, resultados!$A$1:$ZZ$1, 0))</f>
        <v/>
      </c>
      <c r="B276">
        <f>INDEX(resultados!$A$2:$ZZ$451, 270, MATCH($B$2, resultados!$A$1:$ZZ$1, 0))</f>
        <v/>
      </c>
      <c r="C276">
        <f>INDEX(resultados!$A$2:$ZZ$451, 270, MATCH($B$3, resultados!$A$1:$ZZ$1, 0))</f>
        <v/>
      </c>
    </row>
    <row r="277">
      <c r="A277">
        <f>INDEX(resultados!$A$2:$ZZ$451, 271, MATCH($B$1, resultados!$A$1:$ZZ$1, 0))</f>
        <v/>
      </c>
      <c r="B277">
        <f>INDEX(resultados!$A$2:$ZZ$451, 271, MATCH($B$2, resultados!$A$1:$ZZ$1, 0))</f>
        <v/>
      </c>
      <c r="C277">
        <f>INDEX(resultados!$A$2:$ZZ$451, 271, MATCH($B$3, resultados!$A$1:$ZZ$1, 0))</f>
        <v/>
      </c>
    </row>
    <row r="278">
      <c r="A278">
        <f>INDEX(resultados!$A$2:$ZZ$451, 272, MATCH($B$1, resultados!$A$1:$ZZ$1, 0))</f>
        <v/>
      </c>
      <c r="B278">
        <f>INDEX(resultados!$A$2:$ZZ$451, 272, MATCH($B$2, resultados!$A$1:$ZZ$1, 0))</f>
        <v/>
      </c>
      <c r="C278">
        <f>INDEX(resultados!$A$2:$ZZ$451, 272, MATCH($B$3, resultados!$A$1:$ZZ$1, 0))</f>
        <v/>
      </c>
    </row>
    <row r="279">
      <c r="A279">
        <f>INDEX(resultados!$A$2:$ZZ$451, 273, MATCH($B$1, resultados!$A$1:$ZZ$1, 0))</f>
        <v/>
      </c>
      <c r="B279">
        <f>INDEX(resultados!$A$2:$ZZ$451, 273, MATCH($B$2, resultados!$A$1:$ZZ$1, 0))</f>
        <v/>
      </c>
      <c r="C279">
        <f>INDEX(resultados!$A$2:$ZZ$451, 273, MATCH($B$3, resultados!$A$1:$ZZ$1, 0))</f>
        <v/>
      </c>
    </row>
    <row r="280">
      <c r="A280">
        <f>INDEX(resultados!$A$2:$ZZ$451, 274, MATCH($B$1, resultados!$A$1:$ZZ$1, 0))</f>
        <v/>
      </c>
      <c r="B280">
        <f>INDEX(resultados!$A$2:$ZZ$451, 274, MATCH($B$2, resultados!$A$1:$ZZ$1, 0))</f>
        <v/>
      </c>
      <c r="C280">
        <f>INDEX(resultados!$A$2:$ZZ$451, 274, MATCH($B$3, resultados!$A$1:$ZZ$1, 0))</f>
        <v/>
      </c>
    </row>
    <row r="281">
      <c r="A281">
        <f>INDEX(resultados!$A$2:$ZZ$451, 275, MATCH($B$1, resultados!$A$1:$ZZ$1, 0))</f>
        <v/>
      </c>
      <c r="B281">
        <f>INDEX(resultados!$A$2:$ZZ$451, 275, MATCH($B$2, resultados!$A$1:$ZZ$1, 0))</f>
        <v/>
      </c>
      <c r="C281">
        <f>INDEX(resultados!$A$2:$ZZ$451, 275, MATCH($B$3, resultados!$A$1:$ZZ$1, 0))</f>
        <v/>
      </c>
    </row>
    <row r="282">
      <c r="A282">
        <f>INDEX(resultados!$A$2:$ZZ$451, 276, MATCH($B$1, resultados!$A$1:$ZZ$1, 0))</f>
        <v/>
      </c>
      <c r="B282">
        <f>INDEX(resultados!$A$2:$ZZ$451, 276, MATCH($B$2, resultados!$A$1:$ZZ$1, 0))</f>
        <v/>
      </c>
      <c r="C282">
        <f>INDEX(resultados!$A$2:$ZZ$451, 276, MATCH($B$3, resultados!$A$1:$ZZ$1, 0))</f>
        <v/>
      </c>
    </row>
    <row r="283">
      <c r="A283">
        <f>INDEX(resultados!$A$2:$ZZ$451, 277, MATCH($B$1, resultados!$A$1:$ZZ$1, 0))</f>
        <v/>
      </c>
      <c r="B283">
        <f>INDEX(resultados!$A$2:$ZZ$451, 277, MATCH($B$2, resultados!$A$1:$ZZ$1, 0))</f>
        <v/>
      </c>
      <c r="C283">
        <f>INDEX(resultados!$A$2:$ZZ$451, 277, MATCH($B$3, resultados!$A$1:$ZZ$1, 0))</f>
        <v/>
      </c>
    </row>
    <row r="284">
      <c r="A284">
        <f>INDEX(resultados!$A$2:$ZZ$451, 278, MATCH($B$1, resultados!$A$1:$ZZ$1, 0))</f>
        <v/>
      </c>
      <c r="B284">
        <f>INDEX(resultados!$A$2:$ZZ$451, 278, MATCH($B$2, resultados!$A$1:$ZZ$1, 0))</f>
        <v/>
      </c>
      <c r="C284">
        <f>INDEX(resultados!$A$2:$ZZ$451, 278, MATCH($B$3, resultados!$A$1:$ZZ$1, 0))</f>
        <v/>
      </c>
    </row>
    <row r="285">
      <c r="A285">
        <f>INDEX(resultados!$A$2:$ZZ$451, 279, MATCH($B$1, resultados!$A$1:$ZZ$1, 0))</f>
        <v/>
      </c>
      <c r="B285">
        <f>INDEX(resultados!$A$2:$ZZ$451, 279, MATCH($B$2, resultados!$A$1:$ZZ$1, 0))</f>
        <v/>
      </c>
      <c r="C285">
        <f>INDEX(resultados!$A$2:$ZZ$451, 279, MATCH($B$3, resultados!$A$1:$ZZ$1, 0))</f>
        <v/>
      </c>
    </row>
    <row r="286">
      <c r="A286">
        <f>INDEX(resultados!$A$2:$ZZ$451, 280, MATCH($B$1, resultados!$A$1:$ZZ$1, 0))</f>
        <v/>
      </c>
      <c r="B286">
        <f>INDEX(resultados!$A$2:$ZZ$451, 280, MATCH($B$2, resultados!$A$1:$ZZ$1, 0))</f>
        <v/>
      </c>
      <c r="C286">
        <f>INDEX(resultados!$A$2:$ZZ$451, 280, MATCH($B$3, resultados!$A$1:$ZZ$1, 0))</f>
        <v/>
      </c>
    </row>
    <row r="287">
      <c r="A287">
        <f>INDEX(resultados!$A$2:$ZZ$451, 281, MATCH($B$1, resultados!$A$1:$ZZ$1, 0))</f>
        <v/>
      </c>
      <c r="B287">
        <f>INDEX(resultados!$A$2:$ZZ$451, 281, MATCH($B$2, resultados!$A$1:$ZZ$1, 0))</f>
        <v/>
      </c>
      <c r="C287">
        <f>INDEX(resultados!$A$2:$ZZ$451, 281, MATCH($B$3, resultados!$A$1:$ZZ$1, 0))</f>
        <v/>
      </c>
    </row>
    <row r="288">
      <c r="A288">
        <f>INDEX(resultados!$A$2:$ZZ$451, 282, MATCH($B$1, resultados!$A$1:$ZZ$1, 0))</f>
        <v/>
      </c>
      <c r="B288">
        <f>INDEX(resultados!$A$2:$ZZ$451, 282, MATCH($B$2, resultados!$A$1:$ZZ$1, 0))</f>
        <v/>
      </c>
      <c r="C288">
        <f>INDEX(resultados!$A$2:$ZZ$451, 282, MATCH($B$3, resultados!$A$1:$ZZ$1, 0))</f>
        <v/>
      </c>
    </row>
    <row r="289">
      <c r="A289">
        <f>INDEX(resultados!$A$2:$ZZ$451, 283, MATCH($B$1, resultados!$A$1:$ZZ$1, 0))</f>
        <v/>
      </c>
      <c r="B289">
        <f>INDEX(resultados!$A$2:$ZZ$451, 283, MATCH($B$2, resultados!$A$1:$ZZ$1, 0))</f>
        <v/>
      </c>
      <c r="C289">
        <f>INDEX(resultados!$A$2:$ZZ$451, 283, MATCH($B$3, resultados!$A$1:$ZZ$1, 0))</f>
        <v/>
      </c>
    </row>
    <row r="290">
      <c r="A290">
        <f>INDEX(resultados!$A$2:$ZZ$451, 284, MATCH($B$1, resultados!$A$1:$ZZ$1, 0))</f>
        <v/>
      </c>
      <c r="B290">
        <f>INDEX(resultados!$A$2:$ZZ$451, 284, MATCH($B$2, resultados!$A$1:$ZZ$1, 0))</f>
        <v/>
      </c>
      <c r="C290">
        <f>INDEX(resultados!$A$2:$ZZ$451, 284, MATCH($B$3, resultados!$A$1:$ZZ$1, 0))</f>
        <v/>
      </c>
    </row>
    <row r="291">
      <c r="A291">
        <f>INDEX(resultados!$A$2:$ZZ$451, 285, MATCH($B$1, resultados!$A$1:$ZZ$1, 0))</f>
        <v/>
      </c>
      <c r="B291">
        <f>INDEX(resultados!$A$2:$ZZ$451, 285, MATCH($B$2, resultados!$A$1:$ZZ$1, 0))</f>
        <v/>
      </c>
      <c r="C291">
        <f>INDEX(resultados!$A$2:$ZZ$451, 285, MATCH($B$3, resultados!$A$1:$ZZ$1, 0))</f>
        <v/>
      </c>
    </row>
    <row r="292">
      <c r="A292">
        <f>INDEX(resultados!$A$2:$ZZ$451, 286, MATCH($B$1, resultados!$A$1:$ZZ$1, 0))</f>
        <v/>
      </c>
      <c r="B292">
        <f>INDEX(resultados!$A$2:$ZZ$451, 286, MATCH($B$2, resultados!$A$1:$ZZ$1, 0))</f>
        <v/>
      </c>
      <c r="C292">
        <f>INDEX(resultados!$A$2:$ZZ$451, 286, MATCH($B$3, resultados!$A$1:$ZZ$1, 0))</f>
        <v/>
      </c>
    </row>
    <row r="293">
      <c r="A293">
        <f>INDEX(resultados!$A$2:$ZZ$451, 287, MATCH($B$1, resultados!$A$1:$ZZ$1, 0))</f>
        <v/>
      </c>
      <c r="B293">
        <f>INDEX(resultados!$A$2:$ZZ$451, 287, MATCH($B$2, resultados!$A$1:$ZZ$1, 0))</f>
        <v/>
      </c>
      <c r="C293">
        <f>INDEX(resultados!$A$2:$ZZ$451, 287, MATCH($B$3, resultados!$A$1:$ZZ$1, 0))</f>
        <v/>
      </c>
    </row>
    <row r="294">
      <c r="A294">
        <f>INDEX(resultados!$A$2:$ZZ$451, 288, MATCH($B$1, resultados!$A$1:$ZZ$1, 0))</f>
        <v/>
      </c>
      <c r="B294">
        <f>INDEX(resultados!$A$2:$ZZ$451, 288, MATCH($B$2, resultados!$A$1:$ZZ$1, 0))</f>
        <v/>
      </c>
      <c r="C294">
        <f>INDEX(resultados!$A$2:$ZZ$451, 288, MATCH($B$3, resultados!$A$1:$ZZ$1, 0))</f>
        <v/>
      </c>
    </row>
    <row r="295">
      <c r="A295">
        <f>INDEX(resultados!$A$2:$ZZ$451, 289, MATCH($B$1, resultados!$A$1:$ZZ$1, 0))</f>
        <v/>
      </c>
      <c r="B295">
        <f>INDEX(resultados!$A$2:$ZZ$451, 289, MATCH($B$2, resultados!$A$1:$ZZ$1, 0))</f>
        <v/>
      </c>
      <c r="C295">
        <f>INDEX(resultados!$A$2:$ZZ$451, 289, MATCH($B$3, resultados!$A$1:$ZZ$1, 0))</f>
        <v/>
      </c>
    </row>
    <row r="296">
      <c r="A296">
        <f>INDEX(resultados!$A$2:$ZZ$451, 290, MATCH($B$1, resultados!$A$1:$ZZ$1, 0))</f>
        <v/>
      </c>
      <c r="B296">
        <f>INDEX(resultados!$A$2:$ZZ$451, 290, MATCH($B$2, resultados!$A$1:$ZZ$1, 0))</f>
        <v/>
      </c>
      <c r="C296">
        <f>INDEX(resultados!$A$2:$ZZ$451, 290, MATCH($B$3, resultados!$A$1:$ZZ$1, 0))</f>
        <v/>
      </c>
    </row>
    <row r="297">
      <c r="A297">
        <f>INDEX(resultados!$A$2:$ZZ$451, 291, MATCH($B$1, resultados!$A$1:$ZZ$1, 0))</f>
        <v/>
      </c>
      <c r="B297">
        <f>INDEX(resultados!$A$2:$ZZ$451, 291, MATCH($B$2, resultados!$A$1:$ZZ$1, 0))</f>
        <v/>
      </c>
      <c r="C297">
        <f>INDEX(resultados!$A$2:$ZZ$451, 291, MATCH($B$3, resultados!$A$1:$ZZ$1, 0))</f>
        <v/>
      </c>
    </row>
    <row r="298">
      <c r="A298">
        <f>INDEX(resultados!$A$2:$ZZ$451, 292, MATCH($B$1, resultados!$A$1:$ZZ$1, 0))</f>
        <v/>
      </c>
      <c r="B298">
        <f>INDEX(resultados!$A$2:$ZZ$451, 292, MATCH($B$2, resultados!$A$1:$ZZ$1, 0))</f>
        <v/>
      </c>
      <c r="C298">
        <f>INDEX(resultados!$A$2:$ZZ$451, 292, MATCH($B$3, resultados!$A$1:$ZZ$1, 0))</f>
        <v/>
      </c>
    </row>
    <row r="299">
      <c r="A299">
        <f>INDEX(resultados!$A$2:$ZZ$451, 293, MATCH($B$1, resultados!$A$1:$ZZ$1, 0))</f>
        <v/>
      </c>
      <c r="B299">
        <f>INDEX(resultados!$A$2:$ZZ$451, 293, MATCH($B$2, resultados!$A$1:$ZZ$1, 0))</f>
        <v/>
      </c>
      <c r="C299">
        <f>INDEX(resultados!$A$2:$ZZ$451, 293, MATCH($B$3, resultados!$A$1:$ZZ$1, 0))</f>
        <v/>
      </c>
    </row>
    <row r="300">
      <c r="A300">
        <f>INDEX(resultados!$A$2:$ZZ$451, 294, MATCH($B$1, resultados!$A$1:$ZZ$1, 0))</f>
        <v/>
      </c>
      <c r="B300">
        <f>INDEX(resultados!$A$2:$ZZ$451, 294, MATCH($B$2, resultados!$A$1:$ZZ$1, 0))</f>
        <v/>
      </c>
      <c r="C300">
        <f>INDEX(resultados!$A$2:$ZZ$451, 294, MATCH($B$3, resultados!$A$1:$ZZ$1, 0))</f>
        <v/>
      </c>
    </row>
    <row r="301">
      <c r="A301">
        <f>INDEX(resultados!$A$2:$ZZ$451, 295, MATCH($B$1, resultados!$A$1:$ZZ$1, 0))</f>
        <v/>
      </c>
      <c r="B301">
        <f>INDEX(resultados!$A$2:$ZZ$451, 295, MATCH($B$2, resultados!$A$1:$ZZ$1, 0))</f>
        <v/>
      </c>
      <c r="C301">
        <f>INDEX(resultados!$A$2:$ZZ$451, 295, MATCH($B$3, resultados!$A$1:$ZZ$1, 0))</f>
        <v/>
      </c>
    </row>
    <row r="302">
      <c r="A302">
        <f>INDEX(resultados!$A$2:$ZZ$451, 296, MATCH($B$1, resultados!$A$1:$ZZ$1, 0))</f>
        <v/>
      </c>
      <c r="B302">
        <f>INDEX(resultados!$A$2:$ZZ$451, 296, MATCH($B$2, resultados!$A$1:$ZZ$1, 0))</f>
        <v/>
      </c>
      <c r="C302">
        <f>INDEX(resultados!$A$2:$ZZ$451, 296, MATCH($B$3, resultados!$A$1:$ZZ$1, 0))</f>
        <v/>
      </c>
    </row>
    <row r="303">
      <c r="A303">
        <f>INDEX(resultados!$A$2:$ZZ$451, 297, MATCH($B$1, resultados!$A$1:$ZZ$1, 0))</f>
        <v/>
      </c>
      <c r="B303">
        <f>INDEX(resultados!$A$2:$ZZ$451, 297, MATCH($B$2, resultados!$A$1:$ZZ$1, 0))</f>
        <v/>
      </c>
      <c r="C303">
        <f>INDEX(resultados!$A$2:$ZZ$451, 297, MATCH($B$3, resultados!$A$1:$ZZ$1, 0))</f>
        <v/>
      </c>
    </row>
    <row r="304">
      <c r="A304">
        <f>INDEX(resultados!$A$2:$ZZ$451, 298, MATCH($B$1, resultados!$A$1:$ZZ$1, 0))</f>
        <v/>
      </c>
      <c r="B304">
        <f>INDEX(resultados!$A$2:$ZZ$451, 298, MATCH($B$2, resultados!$A$1:$ZZ$1, 0))</f>
        <v/>
      </c>
      <c r="C304">
        <f>INDEX(resultados!$A$2:$ZZ$451, 298, MATCH($B$3, resultados!$A$1:$ZZ$1, 0))</f>
        <v/>
      </c>
    </row>
    <row r="305">
      <c r="A305">
        <f>INDEX(resultados!$A$2:$ZZ$451, 299, MATCH($B$1, resultados!$A$1:$ZZ$1, 0))</f>
        <v/>
      </c>
      <c r="B305">
        <f>INDEX(resultados!$A$2:$ZZ$451, 299, MATCH($B$2, resultados!$A$1:$ZZ$1, 0))</f>
        <v/>
      </c>
      <c r="C305">
        <f>INDEX(resultados!$A$2:$ZZ$451, 299, MATCH($B$3, resultados!$A$1:$ZZ$1, 0))</f>
        <v/>
      </c>
    </row>
    <row r="306">
      <c r="A306">
        <f>INDEX(resultados!$A$2:$ZZ$451, 300, MATCH($B$1, resultados!$A$1:$ZZ$1, 0))</f>
        <v/>
      </c>
      <c r="B306">
        <f>INDEX(resultados!$A$2:$ZZ$451, 300, MATCH($B$2, resultados!$A$1:$ZZ$1, 0))</f>
        <v/>
      </c>
      <c r="C306">
        <f>INDEX(resultados!$A$2:$ZZ$451, 300, MATCH($B$3, resultados!$A$1:$ZZ$1, 0))</f>
        <v/>
      </c>
    </row>
    <row r="307">
      <c r="A307">
        <f>INDEX(resultados!$A$2:$ZZ$451, 301, MATCH($B$1, resultados!$A$1:$ZZ$1, 0))</f>
        <v/>
      </c>
      <c r="B307">
        <f>INDEX(resultados!$A$2:$ZZ$451, 301, MATCH($B$2, resultados!$A$1:$ZZ$1, 0))</f>
        <v/>
      </c>
      <c r="C307">
        <f>INDEX(resultados!$A$2:$ZZ$451, 301, MATCH($B$3, resultados!$A$1:$ZZ$1, 0))</f>
        <v/>
      </c>
    </row>
    <row r="308">
      <c r="A308">
        <f>INDEX(resultados!$A$2:$ZZ$451, 302, MATCH($B$1, resultados!$A$1:$ZZ$1, 0))</f>
        <v/>
      </c>
      <c r="B308">
        <f>INDEX(resultados!$A$2:$ZZ$451, 302, MATCH($B$2, resultados!$A$1:$ZZ$1, 0))</f>
        <v/>
      </c>
      <c r="C308">
        <f>INDEX(resultados!$A$2:$ZZ$451, 302, MATCH($B$3, resultados!$A$1:$ZZ$1, 0))</f>
        <v/>
      </c>
    </row>
    <row r="309">
      <c r="A309">
        <f>INDEX(resultados!$A$2:$ZZ$451, 303, MATCH($B$1, resultados!$A$1:$ZZ$1, 0))</f>
        <v/>
      </c>
      <c r="B309">
        <f>INDEX(resultados!$A$2:$ZZ$451, 303, MATCH($B$2, resultados!$A$1:$ZZ$1, 0))</f>
        <v/>
      </c>
      <c r="C309">
        <f>INDEX(resultados!$A$2:$ZZ$451, 303, MATCH($B$3, resultados!$A$1:$ZZ$1, 0))</f>
        <v/>
      </c>
    </row>
    <row r="310">
      <c r="A310">
        <f>INDEX(resultados!$A$2:$ZZ$451, 304, MATCH($B$1, resultados!$A$1:$ZZ$1, 0))</f>
        <v/>
      </c>
      <c r="B310">
        <f>INDEX(resultados!$A$2:$ZZ$451, 304, MATCH($B$2, resultados!$A$1:$ZZ$1, 0))</f>
        <v/>
      </c>
      <c r="C310">
        <f>INDEX(resultados!$A$2:$ZZ$451, 304, MATCH($B$3, resultados!$A$1:$ZZ$1, 0))</f>
        <v/>
      </c>
    </row>
    <row r="311">
      <c r="A311">
        <f>INDEX(resultados!$A$2:$ZZ$451, 305, MATCH($B$1, resultados!$A$1:$ZZ$1, 0))</f>
        <v/>
      </c>
      <c r="B311">
        <f>INDEX(resultados!$A$2:$ZZ$451, 305, MATCH($B$2, resultados!$A$1:$ZZ$1, 0))</f>
        <v/>
      </c>
      <c r="C311">
        <f>INDEX(resultados!$A$2:$ZZ$451, 305, MATCH($B$3, resultados!$A$1:$ZZ$1, 0))</f>
        <v/>
      </c>
    </row>
    <row r="312">
      <c r="A312">
        <f>INDEX(resultados!$A$2:$ZZ$451, 306, MATCH($B$1, resultados!$A$1:$ZZ$1, 0))</f>
        <v/>
      </c>
      <c r="B312">
        <f>INDEX(resultados!$A$2:$ZZ$451, 306, MATCH($B$2, resultados!$A$1:$ZZ$1, 0))</f>
        <v/>
      </c>
      <c r="C312">
        <f>INDEX(resultados!$A$2:$ZZ$451, 306, MATCH($B$3, resultados!$A$1:$ZZ$1, 0))</f>
        <v/>
      </c>
    </row>
    <row r="313">
      <c r="A313">
        <f>INDEX(resultados!$A$2:$ZZ$451, 307, MATCH($B$1, resultados!$A$1:$ZZ$1, 0))</f>
        <v/>
      </c>
      <c r="B313">
        <f>INDEX(resultados!$A$2:$ZZ$451, 307, MATCH($B$2, resultados!$A$1:$ZZ$1, 0))</f>
        <v/>
      </c>
      <c r="C313">
        <f>INDEX(resultados!$A$2:$ZZ$451, 307, MATCH($B$3, resultados!$A$1:$ZZ$1, 0))</f>
        <v/>
      </c>
    </row>
    <row r="314">
      <c r="A314">
        <f>INDEX(resultados!$A$2:$ZZ$451, 308, MATCH($B$1, resultados!$A$1:$ZZ$1, 0))</f>
        <v/>
      </c>
      <c r="B314">
        <f>INDEX(resultados!$A$2:$ZZ$451, 308, MATCH($B$2, resultados!$A$1:$ZZ$1, 0))</f>
        <v/>
      </c>
      <c r="C314">
        <f>INDEX(resultados!$A$2:$ZZ$451, 308, MATCH($B$3, resultados!$A$1:$ZZ$1, 0))</f>
        <v/>
      </c>
    </row>
    <row r="315">
      <c r="A315">
        <f>INDEX(resultados!$A$2:$ZZ$451, 309, MATCH($B$1, resultados!$A$1:$ZZ$1, 0))</f>
        <v/>
      </c>
      <c r="B315">
        <f>INDEX(resultados!$A$2:$ZZ$451, 309, MATCH($B$2, resultados!$A$1:$ZZ$1, 0))</f>
        <v/>
      </c>
      <c r="C315">
        <f>INDEX(resultados!$A$2:$ZZ$451, 309, MATCH($B$3, resultados!$A$1:$ZZ$1, 0))</f>
        <v/>
      </c>
    </row>
    <row r="316">
      <c r="A316">
        <f>INDEX(resultados!$A$2:$ZZ$451, 310, MATCH($B$1, resultados!$A$1:$ZZ$1, 0))</f>
        <v/>
      </c>
      <c r="B316">
        <f>INDEX(resultados!$A$2:$ZZ$451, 310, MATCH($B$2, resultados!$A$1:$ZZ$1, 0))</f>
        <v/>
      </c>
      <c r="C316">
        <f>INDEX(resultados!$A$2:$ZZ$451, 310, MATCH($B$3, resultados!$A$1:$ZZ$1, 0))</f>
        <v/>
      </c>
    </row>
    <row r="317">
      <c r="A317">
        <f>INDEX(resultados!$A$2:$ZZ$451, 311, MATCH($B$1, resultados!$A$1:$ZZ$1, 0))</f>
        <v/>
      </c>
      <c r="B317">
        <f>INDEX(resultados!$A$2:$ZZ$451, 311, MATCH($B$2, resultados!$A$1:$ZZ$1, 0))</f>
        <v/>
      </c>
      <c r="C317">
        <f>INDEX(resultados!$A$2:$ZZ$451, 311, MATCH($B$3, resultados!$A$1:$ZZ$1, 0))</f>
        <v/>
      </c>
    </row>
    <row r="318">
      <c r="A318">
        <f>INDEX(resultados!$A$2:$ZZ$451, 312, MATCH($B$1, resultados!$A$1:$ZZ$1, 0))</f>
        <v/>
      </c>
      <c r="B318">
        <f>INDEX(resultados!$A$2:$ZZ$451, 312, MATCH($B$2, resultados!$A$1:$ZZ$1, 0))</f>
        <v/>
      </c>
      <c r="C318">
        <f>INDEX(resultados!$A$2:$ZZ$451, 312, MATCH($B$3, resultados!$A$1:$ZZ$1, 0))</f>
        <v/>
      </c>
    </row>
    <row r="319">
      <c r="A319">
        <f>INDEX(resultados!$A$2:$ZZ$451, 313, MATCH($B$1, resultados!$A$1:$ZZ$1, 0))</f>
        <v/>
      </c>
      <c r="B319">
        <f>INDEX(resultados!$A$2:$ZZ$451, 313, MATCH($B$2, resultados!$A$1:$ZZ$1, 0))</f>
        <v/>
      </c>
      <c r="C319">
        <f>INDEX(resultados!$A$2:$ZZ$451, 313, MATCH($B$3, resultados!$A$1:$ZZ$1, 0))</f>
        <v/>
      </c>
    </row>
    <row r="320">
      <c r="A320">
        <f>INDEX(resultados!$A$2:$ZZ$451, 314, MATCH($B$1, resultados!$A$1:$ZZ$1, 0))</f>
        <v/>
      </c>
      <c r="B320">
        <f>INDEX(resultados!$A$2:$ZZ$451, 314, MATCH($B$2, resultados!$A$1:$ZZ$1, 0))</f>
        <v/>
      </c>
      <c r="C320">
        <f>INDEX(resultados!$A$2:$ZZ$451, 314, MATCH($B$3, resultados!$A$1:$ZZ$1, 0))</f>
        <v/>
      </c>
    </row>
    <row r="321">
      <c r="A321">
        <f>INDEX(resultados!$A$2:$ZZ$451, 315, MATCH($B$1, resultados!$A$1:$ZZ$1, 0))</f>
        <v/>
      </c>
      <c r="B321">
        <f>INDEX(resultados!$A$2:$ZZ$451, 315, MATCH($B$2, resultados!$A$1:$ZZ$1, 0))</f>
        <v/>
      </c>
      <c r="C321">
        <f>INDEX(resultados!$A$2:$ZZ$451, 315, MATCH($B$3, resultados!$A$1:$ZZ$1, 0))</f>
        <v/>
      </c>
    </row>
    <row r="322">
      <c r="A322">
        <f>INDEX(resultados!$A$2:$ZZ$451, 316, MATCH($B$1, resultados!$A$1:$ZZ$1, 0))</f>
        <v/>
      </c>
      <c r="B322">
        <f>INDEX(resultados!$A$2:$ZZ$451, 316, MATCH($B$2, resultados!$A$1:$ZZ$1, 0))</f>
        <v/>
      </c>
      <c r="C322">
        <f>INDEX(resultados!$A$2:$ZZ$451, 316, MATCH($B$3, resultados!$A$1:$ZZ$1, 0))</f>
        <v/>
      </c>
    </row>
    <row r="323">
      <c r="A323">
        <f>INDEX(resultados!$A$2:$ZZ$451, 317, MATCH($B$1, resultados!$A$1:$ZZ$1, 0))</f>
        <v/>
      </c>
      <c r="B323">
        <f>INDEX(resultados!$A$2:$ZZ$451, 317, MATCH($B$2, resultados!$A$1:$ZZ$1, 0))</f>
        <v/>
      </c>
      <c r="C323">
        <f>INDEX(resultados!$A$2:$ZZ$451, 317, MATCH($B$3, resultados!$A$1:$ZZ$1, 0))</f>
        <v/>
      </c>
    </row>
    <row r="324">
      <c r="A324">
        <f>INDEX(resultados!$A$2:$ZZ$451, 318, MATCH($B$1, resultados!$A$1:$ZZ$1, 0))</f>
        <v/>
      </c>
      <c r="B324">
        <f>INDEX(resultados!$A$2:$ZZ$451, 318, MATCH($B$2, resultados!$A$1:$ZZ$1, 0))</f>
        <v/>
      </c>
      <c r="C324">
        <f>INDEX(resultados!$A$2:$ZZ$451, 318, MATCH($B$3, resultados!$A$1:$ZZ$1, 0))</f>
        <v/>
      </c>
    </row>
    <row r="325">
      <c r="A325">
        <f>INDEX(resultados!$A$2:$ZZ$451, 319, MATCH($B$1, resultados!$A$1:$ZZ$1, 0))</f>
        <v/>
      </c>
      <c r="B325">
        <f>INDEX(resultados!$A$2:$ZZ$451, 319, MATCH($B$2, resultados!$A$1:$ZZ$1, 0))</f>
        <v/>
      </c>
      <c r="C325">
        <f>INDEX(resultados!$A$2:$ZZ$451, 319, MATCH($B$3, resultados!$A$1:$ZZ$1, 0))</f>
        <v/>
      </c>
    </row>
    <row r="326">
      <c r="A326">
        <f>INDEX(resultados!$A$2:$ZZ$451, 320, MATCH($B$1, resultados!$A$1:$ZZ$1, 0))</f>
        <v/>
      </c>
      <c r="B326">
        <f>INDEX(resultados!$A$2:$ZZ$451, 320, MATCH($B$2, resultados!$A$1:$ZZ$1, 0))</f>
        <v/>
      </c>
      <c r="C326">
        <f>INDEX(resultados!$A$2:$ZZ$451, 320, MATCH($B$3, resultados!$A$1:$ZZ$1, 0))</f>
        <v/>
      </c>
    </row>
    <row r="327">
      <c r="A327">
        <f>INDEX(resultados!$A$2:$ZZ$451, 321, MATCH($B$1, resultados!$A$1:$ZZ$1, 0))</f>
        <v/>
      </c>
      <c r="B327">
        <f>INDEX(resultados!$A$2:$ZZ$451, 321, MATCH($B$2, resultados!$A$1:$ZZ$1, 0))</f>
        <v/>
      </c>
      <c r="C327">
        <f>INDEX(resultados!$A$2:$ZZ$451, 321, MATCH($B$3, resultados!$A$1:$ZZ$1, 0))</f>
        <v/>
      </c>
    </row>
    <row r="328">
      <c r="A328">
        <f>INDEX(resultados!$A$2:$ZZ$451, 322, MATCH($B$1, resultados!$A$1:$ZZ$1, 0))</f>
        <v/>
      </c>
      <c r="B328">
        <f>INDEX(resultados!$A$2:$ZZ$451, 322, MATCH($B$2, resultados!$A$1:$ZZ$1, 0))</f>
        <v/>
      </c>
      <c r="C328">
        <f>INDEX(resultados!$A$2:$ZZ$451, 322, MATCH($B$3, resultados!$A$1:$ZZ$1, 0))</f>
        <v/>
      </c>
    </row>
    <row r="329">
      <c r="A329">
        <f>INDEX(resultados!$A$2:$ZZ$451, 323, MATCH($B$1, resultados!$A$1:$ZZ$1, 0))</f>
        <v/>
      </c>
      <c r="B329">
        <f>INDEX(resultados!$A$2:$ZZ$451, 323, MATCH($B$2, resultados!$A$1:$ZZ$1, 0))</f>
        <v/>
      </c>
      <c r="C329">
        <f>INDEX(resultados!$A$2:$ZZ$451, 323, MATCH($B$3, resultados!$A$1:$ZZ$1, 0))</f>
        <v/>
      </c>
    </row>
    <row r="330">
      <c r="A330">
        <f>INDEX(resultados!$A$2:$ZZ$451, 324, MATCH($B$1, resultados!$A$1:$ZZ$1, 0))</f>
        <v/>
      </c>
      <c r="B330">
        <f>INDEX(resultados!$A$2:$ZZ$451, 324, MATCH($B$2, resultados!$A$1:$ZZ$1, 0))</f>
        <v/>
      </c>
      <c r="C330">
        <f>INDEX(resultados!$A$2:$ZZ$451, 324, MATCH($B$3, resultados!$A$1:$ZZ$1, 0))</f>
        <v/>
      </c>
    </row>
    <row r="331">
      <c r="A331">
        <f>INDEX(resultados!$A$2:$ZZ$451, 325, MATCH($B$1, resultados!$A$1:$ZZ$1, 0))</f>
        <v/>
      </c>
      <c r="B331">
        <f>INDEX(resultados!$A$2:$ZZ$451, 325, MATCH($B$2, resultados!$A$1:$ZZ$1, 0))</f>
        <v/>
      </c>
      <c r="C331">
        <f>INDEX(resultados!$A$2:$ZZ$451, 325, MATCH($B$3, resultados!$A$1:$ZZ$1, 0))</f>
        <v/>
      </c>
    </row>
    <row r="332">
      <c r="A332">
        <f>INDEX(resultados!$A$2:$ZZ$451, 326, MATCH($B$1, resultados!$A$1:$ZZ$1, 0))</f>
        <v/>
      </c>
      <c r="B332">
        <f>INDEX(resultados!$A$2:$ZZ$451, 326, MATCH($B$2, resultados!$A$1:$ZZ$1, 0))</f>
        <v/>
      </c>
      <c r="C332">
        <f>INDEX(resultados!$A$2:$ZZ$451, 326, MATCH($B$3, resultados!$A$1:$ZZ$1, 0))</f>
        <v/>
      </c>
    </row>
    <row r="333">
      <c r="A333">
        <f>INDEX(resultados!$A$2:$ZZ$451, 327, MATCH($B$1, resultados!$A$1:$ZZ$1, 0))</f>
        <v/>
      </c>
      <c r="B333">
        <f>INDEX(resultados!$A$2:$ZZ$451, 327, MATCH($B$2, resultados!$A$1:$ZZ$1, 0))</f>
        <v/>
      </c>
      <c r="C333">
        <f>INDEX(resultados!$A$2:$ZZ$451, 327, MATCH($B$3, resultados!$A$1:$ZZ$1, 0))</f>
        <v/>
      </c>
    </row>
    <row r="334">
      <c r="A334">
        <f>INDEX(resultados!$A$2:$ZZ$451, 328, MATCH($B$1, resultados!$A$1:$ZZ$1, 0))</f>
        <v/>
      </c>
      <c r="B334">
        <f>INDEX(resultados!$A$2:$ZZ$451, 328, MATCH($B$2, resultados!$A$1:$ZZ$1, 0))</f>
        <v/>
      </c>
      <c r="C334">
        <f>INDEX(resultados!$A$2:$ZZ$451, 328, MATCH($B$3, resultados!$A$1:$ZZ$1, 0))</f>
        <v/>
      </c>
    </row>
    <row r="335">
      <c r="A335">
        <f>INDEX(resultados!$A$2:$ZZ$451, 329, MATCH($B$1, resultados!$A$1:$ZZ$1, 0))</f>
        <v/>
      </c>
      <c r="B335">
        <f>INDEX(resultados!$A$2:$ZZ$451, 329, MATCH($B$2, resultados!$A$1:$ZZ$1, 0))</f>
        <v/>
      </c>
      <c r="C335">
        <f>INDEX(resultados!$A$2:$ZZ$451, 329, MATCH($B$3, resultados!$A$1:$ZZ$1, 0))</f>
        <v/>
      </c>
    </row>
    <row r="336">
      <c r="A336">
        <f>INDEX(resultados!$A$2:$ZZ$451, 330, MATCH($B$1, resultados!$A$1:$ZZ$1, 0))</f>
        <v/>
      </c>
      <c r="B336">
        <f>INDEX(resultados!$A$2:$ZZ$451, 330, MATCH($B$2, resultados!$A$1:$ZZ$1, 0))</f>
        <v/>
      </c>
      <c r="C336">
        <f>INDEX(resultados!$A$2:$ZZ$451, 330, MATCH($B$3, resultados!$A$1:$ZZ$1, 0))</f>
        <v/>
      </c>
    </row>
    <row r="337">
      <c r="A337">
        <f>INDEX(resultados!$A$2:$ZZ$451, 331, MATCH($B$1, resultados!$A$1:$ZZ$1, 0))</f>
        <v/>
      </c>
      <c r="B337">
        <f>INDEX(resultados!$A$2:$ZZ$451, 331, MATCH($B$2, resultados!$A$1:$ZZ$1, 0))</f>
        <v/>
      </c>
      <c r="C337">
        <f>INDEX(resultados!$A$2:$ZZ$451, 331, MATCH($B$3, resultados!$A$1:$ZZ$1, 0))</f>
        <v/>
      </c>
    </row>
    <row r="338">
      <c r="A338">
        <f>INDEX(resultados!$A$2:$ZZ$451, 332, MATCH($B$1, resultados!$A$1:$ZZ$1, 0))</f>
        <v/>
      </c>
      <c r="B338">
        <f>INDEX(resultados!$A$2:$ZZ$451, 332, MATCH($B$2, resultados!$A$1:$ZZ$1, 0))</f>
        <v/>
      </c>
      <c r="C338">
        <f>INDEX(resultados!$A$2:$ZZ$451, 332, MATCH($B$3, resultados!$A$1:$ZZ$1, 0))</f>
        <v/>
      </c>
    </row>
    <row r="339">
      <c r="A339">
        <f>INDEX(resultados!$A$2:$ZZ$451, 333, MATCH($B$1, resultados!$A$1:$ZZ$1, 0))</f>
        <v/>
      </c>
      <c r="B339">
        <f>INDEX(resultados!$A$2:$ZZ$451, 333, MATCH($B$2, resultados!$A$1:$ZZ$1, 0))</f>
        <v/>
      </c>
      <c r="C339">
        <f>INDEX(resultados!$A$2:$ZZ$451, 333, MATCH($B$3, resultados!$A$1:$ZZ$1, 0))</f>
        <v/>
      </c>
    </row>
    <row r="340">
      <c r="A340">
        <f>INDEX(resultados!$A$2:$ZZ$451, 334, MATCH($B$1, resultados!$A$1:$ZZ$1, 0))</f>
        <v/>
      </c>
      <c r="B340">
        <f>INDEX(resultados!$A$2:$ZZ$451, 334, MATCH($B$2, resultados!$A$1:$ZZ$1, 0))</f>
        <v/>
      </c>
      <c r="C340">
        <f>INDEX(resultados!$A$2:$ZZ$451, 334, MATCH($B$3, resultados!$A$1:$ZZ$1, 0))</f>
        <v/>
      </c>
    </row>
    <row r="341">
      <c r="A341">
        <f>INDEX(resultados!$A$2:$ZZ$451, 335, MATCH($B$1, resultados!$A$1:$ZZ$1, 0))</f>
        <v/>
      </c>
      <c r="B341">
        <f>INDEX(resultados!$A$2:$ZZ$451, 335, MATCH($B$2, resultados!$A$1:$ZZ$1, 0))</f>
        <v/>
      </c>
      <c r="C341">
        <f>INDEX(resultados!$A$2:$ZZ$451, 335, MATCH($B$3, resultados!$A$1:$ZZ$1, 0))</f>
        <v/>
      </c>
    </row>
    <row r="342">
      <c r="A342">
        <f>INDEX(resultados!$A$2:$ZZ$451, 336, MATCH($B$1, resultados!$A$1:$ZZ$1, 0))</f>
        <v/>
      </c>
      <c r="B342">
        <f>INDEX(resultados!$A$2:$ZZ$451, 336, MATCH($B$2, resultados!$A$1:$ZZ$1, 0))</f>
        <v/>
      </c>
      <c r="C342">
        <f>INDEX(resultados!$A$2:$ZZ$451, 336, MATCH($B$3, resultados!$A$1:$ZZ$1, 0))</f>
        <v/>
      </c>
    </row>
    <row r="343">
      <c r="A343">
        <f>INDEX(resultados!$A$2:$ZZ$451, 337, MATCH($B$1, resultados!$A$1:$ZZ$1, 0))</f>
        <v/>
      </c>
      <c r="B343">
        <f>INDEX(resultados!$A$2:$ZZ$451, 337, MATCH($B$2, resultados!$A$1:$ZZ$1, 0))</f>
        <v/>
      </c>
      <c r="C343">
        <f>INDEX(resultados!$A$2:$ZZ$451, 337, MATCH($B$3, resultados!$A$1:$ZZ$1, 0))</f>
        <v/>
      </c>
    </row>
    <row r="344">
      <c r="A344">
        <f>INDEX(resultados!$A$2:$ZZ$451, 338, MATCH($B$1, resultados!$A$1:$ZZ$1, 0))</f>
        <v/>
      </c>
      <c r="B344">
        <f>INDEX(resultados!$A$2:$ZZ$451, 338, MATCH($B$2, resultados!$A$1:$ZZ$1, 0))</f>
        <v/>
      </c>
      <c r="C344">
        <f>INDEX(resultados!$A$2:$ZZ$451, 338, MATCH($B$3, resultados!$A$1:$ZZ$1, 0))</f>
        <v/>
      </c>
    </row>
    <row r="345">
      <c r="A345">
        <f>INDEX(resultados!$A$2:$ZZ$451, 339, MATCH($B$1, resultados!$A$1:$ZZ$1, 0))</f>
        <v/>
      </c>
      <c r="B345">
        <f>INDEX(resultados!$A$2:$ZZ$451, 339, MATCH($B$2, resultados!$A$1:$ZZ$1, 0))</f>
        <v/>
      </c>
      <c r="C345">
        <f>INDEX(resultados!$A$2:$ZZ$451, 339, MATCH($B$3, resultados!$A$1:$ZZ$1, 0))</f>
        <v/>
      </c>
    </row>
    <row r="346">
      <c r="A346">
        <f>INDEX(resultados!$A$2:$ZZ$451, 340, MATCH($B$1, resultados!$A$1:$ZZ$1, 0))</f>
        <v/>
      </c>
      <c r="B346">
        <f>INDEX(resultados!$A$2:$ZZ$451, 340, MATCH($B$2, resultados!$A$1:$ZZ$1, 0))</f>
        <v/>
      </c>
      <c r="C346">
        <f>INDEX(resultados!$A$2:$ZZ$451, 340, MATCH($B$3, resultados!$A$1:$ZZ$1, 0))</f>
        <v/>
      </c>
    </row>
    <row r="347">
      <c r="A347">
        <f>INDEX(resultados!$A$2:$ZZ$451, 341, MATCH($B$1, resultados!$A$1:$ZZ$1, 0))</f>
        <v/>
      </c>
      <c r="B347">
        <f>INDEX(resultados!$A$2:$ZZ$451, 341, MATCH($B$2, resultados!$A$1:$ZZ$1, 0))</f>
        <v/>
      </c>
      <c r="C347">
        <f>INDEX(resultados!$A$2:$ZZ$451, 341, MATCH($B$3, resultados!$A$1:$ZZ$1, 0))</f>
        <v/>
      </c>
    </row>
    <row r="348">
      <c r="A348">
        <f>INDEX(resultados!$A$2:$ZZ$451, 342, MATCH($B$1, resultados!$A$1:$ZZ$1, 0))</f>
        <v/>
      </c>
      <c r="B348">
        <f>INDEX(resultados!$A$2:$ZZ$451, 342, MATCH($B$2, resultados!$A$1:$ZZ$1, 0))</f>
        <v/>
      </c>
      <c r="C348">
        <f>INDEX(resultados!$A$2:$ZZ$451, 342, MATCH($B$3, resultados!$A$1:$ZZ$1, 0))</f>
        <v/>
      </c>
    </row>
    <row r="349">
      <c r="A349">
        <f>INDEX(resultados!$A$2:$ZZ$451, 343, MATCH($B$1, resultados!$A$1:$ZZ$1, 0))</f>
        <v/>
      </c>
      <c r="B349">
        <f>INDEX(resultados!$A$2:$ZZ$451, 343, MATCH($B$2, resultados!$A$1:$ZZ$1, 0))</f>
        <v/>
      </c>
      <c r="C349">
        <f>INDEX(resultados!$A$2:$ZZ$451, 343, MATCH($B$3, resultados!$A$1:$ZZ$1, 0))</f>
        <v/>
      </c>
    </row>
    <row r="350">
      <c r="A350">
        <f>INDEX(resultados!$A$2:$ZZ$451, 344, MATCH($B$1, resultados!$A$1:$ZZ$1, 0))</f>
        <v/>
      </c>
      <c r="B350">
        <f>INDEX(resultados!$A$2:$ZZ$451, 344, MATCH($B$2, resultados!$A$1:$ZZ$1, 0))</f>
        <v/>
      </c>
      <c r="C350">
        <f>INDEX(resultados!$A$2:$ZZ$451, 344, MATCH($B$3, resultados!$A$1:$ZZ$1, 0))</f>
        <v/>
      </c>
    </row>
    <row r="351">
      <c r="A351">
        <f>INDEX(resultados!$A$2:$ZZ$451, 345, MATCH($B$1, resultados!$A$1:$ZZ$1, 0))</f>
        <v/>
      </c>
      <c r="B351">
        <f>INDEX(resultados!$A$2:$ZZ$451, 345, MATCH($B$2, resultados!$A$1:$ZZ$1, 0))</f>
        <v/>
      </c>
      <c r="C351">
        <f>INDEX(resultados!$A$2:$ZZ$451, 345, MATCH($B$3, resultados!$A$1:$ZZ$1, 0))</f>
        <v/>
      </c>
    </row>
    <row r="352">
      <c r="A352">
        <f>INDEX(resultados!$A$2:$ZZ$451, 346, MATCH($B$1, resultados!$A$1:$ZZ$1, 0))</f>
        <v/>
      </c>
      <c r="B352">
        <f>INDEX(resultados!$A$2:$ZZ$451, 346, MATCH($B$2, resultados!$A$1:$ZZ$1, 0))</f>
        <v/>
      </c>
      <c r="C352">
        <f>INDEX(resultados!$A$2:$ZZ$451, 346, MATCH($B$3, resultados!$A$1:$ZZ$1, 0))</f>
        <v/>
      </c>
    </row>
    <row r="353">
      <c r="A353">
        <f>INDEX(resultados!$A$2:$ZZ$451, 347, MATCH($B$1, resultados!$A$1:$ZZ$1, 0))</f>
        <v/>
      </c>
      <c r="B353">
        <f>INDEX(resultados!$A$2:$ZZ$451, 347, MATCH($B$2, resultados!$A$1:$ZZ$1, 0))</f>
        <v/>
      </c>
      <c r="C353">
        <f>INDEX(resultados!$A$2:$ZZ$451, 347, MATCH($B$3, resultados!$A$1:$ZZ$1, 0))</f>
        <v/>
      </c>
    </row>
    <row r="354">
      <c r="A354">
        <f>INDEX(resultados!$A$2:$ZZ$451, 348, MATCH($B$1, resultados!$A$1:$ZZ$1, 0))</f>
        <v/>
      </c>
      <c r="B354">
        <f>INDEX(resultados!$A$2:$ZZ$451, 348, MATCH($B$2, resultados!$A$1:$ZZ$1, 0))</f>
        <v/>
      </c>
      <c r="C354">
        <f>INDEX(resultados!$A$2:$ZZ$451, 348, MATCH($B$3, resultados!$A$1:$ZZ$1, 0))</f>
        <v/>
      </c>
    </row>
    <row r="355">
      <c r="A355">
        <f>INDEX(resultados!$A$2:$ZZ$451, 349, MATCH($B$1, resultados!$A$1:$ZZ$1, 0))</f>
        <v/>
      </c>
      <c r="B355">
        <f>INDEX(resultados!$A$2:$ZZ$451, 349, MATCH($B$2, resultados!$A$1:$ZZ$1, 0))</f>
        <v/>
      </c>
      <c r="C355">
        <f>INDEX(resultados!$A$2:$ZZ$451, 349, MATCH($B$3, resultados!$A$1:$ZZ$1, 0))</f>
        <v/>
      </c>
    </row>
    <row r="356">
      <c r="A356">
        <f>INDEX(resultados!$A$2:$ZZ$451, 350, MATCH($B$1, resultados!$A$1:$ZZ$1, 0))</f>
        <v/>
      </c>
      <c r="B356">
        <f>INDEX(resultados!$A$2:$ZZ$451, 350, MATCH($B$2, resultados!$A$1:$ZZ$1, 0))</f>
        <v/>
      </c>
      <c r="C356">
        <f>INDEX(resultados!$A$2:$ZZ$451, 350, MATCH($B$3, resultados!$A$1:$ZZ$1, 0))</f>
        <v/>
      </c>
    </row>
    <row r="357">
      <c r="A357">
        <f>INDEX(resultados!$A$2:$ZZ$451, 351, MATCH($B$1, resultados!$A$1:$ZZ$1, 0))</f>
        <v/>
      </c>
      <c r="B357">
        <f>INDEX(resultados!$A$2:$ZZ$451, 351, MATCH($B$2, resultados!$A$1:$ZZ$1, 0))</f>
        <v/>
      </c>
      <c r="C357">
        <f>INDEX(resultados!$A$2:$ZZ$451, 351, MATCH($B$3, resultados!$A$1:$ZZ$1, 0))</f>
        <v/>
      </c>
    </row>
    <row r="358">
      <c r="A358">
        <f>INDEX(resultados!$A$2:$ZZ$451, 352, MATCH($B$1, resultados!$A$1:$ZZ$1, 0))</f>
        <v/>
      </c>
      <c r="B358">
        <f>INDEX(resultados!$A$2:$ZZ$451, 352, MATCH($B$2, resultados!$A$1:$ZZ$1, 0))</f>
        <v/>
      </c>
      <c r="C358">
        <f>INDEX(resultados!$A$2:$ZZ$451, 352, MATCH($B$3, resultados!$A$1:$ZZ$1, 0))</f>
        <v/>
      </c>
    </row>
    <row r="359">
      <c r="A359">
        <f>INDEX(resultados!$A$2:$ZZ$451, 353, MATCH($B$1, resultados!$A$1:$ZZ$1, 0))</f>
        <v/>
      </c>
      <c r="B359">
        <f>INDEX(resultados!$A$2:$ZZ$451, 353, MATCH($B$2, resultados!$A$1:$ZZ$1, 0))</f>
        <v/>
      </c>
      <c r="C359">
        <f>INDEX(resultados!$A$2:$ZZ$451, 353, MATCH($B$3, resultados!$A$1:$ZZ$1, 0))</f>
        <v/>
      </c>
    </row>
    <row r="360">
      <c r="A360">
        <f>INDEX(resultados!$A$2:$ZZ$451, 354, MATCH($B$1, resultados!$A$1:$ZZ$1, 0))</f>
        <v/>
      </c>
      <c r="B360">
        <f>INDEX(resultados!$A$2:$ZZ$451, 354, MATCH($B$2, resultados!$A$1:$ZZ$1, 0))</f>
        <v/>
      </c>
      <c r="C360">
        <f>INDEX(resultados!$A$2:$ZZ$451, 354, MATCH($B$3, resultados!$A$1:$ZZ$1, 0))</f>
        <v/>
      </c>
    </row>
    <row r="361">
      <c r="A361">
        <f>INDEX(resultados!$A$2:$ZZ$451, 355, MATCH($B$1, resultados!$A$1:$ZZ$1, 0))</f>
        <v/>
      </c>
      <c r="B361">
        <f>INDEX(resultados!$A$2:$ZZ$451, 355, MATCH($B$2, resultados!$A$1:$ZZ$1, 0))</f>
        <v/>
      </c>
      <c r="C361">
        <f>INDEX(resultados!$A$2:$ZZ$451, 355, MATCH($B$3, resultados!$A$1:$ZZ$1, 0))</f>
        <v/>
      </c>
    </row>
    <row r="362">
      <c r="A362">
        <f>INDEX(resultados!$A$2:$ZZ$451, 356, MATCH($B$1, resultados!$A$1:$ZZ$1, 0))</f>
        <v/>
      </c>
      <c r="B362">
        <f>INDEX(resultados!$A$2:$ZZ$451, 356, MATCH($B$2, resultados!$A$1:$ZZ$1, 0))</f>
        <v/>
      </c>
      <c r="C362">
        <f>INDEX(resultados!$A$2:$ZZ$451, 356, MATCH($B$3, resultados!$A$1:$ZZ$1, 0))</f>
        <v/>
      </c>
    </row>
    <row r="363">
      <c r="A363">
        <f>INDEX(resultados!$A$2:$ZZ$451, 357, MATCH($B$1, resultados!$A$1:$ZZ$1, 0))</f>
        <v/>
      </c>
      <c r="B363">
        <f>INDEX(resultados!$A$2:$ZZ$451, 357, MATCH($B$2, resultados!$A$1:$ZZ$1, 0))</f>
        <v/>
      </c>
      <c r="C363">
        <f>INDEX(resultados!$A$2:$ZZ$451, 357, MATCH($B$3, resultados!$A$1:$ZZ$1, 0))</f>
        <v/>
      </c>
    </row>
    <row r="364">
      <c r="A364">
        <f>INDEX(resultados!$A$2:$ZZ$451, 358, MATCH($B$1, resultados!$A$1:$ZZ$1, 0))</f>
        <v/>
      </c>
      <c r="B364">
        <f>INDEX(resultados!$A$2:$ZZ$451, 358, MATCH($B$2, resultados!$A$1:$ZZ$1, 0))</f>
        <v/>
      </c>
      <c r="C364">
        <f>INDEX(resultados!$A$2:$ZZ$451, 358, MATCH($B$3, resultados!$A$1:$ZZ$1, 0))</f>
        <v/>
      </c>
    </row>
    <row r="365">
      <c r="A365">
        <f>INDEX(resultados!$A$2:$ZZ$451, 359, MATCH($B$1, resultados!$A$1:$ZZ$1, 0))</f>
        <v/>
      </c>
      <c r="B365">
        <f>INDEX(resultados!$A$2:$ZZ$451, 359, MATCH($B$2, resultados!$A$1:$ZZ$1, 0))</f>
        <v/>
      </c>
      <c r="C365">
        <f>INDEX(resultados!$A$2:$ZZ$451, 359, MATCH($B$3, resultados!$A$1:$ZZ$1, 0))</f>
        <v/>
      </c>
    </row>
    <row r="366">
      <c r="A366">
        <f>INDEX(resultados!$A$2:$ZZ$451, 360, MATCH($B$1, resultados!$A$1:$ZZ$1, 0))</f>
        <v/>
      </c>
      <c r="B366">
        <f>INDEX(resultados!$A$2:$ZZ$451, 360, MATCH($B$2, resultados!$A$1:$ZZ$1, 0))</f>
        <v/>
      </c>
      <c r="C366">
        <f>INDEX(resultados!$A$2:$ZZ$451, 360, MATCH($B$3, resultados!$A$1:$ZZ$1, 0))</f>
        <v/>
      </c>
    </row>
    <row r="367">
      <c r="A367">
        <f>INDEX(resultados!$A$2:$ZZ$451, 361, MATCH($B$1, resultados!$A$1:$ZZ$1, 0))</f>
        <v/>
      </c>
      <c r="B367">
        <f>INDEX(resultados!$A$2:$ZZ$451, 361, MATCH($B$2, resultados!$A$1:$ZZ$1, 0))</f>
        <v/>
      </c>
      <c r="C367">
        <f>INDEX(resultados!$A$2:$ZZ$451, 361, MATCH($B$3, resultados!$A$1:$ZZ$1, 0))</f>
        <v/>
      </c>
    </row>
    <row r="368">
      <c r="A368">
        <f>INDEX(resultados!$A$2:$ZZ$451, 362, MATCH($B$1, resultados!$A$1:$ZZ$1, 0))</f>
        <v/>
      </c>
      <c r="B368">
        <f>INDEX(resultados!$A$2:$ZZ$451, 362, MATCH($B$2, resultados!$A$1:$ZZ$1, 0))</f>
        <v/>
      </c>
      <c r="C368">
        <f>INDEX(resultados!$A$2:$ZZ$451, 362, MATCH($B$3, resultados!$A$1:$ZZ$1, 0))</f>
        <v/>
      </c>
    </row>
    <row r="369">
      <c r="A369">
        <f>INDEX(resultados!$A$2:$ZZ$451, 363, MATCH($B$1, resultados!$A$1:$ZZ$1, 0))</f>
        <v/>
      </c>
      <c r="B369">
        <f>INDEX(resultados!$A$2:$ZZ$451, 363, MATCH($B$2, resultados!$A$1:$ZZ$1, 0))</f>
        <v/>
      </c>
      <c r="C369">
        <f>INDEX(resultados!$A$2:$ZZ$451, 363, MATCH($B$3, resultados!$A$1:$ZZ$1, 0))</f>
        <v/>
      </c>
    </row>
    <row r="370">
      <c r="A370">
        <f>INDEX(resultados!$A$2:$ZZ$451, 364, MATCH($B$1, resultados!$A$1:$ZZ$1, 0))</f>
        <v/>
      </c>
      <c r="B370">
        <f>INDEX(resultados!$A$2:$ZZ$451, 364, MATCH($B$2, resultados!$A$1:$ZZ$1, 0))</f>
        <v/>
      </c>
      <c r="C370">
        <f>INDEX(resultados!$A$2:$ZZ$451, 364, MATCH($B$3, resultados!$A$1:$ZZ$1, 0))</f>
        <v/>
      </c>
    </row>
    <row r="371">
      <c r="A371">
        <f>INDEX(resultados!$A$2:$ZZ$451, 365, MATCH($B$1, resultados!$A$1:$ZZ$1, 0))</f>
        <v/>
      </c>
      <c r="B371">
        <f>INDEX(resultados!$A$2:$ZZ$451, 365, MATCH($B$2, resultados!$A$1:$ZZ$1, 0))</f>
        <v/>
      </c>
      <c r="C371">
        <f>INDEX(resultados!$A$2:$ZZ$451, 365, MATCH($B$3, resultados!$A$1:$ZZ$1, 0))</f>
        <v/>
      </c>
    </row>
    <row r="372">
      <c r="A372">
        <f>INDEX(resultados!$A$2:$ZZ$451, 366, MATCH($B$1, resultados!$A$1:$ZZ$1, 0))</f>
        <v/>
      </c>
      <c r="B372">
        <f>INDEX(resultados!$A$2:$ZZ$451, 366, MATCH($B$2, resultados!$A$1:$ZZ$1, 0))</f>
        <v/>
      </c>
      <c r="C372">
        <f>INDEX(resultados!$A$2:$ZZ$451, 366, MATCH($B$3, resultados!$A$1:$ZZ$1, 0))</f>
        <v/>
      </c>
    </row>
    <row r="373">
      <c r="A373">
        <f>INDEX(resultados!$A$2:$ZZ$451, 367, MATCH($B$1, resultados!$A$1:$ZZ$1, 0))</f>
        <v/>
      </c>
      <c r="B373">
        <f>INDEX(resultados!$A$2:$ZZ$451, 367, MATCH($B$2, resultados!$A$1:$ZZ$1, 0))</f>
        <v/>
      </c>
      <c r="C373">
        <f>INDEX(resultados!$A$2:$ZZ$451, 367, MATCH($B$3, resultados!$A$1:$ZZ$1, 0))</f>
        <v/>
      </c>
    </row>
    <row r="374">
      <c r="A374">
        <f>INDEX(resultados!$A$2:$ZZ$451, 368, MATCH($B$1, resultados!$A$1:$ZZ$1, 0))</f>
        <v/>
      </c>
      <c r="B374">
        <f>INDEX(resultados!$A$2:$ZZ$451, 368, MATCH($B$2, resultados!$A$1:$ZZ$1, 0))</f>
        <v/>
      </c>
      <c r="C374">
        <f>INDEX(resultados!$A$2:$ZZ$451, 368, MATCH($B$3, resultados!$A$1:$ZZ$1, 0))</f>
        <v/>
      </c>
    </row>
    <row r="375">
      <c r="A375">
        <f>INDEX(resultados!$A$2:$ZZ$451, 369, MATCH($B$1, resultados!$A$1:$ZZ$1, 0))</f>
        <v/>
      </c>
      <c r="B375">
        <f>INDEX(resultados!$A$2:$ZZ$451, 369, MATCH($B$2, resultados!$A$1:$ZZ$1, 0))</f>
        <v/>
      </c>
      <c r="C375">
        <f>INDEX(resultados!$A$2:$ZZ$451, 369, MATCH($B$3, resultados!$A$1:$ZZ$1, 0))</f>
        <v/>
      </c>
    </row>
    <row r="376">
      <c r="A376">
        <f>INDEX(resultados!$A$2:$ZZ$451, 370, MATCH($B$1, resultados!$A$1:$ZZ$1, 0))</f>
        <v/>
      </c>
      <c r="B376">
        <f>INDEX(resultados!$A$2:$ZZ$451, 370, MATCH($B$2, resultados!$A$1:$ZZ$1, 0))</f>
        <v/>
      </c>
      <c r="C376">
        <f>INDEX(resultados!$A$2:$ZZ$451, 370, MATCH($B$3, resultados!$A$1:$ZZ$1, 0))</f>
        <v/>
      </c>
    </row>
    <row r="377">
      <c r="A377">
        <f>INDEX(resultados!$A$2:$ZZ$451, 371, MATCH($B$1, resultados!$A$1:$ZZ$1, 0))</f>
        <v/>
      </c>
      <c r="B377">
        <f>INDEX(resultados!$A$2:$ZZ$451, 371, MATCH($B$2, resultados!$A$1:$ZZ$1, 0))</f>
        <v/>
      </c>
      <c r="C377">
        <f>INDEX(resultados!$A$2:$ZZ$451, 371, MATCH($B$3, resultados!$A$1:$ZZ$1, 0))</f>
        <v/>
      </c>
    </row>
    <row r="378">
      <c r="A378">
        <f>INDEX(resultados!$A$2:$ZZ$451, 372, MATCH($B$1, resultados!$A$1:$ZZ$1, 0))</f>
        <v/>
      </c>
      <c r="B378">
        <f>INDEX(resultados!$A$2:$ZZ$451, 372, MATCH($B$2, resultados!$A$1:$ZZ$1, 0))</f>
        <v/>
      </c>
      <c r="C378">
        <f>INDEX(resultados!$A$2:$ZZ$451, 372, MATCH($B$3, resultados!$A$1:$ZZ$1, 0))</f>
        <v/>
      </c>
    </row>
    <row r="379">
      <c r="A379">
        <f>INDEX(resultados!$A$2:$ZZ$451, 373, MATCH($B$1, resultados!$A$1:$ZZ$1, 0))</f>
        <v/>
      </c>
      <c r="B379">
        <f>INDEX(resultados!$A$2:$ZZ$451, 373, MATCH($B$2, resultados!$A$1:$ZZ$1, 0))</f>
        <v/>
      </c>
      <c r="C379">
        <f>INDEX(resultados!$A$2:$ZZ$451, 373, MATCH($B$3, resultados!$A$1:$ZZ$1, 0))</f>
        <v/>
      </c>
    </row>
    <row r="380">
      <c r="A380">
        <f>INDEX(resultados!$A$2:$ZZ$451, 374, MATCH($B$1, resultados!$A$1:$ZZ$1, 0))</f>
        <v/>
      </c>
      <c r="B380">
        <f>INDEX(resultados!$A$2:$ZZ$451, 374, MATCH($B$2, resultados!$A$1:$ZZ$1, 0))</f>
        <v/>
      </c>
      <c r="C380">
        <f>INDEX(resultados!$A$2:$ZZ$451, 374, MATCH($B$3, resultados!$A$1:$ZZ$1, 0))</f>
        <v/>
      </c>
    </row>
    <row r="381">
      <c r="A381">
        <f>INDEX(resultados!$A$2:$ZZ$451, 375, MATCH($B$1, resultados!$A$1:$ZZ$1, 0))</f>
        <v/>
      </c>
      <c r="B381">
        <f>INDEX(resultados!$A$2:$ZZ$451, 375, MATCH($B$2, resultados!$A$1:$ZZ$1, 0))</f>
        <v/>
      </c>
      <c r="C381">
        <f>INDEX(resultados!$A$2:$ZZ$451, 375, MATCH($B$3, resultados!$A$1:$ZZ$1, 0))</f>
        <v/>
      </c>
    </row>
    <row r="382">
      <c r="A382">
        <f>INDEX(resultados!$A$2:$ZZ$451, 376, MATCH($B$1, resultados!$A$1:$ZZ$1, 0))</f>
        <v/>
      </c>
      <c r="B382">
        <f>INDEX(resultados!$A$2:$ZZ$451, 376, MATCH($B$2, resultados!$A$1:$ZZ$1, 0))</f>
        <v/>
      </c>
      <c r="C382">
        <f>INDEX(resultados!$A$2:$ZZ$451, 376, MATCH($B$3, resultados!$A$1:$ZZ$1, 0))</f>
        <v/>
      </c>
    </row>
    <row r="383">
      <c r="A383">
        <f>INDEX(resultados!$A$2:$ZZ$451, 377, MATCH($B$1, resultados!$A$1:$ZZ$1, 0))</f>
        <v/>
      </c>
      <c r="B383">
        <f>INDEX(resultados!$A$2:$ZZ$451, 377, MATCH($B$2, resultados!$A$1:$ZZ$1, 0))</f>
        <v/>
      </c>
      <c r="C383">
        <f>INDEX(resultados!$A$2:$ZZ$451, 377, MATCH($B$3, resultados!$A$1:$ZZ$1, 0))</f>
        <v/>
      </c>
    </row>
    <row r="384">
      <c r="A384">
        <f>INDEX(resultados!$A$2:$ZZ$451, 378, MATCH($B$1, resultados!$A$1:$ZZ$1, 0))</f>
        <v/>
      </c>
      <c r="B384">
        <f>INDEX(resultados!$A$2:$ZZ$451, 378, MATCH($B$2, resultados!$A$1:$ZZ$1, 0))</f>
        <v/>
      </c>
      <c r="C384">
        <f>INDEX(resultados!$A$2:$ZZ$451, 378, MATCH($B$3, resultados!$A$1:$ZZ$1, 0))</f>
        <v/>
      </c>
    </row>
    <row r="385">
      <c r="A385">
        <f>INDEX(resultados!$A$2:$ZZ$451, 379, MATCH($B$1, resultados!$A$1:$ZZ$1, 0))</f>
        <v/>
      </c>
      <c r="B385">
        <f>INDEX(resultados!$A$2:$ZZ$451, 379, MATCH($B$2, resultados!$A$1:$ZZ$1, 0))</f>
        <v/>
      </c>
      <c r="C385">
        <f>INDEX(resultados!$A$2:$ZZ$451, 379, MATCH($B$3, resultados!$A$1:$ZZ$1, 0))</f>
        <v/>
      </c>
    </row>
    <row r="386">
      <c r="A386">
        <f>INDEX(resultados!$A$2:$ZZ$451, 380, MATCH($B$1, resultados!$A$1:$ZZ$1, 0))</f>
        <v/>
      </c>
      <c r="B386">
        <f>INDEX(resultados!$A$2:$ZZ$451, 380, MATCH($B$2, resultados!$A$1:$ZZ$1, 0))</f>
        <v/>
      </c>
      <c r="C386">
        <f>INDEX(resultados!$A$2:$ZZ$451, 380, MATCH($B$3, resultados!$A$1:$ZZ$1, 0))</f>
        <v/>
      </c>
    </row>
    <row r="387">
      <c r="A387">
        <f>INDEX(resultados!$A$2:$ZZ$451, 381, MATCH($B$1, resultados!$A$1:$ZZ$1, 0))</f>
        <v/>
      </c>
      <c r="B387">
        <f>INDEX(resultados!$A$2:$ZZ$451, 381, MATCH($B$2, resultados!$A$1:$ZZ$1, 0))</f>
        <v/>
      </c>
      <c r="C387">
        <f>INDEX(resultados!$A$2:$ZZ$451, 381, MATCH($B$3, resultados!$A$1:$ZZ$1, 0))</f>
        <v/>
      </c>
    </row>
    <row r="388">
      <c r="A388">
        <f>INDEX(resultados!$A$2:$ZZ$451, 382, MATCH($B$1, resultados!$A$1:$ZZ$1, 0))</f>
        <v/>
      </c>
      <c r="B388">
        <f>INDEX(resultados!$A$2:$ZZ$451, 382, MATCH($B$2, resultados!$A$1:$ZZ$1, 0))</f>
        <v/>
      </c>
      <c r="C388">
        <f>INDEX(resultados!$A$2:$ZZ$451, 382, MATCH($B$3, resultados!$A$1:$ZZ$1, 0))</f>
        <v/>
      </c>
    </row>
    <row r="389">
      <c r="A389">
        <f>INDEX(resultados!$A$2:$ZZ$451, 383, MATCH($B$1, resultados!$A$1:$ZZ$1, 0))</f>
        <v/>
      </c>
      <c r="B389">
        <f>INDEX(resultados!$A$2:$ZZ$451, 383, MATCH($B$2, resultados!$A$1:$ZZ$1, 0))</f>
        <v/>
      </c>
      <c r="C389">
        <f>INDEX(resultados!$A$2:$ZZ$451, 383, MATCH($B$3, resultados!$A$1:$ZZ$1, 0))</f>
        <v/>
      </c>
    </row>
    <row r="390">
      <c r="A390">
        <f>INDEX(resultados!$A$2:$ZZ$451, 384, MATCH($B$1, resultados!$A$1:$ZZ$1, 0))</f>
        <v/>
      </c>
      <c r="B390">
        <f>INDEX(resultados!$A$2:$ZZ$451, 384, MATCH($B$2, resultados!$A$1:$ZZ$1, 0))</f>
        <v/>
      </c>
      <c r="C390">
        <f>INDEX(resultados!$A$2:$ZZ$451, 384, MATCH($B$3, resultados!$A$1:$ZZ$1, 0))</f>
        <v/>
      </c>
    </row>
    <row r="391">
      <c r="A391">
        <f>INDEX(resultados!$A$2:$ZZ$451, 385, MATCH($B$1, resultados!$A$1:$ZZ$1, 0))</f>
        <v/>
      </c>
      <c r="B391">
        <f>INDEX(resultados!$A$2:$ZZ$451, 385, MATCH($B$2, resultados!$A$1:$ZZ$1, 0))</f>
        <v/>
      </c>
      <c r="C391">
        <f>INDEX(resultados!$A$2:$ZZ$451, 385, MATCH($B$3, resultados!$A$1:$ZZ$1, 0))</f>
        <v/>
      </c>
    </row>
    <row r="392">
      <c r="A392">
        <f>INDEX(resultados!$A$2:$ZZ$451, 386, MATCH($B$1, resultados!$A$1:$ZZ$1, 0))</f>
        <v/>
      </c>
      <c r="B392">
        <f>INDEX(resultados!$A$2:$ZZ$451, 386, MATCH($B$2, resultados!$A$1:$ZZ$1, 0))</f>
        <v/>
      </c>
      <c r="C392">
        <f>INDEX(resultados!$A$2:$ZZ$451, 386, MATCH($B$3, resultados!$A$1:$ZZ$1, 0))</f>
        <v/>
      </c>
    </row>
    <row r="393">
      <c r="A393">
        <f>INDEX(resultados!$A$2:$ZZ$451, 387, MATCH($B$1, resultados!$A$1:$ZZ$1, 0))</f>
        <v/>
      </c>
      <c r="B393">
        <f>INDEX(resultados!$A$2:$ZZ$451, 387, MATCH($B$2, resultados!$A$1:$ZZ$1, 0))</f>
        <v/>
      </c>
      <c r="C393">
        <f>INDEX(resultados!$A$2:$ZZ$451, 387, MATCH($B$3, resultados!$A$1:$ZZ$1, 0))</f>
        <v/>
      </c>
    </row>
    <row r="394">
      <c r="A394">
        <f>INDEX(resultados!$A$2:$ZZ$451, 388, MATCH($B$1, resultados!$A$1:$ZZ$1, 0))</f>
        <v/>
      </c>
      <c r="B394">
        <f>INDEX(resultados!$A$2:$ZZ$451, 388, MATCH($B$2, resultados!$A$1:$ZZ$1, 0))</f>
        <v/>
      </c>
      <c r="C394">
        <f>INDEX(resultados!$A$2:$ZZ$451, 388, MATCH($B$3, resultados!$A$1:$ZZ$1, 0))</f>
        <v/>
      </c>
    </row>
    <row r="395">
      <c r="A395">
        <f>INDEX(resultados!$A$2:$ZZ$451, 389, MATCH($B$1, resultados!$A$1:$ZZ$1, 0))</f>
        <v/>
      </c>
      <c r="B395">
        <f>INDEX(resultados!$A$2:$ZZ$451, 389, MATCH($B$2, resultados!$A$1:$ZZ$1, 0))</f>
        <v/>
      </c>
      <c r="C395">
        <f>INDEX(resultados!$A$2:$ZZ$451, 389, MATCH($B$3, resultados!$A$1:$ZZ$1, 0))</f>
        <v/>
      </c>
    </row>
    <row r="396">
      <c r="A396">
        <f>INDEX(resultados!$A$2:$ZZ$451, 390, MATCH($B$1, resultados!$A$1:$ZZ$1, 0))</f>
        <v/>
      </c>
      <c r="B396">
        <f>INDEX(resultados!$A$2:$ZZ$451, 390, MATCH($B$2, resultados!$A$1:$ZZ$1, 0))</f>
        <v/>
      </c>
      <c r="C396">
        <f>INDEX(resultados!$A$2:$ZZ$451, 390, MATCH($B$3, resultados!$A$1:$ZZ$1, 0))</f>
        <v/>
      </c>
    </row>
    <row r="397">
      <c r="A397">
        <f>INDEX(resultados!$A$2:$ZZ$451, 391, MATCH($B$1, resultados!$A$1:$ZZ$1, 0))</f>
        <v/>
      </c>
      <c r="B397">
        <f>INDEX(resultados!$A$2:$ZZ$451, 391, MATCH($B$2, resultados!$A$1:$ZZ$1, 0))</f>
        <v/>
      </c>
      <c r="C397">
        <f>INDEX(resultados!$A$2:$ZZ$451, 391, MATCH($B$3, resultados!$A$1:$ZZ$1, 0))</f>
        <v/>
      </c>
    </row>
    <row r="398">
      <c r="A398">
        <f>INDEX(resultados!$A$2:$ZZ$451, 392, MATCH($B$1, resultados!$A$1:$ZZ$1, 0))</f>
        <v/>
      </c>
      <c r="B398">
        <f>INDEX(resultados!$A$2:$ZZ$451, 392, MATCH($B$2, resultados!$A$1:$ZZ$1, 0))</f>
        <v/>
      </c>
      <c r="C398">
        <f>INDEX(resultados!$A$2:$ZZ$451, 392, MATCH($B$3, resultados!$A$1:$ZZ$1, 0))</f>
        <v/>
      </c>
    </row>
    <row r="399">
      <c r="A399">
        <f>INDEX(resultados!$A$2:$ZZ$451, 393, MATCH($B$1, resultados!$A$1:$ZZ$1, 0))</f>
        <v/>
      </c>
      <c r="B399">
        <f>INDEX(resultados!$A$2:$ZZ$451, 393, MATCH($B$2, resultados!$A$1:$ZZ$1, 0))</f>
        <v/>
      </c>
      <c r="C399">
        <f>INDEX(resultados!$A$2:$ZZ$451, 393, MATCH($B$3, resultados!$A$1:$ZZ$1, 0))</f>
        <v/>
      </c>
    </row>
    <row r="400">
      <c r="A400">
        <f>INDEX(resultados!$A$2:$ZZ$451, 394, MATCH($B$1, resultados!$A$1:$ZZ$1, 0))</f>
        <v/>
      </c>
      <c r="B400">
        <f>INDEX(resultados!$A$2:$ZZ$451, 394, MATCH($B$2, resultados!$A$1:$ZZ$1, 0))</f>
        <v/>
      </c>
      <c r="C400">
        <f>INDEX(resultados!$A$2:$ZZ$451, 394, MATCH($B$3, resultados!$A$1:$ZZ$1, 0))</f>
        <v/>
      </c>
    </row>
    <row r="401">
      <c r="A401">
        <f>INDEX(resultados!$A$2:$ZZ$451, 395, MATCH($B$1, resultados!$A$1:$ZZ$1, 0))</f>
        <v/>
      </c>
      <c r="B401">
        <f>INDEX(resultados!$A$2:$ZZ$451, 395, MATCH($B$2, resultados!$A$1:$ZZ$1, 0))</f>
        <v/>
      </c>
      <c r="C401">
        <f>INDEX(resultados!$A$2:$ZZ$451, 395, MATCH($B$3, resultados!$A$1:$ZZ$1, 0))</f>
        <v/>
      </c>
    </row>
    <row r="402">
      <c r="A402">
        <f>INDEX(resultados!$A$2:$ZZ$451, 396, MATCH($B$1, resultados!$A$1:$ZZ$1, 0))</f>
        <v/>
      </c>
      <c r="B402">
        <f>INDEX(resultados!$A$2:$ZZ$451, 396, MATCH($B$2, resultados!$A$1:$ZZ$1, 0))</f>
        <v/>
      </c>
      <c r="C402">
        <f>INDEX(resultados!$A$2:$ZZ$451, 396, MATCH($B$3, resultados!$A$1:$ZZ$1, 0))</f>
        <v/>
      </c>
    </row>
    <row r="403">
      <c r="A403">
        <f>INDEX(resultados!$A$2:$ZZ$451, 397, MATCH($B$1, resultados!$A$1:$ZZ$1, 0))</f>
        <v/>
      </c>
      <c r="B403">
        <f>INDEX(resultados!$A$2:$ZZ$451, 397, MATCH($B$2, resultados!$A$1:$ZZ$1, 0))</f>
        <v/>
      </c>
      <c r="C403">
        <f>INDEX(resultados!$A$2:$ZZ$451, 397, MATCH($B$3, resultados!$A$1:$ZZ$1, 0))</f>
        <v/>
      </c>
    </row>
    <row r="404">
      <c r="A404">
        <f>INDEX(resultados!$A$2:$ZZ$451, 398, MATCH($B$1, resultados!$A$1:$ZZ$1, 0))</f>
        <v/>
      </c>
      <c r="B404">
        <f>INDEX(resultados!$A$2:$ZZ$451, 398, MATCH($B$2, resultados!$A$1:$ZZ$1, 0))</f>
        <v/>
      </c>
      <c r="C404">
        <f>INDEX(resultados!$A$2:$ZZ$451, 398, MATCH($B$3, resultados!$A$1:$ZZ$1, 0))</f>
        <v/>
      </c>
    </row>
    <row r="405">
      <c r="A405">
        <f>INDEX(resultados!$A$2:$ZZ$451, 399, MATCH($B$1, resultados!$A$1:$ZZ$1, 0))</f>
        <v/>
      </c>
      <c r="B405">
        <f>INDEX(resultados!$A$2:$ZZ$451, 399, MATCH($B$2, resultados!$A$1:$ZZ$1, 0))</f>
        <v/>
      </c>
      <c r="C405">
        <f>INDEX(resultados!$A$2:$ZZ$451, 399, MATCH($B$3, resultados!$A$1:$ZZ$1, 0))</f>
        <v/>
      </c>
    </row>
    <row r="406">
      <c r="A406">
        <f>INDEX(resultados!$A$2:$ZZ$451, 400, MATCH($B$1, resultados!$A$1:$ZZ$1, 0))</f>
        <v/>
      </c>
      <c r="B406">
        <f>INDEX(resultados!$A$2:$ZZ$451, 400, MATCH($B$2, resultados!$A$1:$ZZ$1, 0))</f>
        <v/>
      </c>
      <c r="C406">
        <f>INDEX(resultados!$A$2:$ZZ$451, 400, MATCH($B$3, resultados!$A$1:$ZZ$1, 0))</f>
        <v/>
      </c>
    </row>
    <row r="407">
      <c r="A407">
        <f>INDEX(resultados!$A$2:$ZZ$451, 401, MATCH($B$1, resultados!$A$1:$ZZ$1, 0))</f>
        <v/>
      </c>
      <c r="B407">
        <f>INDEX(resultados!$A$2:$ZZ$451, 401, MATCH($B$2, resultados!$A$1:$ZZ$1, 0))</f>
        <v/>
      </c>
      <c r="C407">
        <f>INDEX(resultados!$A$2:$ZZ$451, 401, MATCH($B$3, resultados!$A$1:$ZZ$1, 0))</f>
        <v/>
      </c>
    </row>
    <row r="408">
      <c r="A408">
        <f>INDEX(resultados!$A$2:$ZZ$451, 402, MATCH($B$1, resultados!$A$1:$ZZ$1, 0))</f>
        <v/>
      </c>
      <c r="B408">
        <f>INDEX(resultados!$A$2:$ZZ$451, 402, MATCH($B$2, resultados!$A$1:$ZZ$1, 0))</f>
        <v/>
      </c>
      <c r="C408">
        <f>INDEX(resultados!$A$2:$ZZ$451, 402, MATCH($B$3, resultados!$A$1:$ZZ$1, 0))</f>
        <v/>
      </c>
    </row>
    <row r="409">
      <c r="A409">
        <f>INDEX(resultados!$A$2:$ZZ$451, 403, MATCH($B$1, resultados!$A$1:$ZZ$1, 0))</f>
        <v/>
      </c>
      <c r="B409">
        <f>INDEX(resultados!$A$2:$ZZ$451, 403, MATCH($B$2, resultados!$A$1:$ZZ$1, 0))</f>
        <v/>
      </c>
      <c r="C409">
        <f>INDEX(resultados!$A$2:$ZZ$451, 403, MATCH($B$3, resultados!$A$1:$ZZ$1, 0))</f>
        <v/>
      </c>
    </row>
    <row r="410">
      <c r="A410">
        <f>INDEX(resultados!$A$2:$ZZ$451, 404, MATCH($B$1, resultados!$A$1:$ZZ$1, 0))</f>
        <v/>
      </c>
      <c r="B410">
        <f>INDEX(resultados!$A$2:$ZZ$451, 404, MATCH($B$2, resultados!$A$1:$ZZ$1, 0))</f>
        <v/>
      </c>
      <c r="C410">
        <f>INDEX(resultados!$A$2:$ZZ$451, 404, MATCH($B$3, resultados!$A$1:$ZZ$1, 0))</f>
        <v/>
      </c>
    </row>
    <row r="411">
      <c r="A411">
        <f>INDEX(resultados!$A$2:$ZZ$451, 405, MATCH($B$1, resultados!$A$1:$ZZ$1, 0))</f>
        <v/>
      </c>
      <c r="B411">
        <f>INDEX(resultados!$A$2:$ZZ$451, 405, MATCH($B$2, resultados!$A$1:$ZZ$1, 0))</f>
        <v/>
      </c>
      <c r="C411">
        <f>INDEX(resultados!$A$2:$ZZ$451, 405, MATCH($B$3, resultados!$A$1:$ZZ$1, 0))</f>
        <v/>
      </c>
    </row>
    <row r="412">
      <c r="A412">
        <f>INDEX(resultados!$A$2:$ZZ$451, 406, MATCH($B$1, resultados!$A$1:$ZZ$1, 0))</f>
        <v/>
      </c>
      <c r="B412">
        <f>INDEX(resultados!$A$2:$ZZ$451, 406, MATCH($B$2, resultados!$A$1:$ZZ$1, 0))</f>
        <v/>
      </c>
      <c r="C412">
        <f>INDEX(resultados!$A$2:$ZZ$451, 406, MATCH($B$3, resultados!$A$1:$ZZ$1, 0))</f>
        <v/>
      </c>
    </row>
    <row r="413">
      <c r="A413">
        <f>INDEX(resultados!$A$2:$ZZ$451, 407, MATCH($B$1, resultados!$A$1:$ZZ$1, 0))</f>
        <v/>
      </c>
      <c r="B413">
        <f>INDEX(resultados!$A$2:$ZZ$451, 407, MATCH($B$2, resultados!$A$1:$ZZ$1, 0))</f>
        <v/>
      </c>
      <c r="C413">
        <f>INDEX(resultados!$A$2:$ZZ$451, 407, MATCH($B$3, resultados!$A$1:$ZZ$1, 0))</f>
        <v/>
      </c>
    </row>
    <row r="414">
      <c r="A414">
        <f>INDEX(resultados!$A$2:$ZZ$451, 408, MATCH($B$1, resultados!$A$1:$ZZ$1, 0))</f>
        <v/>
      </c>
      <c r="B414">
        <f>INDEX(resultados!$A$2:$ZZ$451, 408, MATCH($B$2, resultados!$A$1:$ZZ$1, 0))</f>
        <v/>
      </c>
      <c r="C414">
        <f>INDEX(resultados!$A$2:$ZZ$451, 408, MATCH($B$3, resultados!$A$1:$ZZ$1, 0))</f>
        <v/>
      </c>
    </row>
    <row r="415">
      <c r="A415">
        <f>INDEX(resultados!$A$2:$ZZ$451, 409, MATCH($B$1, resultados!$A$1:$ZZ$1, 0))</f>
        <v/>
      </c>
      <c r="B415">
        <f>INDEX(resultados!$A$2:$ZZ$451, 409, MATCH($B$2, resultados!$A$1:$ZZ$1, 0))</f>
        <v/>
      </c>
      <c r="C415">
        <f>INDEX(resultados!$A$2:$ZZ$451, 409, MATCH($B$3, resultados!$A$1:$ZZ$1, 0))</f>
        <v/>
      </c>
    </row>
    <row r="416">
      <c r="A416">
        <f>INDEX(resultados!$A$2:$ZZ$451, 410, MATCH($B$1, resultados!$A$1:$ZZ$1, 0))</f>
        <v/>
      </c>
      <c r="B416">
        <f>INDEX(resultados!$A$2:$ZZ$451, 410, MATCH($B$2, resultados!$A$1:$ZZ$1, 0))</f>
        <v/>
      </c>
      <c r="C416">
        <f>INDEX(resultados!$A$2:$ZZ$451, 410, MATCH($B$3, resultados!$A$1:$ZZ$1, 0))</f>
        <v/>
      </c>
    </row>
    <row r="417">
      <c r="A417">
        <f>INDEX(resultados!$A$2:$ZZ$451, 411, MATCH($B$1, resultados!$A$1:$ZZ$1, 0))</f>
        <v/>
      </c>
      <c r="B417">
        <f>INDEX(resultados!$A$2:$ZZ$451, 411, MATCH($B$2, resultados!$A$1:$ZZ$1, 0))</f>
        <v/>
      </c>
      <c r="C417">
        <f>INDEX(resultados!$A$2:$ZZ$451, 411, MATCH($B$3, resultados!$A$1:$ZZ$1, 0))</f>
        <v/>
      </c>
    </row>
    <row r="418">
      <c r="A418">
        <f>INDEX(resultados!$A$2:$ZZ$451, 412, MATCH($B$1, resultados!$A$1:$ZZ$1, 0))</f>
        <v/>
      </c>
      <c r="B418">
        <f>INDEX(resultados!$A$2:$ZZ$451, 412, MATCH($B$2, resultados!$A$1:$ZZ$1, 0))</f>
        <v/>
      </c>
      <c r="C418">
        <f>INDEX(resultados!$A$2:$ZZ$451, 412, MATCH($B$3, resultados!$A$1:$ZZ$1, 0))</f>
        <v/>
      </c>
    </row>
    <row r="419">
      <c r="A419">
        <f>INDEX(resultados!$A$2:$ZZ$451, 413, MATCH($B$1, resultados!$A$1:$ZZ$1, 0))</f>
        <v/>
      </c>
      <c r="B419">
        <f>INDEX(resultados!$A$2:$ZZ$451, 413, MATCH($B$2, resultados!$A$1:$ZZ$1, 0))</f>
        <v/>
      </c>
      <c r="C419">
        <f>INDEX(resultados!$A$2:$ZZ$451, 413, MATCH($B$3, resultados!$A$1:$ZZ$1, 0))</f>
        <v/>
      </c>
    </row>
    <row r="420">
      <c r="A420">
        <f>INDEX(resultados!$A$2:$ZZ$451, 414, MATCH($B$1, resultados!$A$1:$ZZ$1, 0))</f>
        <v/>
      </c>
      <c r="B420">
        <f>INDEX(resultados!$A$2:$ZZ$451, 414, MATCH($B$2, resultados!$A$1:$ZZ$1, 0))</f>
        <v/>
      </c>
      <c r="C420">
        <f>INDEX(resultados!$A$2:$ZZ$451, 414, MATCH($B$3, resultados!$A$1:$ZZ$1, 0))</f>
        <v/>
      </c>
    </row>
    <row r="421">
      <c r="A421">
        <f>INDEX(resultados!$A$2:$ZZ$451, 415, MATCH($B$1, resultados!$A$1:$ZZ$1, 0))</f>
        <v/>
      </c>
      <c r="B421">
        <f>INDEX(resultados!$A$2:$ZZ$451, 415, MATCH($B$2, resultados!$A$1:$ZZ$1, 0))</f>
        <v/>
      </c>
      <c r="C421">
        <f>INDEX(resultados!$A$2:$ZZ$451, 415, MATCH($B$3, resultados!$A$1:$ZZ$1, 0))</f>
        <v/>
      </c>
    </row>
    <row r="422">
      <c r="A422">
        <f>INDEX(resultados!$A$2:$ZZ$451, 416, MATCH($B$1, resultados!$A$1:$ZZ$1, 0))</f>
        <v/>
      </c>
      <c r="B422">
        <f>INDEX(resultados!$A$2:$ZZ$451, 416, MATCH($B$2, resultados!$A$1:$ZZ$1, 0))</f>
        <v/>
      </c>
      <c r="C422">
        <f>INDEX(resultados!$A$2:$ZZ$451, 416, MATCH($B$3, resultados!$A$1:$ZZ$1, 0))</f>
        <v/>
      </c>
    </row>
    <row r="423">
      <c r="A423">
        <f>INDEX(resultados!$A$2:$ZZ$451, 417, MATCH($B$1, resultados!$A$1:$ZZ$1, 0))</f>
        <v/>
      </c>
      <c r="B423">
        <f>INDEX(resultados!$A$2:$ZZ$451, 417, MATCH($B$2, resultados!$A$1:$ZZ$1, 0))</f>
        <v/>
      </c>
      <c r="C423">
        <f>INDEX(resultados!$A$2:$ZZ$451, 417, MATCH($B$3, resultados!$A$1:$ZZ$1, 0))</f>
        <v/>
      </c>
    </row>
    <row r="424">
      <c r="A424">
        <f>INDEX(resultados!$A$2:$ZZ$451, 418, MATCH($B$1, resultados!$A$1:$ZZ$1, 0))</f>
        <v/>
      </c>
      <c r="B424">
        <f>INDEX(resultados!$A$2:$ZZ$451, 418, MATCH($B$2, resultados!$A$1:$ZZ$1, 0))</f>
        <v/>
      </c>
      <c r="C424">
        <f>INDEX(resultados!$A$2:$ZZ$451, 418, MATCH($B$3, resultados!$A$1:$ZZ$1, 0))</f>
        <v/>
      </c>
    </row>
    <row r="425">
      <c r="A425">
        <f>INDEX(resultados!$A$2:$ZZ$451, 419, MATCH($B$1, resultados!$A$1:$ZZ$1, 0))</f>
        <v/>
      </c>
      <c r="B425">
        <f>INDEX(resultados!$A$2:$ZZ$451, 419, MATCH($B$2, resultados!$A$1:$ZZ$1, 0))</f>
        <v/>
      </c>
      <c r="C425">
        <f>INDEX(resultados!$A$2:$ZZ$451, 419, MATCH($B$3, resultados!$A$1:$ZZ$1, 0))</f>
        <v/>
      </c>
    </row>
    <row r="426">
      <c r="A426">
        <f>INDEX(resultados!$A$2:$ZZ$451, 420, MATCH($B$1, resultados!$A$1:$ZZ$1, 0))</f>
        <v/>
      </c>
      <c r="B426">
        <f>INDEX(resultados!$A$2:$ZZ$451, 420, MATCH($B$2, resultados!$A$1:$ZZ$1, 0))</f>
        <v/>
      </c>
      <c r="C426">
        <f>INDEX(resultados!$A$2:$ZZ$451, 420, MATCH($B$3, resultados!$A$1:$ZZ$1, 0))</f>
        <v/>
      </c>
    </row>
    <row r="427">
      <c r="A427">
        <f>INDEX(resultados!$A$2:$ZZ$451, 421, MATCH($B$1, resultados!$A$1:$ZZ$1, 0))</f>
        <v/>
      </c>
      <c r="B427">
        <f>INDEX(resultados!$A$2:$ZZ$451, 421, MATCH($B$2, resultados!$A$1:$ZZ$1, 0))</f>
        <v/>
      </c>
      <c r="C427">
        <f>INDEX(resultados!$A$2:$ZZ$451, 421, MATCH($B$3, resultados!$A$1:$ZZ$1, 0))</f>
        <v/>
      </c>
    </row>
    <row r="428">
      <c r="A428">
        <f>INDEX(resultados!$A$2:$ZZ$451, 422, MATCH($B$1, resultados!$A$1:$ZZ$1, 0))</f>
        <v/>
      </c>
      <c r="B428">
        <f>INDEX(resultados!$A$2:$ZZ$451, 422, MATCH($B$2, resultados!$A$1:$ZZ$1, 0))</f>
        <v/>
      </c>
      <c r="C428">
        <f>INDEX(resultados!$A$2:$ZZ$451, 422, MATCH($B$3, resultados!$A$1:$ZZ$1, 0))</f>
        <v/>
      </c>
    </row>
    <row r="429">
      <c r="A429">
        <f>INDEX(resultados!$A$2:$ZZ$451, 423, MATCH($B$1, resultados!$A$1:$ZZ$1, 0))</f>
        <v/>
      </c>
      <c r="B429">
        <f>INDEX(resultados!$A$2:$ZZ$451, 423, MATCH($B$2, resultados!$A$1:$ZZ$1, 0))</f>
        <v/>
      </c>
      <c r="C429">
        <f>INDEX(resultados!$A$2:$ZZ$451, 423, MATCH($B$3, resultados!$A$1:$ZZ$1, 0))</f>
        <v/>
      </c>
    </row>
    <row r="430">
      <c r="A430">
        <f>INDEX(resultados!$A$2:$ZZ$451, 424, MATCH($B$1, resultados!$A$1:$ZZ$1, 0))</f>
        <v/>
      </c>
      <c r="B430">
        <f>INDEX(resultados!$A$2:$ZZ$451, 424, MATCH($B$2, resultados!$A$1:$ZZ$1, 0))</f>
        <v/>
      </c>
      <c r="C430">
        <f>INDEX(resultados!$A$2:$ZZ$451, 424, MATCH($B$3, resultados!$A$1:$ZZ$1, 0))</f>
        <v/>
      </c>
    </row>
    <row r="431">
      <c r="A431">
        <f>INDEX(resultados!$A$2:$ZZ$451, 425, MATCH($B$1, resultados!$A$1:$ZZ$1, 0))</f>
        <v/>
      </c>
      <c r="B431">
        <f>INDEX(resultados!$A$2:$ZZ$451, 425, MATCH($B$2, resultados!$A$1:$ZZ$1, 0))</f>
        <v/>
      </c>
      <c r="C431">
        <f>INDEX(resultados!$A$2:$ZZ$451, 425, MATCH($B$3, resultados!$A$1:$ZZ$1, 0))</f>
        <v/>
      </c>
    </row>
    <row r="432">
      <c r="A432">
        <f>INDEX(resultados!$A$2:$ZZ$451, 426, MATCH($B$1, resultados!$A$1:$ZZ$1, 0))</f>
        <v/>
      </c>
      <c r="B432">
        <f>INDEX(resultados!$A$2:$ZZ$451, 426, MATCH($B$2, resultados!$A$1:$ZZ$1, 0))</f>
        <v/>
      </c>
      <c r="C432">
        <f>INDEX(resultados!$A$2:$ZZ$451, 426, MATCH($B$3, resultados!$A$1:$ZZ$1, 0))</f>
        <v/>
      </c>
    </row>
    <row r="433">
      <c r="A433">
        <f>INDEX(resultados!$A$2:$ZZ$451, 427, MATCH($B$1, resultados!$A$1:$ZZ$1, 0))</f>
        <v/>
      </c>
      <c r="B433">
        <f>INDEX(resultados!$A$2:$ZZ$451, 427, MATCH($B$2, resultados!$A$1:$ZZ$1, 0))</f>
        <v/>
      </c>
      <c r="C433">
        <f>INDEX(resultados!$A$2:$ZZ$451, 427, MATCH($B$3, resultados!$A$1:$ZZ$1, 0))</f>
        <v/>
      </c>
    </row>
    <row r="434">
      <c r="A434">
        <f>INDEX(resultados!$A$2:$ZZ$451, 428, MATCH($B$1, resultados!$A$1:$ZZ$1, 0))</f>
        <v/>
      </c>
      <c r="B434">
        <f>INDEX(resultados!$A$2:$ZZ$451, 428, MATCH($B$2, resultados!$A$1:$ZZ$1, 0))</f>
        <v/>
      </c>
      <c r="C434">
        <f>INDEX(resultados!$A$2:$ZZ$451, 428, MATCH($B$3, resultados!$A$1:$ZZ$1, 0))</f>
        <v/>
      </c>
    </row>
    <row r="435">
      <c r="A435">
        <f>INDEX(resultados!$A$2:$ZZ$451, 429, MATCH($B$1, resultados!$A$1:$ZZ$1, 0))</f>
        <v/>
      </c>
      <c r="B435">
        <f>INDEX(resultados!$A$2:$ZZ$451, 429, MATCH($B$2, resultados!$A$1:$ZZ$1, 0))</f>
        <v/>
      </c>
      <c r="C435">
        <f>INDEX(resultados!$A$2:$ZZ$451, 429, MATCH($B$3, resultados!$A$1:$ZZ$1, 0))</f>
        <v/>
      </c>
    </row>
    <row r="436">
      <c r="A436">
        <f>INDEX(resultados!$A$2:$ZZ$451, 430, MATCH($B$1, resultados!$A$1:$ZZ$1, 0))</f>
        <v/>
      </c>
      <c r="B436">
        <f>INDEX(resultados!$A$2:$ZZ$451, 430, MATCH($B$2, resultados!$A$1:$ZZ$1, 0))</f>
        <v/>
      </c>
      <c r="C436">
        <f>INDEX(resultados!$A$2:$ZZ$451, 430, MATCH($B$3, resultados!$A$1:$ZZ$1, 0))</f>
        <v/>
      </c>
    </row>
    <row r="437">
      <c r="A437">
        <f>INDEX(resultados!$A$2:$ZZ$451, 431, MATCH($B$1, resultados!$A$1:$ZZ$1, 0))</f>
        <v/>
      </c>
      <c r="B437">
        <f>INDEX(resultados!$A$2:$ZZ$451, 431, MATCH($B$2, resultados!$A$1:$ZZ$1, 0))</f>
        <v/>
      </c>
      <c r="C437">
        <f>INDEX(resultados!$A$2:$ZZ$451, 431, MATCH($B$3, resultados!$A$1:$ZZ$1, 0))</f>
        <v/>
      </c>
    </row>
    <row r="438">
      <c r="A438">
        <f>INDEX(resultados!$A$2:$ZZ$451, 432, MATCH($B$1, resultados!$A$1:$ZZ$1, 0))</f>
        <v/>
      </c>
      <c r="B438">
        <f>INDEX(resultados!$A$2:$ZZ$451, 432, MATCH($B$2, resultados!$A$1:$ZZ$1, 0))</f>
        <v/>
      </c>
      <c r="C438">
        <f>INDEX(resultados!$A$2:$ZZ$451, 432, MATCH($B$3, resultados!$A$1:$ZZ$1, 0))</f>
        <v/>
      </c>
    </row>
    <row r="439">
      <c r="A439">
        <f>INDEX(resultados!$A$2:$ZZ$451, 433, MATCH($B$1, resultados!$A$1:$ZZ$1, 0))</f>
        <v/>
      </c>
      <c r="B439">
        <f>INDEX(resultados!$A$2:$ZZ$451, 433, MATCH($B$2, resultados!$A$1:$ZZ$1, 0))</f>
        <v/>
      </c>
      <c r="C439">
        <f>INDEX(resultados!$A$2:$ZZ$451, 433, MATCH($B$3, resultados!$A$1:$ZZ$1, 0))</f>
        <v/>
      </c>
    </row>
    <row r="440">
      <c r="A440">
        <f>INDEX(resultados!$A$2:$ZZ$451, 434, MATCH($B$1, resultados!$A$1:$ZZ$1, 0))</f>
        <v/>
      </c>
      <c r="B440">
        <f>INDEX(resultados!$A$2:$ZZ$451, 434, MATCH($B$2, resultados!$A$1:$ZZ$1, 0))</f>
        <v/>
      </c>
      <c r="C440">
        <f>INDEX(resultados!$A$2:$ZZ$451, 434, MATCH($B$3, resultados!$A$1:$ZZ$1, 0))</f>
        <v/>
      </c>
    </row>
    <row r="441">
      <c r="A441">
        <f>INDEX(resultados!$A$2:$ZZ$451, 435, MATCH($B$1, resultados!$A$1:$ZZ$1, 0))</f>
        <v/>
      </c>
      <c r="B441">
        <f>INDEX(resultados!$A$2:$ZZ$451, 435, MATCH($B$2, resultados!$A$1:$ZZ$1, 0))</f>
        <v/>
      </c>
      <c r="C441">
        <f>INDEX(resultados!$A$2:$ZZ$451, 435, MATCH($B$3, resultados!$A$1:$ZZ$1, 0))</f>
        <v/>
      </c>
    </row>
    <row r="442">
      <c r="A442">
        <f>INDEX(resultados!$A$2:$ZZ$451, 436, MATCH($B$1, resultados!$A$1:$ZZ$1, 0))</f>
        <v/>
      </c>
      <c r="B442">
        <f>INDEX(resultados!$A$2:$ZZ$451, 436, MATCH($B$2, resultados!$A$1:$ZZ$1, 0))</f>
        <v/>
      </c>
      <c r="C442">
        <f>INDEX(resultados!$A$2:$ZZ$451, 436, MATCH($B$3, resultados!$A$1:$ZZ$1, 0))</f>
        <v/>
      </c>
    </row>
    <row r="443">
      <c r="A443">
        <f>INDEX(resultados!$A$2:$ZZ$451, 437, MATCH($B$1, resultados!$A$1:$ZZ$1, 0))</f>
        <v/>
      </c>
      <c r="B443">
        <f>INDEX(resultados!$A$2:$ZZ$451, 437, MATCH($B$2, resultados!$A$1:$ZZ$1, 0))</f>
        <v/>
      </c>
      <c r="C443">
        <f>INDEX(resultados!$A$2:$ZZ$451, 437, MATCH($B$3, resultados!$A$1:$ZZ$1, 0))</f>
        <v/>
      </c>
    </row>
    <row r="444">
      <c r="A444">
        <f>INDEX(resultados!$A$2:$ZZ$451, 438, MATCH($B$1, resultados!$A$1:$ZZ$1, 0))</f>
        <v/>
      </c>
      <c r="B444">
        <f>INDEX(resultados!$A$2:$ZZ$451, 438, MATCH($B$2, resultados!$A$1:$ZZ$1, 0))</f>
        <v/>
      </c>
      <c r="C444">
        <f>INDEX(resultados!$A$2:$ZZ$451, 438, MATCH($B$3, resultados!$A$1:$ZZ$1, 0))</f>
        <v/>
      </c>
    </row>
    <row r="445">
      <c r="A445">
        <f>INDEX(resultados!$A$2:$ZZ$451, 439, MATCH($B$1, resultados!$A$1:$ZZ$1, 0))</f>
        <v/>
      </c>
      <c r="B445">
        <f>INDEX(resultados!$A$2:$ZZ$451, 439, MATCH($B$2, resultados!$A$1:$ZZ$1, 0))</f>
        <v/>
      </c>
      <c r="C445">
        <f>INDEX(resultados!$A$2:$ZZ$451, 439, MATCH($B$3, resultados!$A$1:$ZZ$1, 0))</f>
        <v/>
      </c>
    </row>
    <row r="446">
      <c r="A446">
        <f>INDEX(resultados!$A$2:$ZZ$451, 440, MATCH($B$1, resultados!$A$1:$ZZ$1, 0))</f>
        <v/>
      </c>
      <c r="B446">
        <f>INDEX(resultados!$A$2:$ZZ$451, 440, MATCH($B$2, resultados!$A$1:$ZZ$1, 0))</f>
        <v/>
      </c>
      <c r="C446">
        <f>INDEX(resultados!$A$2:$ZZ$451, 440, MATCH($B$3, resultados!$A$1:$ZZ$1, 0))</f>
        <v/>
      </c>
    </row>
    <row r="447">
      <c r="A447">
        <f>INDEX(resultados!$A$2:$ZZ$451, 441, MATCH($B$1, resultados!$A$1:$ZZ$1, 0))</f>
        <v/>
      </c>
      <c r="B447">
        <f>INDEX(resultados!$A$2:$ZZ$451, 441, MATCH($B$2, resultados!$A$1:$ZZ$1, 0))</f>
        <v/>
      </c>
      <c r="C447">
        <f>INDEX(resultados!$A$2:$ZZ$451, 441, MATCH($B$3, resultados!$A$1:$ZZ$1, 0))</f>
        <v/>
      </c>
    </row>
    <row r="448">
      <c r="A448">
        <f>INDEX(resultados!$A$2:$ZZ$451, 442, MATCH($B$1, resultados!$A$1:$ZZ$1, 0))</f>
        <v/>
      </c>
      <c r="B448">
        <f>INDEX(resultados!$A$2:$ZZ$451, 442, MATCH($B$2, resultados!$A$1:$ZZ$1, 0))</f>
        <v/>
      </c>
      <c r="C448">
        <f>INDEX(resultados!$A$2:$ZZ$451, 442, MATCH($B$3, resultados!$A$1:$ZZ$1, 0))</f>
        <v/>
      </c>
    </row>
    <row r="449">
      <c r="A449">
        <f>INDEX(resultados!$A$2:$ZZ$451, 443, MATCH($B$1, resultados!$A$1:$ZZ$1, 0))</f>
        <v/>
      </c>
      <c r="B449">
        <f>INDEX(resultados!$A$2:$ZZ$451, 443, MATCH($B$2, resultados!$A$1:$ZZ$1, 0))</f>
        <v/>
      </c>
      <c r="C449">
        <f>INDEX(resultados!$A$2:$ZZ$451, 443, MATCH($B$3, resultados!$A$1:$ZZ$1, 0))</f>
        <v/>
      </c>
    </row>
    <row r="450">
      <c r="A450">
        <f>INDEX(resultados!$A$2:$ZZ$451, 444, MATCH($B$1, resultados!$A$1:$ZZ$1, 0))</f>
        <v/>
      </c>
      <c r="B450">
        <f>INDEX(resultados!$A$2:$ZZ$451, 444, MATCH($B$2, resultados!$A$1:$ZZ$1, 0))</f>
        <v/>
      </c>
      <c r="C450">
        <f>INDEX(resultados!$A$2:$ZZ$451, 444, MATCH($B$3, resultados!$A$1:$ZZ$1, 0))</f>
        <v/>
      </c>
    </row>
    <row r="451">
      <c r="A451">
        <f>INDEX(resultados!$A$2:$ZZ$451, 445, MATCH($B$1, resultados!$A$1:$ZZ$1, 0))</f>
        <v/>
      </c>
      <c r="B451">
        <f>INDEX(resultados!$A$2:$ZZ$451, 445, MATCH($B$2, resultados!$A$1:$ZZ$1, 0))</f>
        <v/>
      </c>
      <c r="C451">
        <f>INDEX(resultados!$A$2:$ZZ$451, 445, MATCH($B$3, resultados!$A$1:$ZZ$1, 0))</f>
        <v/>
      </c>
    </row>
    <row r="452">
      <c r="A452">
        <f>INDEX(resultados!$A$2:$ZZ$451, 446, MATCH($B$1, resultados!$A$1:$ZZ$1, 0))</f>
        <v/>
      </c>
      <c r="B452">
        <f>INDEX(resultados!$A$2:$ZZ$451, 446, MATCH($B$2, resultados!$A$1:$ZZ$1, 0))</f>
        <v/>
      </c>
      <c r="C452">
        <f>INDEX(resultados!$A$2:$ZZ$451, 446, MATCH($B$3, resultados!$A$1:$ZZ$1, 0))</f>
        <v/>
      </c>
    </row>
    <row r="453">
      <c r="A453">
        <f>INDEX(resultados!$A$2:$ZZ$451, 447, MATCH($B$1, resultados!$A$1:$ZZ$1, 0))</f>
        <v/>
      </c>
      <c r="B453">
        <f>INDEX(resultados!$A$2:$ZZ$451, 447, MATCH($B$2, resultados!$A$1:$ZZ$1, 0))</f>
        <v/>
      </c>
      <c r="C453">
        <f>INDEX(resultados!$A$2:$ZZ$451, 447, MATCH($B$3, resultados!$A$1:$ZZ$1, 0))</f>
        <v/>
      </c>
    </row>
    <row r="454">
      <c r="A454">
        <f>INDEX(resultados!$A$2:$ZZ$451, 448, MATCH($B$1, resultados!$A$1:$ZZ$1, 0))</f>
        <v/>
      </c>
      <c r="B454">
        <f>INDEX(resultados!$A$2:$ZZ$451, 448, MATCH($B$2, resultados!$A$1:$ZZ$1, 0))</f>
        <v/>
      </c>
      <c r="C454">
        <f>INDEX(resultados!$A$2:$ZZ$451, 448, MATCH($B$3, resultados!$A$1:$ZZ$1, 0))</f>
        <v/>
      </c>
    </row>
    <row r="455">
      <c r="A455">
        <f>INDEX(resultados!$A$2:$ZZ$451, 449, MATCH($B$1, resultados!$A$1:$ZZ$1, 0))</f>
        <v/>
      </c>
      <c r="B455">
        <f>INDEX(resultados!$A$2:$ZZ$451, 449, MATCH($B$2, resultados!$A$1:$ZZ$1, 0))</f>
        <v/>
      </c>
      <c r="C455">
        <f>INDEX(resultados!$A$2:$ZZ$451, 449, MATCH($B$3, resultados!$A$1:$ZZ$1, 0))</f>
        <v/>
      </c>
    </row>
    <row r="456">
      <c r="A456">
        <f>INDEX(resultados!$A$2:$ZZ$451, 450, MATCH($B$1, resultados!$A$1:$ZZ$1, 0))</f>
        <v/>
      </c>
      <c r="B456">
        <f>INDEX(resultados!$A$2:$ZZ$451, 450, MATCH($B$2, resultados!$A$1:$ZZ$1, 0))</f>
        <v/>
      </c>
      <c r="C456">
        <f>INDEX(resultados!$A$2:$ZZ$451, 450,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0.3223</v>
      </c>
      <c r="E2" t="n">
        <v>310.31</v>
      </c>
      <c r="F2" t="n">
        <v>285.23</v>
      </c>
      <c r="G2" t="n">
        <v>11.45</v>
      </c>
      <c r="H2" t="n">
        <v>0.24</v>
      </c>
      <c r="I2" t="n">
        <v>1494</v>
      </c>
      <c r="J2" t="n">
        <v>71.52</v>
      </c>
      <c r="K2" t="n">
        <v>32.27</v>
      </c>
      <c r="L2" t="n">
        <v>1</v>
      </c>
      <c r="M2" t="n">
        <v>1492</v>
      </c>
      <c r="N2" t="n">
        <v>8.25</v>
      </c>
      <c r="O2" t="n">
        <v>9054.6</v>
      </c>
      <c r="P2" t="n">
        <v>2058.27</v>
      </c>
      <c r="Q2" t="n">
        <v>3443.06</v>
      </c>
      <c r="R2" t="n">
        <v>2702.33</v>
      </c>
      <c r="S2" t="n">
        <v>300.98</v>
      </c>
      <c r="T2" t="n">
        <v>1190110.48</v>
      </c>
      <c r="U2" t="n">
        <v>0.11</v>
      </c>
      <c r="V2" t="n">
        <v>0.7</v>
      </c>
      <c r="W2" t="n">
        <v>59.29</v>
      </c>
      <c r="X2" t="n">
        <v>70.62</v>
      </c>
      <c r="Y2" t="n">
        <v>0.5</v>
      </c>
      <c r="Z2" t="n">
        <v>10</v>
      </c>
      <c r="AA2" t="n">
        <v>7820.88705419089</v>
      </c>
      <c r="AB2" t="n">
        <v>10700.8827007302</v>
      </c>
      <c r="AC2" t="n">
        <v>9679.605474555303</v>
      </c>
      <c r="AD2" t="n">
        <v>7820887.05419089</v>
      </c>
      <c r="AE2" t="n">
        <v>10700882.7007302</v>
      </c>
      <c r="AF2" t="n">
        <v>5.525018854339995e-07</v>
      </c>
      <c r="AG2" t="n">
        <v>3.232395833333333</v>
      </c>
      <c r="AH2" t="n">
        <v>9679605.474555302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0.3925</v>
      </c>
      <c r="E3" t="n">
        <v>254.75</v>
      </c>
      <c r="F3" t="n">
        <v>243.23</v>
      </c>
      <c r="G3" t="n">
        <v>23.46</v>
      </c>
      <c r="H3" t="n">
        <v>0.48</v>
      </c>
      <c r="I3" t="n">
        <v>622</v>
      </c>
      <c r="J3" t="n">
        <v>72.7</v>
      </c>
      <c r="K3" t="n">
        <v>32.27</v>
      </c>
      <c r="L3" t="n">
        <v>2</v>
      </c>
      <c r="M3" t="n">
        <v>620</v>
      </c>
      <c r="N3" t="n">
        <v>8.43</v>
      </c>
      <c r="O3" t="n">
        <v>9200.25</v>
      </c>
      <c r="P3" t="n">
        <v>1725.05</v>
      </c>
      <c r="Q3" t="n">
        <v>3441.66</v>
      </c>
      <c r="R3" t="n">
        <v>1280.62</v>
      </c>
      <c r="S3" t="n">
        <v>300.98</v>
      </c>
      <c r="T3" t="n">
        <v>483617.94</v>
      </c>
      <c r="U3" t="n">
        <v>0.24</v>
      </c>
      <c r="V3" t="n">
        <v>0.82</v>
      </c>
      <c r="W3" t="n">
        <v>57.81</v>
      </c>
      <c r="X3" t="n">
        <v>28.68</v>
      </c>
      <c r="Y3" t="n">
        <v>0.5</v>
      </c>
      <c r="Z3" t="n">
        <v>10</v>
      </c>
      <c r="AA3" t="n">
        <v>5411.097139573613</v>
      </c>
      <c r="AB3" t="n">
        <v>7403.701827122774</v>
      </c>
      <c r="AC3" t="n">
        <v>6697.102915902674</v>
      </c>
      <c r="AD3" t="n">
        <v>5411097.139573613</v>
      </c>
      <c r="AE3" t="n">
        <v>7403701.827122774</v>
      </c>
      <c r="AF3" t="n">
        <v>6.72842041678079e-07</v>
      </c>
      <c r="AG3" t="n">
        <v>2.653645833333333</v>
      </c>
      <c r="AH3" t="n">
        <v>6697102.915902674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0.4162</v>
      </c>
      <c r="E4" t="n">
        <v>240.26</v>
      </c>
      <c r="F4" t="n">
        <v>232.38</v>
      </c>
      <c r="G4" t="n">
        <v>35.94</v>
      </c>
      <c r="H4" t="n">
        <v>0.71</v>
      </c>
      <c r="I4" t="n">
        <v>388</v>
      </c>
      <c r="J4" t="n">
        <v>73.88</v>
      </c>
      <c r="K4" t="n">
        <v>32.27</v>
      </c>
      <c r="L4" t="n">
        <v>3</v>
      </c>
      <c r="M4" t="n">
        <v>386</v>
      </c>
      <c r="N4" t="n">
        <v>8.609999999999999</v>
      </c>
      <c r="O4" t="n">
        <v>9346.23</v>
      </c>
      <c r="P4" t="n">
        <v>1615.77</v>
      </c>
      <c r="Q4" t="n">
        <v>3441.46</v>
      </c>
      <c r="R4" t="n">
        <v>911.4400000000001</v>
      </c>
      <c r="S4" t="n">
        <v>300.98</v>
      </c>
      <c r="T4" t="n">
        <v>300197.59</v>
      </c>
      <c r="U4" t="n">
        <v>0.33</v>
      </c>
      <c r="V4" t="n">
        <v>0.86</v>
      </c>
      <c r="W4" t="n">
        <v>57.47</v>
      </c>
      <c r="X4" t="n">
        <v>17.84</v>
      </c>
      <c r="Y4" t="n">
        <v>0.5</v>
      </c>
      <c r="Z4" t="n">
        <v>10</v>
      </c>
      <c r="AA4" t="n">
        <v>4808.159962080883</v>
      </c>
      <c r="AB4" t="n">
        <v>6578.736581166213</v>
      </c>
      <c r="AC4" t="n">
        <v>5950.871195174243</v>
      </c>
      <c r="AD4" t="n">
        <v>4808159.962080883</v>
      </c>
      <c r="AE4" t="n">
        <v>6578736.581166213</v>
      </c>
      <c r="AF4" t="n">
        <v>7.134697012647553e-07</v>
      </c>
      <c r="AG4" t="n">
        <v>2.502708333333333</v>
      </c>
      <c r="AH4" t="n">
        <v>5950871.195174243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0.4282</v>
      </c>
      <c r="E5" t="n">
        <v>233.52</v>
      </c>
      <c r="F5" t="n">
        <v>227.34</v>
      </c>
      <c r="G5" t="n">
        <v>48.89</v>
      </c>
      <c r="H5" t="n">
        <v>0.93</v>
      </c>
      <c r="I5" t="n">
        <v>279</v>
      </c>
      <c r="J5" t="n">
        <v>75.06999999999999</v>
      </c>
      <c r="K5" t="n">
        <v>32.27</v>
      </c>
      <c r="L5" t="n">
        <v>4</v>
      </c>
      <c r="M5" t="n">
        <v>277</v>
      </c>
      <c r="N5" t="n">
        <v>8.800000000000001</v>
      </c>
      <c r="O5" t="n">
        <v>9492.549999999999</v>
      </c>
      <c r="P5" t="n">
        <v>1546.96</v>
      </c>
      <c r="Q5" t="n">
        <v>3441.23</v>
      </c>
      <c r="R5" t="n">
        <v>741.02</v>
      </c>
      <c r="S5" t="n">
        <v>300.98</v>
      </c>
      <c r="T5" t="n">
        <v>215532</v>
      </c>
      <c r="U5" t="n">
        <v>0.41</v>
      </c>
      <c r="V5" t="n">
        <v>0.88</v>
      </c>
      <c r="W5" t="n">
        <v>57.29</v>
      </c>
      <c r="X5" t="n">
        <v>12.8</v>
      </c>
      <c r="Y5" t="n">
        <v>0.5</v>
      </c>
      <c r="Z5" t="n">
        <v>10</v>
      </c>
      <c r="AA5" t="n">
        <v>4503.614142046887</v>
      </c>
      <c r="AB5" t="n">
        <v>6162.043554582334</v>
      </c>
      <c r="AC5" t="n">
        <v>5573.94676621521</v>
      </c>
      <c r="AD5" t="n">
        <v>4503614.142046886</v>
      </c>
      <c r="AE5" t="n">
        <v>6162043.554582334</v>
      </c>
      <c r="AF5" t="n">
        <v>7.340406681440852e-07</v>
      </c>
      <c r="AG5" t="n">
        <v>2.4325</v>
      </c>
      <c r="AH5" t="n">
        <v>5573946.76621521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0.4357</v>
      </c>
      <c r="E6" t="n">
        <v>229.52</v>
      </c>
      <c r="F6" t="n">
        <v>224.33</v>
      </c>
      <c r="G6" t="n">
        <v>62.6</v>
      </c>
      <c r="H6" t="n">
        <v>1.15</v>
      </c>
      <c r="I6" t="n">
        <v>215</v>
      </c>
      <c r="J6" t="n">
        <v>76.26000000000001</v>
      </c>
      <c r="K6" t="n">
        <v>32.27</v>
      </c>
      <c r="L6" t="n">
        <v>5</v>
      </c>
      <c r="M6" t="n">
        <v>213</v>
      </c>
      <c r="N6" t="n">
        <v>8.99</v>
      </c>
      <c r="O6" t="n">
        <v>9639.200000000001</v>
      </c>
      <c r="P6" t="n">
        <v>1491.21</v>
      </c>
      <c r="Q6" t="n">
        <v>3441.19</v>
      </c>
      <c r="R6" t="n">
        <v>639.47</v>
      </c>
      <c r="S6" t="n">
        <v>300.98</v>
      </c>
      <c r="T6" t="n">
        <v>165079.57</v>
      </c>
      <c r="U6" t="n">
        <v>0.47</v>
      </c>
      <c r="V6" t="n">
        <v>0.89</v>
      </c>
      <c r="W6" t="n">
        <v>57.18</v>
      </c>
      <c r="X6" t="n">
        <v>9.789999999999999</v>
      </c>
      <c r="Y6" t="n">
        <v>0.5</v>
      </c>
      <c r="Z6" t="n">
        <v>10</v>
      </c>
      <c r="AA6" t="n">
        <v>4297.142137750066</v>
      </c>
      <c r="AB6" t="n">
        <v>5879.539449401454</v>
      </c>
      <c r="AC6" t="n">
        <v>5318.404456335802</v>
      </c>
      <c r="AD6" t="n">
        <v>4297142.137750066</v>
      </c>
      <c r="AE6" t="n">
        <v>5879539.449401453</v>
      </c>
      <c r="AF6" t="n">
        <v>7.468975224436662e-07</v>
      </c>
      <c r="AG6" t="n">
        <v>2.390833333333334</v>
      </c>
      <c r="AH6" t="n">
        <v>5318404.456335802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0.4407</v>
      </c>
      <c r="E7" t="n">
        <v>226.9</v>
      </c>
      <c r="F7" t="n">
        <v>222.36</v>
      </c>
      <c r="G7" t="n">
        <v>77.12</v>
      </c>
      <c r="H7" t="n">
        <v>1.36</v>
      </c>
      <c r="I7" t="n">
        <v>173</v>
      </c>
      <c r="J7" t="n">
        <v>77.45</v>
      </c>
      <c r="K7" t="n">
        <v>32.27</v>
      </c>
      <c r="L7" t="n">
        <v>6</v>
      </c>
      <c r="M7" t="n">
        <v>171</v>
      </c>
      <c r="N7" t="n">
        <v>9.18</v>
      </c>
      <c r="O7" t="n">
        <v>9786.190000000001</v>
      </c>
      <c r="P7" t="n">
        <v>1440.87</v>
      </c>
      <c r="Q7" t="n">
        <v>3441.05</v>
      </c>
      <c r="R7" t="n">
        <v>574.2</v>
      </c>
      <c r="S7" t="n">
        <v>300.98</v>
      </c>
      <c r="T7" t="n">
        <v>132651.81</v>
      </c>
      <c r="U7" t="n">
        <v>0.52</v>
      </c>
      <c r="V7" t="n">
        <v>0.9</v>
      </c>
      <c r="W7" t="n">
        <v>57.08</v>
      </c>
      <c r="X7" t="n">
        <v>7.83</v>
      </c>
      <c r="Y7" t="n">
        <v>0.5</v>
      </c>
      <c r="Z7" t="n">
        <v>10</v>
      </c>
      <c r="AA7" t="n">
        <v>4137.581973809168</v>
      </c>
      <c r="AB7" t="n">
        <v>5661.222193799879</v>
      </c>
      <c r="AC7" t="n">
        <v>5120.923093198656</v>
      </c>
      <c r="AD7" t="n">
        <v>4137581.973809168</v>
      </c>
      <c r="AE7" t="n">
        <v>5661222.193799879</v>
      </c>
      <c r="AF7" t="n">
        <v>7.554687586433869e-07</v>
      </c>
      <c r="AG7" t="n">
        <v>2.363541666666667</v>
      </c>
      <c r="AH7" t="n">
        <v>5120923.093198656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0.4442</v>
      </c>
      <c r="E8" t="n">
        <v>225.14</v>
      </c>
      <c r="F8" t="n">
        <v>221.05</v>
      </c>
      <c r="G8" t="n">
        <v>92.11</v>
      </c>
      <c r="H8" t="n">
        <v>1.56</v>
      </c>
      <c r="I8" t="n">
        <v>144</v>
      </c>
      <c r="J8" t="n">
        <v>78.65000000000001</v>
      </c>
      <c r="K8" t="n">
        <v>32.27</v>
      </c>
      <c r="L8" t="n">
        <v>7</v>
      </c>
      <c r="M8" t="n">
        <v>142</v>
      </c>
      <c r="N8" t="n">
        <v>9.380000000000001</v>
      </c>
      <c r="O8" t="n">
        <v>9933.52</v>
      </c>
      <c r="P8" t="n">
        <v>1395.47</v>
      </c>
      <c r="Q8" t="n">
        <v>3441.09</v>
      </c>
      <c r="R8" t="n">
        <v>528.87</v>
      </c>
      <c r="S8" t="n">
        <v>300.98</v>
      </c>
      <c r="T8" t="n">
        <v>110131.18</v>
      </c>
      <c r="U8" t="n">
        <v>0.57</v>
      </c>
      <c r="V8" t="n">
        <v>0.9</v>
      </c>
      <c r="W8" t="n">
        <v>57.06</v>
      </c>
      <c r="X8" t="n">
        <v>6.52</v>
      </c>
      <c r="Y8" t="n">
        <v>0.5</v>
      </c>
      <c r="Z8" t="n">
        <v>10</v>
      </c>
      <c r="AA8" t="n">
        <v>4008.503786295495</v>
      </c>
      <c r="AB8" t="n">
        <v>5484.611723115931</v>
      </c>
      <c r="AC8" t="n">
        <v>4961.168077962438</v>
      </c>
      <c r="AD8" t="n">
        <v>4008503.786295495</v>
      </c>
      <c r="AE8" t="n">
        <v>5484611.72311593</v>
      </c>
      <c r="AF8" t="n">
        <v>7.614686239831915e-07</v>
      </c>
      <c r="AG8" t="n">
        <v>2.345208333333333</v>
      </c>
      <c r="AH8" t="n">
        <v>4961168.077962439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0.4467</v>
      </c>
      <c r="E9" t="n">
        <v>223.88</v>
      </c>
      <c r="F9" t="n">
        <v>220.13</v>
      </c>
      <c r="G9" t="n">
        <v>107.38</v>
      </c>
      <c r="H9" t="n">
        <v>1.75</v>
      </c>
      <c r="I9" t="n">
        <v>123</v>
      </c>
      <c r="J9" t="n">
        <v>79.84</v>
      </c>
      <c r="K9" t="n">
        <v>32.27</v>
      </c>
      <c r="L9" t="n">
        <v>8</v>
      </c>
      <c r="M9" t="n">
        <v>90</v>
      </c>
      <c r="N9" t="n">
        <v>9.57</v>
      </c>
      <c r="O9" t="n">
        <v>10081.19</v>
      </c>
      <c r="P9" t="n">
        <v>1351.47</v>
      </c>
      <c r="Q9" t="n">
        <v>3441.1</v>
      </c>
      <c r="R9" t="n">
        <v>495.95</v>
      </c>
      <c r="S9" t="n">
        <v>300.98</v>
      </c>
      <c r="T9" t="n">
        <v>93779.99000000001</v>
      </c>
      <c r="U9" t="n">
        <v>0.61</v>
      </c>
      <c r="V9" t="n">
        <v>0.91</v>
      </c>
      <c r="W9" t="n">
        <v>57.07</v>
      </c>
      <c r="X9" t="n">
        <v>5.59</v>
      </c>
      <c r="Y9" t="n">
        <v>0.5</v>
      </c>
      <c r="Z9" t="n">
        <v>10</v>
      </c>
      <c r="AA9" t="n">
        <v>3895.077243761458</v>
      </c>
      <c r="AB9" t="n">
        <v>5329.416523594961</v>
      </c>
      <c r="AC9" t="n">
        <v>4820.784490465927</v>
      </c>
      <c r="AD9" t="n">
        <v>3895077.243761458</v>
      </c>
      <c r="AE9" t="n">
        <v>5329416.523594962</v>
      </c>
      <c r="AF9" t="n">
        <v>7.657542420830519e-07</v>
      </c>
      <c r="AG9" t="n">
        <v>2.332083333333333</v>
      </c>
      <c r="AH9" t="n">
        <v>4820784.490465927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0.4473</v>
      </c>
      <c r="E10" t="n">
        <v>223.58</v>
      </c>
      <c r="F10" t="n">
        <v>219.93</v>
      </c>
      <c r="G10" t="n">
        <v>113.76</v>
      </c>
      <c r="H10" t="n">
        <v>1.94</v>
      </c>
      <c r="I10" t="n">
        <v>116</v>
      </c>
      <c r="J10" t="n">
        <v>81.04000000000001</v>
      </c>
      <c r="K10" t="n">
        <v>32.27</v>
      </c>
      <c r="L10" t="n">
        <v>9</v>
      </c>
      <c r="M10" t="n">
        <v>4</v>
      </c>
      <c r="N10" t="n">
        <v>9.77</v>
      </c>
      <c r="O10" t="n">
        <v>10229.34</v>
      </c>
      <c r="P10" t="n">
        <v>1347.29</v>
      </c>
      <c r="Q10" t="n">
        <v>3441.32</v>
      </c>
      <c r="R10" t="n">
        <v>486.31</v>
      </c>
      <c r="S10" t="n">
        <v>300.98</v>
      </c>
      <c r="T10" t="n">
        <v>88994.5</v>
      </c>
      <c r="U10" t="n">
        <v>0.62</v>
      </c>
      <c r="V10" t="n">
        <v>0.91</v>
      </c>
      <c r="W10" t="n">
        <v>57.15</v>
      </c>
      <c r="X10" t="n">
        <v>5.4</v>
      </c>
      <c r="Y10" t="n">
        <v>0.5</v>
      </c>
      <c r="Z10" t="n">
        <v>10</v>
      </c>
      <c r="AA10" t="n">
        <v>3880.581091274248</v>
      </c>
      <c r="AB10" t="n">
        <v>5309.582248236847</v>
      </c>
      <c r="AC10" t="n">
        <v>4802.843170510411</v>
      </c>
      <c r="AD10" t="n">
        <v>3880581.091274248</v>
      </c>
      <c r="AE10" t="n">
        <v>5309582.248236847</v>
      </c>
      <c r="AF10" t="n">
        <v>7.667827904270184e-07</v>
      </c>
      <c r="AG10" t="n">
        <v>2.328958333333333</v>
      </c>
      <c r="AH10" t="n">
        <v>4802843.170510411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0.4473</v>
      </c>
      <c r="E11" t="n">
        <v>223.58</v>
      </c>
      <c r="F11" t="n">
        <v>219.94</v>
      </c>
      <c r="G11" t="n">
        <v>113.76</v>
      </c>
      <c r="H11" t="n">
        <v>2.13</v>
      </c>
      <c r="I11" t="n">
        <v>116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1365.1</v>
      </c>
      <c r="Q11" t="n">
        <v>3441.15</v>
      </c>
      <c r="R11" t="n">
        <v>485.98</v>
      </c>
      <c r="S11" t="n">
        <v>300.98</v>
      </c>
      <c r="T11" t="n">
        <v>88827.60000000001</v>
      </c>
      <c r="U11" t="n">
        <v>0.62</v>
      </c>
      <c r="V11" t="n">
        <v>0.91</v>
      </c>
      <c r="W11" t="n">
        <v>57.16</v>
      </c>
      <c r="X11" t="n">
        <v>5.4</v>
      </c>
      <c r="Y11" t="n">
        <v>0.5</v>
      </c>
      <c r="Z11" t="n">
        <v>10</v>
      </c>
      <c r="AA11" t="n">
        <v>3915.306855756572</v>
      </c>
      <c r="AB11" t="n">
        <v>5357.095571194171</v>
      </c>
      <c r="AC11" t="n">
        <v>4845.821888610053</v>
      </c>
      <c r="AD11" t="n">
        <v>3915306.855756572</v>
      </c>
      <c r="AE11" t="n">
        <v>5357095.571194171</v>
      </c>
      <c r="AF11" t="n">
        <v>7.667827904270184e-07</v>
      </c>
      <c r="AG11" t="n">
        <v>2.328958333333333</v>
      </c>
      <c r="AH11" t="n">
        <v>4845821.888610053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0.3775</v>
      </c>
      <c r="E2" t="n">
        <v>264.88</v>
      </c>
      <c r="F2" t="n">
        <v>253.81</v>
      </c>
      <c r="G2" t="n">
        <v>18.06</v>
      </c>
      <c r="H2" t="n">
        <v>0.43</v>
      </c>
      <c r="I2" t="n">
        <v>843</v>
      </c>
      <c r="J2" t="n">
        <v>39.78</v>
      </c>
      <c r="K2" t="n">
        <v>19.54</v>
      </c>
      <c r="L2" t="n">
        <v>1</v>
      </c>
      <c r="M2" t="n">
        <v>841</v>
      </c>
      <c r="N2" t="n">
        <v>4.24</v>
      </c>
      <c r="O2" t="n">
        <v>5140</v>
      </c>
      <c r="P2" t="n">
        <v>1165.92</v>
      </c>
      <c r="Q2" t="n">
        <v>3442.08</v>
      </c>
      <c r="R2" t="n">
        <v>1636.18</v>
      </c>
      <c r="S2" t="n">
        <v>300.98</v>
      </c>
      <c r="T2" t="n">
        <v>660290.6</v>
      </c>
      <c r="U2" t="n">
        <v>0.18</v>
      </c>
      <c r="V2" t="n">
        <v>0.79</v>
      </c>
      <c r="W2" t="n">
        <v>58.23</v>
      </c>
      <c r="X2" t="n">
        <v>39.24</v>
      </c>
      <c r="Y2" t="n">
        <v>0.5</v>
      </c>
      <c r="Z2" t="n">
        <v>10</v>
      </c>
      <c r="AA2" t="n">
        <v>3990.121215381607</v>
      </c>
      <c r="AB2" t="n">
        <v>5459.459878609753</v>
      </c>
      <c r="AC2" t="n">
        <v>4938.416690195098</v>
      </c>
      <c r="AD2" t="n">
        <v>3990121.215381607</v>
      </c>
      <c r="AE2" t="n">
        <v>5459459.878609753</v>
      </c>
      <c r="AF2" t="n">
        <v>6.945661089935005e-07</v>
      </c>
      <c r="AG2" t="n">
        <v>2.759166666666667</v>
      </c>
      <c r="AH2" t="n">
        <v>4938416.690195098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0.4226</v>
      </c>
      <c r="E3" t="n">
        <v>236.64</v>
      </c>
      <c r="F3" t="n">
        <v>230.96</v>
      </c>
      <c r="G3" t="n">
        <v>38.71</v>
      </c>
      <c r="H3" t="n">
        <v>0.84</v>
      </c>
      <c r="I3" t="n">
        <v>358</v>
      </c>
      <c r="J3" t="n">
        <v>40.89</v>
      </c>
      <c r="K3" t="n">
        <v>19.54</v>
      </c>
      <c r="L3" t="n">
        <v>2</v>
      </c>
      <c r="M3" t="n">
        <v>356</v>
      </c>
      <c r="N3" t="n">
        <v>4.35</v>
      </c>
      <c r="O3" t="n">
        <v>5277.26</v>
      </c>
      <c r="P3" t="n">
        <v>993.8099999999999</v>
      </c>
      <c r="Q3" t="n">
        <v>3441.27</v>
      </c>
      <c r="R3" t="n">
        <v>863.87</v>
      </c>
      <c r="S3" t="n">
        <v>300.98</v>
      </c>
      <c r="T3" t="n">
        <v>276561.47</v>
      </c>
      <c r="U3" t="n">
        <v>0.35</v>
      </c>
      <c r="V3" t="n">
        <v>0.87</v>
      </c>
      <c r="W3" t="n">
        <v>57.42</v>
      </c>
      <c r="X3" t="n">
        <v>16.42</v>
      </c>
      <c r="Y3" t="n">
        <v>0.5</v>
      </c>
      <c r="Z3" t="n">
        <v>10</v>
      </c>
      <c r="AA3" t="n">
        <v>3105.916876878965</v>
      </c>
      <c r="AB3" t="n">
        <v>4249.652494328026</v>
      </c>
      <c r="AC3" t="n">
        <v>3844.071624693934</v>
      </c>
      <c r="AD3" t="n">
        <v>3105916.876878965</v>
      </c>
      <c r="AE3" t="n">
        <v>4249652.494328026</v>
      </c>
      <c r="AF3" t="n">
        <v>7.775460600282206e-07</v>
      </c>
      <c r="AG3" t="n">
        <v>2.465</v>
      </c>
      <c r="AH3" t="n">
        <v>3844071.624693934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0.4355</v>
      </c>
      <c r="E4" t="n">
        <v>229.61</v>
      </c>
      <c r="F4" t="n">
        <v>225.32</v>
      </c>
      <c r="G4" t="n">
        <v>58.02</v>
      </c>
      <c r="H4" t="n">
        <v>1.22</v>
      </c>
      <c r="I4" t="n">
        <v>233</v>
      </c>
      <c r="J4" t="n">
        <v>42.01</v>
      </c>
      <c r="K4" t="n">
        <v>19.54</v>
      </c>
      <c r="L4" t="n">
        <v>3</v>
      </c>
      <c r="M4" t="n">
        <v>49</v>
      </c>
      <c r="N4" t="n">
        <v>4.46</v>
      </c>
      <c r="O4" t="n">
        <v>5414.79</v>
      </c>
      <c r="P4" t="n">
        <v>912.53</v>
      </c>
      <c r="Q4" t="n">
        <v>3441.64</v>
      </c>
      <c r="R4" t="n">
        <v>664.54</v>
      </c>
      <c r="S4" t="n">
        <v>300.98</v>
      </c>
      <c r="T4" t="n">
        <v>177522.86</v>
      </c>
      <c r="U4" t="n">
        <v>0.45</v>
      </c>
      <c r="V4" t="n">
        <v>0.89</v>
      </c>
      <c r="W4" t="n">
        <v>57.45</v>
      </c>
      <c r="X4" t="n">
        <v>10.78</v>
      </c>
      <c r="Y4" t="n">
        <v>0.5</v>
      </c>
      <c r="Z4" t="n">
        <v>10</v>
      </c>
      <c r="AA4" t="n">
        <v>2826.5625177526</v>
      </c>
      <c r="AB4" t="n">
        <v>3867.427535926789</v>
      </c>
      <c r="AC4" t="n">
        <v>3498.325679866428</v>
      </c>
      <c r="AD4" t="n">
        <v>2826562.5177526</v>
      </c>
      <c r="AE4" t="n">
        <v>3867427.535926789</v>
      </c>
      <c r="AF4" t="n">
        <v>8.012809018984621e-07</v>
      </c>
      <c r="AG4" t="n">
        <v>2.391770833333334</v>
      </c>
      <c r="AH4" t="n">
        <v>3498325.679866428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0.4356</v>
      </c>
      <c r="E5" t="n">
        <v>229.57</v>
      </c>
      <c r="F5" t="n">
        <v>225.31</v>
      </c>
      <c r="G5" t="n">
        <v>58.52</v>
      </c>
      <c r="H5" t="n">
        <v>1.59</v>
      </c>
      <c r="I5" t="n">
        <v>231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932.11</v>
      </c>
      <c r="Q5" t="n">
        <v>3441.81</v>
      </c>
      <c r="R5" t="n">
        <v>661.63</v>
      </c>
      <c r="S5" t="n">
        <v>300.98</v>
      </c>
      <c r="T5" t="n">
        <v>176077.95</v>
      </c>
      <c r="U5" t="n">
        <v>0.45</v>
      </c>
      <c r="V5" t="n">
        <v>0.89</v>
      </c>
      <c r="W5" t="n">
        <v>57.52</v>
      </c>
      <c r="X5" t="n">
        <v>10.76</v>
      </c>
      <c r="Y5" t="n">
        <v>0.5</v>
      </c>
      <c r="Z5" t="n">
        <v>10</v>
      </c>
      <c r="AA5" t="n">
        <v>2865.008336104092</v>
      </c>
      <c r="AB5" t="n">
        <v>3920.030800705103</v>
      </c>
      <c r="AC5" t="n">
        <v>3545.908562883443</v>
      </c>
      <c r="AD5" t="n">
        <v>2865008.336104092</v>
      </c>
      <c r="AE5" t="n">
        <v>3920030.800705103</v>
      </c>
      <c r="AF5" t="n">
        <v>8.01464892920712e-07</v>
      </c>
      <c r="AG5" t="n">
        <v>2.391354166666666</v>
      </c>
      <c r="AH5" t="n">
        <v>3545908.562883443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0.2188</v>
      </c>
      <c r="E2" t="n">
        <v>457.13</v>
      </c>
      <c r="F2" t="n">
        <v>366.01</v>
      </c>
      <c r="G2" t="n">
        <v>7.14</v>
      </c>
      <c r="H2" t="n">
        <v>0.12</v>
      </c>
      <c r="I2" t="n">
        <v>3077</v>
      </c>
      <c r="J2" t="n">
        <v>141.81</v>
      </c>
      <c r="K2" t="n">
        <v>47.83</v>
      </c>
      <c r="L2" t="n">
        <v>1</v>
      </c>
      <c r="M2" t="n">
        <v>3075</v>
      </c>
      <c r="N2" t="n">
        <v>22.98</v>
      </c>
      <c r="O2" t="n">
        <v>17723.39</v>
      </c>
      <c r="P2" t="n">
        <v>4201.18</v>
      </c>
      <c r="Q2" t="n">
        <v>3444.95</v>
      </c>
      <c r="R2" t="n">
        <v>5450.63</v>
      </c>
      <c r="S2" t="n">
        <v>300.98</v>
      </c>
      <c r="T2" t="n">
        <v>2556345.52</v>
      </c>
      <c r="U2" t="n">
        <v>0.06</v>
      </c>
      <c r="V2" t="n">
        <v>0.55</v>
      </c>
      <c r="W2" t="n">
        <v>61.91</v>
      </c>
      <c r="X2" t="n">
        <v>151.33</v>
      </c>
      <c r="Y2" t="n">
        <v>0.5</v>
      </c>
      <c r="Z2" t="n">
        <v>10</v>
      </c>
      <c r="AA2" t="n">
        <v>22720.97567658862</v>
      </c>
      <c r="AB2" t="n">
        <v>31087.84129941304</v>
      </c>
      <c r="AC2" t="n">
        <v>28120.86135785505</v>
      </c>
      <c r="AD2" t="n">
        <v>22720975.67658862</v>
      </c>
      <c r="AE2" t="n">
        <v>31087841.29941304</v>
      </c>
      <c r="AF2" t="n">
        <v>3.366669799179934e-07</v>
      </c>
      <c r="AG2" t="n">
        <v>4.761770833333333</v>
      </c>
      <c r="AH2" t="n">
        <v>28120861.35785505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0.3331</v>
      </c>
      <c r="E3" t="n">
        <v>300.17</v>
      </c>
      <c r="F3" t="n">
        <v>266.1</v>
      </c>
      <c r="G3" t="n">
        <v>14.49</v>
      </c>
      <c r="H3" t="n">
        <v>0.25</v>
      </c>
      <c r="I3" t="n">
        <v>1102</v>
      </c>
      <c r="J3" t="n">
        <v>143.17</v>
      </c>
      <c r="K3" t="n">
        <v>47.83</v>
      </c>
      <c r="L3" t="n">
        <v>2</v>
      </c>
      <c r="M3" t="n">
        <v>1100</v>
      </c>
      <c r="N3" t="n">
        <v>23.34</v>
      </c>
      <c r="O3" t="n">
        <v>17891.86</v>
      </c>
      <c r="P3" t="n">
        <v>3047.15</v>
      </c>
      <c r="Q3" t="n">
        <v>3442.29</v>
      </c>
      <c r="R3" t="n">
        <v>2054.04</v>
      </c>
      <c r="S3" t="n">
        <v>300.98</v>
      </c>
      <c r="T3" t="n">
        <v>867929.74</v>
      </c>
      <c r="U3" t="n">
        <v>0.15</v>
      </c>
      <c r="V3" t="n">
        <v>0.75</v>
      </c>
      <c r="W3" t="n">
        <v>58.62</v>
      </c>
      <c r="X3" t="n">
        <v>51.52</v>
      </c>
      <c r="Y3" t="n">
        <v>0.5</v>
      </c>
      <c r="Z3" t="n">
        <v>10</v>
      </c>
      <c r="AA3" t="n">
        <v>10834.90690360225</v>
      </c>
      <c r="AB3" t="n">
        <v>14824.79762786632</v>
      </c>
      <c r="AC3" t="n">
        <v>13409.93974899634</v>
      </c>
      <c r="AD3" t="n">
        <v>10834906.90360225</v>
      </c>
      <c r="AE3" t="n">
        <v>14824797.62786631</v>
      </c>
      <c r="AF3" t="n">
        <v>5.125400868861225e-07</v>
      </c>
      <c r="AG3" t="n">
        <v>3.126770833333333</v>
      </c>
      <c r="AH3" t="n">
        <v>13409939.74899634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0.3739</v>
      </c>
      <c r="E4" t="n">
        <v>267.46</v>
      </c>
      <c r="F4" t="n">
        <v>245.76</v>
      </c>
      <c r="G4" t="n">
        <v>21.88</v>
      </c>
      <c r="H4" t="n">
        <v>0.37</v>
      </c>
      <c r="I4" t="n">
        <v>674</v>
      </c>
      <c r="J4" t="n">
        <v>144.54</v>
      </c>
      <c r="K4" t="n">
        <v>47.83</v>
      </c>
      <c r="L4" t="n">
        <v>3</v>
      </c>
      <c r="M4" t="n">
        <v>672</v>
      </c>
      <c r="N4" t="n">
        <v>23.71</v>
      </c>
      <c r="O4" t="n">
        <v>18060.85</v>
      </c>
      <c r="P4" t="n">
        <v>2802.78</v>
      </c>
      <c r="Q4" t="n">
        <v>3441.54</v>
      </c>
      <c r="R4" t="n">
        <v>1363.85</v>
      </c>
      <c r="S4" t="n">
        <v>300.98</v>
      </c>
      <c r="T4" t="n">
        <v>524974.92</v>
      </c>
      <c r="U4" t="n">
        <v>0.22</v>
      </c>
      <c r="V4" t="n">
        <v>0.8100000000000001</v>
      </c>
      <c r="W4" t="n">
        <v>57.96</v>
      </c>
      <c r="X4" t="n">
        <v>31.21</v>
      </c>
      <c r="Y4" t="n">
        <v>0.5</v>
      </c>
      <c r="Z4" t="n">
        <v>10</v>
      </c>
      <c r="AA4" t="n">
        <v>8889.029012681303</v>
      </c>
      <c r="AB4" t="n">
        <v>12162.36165143429</v>
      </c>
      <c r="AC4" t="n">
        <v>11001.60292540273</v>
      </c>
      <c r="AD4" t="n">
        <v>8889029.012681304</v>
      </c>
      <c r="AE4" t="n">
        <v>12162361.65143429</v>
      </c>
      <c r="AF4" t="n">
        <v>5.753189387172656e-07</v>
      </c>
      <c r="AG4" t="n">
        <v>2.786041666666666</v>
      </c>
      <c r="AH4" t="n">
        <v>11001602.92540273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0.3953</v>
      </c>
      <c r="E5" t="n">
        <v>252.99</v>
      </c>
      <c r="F5" t="n">
        <v>236.78</v>
      </c>
      <c r="G5" t="n">
        <v>29.35</v>
      </c>
      <c r="H5" t="n">
        <v>0.49</v>
      </c>
      <c r="I5" t="n">
        <v>484</v>
      </c>
      <c r="J5" t="n">
        <v>145.92</v>
      </c>
      <c r="K5" t="n">
        <v>47.83</v>
      </c>
      <c r="L5" t="n">
        <v>4</v>
      </c>
      <c r="M5" t="n">
        <v>482</v>
      </c>
      <c r="N5" t="n">
        <v>24.09</v>
      </c>
      <c r="O5" t="n">
        <v>18230.35</v>
      </c>
      <c r="P5" t="n">
        <v>2688.47</v>
      </c>
      <c r="Q5" t="n">
        <v>3441.43</v>
      </c>
      <c r="R5" t="n">
        <v>1061.02</v>
      </c>
      <c r="S5" t="n">
        <v>300.98</v>
      </c>
      <c r="T5" t="n">
        <v>374507.37</v>
      </c>
      <c r="U5" t="n">
        <v>0.28</v>
      </c>
      <c r="V5" t="n">
        <v>0.84</v>
      </c>
      <c r="W5" t="n">
        <v>57.62</v>
      </c>
      <c r="X5" t="n">
        <v>22.24</v>
      </c>
      <c r="Y5" t="n">
        <v>0.5</v>
      </c>
      <c r="Z5" t="n">
        <v>10</v>
      </c>
      <c r="AA5" t="n">
        <v>8074.818495935327</v>
      </c>
      <c r="AB5" t="n">
        <v>11048.32290198952</v>
      </c>
      <c r="AC5" t="n">
        <v>9993.886470641804</v>
      </c>
      <c r="AD5" t="n">
        <v>8074818.495935326</v>
      </c>
      <c r="AE5" t="n">
        <v>11048322.90198952</v>
      </c>
      <c r="AF5" t="n">
        <v>6.082470619816397e-07</v>
      </c>
      <c r="AG5" t="n">
        <v>2.6353125</v>
      </c>
      <c r="AH5" t="n">
        <v>9993886.470641805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0.4083</v>
      </c>
      <c r="E6" t="n">
        <v>244.9</v>
      </c>
      <c r="F6" t="n">
        <v>231.78</v>
      </c>
      <c r="G6" t="n">
        <v>36.89</v>
      </c>
      <c r="H6" t="n">
        <v>0.6</v>
      </c>
      <c r="I6" t="n">
        <v>377</v>
      </c>
      <c r="J6" t="n">
        <v>147.3</v>
      </c>
      <c r="K6" t="n">
        <v>47.83</v>
      </c>
      <c r="L6" t="n">
        <v>5</v>
      </c>
      <c r="M6" t="n">
        <v>375</v>
      </c>
      <c r="N6" t="n">
        <v>24.47</v>
      </c>
      <c r="O6" t="n">
        <v>18400.38</v>
      </c>
      <c r="P6" t="n">
        <v>2618.95</v>
      </c>
      <c r="Q6" t="n">
        <v>3441.3</v>
      </c>
      <c r="R6" t="n">
        <v>891.29</v>
      </c>
      <c r="S6" t="n">
        <v>300.98</v>
      </c>
      <c r="T6" t="n">
        <v>290179.7</v>
      </c>
      <c r="U6" t="n">
        <v>0.34</v>
      </c>
      <c r="V6" t="n">
        <v>0.86</v>
      </c>
      <c r="W6" t="n">
        <v>57.45</v>
      </c>
      <c r="X6" t="n">
        <v>17.24</v>
      </c>
      <c r="Y6" t="n">
        <v>0.5</v>
      </c>
      <c r="Z6" t="n">
        <v>10</v>
      </c>
      <c r="AA6" t="n">
        <v>7625.695945672799</v>
      </c>
      <c r="AB6" t="n">
        <v>10433.81361483177</v>
      </c>
      <c r="AC6" t="n">
        <v>9438.025087381215</v>
      </c>
      <c r="AD6" t="n">
        <v>7625695.945672799</v>
      </c>
      <c r="AE6" t="n">
        <v>10433813.61483177</v>
      </c>
      <c r="AF6" t="n">
        <v>6.282501275160726e-07</v>
      </c>
      <c r="AG6" t="n">
        <v>2.551041666666667</v>
      </c>
      <c r="AH6" t="n">
        <v>9438025.087381214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0.4169</v>
      </c>
      <c r="E7" t="n">
        <v>239.87</v>
      </c>
      <c r="F7" t="n">
        <v>228.72</v>
      </c>
      <c r="G7" t="n">
        <v>44.41</v>
      </c>
      <c r="H7" t="n">
        <v>0.71</v>
      </c>
      <c r="I7" t="n">
        <v>309</v>
      </c>
      <c r="J7" t="n">
        <v>148.68</v>
      </c>
      <c r="K7" t="n">
        <v>47.83</v>
      </c>
      <c r="L7" t="n">
        <v>6</v>
      </c>
      <c r="M7" t="n">
        <v>307</v>
      </c>
      <c r="N7" t="n">
        <v>24.85</v>
      </c>
      <c r="O7" t="n">
        <v>18570.94</v>
      </c>
      <c r="P7" t="n">
        <v>2571.96</v>
      </c>
      <c r="Q7" t="n">
        <v>3441.24</v>
      </c>
      <c r="R7" t="n">
        <v>787.42</v>
      </c>
      <c r="S7" t="n">
        <v>300.98</v>
      </c>
      <c r="T7" t="n">
        <v>238581.28</v>
      </c>
      <c r="U7" t="n">
        <v>0.38</v>
      </c>
      <c r="V7" t="n">
        <v>0.87</v>
      </c>
      <c r="W7" t="n">
        <v>57.35</v>
      </c>
      <c r="X7" t="n">
        <v>14.18</v>
      </c>
      <c r="Y7" t="n">
        <v>0.5</v>
      </c>
      <c r="Z7" t="n">
        <v>10</v>
      </c>
      <c r="AA7" t="n">
        <v>7344.017250797009</v>
      </c>
      <c r="AB7" t="n">
        <v>10048.40839771572</v>
      </c>
      <c r="AC7" t="n">
        <v>9089.40240326711</v>
      </c>
      <c r="AD7" t="n">
        <v>7344017.250797009</v>
      </c>
      <c r="AE7" t="n">
        <v>10048408.39771572</v>
      </c>
      <c r="AF7" t="n">
        <v>6.414829247157743e-07</v>
      </c>
      <c r="AG7" t="n">
        <v>2.498645833333333</v>
      </c>
      <c r="AH7" t="n">
        <v>9089402.40326711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0.4233</v>
      </c>
      <c r="E8" t="n">
        <v>236.22</v>
      </c>
      <c r="F8" t="n">
        <v>226.45</v>
      </c>
      <c r="G8" t="n">
        <v>52.06</v>
      </c>
      <c r="H8" t="n">
        <v>0.83</v>
      </c>
      <c r="I8" t="n">
        <v>261</v>
      </c>
      <c r="J8" t="n">
        <v>150.07</v>
      </c>
      <c r="K8" t="n">
        <v>47.83</v>
      </c>
      <c r="L8" t="n">
        <v>7</v>
      </c>
      <c r="M8" t="n">
        <v>259</v>
      </c>
      <c r="N8" t="n">
        <v>25.24</v>
      </c>
      <c r="O8" t="n">
        <v>18742.03</v>
      </c>
      <c r="P8" t="n">
        <v>2533.96</v>
      </c>
      <c r="Q8" t="n">
        <v>3441.16</v>
      </c>
      <c r="R8" t="n">
        <v>711.13</v>
      </c>
      <c r="S8" t="n">
        <v>300.98</v>
      </c>
      <c r="T8" t="n">
        <v>200675.91</v>
      </c>
      <c r="U8" t="n">
        <v>0.42</v>
      </c>
      <c r="V8" t="n">
        <v>0.88</v>
      </c>
      <c r="W8" t="n">
        <v>57.25</v>
      </c>
      <c r="X8" t="n">
        <v>11.91</v>
      </c>
      <c r="Y8" t="n">
        <v>0.5</v>
      </c>
      <c r="Z8" t="n">
        <v>10</v>
      </c>
      <c r="AA8" t="n">
        <v>7135.649769306859</v>
      </c>
      <c r="AB8" t="n">
        <v>9763.310817016367</v>
      </c>
      <c r="AC8" t="n">
        <v>8831.514135532752</v>
      </c>
      <c r="AD8" t="n">
        <v>7135649.769306859</v>
      </c>
      <c r="AE8" t="n">
        <v>9763310.817016367</v>
      </c>
      <c r="AF8" t="n">
        <v>6.513305877481105e-07</v>
      </c>
      <c r="AG8" t="n">
        <v>2.460625</v>
      </c>
      <c r="AH8" t="n">
        <v>8831514.135532752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0.428</v>
      </c>
      <c r="E9" t="n">
        <v>233.63</v>
      </c>
      <c r="F9" t="n">
        <v>224.88</v>
      </c>
      <c r="G9" t="n">
        <v>59.7</v>
      </c>
      <c r="H9" t="n">
        <v>0.9399999999999999</v>
      </c>
      <c r="I9" t="n">
        <v>226</v>
      </c>
      <c r="J9" t="n">
        <v>151.46</v>
      </c>
      <c r="K9" t="n">
        <v>47.83</v>
      </c>
      <c r="L9" t="n">
        <v>8</v>
      </c>
      <c r="M9" t="n">
        <v>224</v>
      </c>
      <c r="N9" t="n">
        <v>25.63</v>
      </c>
      <c r="O9" t="n">
        <v>18913.66</v>
      </c>
      <c r="P9" t="n">
        <v>2503.78</v>
      </c>
      <c r="Q9" t="n">
        <v>3441.12</v>
      </c>
      <c r="R9" t="n">
        <v>657.64</v>
      </c>
      <c r="S9" t="n">
        <v>300.98</v>
      </c>
      <c r="T9" t="n">
        <v>174106.76</v>
      </c>
      <c r="U9" t="n">
        <v>0.46</v>
      </c>
      <c r="V9" t="n">
        <v>0.89</v>
      </c>
      <c r="W9" t="n">
        <v>57.2</v>
      </c>
      <c r="X9" t="n">
        <v>10.34</v>
      </c>
      <c r="Y9" t="n">
        <v>0.5</v>
      </c>
      <c r="Z9" t="n">
        <v>10</v>
      </c>
      <c r="AA9" t="n">
        <v>6982.784751679614</v>
      </c>
      <c r="AB9" t="n">
        <v>9554.154155970145</v>
      </c>
      <c r="AC9" t="n">
        <v>8642.319092663567</v>
      </c>
      <c r="AD9" t="n">
        <v>6982784.751679613</v>
      </c>
      <c r="AE9" t="n">
        <v>9554154.155970145</v>
      </c>
      <c r="AF9" t="n">
        <v>6.585624652874824e-07</v>
      </c>
      <c r="AG9" t="n">
        <v>2.433645833333333</v>
      </c>
      <c r="AH9" t="n">
        <v>8642319.092663568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0.4319</v>
      </c>
      <c r="E10" t="n">
        <v>231.55</v>
      </c>
      <c r="F10" t="n">
        <v>223.57</v>
      </c>
      <c r="G10" t="n">
        <v>67.41</v>
      </c>
      <c r="H10" t="n">
        <v>1.04</v>
      </c>
      <c r="I10" t="n">
        <v>199</v>
      </c>
      <c r="J10" t="n">
        <v>152.85</v>
      </c>
      <c r="K10" t="n">
        <v>47.83</v>
      </c>
      <c r="L10" t="n">
        <v>9</v>
      </c>
      <c r="M10" t="n">
        <v>197</v>
      </c>
      <c r="N10" t="n">
        <v>26.03</v>
      </c>
      <c r="O10" t="n">
        <v>19085.83</v>
      </c>
      <c r="P10" t="n">
        <v>2477.22</v>
      </c>
      <c r="Q10" t="n">
        <v>3441.07</v>
      </c>
      <c r="R10" t="n">
        <v>613.27</v>
      </c>
      <c r="S10" t="n">
        <v>300.98</v>
      </c>
      <c r="T10" t="n">
        <v>152057.52</v>
      </c>
      <c r="U10" t="n">
        <v>0.49</v>
      </c>
      <c r="V10" t="n">
        <v>0.89</v>
      </c>
      <c r="W10" t="n">
        <v>57.17</v>
      </c>
      <c r="X10" t="n">
        <v>9.029999999999999</v>
      </c>
      <c r="Y10" t="n">
        <v>0.5</v>
      </c>
      <c r="Z10" t="n">
        <v>10</v>
      </c>
      <c r="AA10" t="n">
        <v>6855.347561674773</v>
      </c>
      <c r="AB10" t="n">
        <v>9379.788970473477</v>
      </c>
      <c r="AC10" t="n">
        <v>8484.595075747637</v>
      </c>
      <c r="AD10" t="n">
        <v>6855347.561674773</v>
      </c>
      <c r="AE10" t="n">
        <v>9379788.970473478</v>
      </c>
      <c r="AF10" t="n">
        <v>6.645633849478123e-07</v>
      </c>
      <c r="AG10" t="n">
        <v>2.411979166666667</v>
      </c>
      <c r="AH10" t="n">
        <v>8484595.075747637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0.4349</v>
      </c>
      <c r="E11" t="n">
        <v>229.92</v>
      </c>
      <c r="F11" t="n">
        <v>222.58</v>
      </c>
      <c r="G11" t="n">
        <v>75.45</v>
      </c>
      <c r="H11" t="n">
        <v>1.15</v>
      </c>
      <c r="I11" t="n">
        <v>177</v>
      </c>
      <c r="J11" t="n">
        <v>154.25</v>
      </c>
      <c r="K11" t="n">
        <v>47.83</v>
      </c>
      <c r="L11" t="n">
        <v>10</v>
      </c>
      <c r="M11" t="n">
        <v>175</v>
      </c>
      <c r="N11" t="n">
        <v>26.43</v>
      </c>
      <c r="O11" t="n">
        <v>19258.55</v>
      </c>
      <c r="P11" t="n">
        <v>2454.91</v>
      </c>
      <c r="Q11" t="n">
        <v>3441.03</v>
      </c>
      <c r="R11" t="n">
        <v>580.12</v>
      </c>
      <c r="S11" t="n">
        <v>300.98</v>
      </c>
      <c r="T11" t="n">
        <v>135594.66</v>
      </c>
      <c r="U11" t="n">
        <v>0.52</v>
      </c>
      <c r="V11" t="n">
        <v>0.9</v>
      </c>
      <c r="W11" t="n">
        <v>57.12</v>
      </c>
      <c r="X11" t="n">
        <v>8.050000000000001</v>
      </c>
      <c r="Y11" t="n">
        <v>0.5</v>
      </c>
      <c r="Z11" t="n">
        <v>10</v>
      </c>
      <c r="AA11" t="n">
        <v>6755.255814188435</v>
      </c>
      <c r="AB11" t="n">
        <v>9242.83902582641</v>
      </c>
      <c r="AC11" t="n">
        <v>8360.715441607235</v>
      </c>
      <c r="AD11" t="n">
        <v>6755255.814188435</v>
      </c>
      <c r="AE11" t="n">
        <v>9242839.025826409</v>
      </c>
      <c r="AF11" t="n">
        <v>6.691794769942199e-07</v>
      </c>
      <c r="AG11" t="n">
        <v>2.395</v>
      </c>
      <c r="AH11" t="n">
        <v>8360715.441607235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0.4374</v>
      </c>
      <c r="E12" t="n">
        <v>228.62</v>
      </c>
      <c r="F12" t="n">
        <v>221.77</v>
      </c>
      <c r="G12" t="n">
        <v>83.16</v>
      </c>
      <c r="H12" t="n">
        <v>1.25</v>
      </c>
      <c r="I12" t="n">
        <v>160</v>
      </c>
      <c r="J12" t="n">
        <v>155.66</v>
      </c>
      <c r="K12" t="n">
        <v>47.83</v>
      </c>
      <c r="L12" t="n">
        <v>11</v>
      </c>
      <c r="M12" t="n">
        <v>158</v>
      </c>
      <c r="N12" t="n">
        <v>26.83</v>
      </c>
      <c r="O12" t="n">
        <v>19431.82</v>
      </c>
      <c r="P12" t="n">
        <v>2432.74</v>
      </c>
      <c r="Q12" t="n">
        <v>3441.1</v>
      </c>
      <c r="R12" t="n">
        <v>553.1799999999999</v>
      </c>
      <c r="S12" t="n">
        <v>300.98</v>
      </c>
      <c r="T12" t="n">
        <v>122208.11</v>
      </c>
      <c r="U12" t="n">
        <v>0.54</v>
      </c>
      <c r="V12" t="n">
        <v>0.9</v>
      </c>
      <c r="W12" t="n">
        <v>57.08</v>
      </c>
      <c r="X12" t="n">
        <v>7.24</v>
      </c>
      <c r="Y12" t="n">
        <v>0.5</v>
      </c>
      <c r="Z12" t="n">
        <v>10</v>
      </c>
      <c r="AA12" t="n">
        <v>6665.895558219186</v>
      </c>
      <c r="AB12" t="n">
        <v>9120.572381313019</v>
      </c>
      <c r="AC12" t="n">
        <v>8250.117754043891</v>
      </c>
      <c r="AD12" t="n">
        <v>6665895.558219186</v>
      </c>
      <c r="AE12" t="n">
        <v>9120572.381313019</v>
      </c>
      <c r="AF12" t="n">
        <v>6.730262203662262e-07</v>
      </c>
      <c r="AG12" t="n">
        <v>2.381458333333333</v>
      </c>
      <c r="AH12" t="n">
        <v>8250117.754043892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0.4395</v>
      </c>
      <c r="E13" t="n">
        <v>227.52</v>
      </c>
      <c r="F13" t="n">
        <v>221.1</v>
      </c>
      <c r="G13" t="n">
        <v>91.48999999999999</v>
      </c>
      <c r="H13" t="n">
        <v>1.35</v>
      </c>
      <c r="I13" t="n">
        <v>145</v>
      </c>
      <c r="J13" t="n">
        <v>157.07</v>
      </c>
      <c r="K13" t="n">
        <v>47.83</v>
      </c>
      <c r="L13" t="n">
        <v>12</v>
      </c>
      <c r="M13" t="n">
        <v>143</v>
      </c>
      <c r="N13" t="n">
        <v>27.24</v>
      </c>
      <c r="O13" t="n">
        <v>19605.66</v>
      </c>
      <c r="P13" t="n">
        <v>2412</v>
      </c>
      <c r="Q13" t="n">
        <v>3441.09</v>
      </c>
      <c r="R13" t="n">
        <v>530.1799999999999</v>
      </c>
      <c r="S13" t="n">
        <v>300.98</v>
      </c>
      <c r="T13" t="n">
        <v>110784.75</v>
      </c>
      <c r="U13" t="n">
        <v>0.57</v>
      </c>
      <c r="V13" t="n">
        <v>0.9</v>
      </c>
      <c r="W13" t="n">
        <v>57.07</v>
      </c>
      <c r="X13" t="n">
        <v>6.57</v>
      </c>
      <c r="Y13" t="n">
        <v>0.5</v>
      </c>
      <c r="Z13" t="n">
        <v>10</v>
      </c>
      <c r="AA13" t="n">
        <v>6587.508221914955</v>
      </c>
      <c r="AB13" t="n">
        <v>9013.319369576351</v>
      </c>
      <c r="AC13" t="n">
        <v>8153.100819216831</v>
      </c>
      <c r="AD13" t="n">
        <v>6587508.221914955</v>
      </c>
      <c r="AE13" t="n">
        <v>9013319.369576352</v>
      </c>
      <c r="AF13" t="n">
        <v>6.762574847987115e-07</v>
      </c>
      <c r="AG13" t="n">
        <v>2.37</v>
      </c>
      <c r="AH13" t="n">
        <v>8153100.819216831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0.4413</v>
      </c>
      <c r="E14" t="n">
        <v>226.62</v>
      </c>
      <c r="F14" t="n">
        <v>220.55</v>
      </c>
      <c r="G14" t="n">
        <v>99.5</v>
      </c>
      <c r="H14" t="n">
        <v>1.45</v>
      </c>
      <c r="I14" t="n">
        <v>133</v>
      </c>
      <c r="J14" t="n">
        <v>158.48</v>
      </c>
      <c r="K14" t="n">
        <v>47.83</v>
      </c>
      <c r="L14" t="n">
        <v>13</v>
      </c>
      <c r="M14" t="n">
        <v>131</v>
      </c>
      <c r="N14" t="n">
        <v>27.65</v>
      </c>
      <c r="O14" t="n">
        <v>19780.06</v>
      </c>
      <c r="P14" t="n">
        <v>2393.71</v>
      </c>
      <c r="Q14" t="n">
        <v>3440.97</v>
      </c>
      <c r="R14" t="n">
        <v>511.34</v>
      </c>
      <c r="S14" t="n">
        <v>300.98</v>
      </c>
      <c r="T14" t="n">
        <v>101423.91</v>
      </c>
      <c r="U14" t="n">
        <v>0.59</v>
      </c>
      <c r="V14" t="n">
        <v>0.91</v>
      </c>
      <c r="W14" t="n">
        <v>57.05</v>
      </c>
      <c r="X14" t="n">
        <v>6.02</v>
      </c>
      <c r="Y14" t="n">
        <v>0.5</v>
      </c>
      <c r="Z14" t="n">
        <v>10</v>
      </c>
      <c r="AA14" t="n">
        <v>6520.098936774825</v>
      </c>
      <c r="AB14" t="n">
        <v>8921.087011759848</v>
      </c>
      <c r="AC14" t="n">
        <v>8069.670988181409</v>
      </c>
      <c r="AD14" t="n">
        <v>6520098.936774826</v>
      </c>
      <c r="AE14" t="n">
        <v>8921087.011759847</v>
      </c>
      <c r="AF14" t="n">
        <v>6.790271400265561e-07</v>
      </c>
      <c r="AG14" t="n">
        <v>2.360625</v>
      </c>
      <c r="AH14" t="n">
        <v>8069670.988181409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0.4427</v>
      </c>
      <c r="E15" t="n">
        <v>225.89</v>
      </c>
      <c r="F15" t="n">
        <v>220.11</v>
      </c>
      <c r="G15" t="n">
        <v>107.37</v>
      </c>
      <c r="H15" t="n">
        <v>1.55</v>
      </c>
      <c r="I15" t="n">
        <v>123</v>
      </c>
      <c r="J15" t="n">
        <v>159.9</v>
      </c>
      <c r="K15" t="n">
        <v>47.83</v>
      </c>
      <c r="L15" t="n">
        <v>14</v>
      </c>
      <c r="M15" t="n">
        <v>121</v>
      </c>
      <c r="N15" t="n">
        <v>28.07</v>
      </c>
      <c r="O15" t="n">
        <v>19955.16</v>
      </c>
      <c r="P15" t="n">
        <v>2376.99</v>
      </c>
      <c r="Q15" t="n">
        <v>3440.95</v>
      </c>
      <c r="R15" t="n">
        <v>497</v>
      </c>
      <c r="S15" t="n">
        <v>300.98</v>
      </c>
      <c r="T15" t="n">
        <v>94302.06</v>
      </c>
      <c r="U15" t="n">
        <v>0.61</v>
      </c>
      <c r="V15" t="n">
        <v>0.91</v>
      </c>
      <c r="W15" t="n">
        <v>57.02</v>
      </c>
      <c r="X15" t="n">
        <v>5.58</v>
      </c>
      <c r="Y15" t="n">
        <v>0.5</v>
      </c>
      <c r="Z15" t="n">
        <v>10</v>
      </c>
      <c r="AA15" t="n">
        <v>6463.042497135193</v>
      </c>
      <c r="AB15" t="n">
        <v>8843.019873892434</v>
      </c>
      <c r="AC15" t="n">
        <v>7999.054468384147</v>
      </c>
      <c r="AD15" t="n">
        <v>6463042.497135193</v>
      </c>
      <c r="AE15" t="n">
        <v>8843019.873892434</v>
      </c>
      <c r="AF15" t="n">
        <v>6.811813163148795e-07</v>
      </c>
      <c r="AG15" t="n">
        <v>2.353020833333333</v>
      </c>
      <c r="AH15" t="n">
        <v>7999054.468384148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0.4441</v>
      </c>
      <c r="E16" t="n">
        <v>225.19</v>
      </c>
      <c r="F16" t="n">
        <v>219.67</v>
      </c>
      <c r="G16" t="n">
        <v>115.62</v>
      </c>
      <c r="H16" t="n">
        <v>1.65</v>
      </c>
      <c r="I16" t="n">
        <v>114</v>
      </c>
      <c r="J16" t="n">
        <v>161.32</v>
      </c>
      <c r="K16" t="n">
        <v>47.83</v>
      </c>
      <c r="L16" t="n">
        <v>15</v>
      </c>
      <c r="M16" t="n">
        <v>112</v>
      </c>
      <c r="N16" t="n">
        <v>28.5</v>
      </c>
      <c r="O16" t="n">
        <v>20130.71</v>
      </c>
      <c r="P16" t="n">
        <v>2360.15</v>
      </c>
      <c r="Q16" t="n">
        <v>3440.98</v>
      </c>
      <c r="R16" t="n">
        <v>482.22</v>
      </c>
      <c r="S16" t="n">
        <v>300.98</v>
      </c>
      <c r="T16" t="n">
        <v>86959.34</v>
      </c>
      <c r="U16" t="n">
        <v>0.62</v>
      </c>
      <c r="V16" t="n">
        <v>0.91</v>
      </c>
      <c r="W16" t="n">
        <v>57</v>
      </c>
      <c r="X16" t="n">
        <v>5.14</v>
      </c>
      <c r="Y16" t="n">
        <v>0.5</v>
      </c>
      <c r="Z16" t="n">
        <v>10</v>
      </c>
      <c r="AA16" t="n">
        <v>6406.11126211649</v>
      </c>
      <c r="AB16" t="n">
        <v>8765.124046511013</v>
      </c>
      <c r="AC16" t="n">
        <v>7928.592909440533</v>
      </c>
      <c r="AD16" t="n">
        <v>6406111.26211649</v>
      </c>
      <c r="AE16" t="n">
        <v>8765124.046511013</v>
      </c>
      <c r="AF16" t="n">
        <v>6.833354926032032e-07</v>
      </c>
      <c r="AG16" t="n">
        <v>2.345729166666667</v>
      </c>
      <c r="AH16" t="n">
        <v>7928592.909440533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0.4452</v>
      </c>
      <c r="E17" t="n">
        <v>224.59</v>
      </c>
      <c r="F17" t="n">
        <v>219.3</v>
      </c>
      <c r="G17" t="n">
        <v>124.13</v>
      </c>
      <c r="H17" t="n">
        <v>1.74</v>
      </c>
      <c r="I17" t="n">
        <v>106</v>
      </c>
      <c r="J17" t="n">
        <v>162.75</v>
      </c>
      <c r="K17" t="n">
        <v>47.83</v>
      </c>
      <c r="L17" t="n">
        <v>16</v>
      </c>
      <c r="M17" t="n">
        <v>104</v>
      </c>
      <c r="N17" t="n">
        <v>28.92</v>
      </c>
      <c r="O17" t="n">
        <v>20306.85</v>
      </c>
      <c r="P17" t="n">
        <v>2342.94</v>
      </c>
      <c r="Q17" t="n">
        <v>3440.96</v>
      </c>
      <c r="R17" t="n">
        <v>469.45</v>
      </c>
      <c r="S17" t="n">
        <v>300.98</v>
      </c>
      <c r="T17" t="n">
        <v>80614.06</v>
      </c>
      <c r="U17" t="n">
        <v>0.64</v>
      </c>
      <c r="V17" t="n">
        <v>0.91</v>
      </c>
      <c r="W17" t="n">
        <v>57</v>
      </c>
      <c r="X17" t="n">
        <v>4.78</v>
      </c>
      <c r="Y17" t="n">
        <v>0.5</v>
      </c>
      <c r="Z17" t="n">
        <v>10</v>
      </c>
      <c r="AA17" t="n">
        <v>6353.652760711208</v>
      </c>
      <c r="AB17" t="n">
        <v>8693.348010582557</v>
      </c>
      <c r="AC17" t="n">
        <v>7863.667077642792</v>
      </c>
      <c r="AD17" t="n">
        <v>6353652.760711208</v>
      </c>
      <c r="AE17" t="n">
        <v>8693348.010582557</v>
      </c>
      <c r="AF17" t="n">
        <v>6.85028059686886e-07</v>
      </c>
      <c r="AG17" t="n">
        <v>2.339479166666667</v>
      </c>
      <c r="AH17" t="n">
        <v>7863667.077642792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0.4463</v>
      </c>
      <c r="E18" t="n">
        <v>224.08</v>
      </c>
      <c r="F18" t="n">
        <v>218.99</v>
      </c>
      <c r="G18" t="n">
        <v>132.72</v>
      </c>
      <c r="H18" t="n">
        <v>1.83</v>
      </c>
      <c r="I18" t="n">
        <v>99</v>
      </c>
      <c r="J18" t="n">
        <v>164.19</v>
      </c>
      <c r="K18" t="n">
        <v>47.83</v>
      </c>
      <c r="L18" t="n">
        <v>17</v>
      </c>
      <c r="M18" t="n">
        <v>97</v>
      </c>
      <c r="N18" t="n">
        <v>29.36</v>
      </c>
      <c r="O18" t="n">
        <v>20483.57</v>
      </c>
      <c r="P18" t="n">
        <v>2326.27</v>
      </c>
      <c r="Q18" t="n">
        <v>3441.01</v>
      </c>
      <c r="R18" t="n">
        <v>459.27</v>
      </c>
      <c r="S18" t="n">
        <v>300.98</v>
      </c>
      <c r="T18" t="n">
        <v>75557.57000000001</v>
      </c>
      <c r="U18" t="n">
        <v>0.66</v>
      </c>
      <c r="V18" t="n">
        <v>0.91</v>
      </c>
      <c r="W18" t="n">
        <v>56.98</v>
      </c>
      <c r="X18" t="n">
        <v>4.46</v>
      </c>
      <c r="Y18" t="n">
        <v>0.5</v>
      </c>
      <c r="Z18" t="n">
        <v>10</v>
      </c>
      <c r="AA18" t="n">
        <v>6302.990081187829</v>
      </c>
      <c r="AB18" t="n">
        <v>8624.029097378985</v>
      </c>
      <c r="AC18" t="n">
        <v>7800.963864225668</v>
      </c>
      <c r="AD18" t="n">
        <v>6302990.081187828</v>
      </c>
      <c r="AE18" t="n">
        <v>8624029.097378986</v>
      </c>
      <c r="AF18" t="n">
        <v>6.867206267705686e-07</v>
      </c>
      <c r="AG18" t="n">
        <v>2.334166666666667</v>
      </c>
      <c r="AH18" t="n">
        <v>7800963.864225668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0.4471</v>
      </c>
      <c r="E19" t="n">
        <v>223.65</v>
      </c>
      <c r="F19" t="n">
        <v>218.73</v>
      </c>
      <c r="G19" t="n">
        <v>141.12</v>
      </c>
      <c r="H19" t="n">
        <v>1.93</v>
      </c>
      <c r="I19" t="n">
        <v>93</v>
      </c>
      <c r="J19" t="n">
        <v>165.62</v>
      </c>
      <c r="K19" t="n">
        <v>47.83</v>
      </c>
      <c r="L19" t="n">
        <v>18</v>
      </c>
      <c r="M19" t="n">
        <v>91</v>
      </c>
      <c r="N19" t="n">
        <v>29.8</v>
      </c>
      <c r="O19" t="n">
        <v>20660.89</v>
      </c>
      <c r="P19" t="n">
        <v>2308.56</v>
      </c>
      <c r="Q19" t="n">
        <v>3440.98</v>
      </c>
      <c r="R19" t="n">
        <v>450.09</v>
      </c>
      <c r="S19" t="n">
        <v>300.98</v>
      </c>
      <c r="T19" t="n">
        <v>70997.77</v>
      </c>
      <c r="U19" t="n">
        <v>0.67</v>
      </c>
      <c r="V19" t="n">
        <v>0.91</v>
      </c>
      <c r="W19" t="n">
        <v>56.98</v>
      </c>
      <c r="X19" t="n">
        <v>4.2</v>
      </c>
      <c r="Y19" t="n">
        <v>0.5</v>
      </c>
      <c r="Z19" t="n">
        <v>10</v>
      </c>
      <c r="AA19" t="n">
        <v>6255.143489941729</v>
      </c>
      <c r="AB19" t="n">
        <v>8558.56328039344</v>
      </c>
      <c r="AC19" t="n">
        <v>7741.746012931374</v>
      </c>
      <c r="AD19" t="n">
        <v>6255143.489941729</v>
      </c>
      <c r="AE19" t="n">
        <v>8558563.28039344</v>
      </c>
      <c r="AF19" t="n">
        <v>6.879515846496107e-07</v>
      </c>
      <c r="AG19" t="n">
        <v>2.3296875</v>
      </c>
      <c r="AH19" t="n">
        <v>7741746.012931374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0.4479</v>
      </c>
      <c r="E20" t="n">
        <v>223.28</v>
      </c>
      <c r="F20" t="n">
        <v>218.51</v>
      </c>
      <c r="G20" t="n">
        <v>148.98</v>
      </c>
      <c r="H20" t="n">
        <v>2.02</v>
      </c>
      <c r="I20" t="n">
        <v>88</v>
      </c>
      <c r="J20" t="n">
        <v>167.07</v>
      </c>
      <c r="K20" t="n">
        <v>47.83</v>
      </c>
      <c r="L20" t="n">
        <v>19</v>
      </c>
      <c r="M20" t="n">
        <v>86</v>
      </c>
      <c r="N20" t="n">
        <v>30.24</v>
      </c>
      <c r="O20" t="n">
        <v>20838.81</v>
      </c>
      <c r="P20" t="n">
        <v>2296.84</v>
      </c>
      <c r="Q20" t="n">
        <v>3440.97</v>
      </c>
      <c r="R20" t="n">
        <v>442.53</v>
      </c>
      <c r="S20" t="n">
        <v>300.98</v>
      </c>
      <c r="T20" t="n">
        <v>67243.14</v>
      </c>
      <c r="U20" t="n">
        <v>0.68</v>
      </c>
      <c r="V20" t="n">
        <v>0.91</v>
      </c>
      <c r="W20" t="n">
        <v>56.97</v>
      </c>
      <c r="X20" t="n">
        <v>3.98</v>
      </c>
      <c r="Y20" t="n">
        <v>0.5</v>
      </c>
      <c r="Z20" t="n">
        <v>10</v>
      </c>
      <c r="AA20" t="n">
        <v>6219.433663618016</v>
      </c>
      <c r="AB20" t="n">
        <v>8509.703520610981</v>
      </c>
      <c r="AC20" t="n">
        <v>7697.549360047452</v>
      </c>
      <c r="AD20" t="n">
        <v>6219433.663618016</v>
      </c>
      <c r="AE20" t="n">
        <v>8509703.520610981</v>
      </c>
      <c r="AF20" t="n">
        <v>6.891825425286527e-07</v>
      </c>
      <c r="AG20" t="n">
        <v>2.325833333333333</v>
      </c>
      <c r="AH20" t="n">
        <v>7697549.360047452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0.4487</v>
      </c>
      <c r="E21" t="n">
        <v>222.88</v>
      </c>
      <c r="F21" t="n">
        <v>218.25</v>
      </c>
      <c r="G21" t="n">
        <v>157.77</v>
      </c>
      <c r="H21" t="n">
        <v>2.1</v>
      </c>
      <c r="I21" t="n">
        <v>83</v>
      </c>
      <c r="J21" t="n">
        <v>168.51</v>
      </c>
      <c r="K21" t="n">
        <v>47.83</v>
      </c>
      <c r="L21" t="n">
        <v>20</v>
      </c>
      <c r="M21" t="n">
        <v>81</v>
      </c>
      <c r="N21" t="n">
        <v>30.69</v>
      </c>
      <c r="O21" t="n">
        <v>21017.33</v>
      </c>
      <c r="P21" t="n">
        <v>2280.53</v>
      </c>
      <c r="Q21" t="n">
        <v>3440.94</v>
      </c>
      <c r="R21" t="n">
        <v>434.12</v>
      </c>
      <c r="S21" t="n">
        <v>300.98</v>
      </c>
      <c r="T21" t="n">
        <v>63061.14</v>
      </c>
      <c r="U21" t="n">
        <v>0.6899999999999999</v>
      </c>
      <c r="V21" t="n">
        <v>0.92</v>
      </c>
      <c r="W21" t="n">
        <v>56.96</v>
      </c>
      <c r="X21" t="n">
        <v>3.73</v>
      </c>
      <c r="Y21" t="n">
        <v>0.5</v>
      </c>
      <c r="Z21" t="n">
        <v>10</v>
      </c>
      <c r="AA21" t="n">
        <v>6174.624189382295</v>
      </c>
      <c r="AB21" t="n">
        <v>8448.393221107181</v>
      </c>
      <c r="AC21" t="n">
        <v>7642.09042947875</v>
      </c>
      <c r="AD21" t="n">
        <v>6174624.189382295</v>
      </c>
      <c r="AE21" t="n">
        <v>8448393.221107181</v>
      </c>
      <c r="AF21" t="n">
        <v>6.904135004076948e-07</v>
      </c>
      <c r="AG21" t="n">
        <v>2.321666666666667</v>
      </c>
      <c r="AH21" t="n">
        <v>7642090.42947875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0.4493</v>
      </c>
      <c r="E22" t="n">
        <v>222.59</v>
      </c>
      <c r="F22" t="n">
        <v>218.08</v>
      </c>
      <c r="G22" t="n">
        <v>165.63</v>
      </c>
      <c r="H22" t="n">
        <v>2.19</v>
      </c>
      <c r="I22" t="n">
        <v>79</v>
      </c>
      <c r="J22" t="n">
        <v>169.97</v>
      </c>
      <c r="K22" t="n">
        <v>47.83</v>
      </c>
      <c r="L22" t="n">
        <v>21</v>
      </c>
      <c r="M22" t="n">
        <v>77</v>
      </c>
      <c r="N22" t="n">
        <v>31.14</v>
      </c>
      <c r="O22" t="n">
        <v>21196.47</v>
      </c>
      <c r="P22" t="n">
        <v>2263.53</v>
      </c>
      <c r="Q22" t="n">
        <v>3440.97</v>
      </c>
      <c r="R22" t="n">
        <v>428.22</v>
      </c>
      <c r="S22" t="n">
        <v>300.98</v>
      </c>
      <c r="T22" t="n">
        <v>60131.44</v>
      </c>
      <c r="U22" t="n">
        <v>0.7</v>
      </c>
      <c r="V22" t="n">
        <v>0.92</v>
      </c>
      <c r="W22" t="n">
        <v>56.95</v>
      </c>
      <c r="X22" t="n">
        <v>3.55</v>
      </c>
      <c r="Y22" t="n">
        <v>0.5</v>
      </c>
      <c r="Z22" t="n">
        <v>10</v>
      </c>
      <c r="AA22" t="n">
        <v>6132.082116211965</v>
      </c>
      <c r="AB22" t="n">
        <v>8390.185279771722</v>
      </c>
      <c r="AC22" t="n">
        <v>7589.437772368992</v>
      </c>
      <c r="AD22" t="n">
        <v>6132082.116211965</v>
      </c>
      <c r="AE22" t="n">
        <v>8390185.279771723</v>
      </c>
      <c r="AF22" t="n">
        <v>6.913367188169762e-07</v>
      </c>
      <c r="AG22" t="n">
        <v>2.318645833333334</v>
      </c>
      <c r="AH22" t="n">
        <v>7589437.772368993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0.4498</v>
      </c>
      <c r="E23" t="n">
        <v>222.31</v>
      </c>
      <c r="F23" t="n">
        <v>217.92</v>
      </c>
      <c r="G23" t="n">
        <v>174.33</v>
      </c>
      <c r="H23" t="n">
        <v>2.28</v>
      </c>
      <c r="I23" t="n">
        <v>75</v>
      </c>
      <c r="J23" t="n">
        <v>171.42</v>
      </c>
      <c r="K23" t="n">
        <v>47.83</v>
      </c>
      <c r="L23" t="n">
        <v>22</v>
      </c>
      <c r="M23" t="n">
        <v>73</v>
      </c>
      <c r="N23" t="n">
        <v>31.6</v>
      </c>
      <c r="O23" t="n">
        <v>21376.23</v>
      </c>
      <c r="P23" t="n">
        <v>2249.45</v>
      </c>
      <c r="Q23" t="n">
        <v>3440.96</v>
      </c>
      <c r="R23" t="n">
        <v>423.03</v>
      </c>
      <c r="S23" t="n">
        <v>300.98</v>
      </c>
      <c r="T23" t="n">
        <v>57555.72</v>
      </c>
      <c r="U23" t="n">
        <v>0.71</v>
      </c>
      <c r="V23" t="n">
        <v>0.92</v>
      </c>
      <c r="W23" t="n">
        <v>56.94</v>
      </c>
      <c r="X23" t="n">
        <v>3.39</v>
      </c>
      <c r="Y23" t="n">
        <v>0.5</v>
      </c>
      <c r="Z23" t="n">
        <v>10</v>
      </c>
      <c r="AA23" t="n">
        <v>6096.737835288391</v>
      </c>
      <c r="AB23" t="n">
        <v>8341.825675332459</v>
      </c>
      <c r="AC23" t="n">
        <v>7545.69354070428</v>
      </c>
      <c r="AD23" t="n">
        <v>6096737.835288391</v>
      </c>
      <c r="AE23" t="n">
        <v>8341825.675332458</v>
      </c>
      <c r="AF23" t="n">
        <v>6.921060674913776e-07</v>
      </c>
      <c r="AG23" t="n">
        <v>2.315729166666667</v>
      </c>
      <c r="AH23" t="n">
        <v>7545693.54070428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0.4504</v>
      </c>
      <c r="E24" t="n">
        <v>222.02</v>
      </c>
      <c r="F24" t="n">
        <v>217.74</v>
      </c>
      <c r="G24" t="n">
        <v>184.01</v>
      </c>
      <c r="H24" t="n">
        <v>2.36</v>
      </c>
      <c r="I24" t="n">
        <v>71</v>
      </c>
      <c r="J24" t="n">
        <v>172.89</v>
      </c>
      <c r="K24" t="n">
        <v>47.83</v>
      </c>
      <c r="L24" t="n">
        <v>23</v>
      </c>
      <c r="M24" t="n">
        <v>69</v>
      </c>
      <c r="N24" t="n">
        <v>32.06</v>
      </c>
      <c r="O24" t="n">
        <v>21556.61</v>
      </c>
      <c r="P24" t="n">
        <v>2233.41</v>
      </c>
      <c r="Q24" t="n">
        <v>3440.94</v>
      </c>
      <c r="R24" t="n">
        <v>416.85</v>
      </c>
      <c r="S24" t="n">
        <v>300.98</v>
      </c>
      <c r="T24" t="n">
        <v>54489.02</v>
      </c>
      <c r="U24" t="n">
        <v>0.72</v>
      </c>
      <c r="V24" t="n">
        <v>0.92</v>
      </c>
      <c r="W24" t="n">
        <v>56.95</v>
      </c>
      <c r="X24" t="n">
        <v>3.22</v>
      </c>
      <c r="Y24" t="n">
        <v>0.5</v>
      </c>
      <c r="Z24" t="n">
        <v>10</v>
      </c>
      <c r="AA24" t="n">
        <v>6056.179783602703</v>
      </c>
      <c r="AB24" t="n">
        <v>8286.33235972114</v>
      </c>
      <c r="AC24" t="n">
        <v>7495.496429249553</v>
      </c>
      <c r="AD24" t="n">
        <v>6056179.783602702</v>
      </c>
      <c r="AE24" t="n">
        <v>8286332.35972114</v>
      </c>
      <c r="AF24" t="n">
        <v>6.930292859006591e-07</v>
      </c>
      <c r="AG24" t="n">
        <v>2.312708333333334</v>
      </c>
      <c r="AH24" t="n">
        <v>7495496.429249553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0.4509</v>
      </c>
      <c r="E25" t="n">
        <v>221.78</v>
      </c>
      <c r="F25" t="n">
        <v>217.59</v>
      </c>
      <c r="G25" t="n">
        <v>191.99</v>
      </c>
      <c r="H25" t="n">
        <v>2.44</v>
      </c>
      <c r="I25" t="n">
        <v>68</v>
      </c>
      <c r="J25" t="n">
        <v>174.35</v>
      </c>
      <c r="K25" t="n">
        <v>47.83</v>
      </c>
      <c r="L25" t="n">
        <v>24</v>
      </c>
      <c r="M25" t="n">
        <v>66</v>
      </c>
      <c r="N25" t="n">
        <v>32.53</v>
      </c>
      <c r="O25" t="n">
        <v>21737.62</v>
      </c>
      <c r="P25" t="n">
        <v>2219.72</v>
      </c>
      <c r="Q25" t="n">
        <v>3440.96</v>
      </c>
      <c r="R25" t="n">
        <v>411.74</v>
      </c>
      <c r="S25" t="n">
        <v>300.98</v>
      </c>
      <c r="T25" t="n">
        <v>51945.98</v>
      </c>
      <c r="U25" t="n">
        <v>0.73</v>
      </c>
      <c r="V25" t="n">
        <v>0.92</v>
      </c>
      <c r="W25" t="n">
        <v>56.94</v>
      </c>
      <c r="X25" t="n">
        <v>3.06</v>
      </c>
      <c r="Y25" t="n">
        <v>0.5</v>
      </c>
      <c r="Z25" t="n">
        <v>10</v>
      </c>
      <c r="AA25" t="n">
        <v>6021.83951721754</v>
      </c>
      <c r="AB25" t="n">
        <v>8239.346492267325</v>
      </c>
      <c r="AC25" t="n">
        <v>7452.994827040453</v>
      </c>
      <c r="AD25" t="n">
        <v>6021839.517217539</v>
      </c>
      <c r="AE25" t="n">
        <v>8239346.492267326</v>
      </c>
      <c r="AF25" t="n">
        <v>6.937986345750604e-07</v>
      </c>
      <c r="AG25" t="n">
        <v>2.310208333333333</v>
      </c>
      <c r="AH25" t="n">
        <v>7452994.827040453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0.4514</v>
      </c>
      <c r="E26" t="n">
        <v>221.52</v>
      </c>
      <c r="F26" t="n">
        <v>217.42</v>
      </c>
      <c r="G26" t="n">
        <v>200.69</v>
      </c>
      <c r="H26" t="n">
        <v>2.52</v>
      </c>
      <c r="I26" t="n">
        <v>65</v>
      </c>
      <c r="J26" t="n">
        <v>175.83</v>
      </c>
      <c r="K26" t="n">
        <v>47.83</v>
      </c>
      <c r="L26" t="n">
        <v>25</v>
      </c>
      <c r="M26" t="n">
        <v>63</v>
      </c>
      <c r="N26" t="n">
        <v>33</v>
      </c>
      <c r="O26" t="n">
        <v>21919.27</v>
      </c>
      <c r="P26" t="n">
        <v>2203.37</v>
      </c>
      <c r="Q26" t="n">
        <v>3440.95</v>
      </c>
      <c r="R26" t="n">
        <v>405.74</v>
      </c>
      <c r="S26" t="n">
        <v>300.98</v>
      </c>
      <c r="T26" t="n">
        <v>48960.83</v>
      </c>
      <c r="U26" t="n">
        <v>0.74</v>
      </c>
      <c r="V26" t="n">
        <v>0.92</v>
      </c>
      <c r="W26" t="n">
        <v>56.93</v>
      </c>
      <c r="X26" t="n">
        <v>2.89</v>
      </c>
      <c r="Y26" t="n">
        <v>0.5</v>
      </c>
      <c r="Z26" t="n">
        <v>10</v>
      </c>
      <c r="AA26" t="n">
        <v>5982.285228338828</v>
      </c>
      <c r="AB26" t="n">
        <v>8185.226569211401</v>
      </c>
      <c r="AC26" t="n">
        <v>7404.040033483197</v>
      </c>
      <c r="AD26" t="n">
        <v>5982285.228338828</v>
      </c>
      <c r="AE26" t="n">
        <v>8185226.569211401</v>
      </c>
      <c r="AF26" t="n">
        <v>6.945679832494617e-07</v>
      </c>
      <c r="AG26" t="n">
        <v>2.3075</v>
      </c>
      <c r="AH26" t="n">
        <v>7404040.033483197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0.4518</v>
      </c>
      <c r="E27" t="n">
        <v>221.33</v>
      </c>
      <c r="F27" t="n">
        <v>217.31</v>
      </c>
      <c r="G27" t="n">
        <v>210.3</v>
      </c>
      <c r="H27" t="n">
        <v>2.6</v>
      </c>
      <c r="I27" t="n">
        <v>62</v>
      </c>
      <c r="J27" t="n">
        <v>177.3</v>
      </c>
      <c r="K27" t="n">
        <v>47.83</v>
      </c>
      <c r="L27" t="n">
        <v>26</v>
      </c>
      <c r="M27" t="n">
        <v>60</v>
      </c>
      <c r="N27" t="n">
        <v>33.48</v>
      </c>
      <c r="O27" t="n">
        <v>22101.56</v>
      </c>
      <c r="P27" t="n">
        <v>2191.47</v>
      </c>
      <c r="Q27" t="n">
        <v>3440.94</v>
      </c>
      <c r="R27" t="n">
        <v>402.41</v>
      </c>
      <c r="S27" t="n">
        <v>300.98</v>
      </c>
      <c r="T27" t="n">
        <v>47314.54</v>
      </c>
      <c r="U27" t="n">
        <v>0.75</v>
      </c>
      <c r="V27" t="n">
        <v>0.92</v>
      </c>
      <c r="W27" t="n">
        <v>56.92</v>
      </c>
      <c r="X27" t="n">
        <v>2.79</v>
      </c>
      <c r="Y27" t="n">
        <v>0.5</v>
      </c>
      <c r="Z27" t="n">
        <v>10</v>
      </c>
      <c r="AA27" t="n">
        <v>5953.185419768803</v>
      </c>
      <c r="AB27" t="n">
        <v>8145.410927332944</v>
      </c>
      <c r="AC27" t="n">
        <v>7368.024340584017</v>
      </c>
      <c r="AD27" t="n">
        <v>5953185.419768803</v>
      </c>
      <c r="AE27" t="n">
        <v>8145410.927332944</v>
      </c>
      <c r="AF27" t="n">
        <v>6.951834621889825e-07</v>
      </c>
      <c r="AG27" t="n">
        <v>2.305520833333333</v>
      </c>
      <c r="AH27" t="n">
        <v>7368024.340584017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0.4523</v>
      </c>
      <c r="E28" t="n">
        <v>221.08</v>
      </c>
      <c r="F28" t="n">
        <v>217.15</v>
      </c>
      <c r="G28" t="n">
        <v>220.83</v>
      </c>
      <c r="H28" t="n">
        <v>2.68</v>
      </c>
      <c r="I28" t="n">
        <v>59</v>
      </c>
      <c r="J28" t="n">
        <v>178.79</v>
      </c>
      <c r="K28" t="n">
        <v>47.83</v>
      </c>
      <c r="L28" t="n">
        <v>27</v>
      </c>
      <c r="M28" t="n">
        <v>57</v>
      </c>
      <c r="N28" t="n">
        <v>33.96</v>
      </c>
      <c r="O28" t="n">
        <v>22284.51</v>
      </c>
      <c r="P28" t="n">
        <v>2176.08</v>
      </c>
      <c r="Q28" t="n">
        <v>3440.87</v>
      </c>
      <c r="R28" t="n">
        <v>396.98</v>
      </c>
      <c r="S28" t="n">
        <v>300.98</v>
      </c>
      <c r="T28" t="n">
        <v>44615.01</v>
      </c>
      <c r="U28" t="n">
        <v>0.76</v>
      </c>
      <c r="V28" t="n">
        <v>0.92</v>
      </c>
      <c r="W28" t="n">
        <v>56.92</v>
      </c>
      <c r="X28" t="n">
        <v>2.62</v>
      </c>
      <c r="Y28" t="n">
        <v>0.5</v>
      </c>
      <c r="Z28" t="n">
        <v>10</v>
      </c>
      <c r="AA28" t="n">
        <v>5915.71320085856</v>
      </c>
      <c r="AB28" t="n">
        <v>8094.139784262319</v>
      </c>
      <c r="AC28" t="n">
        <v>7321.646443448554</v>
      </c>
      <c r="AD28" t="n">
        <v>5915713.200858559</v>
      </c>
      <c r="AE28" t="n">
        <v>8094139.784262319</v>
      </c>
      <c r="AF28" t="n">
        <v>6.959528108633839e-07</v>
      </c>
      <c r="AG28" t="n">
        <v>2.302916666666667</v>
      </c>
      <c r="AH28" t="n">
        <v>7321646.443448554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0.4526</v>
      </c>
      <c r="E29" t="n">
        <v>220.95</v>
      </c>
      <c r="F29" t="n">
        <v>217.07</v>
      </c>
      <c r="G29" t="n">
        <v>228.5</v>
      </c>
      <c r="H29" t="n">
        <v>2.75</v>
      </c>
      <c r="I29" t="n">
        <v>57</v>
      </c>
      <c r="J29" t="n">
        <v>180.28</v>
      </c>
      <c r="K29" t="n">
        <v>47.83</v>
      </c>
      <c r="L29" t="n">
        <v>28</v>
      </c>
      <c r="M29" t="n">
        <v>55</v>
      </c>
      <c r="N29" t="n">
        <v>34.45</v>
      </c>
      <c r="O29" t="n">
        <v>22468.11</v>
      </c>
      <c r="P29" t="n">
        <v>2162.74</v>
      </c>
      <c r="Q29" t="n">
        <v>3440.95</v>
      </c>
      <c r="R29" t="n">
        <v>394.28</v>
      </c>
      <c r="S29" t="n">
        <v>300.98</v>
      </c>
      <c r="T29" t="n">
        <v>43273.12</v>
      </c>
      <c r="U29" t="n">
        <v>0.76</v>
      </c>
      <c r="V29" t="n">
        <v>0.92</v>
      </c>
      <c r="W29" t="n">
        <v>56.92</v>
      </c>
      <c r="X29" t="n">
        <v>2.55</v>
      </c>
      <c r="Y29" t="n">
        <v>0.5</v>
      </c>
      <c r="Z29" t="n">
        <v>10</v>
      </c>
      <c r="AA29" t="n">
        <v>5885.497576222693</v>
      </c>
      <c r="AB29" t="n">
        <v>8052.797433616249</v>
      </c>
      <c r="AC29" t="n">
        <v>7284.249748723791</v>
      </c>
      <c r="AD29" t="n">
        <v>5885497.576222694</v>
      </c>
      <c r="AE29" t="n">
        <v>8052797.433616249</v>
      </c>
      <c r="AF29" t="n">
        <v>6.964144200680246e-07</v>
      </c>
      <c r="AG29" t="n">
        <v>2.3015625</v>
      </c>
      <c r="AH29" t="n">
        <v>7284249.748723791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0.4531</v>
      </c>
      <c r="E30" t="n">
        <v>220.72</v>
      </c>
      <c r="F30" t="n">
        <v>216.93</v>
      </c>
      <c r="G30" t="n">
        <v>241.03</v>
      </c>
      <c r="H30" t="n">
        <v>2.83</v>
      </c>
      <c r="I30" t="n">
        <v>54</v>
      </c>
      <c r="J30" t="n">
        <v>181.77</v>
      </c>
      <c r="K30" t="n">
        <v>47.83</v>
      </c>
      <c r="L30" t="n">
        <v>29</v>
      </c>
      <c r="M30" t="n">
        <v>50</v>
      </c>
      <c r="N30" t="n">
        <v>34.94</v>
      </c>
      <c r="O30" t="n">
        <v>22652.51</v>
      </c>
      <c r="P30" t="n">
        <v>2144.81</v>
      </c>
      <c r="Q30" t="n">
        <v>3440.93</v>
      </c>
      <c r="R30" t="n">
        <v>389.3</v>
      </c>
      <c r="S30" t="n">
        <v>300.98</v>
      </c>
      <c r="T30" t="n">
        <v>40798.18</v>
      </c>
      <c r="U30" t="n">
        <v>0.77</v>
      </c>
      <c r="V30" t="n">
        <v>0.92</v>
      </c>
      <c r="W30" t="n">
        <v>56.92</v>
      </c>
      <c r="X30" t="n">
        <v>2.4</v>
      </c>
      <c r="Y30" t="n">
        <v>0.5</v>
      </c>
      <c r="Z30" t="n">
        <v>10</v>
      </c>
      <c r="AA30" t="n">
        <v>5843.44368594074</v>
      </c>
      <c r="AB30" t="n">
        <v>7995.257445645776</v>
      </c>
      <c r="AC30" t="n">
        <v>7232.201296447342</v>
      </c>
      <c r="AD30" t="n">
        <v>5843443.68594074</v>
      </c>
      <c r="AE30" t="n">
        <v>7995257.445645776</v>
      </c>
      <c r="AF30" t="n">
        <v>6.971837687424259e-07</v>
      </c>
      <c r="AG30" t="n">
        <v>2.299166666666667</v>
      </c>
      <c r="AH30" t="n">
        <v>7232201.296447342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0.4532</v>
      </c>
      <c r="E31" t="n">
        <v>220.66</v>
      </c>
      <c r="F31" t="n">
        <v>216.9</v>
      </c>
      <c r="G31" t="n">
        <v>245.55</v>
      </c>
      <c r="H31" t="n">
        <v>2.9</v>
      </c>
      <c r="I31" t="n">
        <v>53</v>
      </c>
      <c r="J31" t="n">
        <v>183.27</v>
      </c>
      <c r="K31" t="n">
        <v>47.83</v>
      </c>
      <c r="L31" t="n">
        <v>30</v>
      </c>
      <c r="M31" t="n">
        <v>40</v>
      </c>
      <c r="N31" t="n">
        <v>35.44</v>
      </c>
      <c r="O31" t="n">
        <v>22837.46</v>
      </c>
      <c r="P31" t="n">
        <v>2137.44</v>
      </c>
      <c r="Q31" t="n">
        <v>3440.93</v>
      </c>
      <c r="R31" t="n">
        <v>388.2</v>
      </c>
      <c r="S31" t="n">
        <v>300.98</v>
      </c>
      <c r="T31" t="n">
        <v>40250.37</v>
      </c>
      <c r="U31" t="n">
        <v>0.78</v>
      </c>
      <c r="V31" t="n">
        <v>0.92</v>
      </c>
      <c r="W31" t="n">
        <v>56.92</v>
      </c>
      <c r="X31" t="n">
        <v>2.37</v>
      </c>
      <c r="Y31" t="n">
        <v>0.5</v>
      </c>
      <c r="Z31" t="n">
        <v>10</v>
      </c>
      <c r="AA31" t="n">
        <v>5827.757802066187</v>
      </c>
      <c r="AB31" t="n">
        <v>7973.795327316253</v>
      </c>
      <c r="AC31" t="n">
        <v>7212.787492568918</v>
      </c>
      <c r="AD31" t="n">
        <v>5827757.802066186</v>
      </c>
      <c r="AE31" t="n">
        <v>7973795.327316253</v>
      </c>
      <c r="AF31" t="n">
        <v>6.973376384773062e-07</v>
      </c>
      <c r="AG31" t="n">
        <v>2.298541666666666</v>
      </c>
      <c r="AH31" t="n">
        <v>7212787.492568918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0.4534</v>
      </c>
      <c r="E32" t="n">
        <v>220.54</v>
      </c>
      <c r="F32" t="n">
        <v>216.84</v>
      </c>
      <c r="G32" t="n">
        <v>255.1</v>
      </c>
      <c r="H32" t="n">
        <v>2.98</v>
      </c>
      <c r="I32" t="n">
        <v>51</v>
      </c>
      <c r="J32" t="n">
        <v>184.78</v>
      </c>
      <c r="K32" t="n">
        <v>47.83</v>
      </c>
      <c r="L32" t="n">
        <v>31</v>
      </c>
      <c r="M32" t="n">
        <v>17</v>
      </c>
      <c r="N32" t="n">
        <v>35.95</v>
      </c>
      <c r="O32" t="n">
        <v>23023.09</v>
      </c>
      <c r="P32" t="n">
        <v>2127.16</v>
      </c>
      <c r="Q32" t="n">
        <v>3440.99</v>
      </c>
      <c r="R32" t="n">
        <v>384.83</v>
      </c>
      <c r="S32" t="n">
        <v>300.98</v>
      </c>
      <c r="T32" t="n">
        <v>38579.69</v>
      </c>
      <c r="U32" t="n">
        <v>0.78</v>
      </c>
      <c r="V32" t="n">
        <v>0.92</v>
      </c>
      <c r="W32" t="n">
        <v>56.95</v>
      </c>
      <c r="X32" t="n">
        <v>2.31</v>
      </c>
      <c r="Y32" t="n">
        <v>0.5</v>
      </c>
      <c r="Z32" t="n">
        <v>10</v>
      </c>
      <c r="AA32" t="n">
        <v>5804.971813115939</v>
      </c>
      <c r="AB32" t="n">
        <v>7942.618531987636</v>
      </c>
      <c r="AC32" t="n">
        <v>7184.58616682956</v>
      </c>
      <c r="AD32" t="n">
        <v>5804971.813115939</v>
      </c>
      <c r="AE32" t="n">
        <v>7942618.531987635</v>
      </c>
      <c r="AF32" t="n">
        <v>6.976453779470667e-07</v>
      </c>
      <c r="AG32" t="n">
        <v>2.297291666666667</v>
      </c>
      <c r="AH32" t="n">
        <v>7184586.16682956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0.4534</v>
      </c>
      <c r="E33" t="n">
        <v>220.56</v>
      </c>
      <c r="F33" t="n">
        <v>216.85</v>
      </c>
      <c r="G33" t="n">
        <v>255.12</v>
      </c>
      <c r="H33" t="n">
        <v>3.05</v>
      </c>
      <c r="I33" t="n">
        <v>51</v>
      </c>
      <c r="J33" t="n">
        <v>186.29</v>
      </c>
      <c r="K33" t="n">
        <v>47.83</v>
      </c>
      <c r="L33" t="n">
        <v>32</v>
      </c>
      <c r="M33" t="n">
        <v>8</v>
      </c>
      <c r="N33" t="n">
        <v>36.46</v>
      </c>
      <c r="O33" t="n">
        <v>23209.42</v>
      </c>
      <c r="P33" t="n">
        <v>2140.23</v>
      </c>
      <c r="Q33" t="n">
        <v>3440.97</v>
      </c>
      <c r="R33" t="n">
        <v>385.27</v>
      </c>
      <c r="S33" t="n">
        <v>300.98</v>
      </c>
      <c r="T33" t="n">
        <v>38799.52</v>
      </c>
      <c r="U33" t="n">
        <v>0.78</v>
      </c>
      <c r="V33" t="n">
        <v>0.92</v>
      </c>
      <c r="W33" t="n">
        <v>56.96</v>
      </c>
      <c r="X33" t="n">
        <v>2.33</v>
      </c>
      <c r="Y33" t="n">
        <v>0.5</v>
      </c>
      <c r="Z33" t="n">
        <v>10</v>
      </c>
      <c r="AA33" t="n">
        <v>5830.151081054844</v>
      </c>
      <c r="AB33" t="n">
        <v>7977.069917212551</v>
      </c>
      <c r="AC33" t="n">
        <v>7215.749560201431</v>
      </c>
      <c r="AD33" t="n">
        <v>5830151.081054844</v>
      </c>
      <c r="AE33" t="n">
        <v>7977069.917212551</v>
      </c>
      <c r="AF33" t="n">
        <v>6.976453779470667e-07</v>
      </c>
      <c r="AG33" t="n">
        <v>2.2975</v>
      </c>
      <c r="AH33" t="n">
        <v>7215749.560201431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216.87</v>
      </c>
      <c r="G34" t="n">
        <v>255.14</v>
      </c>
      <c r="H34" t="n">
        <v>3.12</v>
      </c>
      <c r="I34" t="n">
        <v>51</v>
      </c>
      <c r="J34" t="n">
        <v>187.8</v>
      </c>
      <c r="K34" t="n">
        <v>47.83</v>
      </c>
      <c r="L34" t="n">
        <v>33</v>
      </c>
      <c r="M34" t="n">
        <v>1</v>
      </c>
      <c r="N34" t="n">
        <v>36.98</v>
      </c>
      <c r="O34" t="n">
        <v>23396.44</v>
      </c>
      <c r="P34" t="n">
        <v>2153.16</v>
      </c>
      <c r="Q34" t="n">
        <v>3441.07</v>
      </c>
      <c r="R34" t="n">
        <v>384.9</v>
      </c>
      <c r="S34" t="n">
        <v>300.98</v>
      </c>
      <c r="T34" t="n">
        <v>38610.5</v>
      </c>
      <c r="U34" t="n">
        <v>0.78</v>
      </c>
      <c r="V34" t="n">
        <v>0.92</v>
      </c>
      <c r="W34" t="n">
        <v>56.98</v>
      </c>
      <c r="X34" t="n">
        <v>2.34</v>
      </c>
      <c r="Y34" t="n">
        <v>0.5</v>
      </c>
      <c r="Z34" t="n">
        <v>10</v>
      </c>
      <c r="AA34" t="n">
        <v>5855.140135826197</v>
      </c>
      <c r="AB34" t="n">
        <v>8011.261044390008</v>
      </c>
      <c r="AC34" t="n">
        <v>7246.677534188618</v>
      </c>
      <c r="AD34" t="n">
        <v>5855140.135826197</v>
      </c>
      <c r="AE34" t="n">
        <v>8011261.044390009</v>
      </c>
      <c r="AF34" t="n">
        <v>6.976453779470667e-07</v>
      </c>
      <c r="AG34" t="n">
        <v>2.297604166666666</v>
      </c>
      <c r="AH34" t="n">
        <v>7246677.534188618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0.4534</v>
      </c>
      <c r="E35" t="n">
        <v>220.57</v>
      </c>
      <c r="F35" t="n">
        <v>216.87</v>
      </c>
      <c r="G35" t="n">
        <v>255.14</v>
      </c>
      <c r="H35" t="n">
        <v>3.19</v>
      </c>
      <c r="I35" t="n">
        <v>51</v>
      </c>
      <c r="J35" t="n">
        <v>189.33</v>
      </c>
      <c r="K35" t="n">
        <v>47.83</v>
      </c>
      <c r="L35" t="n">
        <v>34</v>
      </c>
      <c r="M35" t="n">
        <v>0</v>
      </c>
      <c r="N35" t="n">
        <v>37.5</v>
      </c>
      <c r="O35" t="n">
        <v>23584.16</v>
      </c>
      <c r="P35" t="n">
        <v>2168.08</v>
      </c>
      <c r="Q35" t="n">
        <v>3441.07</v>
      </c>
      <c r="R35" t="n">
        <v>384.89</v>
      </c>
      <c r="S35" t="n">
        <v>300.98</v>
      </c>
      <c r="T35" t="n">
        <v>38605.24</v>
      </c>
      <c r="U35" t="n">
        <v>0.78</v>
      </c>
      <c r="V35" t="n">
        <v>0.92</v>
      </c>
      <c r="W35" t="n">
        <v>56.98</v>
      </c>
      <c r="X35" t="n">
        <v>2.34</v>
      </c>
      <c r="Y35" t="n">
        <v>0.5</v>
      </c>
      <c r="Z35" t="n">
        <v>10</v>
      </c>
      <c r="AA35" t="n">
        <v>5883.792635806445</v>
      </c>
      <c r="AB35" t="n">
        <v>8050.464658922073</v>
      </c>
      <c r="AC35" t="n">
        <v>7282.139610772359</v>
      </c>
      <c r="AD35" t="n">
        <v>5883792.635806445</v>
      </c>
      <c r="AE35" t="n">
        <v>8050464.658922072</v>
      </c>
      <c r="AF35" t="n">
        <v>6.976453779470667e-07</v>
      </c>
      <c r="AG35" t="n">
        <v>2.297604166666666</v>
      </c>
      <c r="AH35" t="n">
        <v>7282139.610772359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0.1755</v>
      </c>
      <c r="E2" t="n">
        <v>569.75</v>
      </c>
      <c r="F2" t="n">
        <v>421.52</v>
      </c>
      <c r="G2" t="n">
        <v>6.17</v>
      </c>
      <c r="H2" t="n">
        <v>0.1</v>
      </c>
      <c r="I2" t="n">
        <v>4101</v>
      </c>
      <c r="J2" t="n">
        <v>176.73</v>
      </c>
      <c r="K2" t="n">
        <v>52.44</v>
      </c>
      <c r="L2" t="n">
        <v>1</v>
      </c>
      <c r="M2" t="n">
        <v>4099</v>
      </c>
      <c r="N2" t="n">
        <v>33.29</v>
      </c>
      <c r="O2" t="n">
        <v>22031.19</v>
      </c>
      <c r="P2" t="n">
        <v>5573.11</v>
      </c>
      <c r="Q2" t="n">
        <v>3446.36</v>
      </c>
      <c r="R2" t="n">
        <v>7343.03</v>
      </c>
      <c r="S2" t="n">
        <v>300.98</v>
      </c>
      <c r="T2" t="n">
        <v>3497426.37</v>
      </c>
      <c r="U2" t="n">
        <v>0.04</v>
      </c>
      <c r="V2" t="n">
        <v>0.47</v>
      </c>
      <c r="W2" t="n">
        <v>63.63</v>
      </c>
      <c r="X2" t="n">
        <v>206.78</v>
      </c>
      <c r="Y2" t="n">
        <v>0.5</v>
      </c>
      <c r="Z2" t="n">
        <v>10</v>
      </c>
      <c r="AA2" t="n">
        <v>37182.71745544553</v>
      </c>
      <c r="AB2" t="n">
        <v>50875.03440826535</v>
      </c>
      <c r="AC2" t="n">
        <v>46019.59252789761</v>
      </c>
      <c r="AD2" t="n">
        <v>37182717.45544554</v>
      </c>
      <c r="AE2" t="n">
        <v>50875034.40826534</v>
      </c>
      <c r="AF2" t="n">
        <v>2.602204714819205e-07</v>
      </c>
      <c r="AG2" t="n">
        <v>5.934895833333333</v>
      </c>
      <c r="AH2" t="n">
        <v>46019592.5278976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0.3061</v>
      </c>
      <c r="E3" t="n">
        <v>326.69</v>
      </c>
      <c r="F3" t="n">
        <v>277.09</v>
      </c>
      <c r="G3" t="n">
        <v>12.53</v>
      </c>
      <c r="H3" t="n">
        <v>0.2</v>
      </c>
      <c r="I3" t="n">
        <v>1327</v>
      </c>
      <c r="J3" t="n">
        <v>178.21</v>
      </c>
      <c r="K3" t="n">
        <v>52.44</v>
      </c>
      <c r="L3" t="n">
        <v>2</v>
      </c>
      <c r="M3" t="n">
        <v>1325</v>
      </c>
      <c r="N3" t="n">
        <v>33.77</v>
      </c>
      <c r="O3" t="n">
        <v>22213.89</v>
      </c>
      <c r="P3" t="n">
        <v>3662.85</v>
      </c>
      <c r="Q3" t="n">
        <v>3442.57</v>
      </c>
      <c r="R3" t="n">
        <v>2426.18</v>
      </c>
      <c r="S3" t="n">
        <v>300.98</v>
      </c>
      <c r="T3" t="n">
        <v>1052872.54</v>
      </c>
      <c r="U3" t="n">
        <v>0.12</v>
      </c>
      <c r="V3" t="n">
        <v>0.72</v>
      </c>
      <c r="W3" t="n">
        <v>59.02</v>
      </c>
      <c r="X3" t="n">
        <v>62.5</v>
      </c>
      <c r="Y3" t="n">
        <v>0.5</v>
      </c>
      <c r="Z3" t="n">
        <v>10</v>
      </c>
      <c r="AA3" t="n">
        <v>14016.38643822572</v>
      </c>
      <c r="AB3" t="n">
        <v>19177.83828410957</v>
      </c>
      <c r="AC3" t="n">
        <v>17347.53231453851</v>
      </c>
      <c r="AD3" t="n">
        <v>14016386.43822572</v>
      </c>
      <c r="AE3" t="n">
        <v>19177838.28410957</v>
      </c>
      <c r="AF3" t="n">
        <v>4.538660189208881e-07</v>
      </c>
      <c r="AG3" t="n">
        <v>3.403020833333333</v>
      </c>
      <c r="AH3" t="n">
        <v>17347532.31453851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0.354</v>
      </c>
      <c r="E4" t="n">
        <v>282.46</v>
      </c>
      <c r="F4" t="n">
        <v>251.63</v>
      </c>
      <c r="G4" t="n">
        <v>18.9</v>
      </c>
      <c r="H4" t="n">
        <v>0.3</v>
      </c>
      <c r="I4" t="n">
        <v>799</v>
      </c>
      <c r="J4" t="n">
        <v>179.7</v>
      </c>
      <c r="K4" t="n">
        <v>52.44</v>
      </c>
      <c r="L4" t="n">
        <v>3</v>
      </c>
      <c r="M4" t="n">
        <v>797</v>
      </c>
      <c r="N4" t="n">
        <v>34.26</v>
      </c>
      <c r="O4" t="n">
        <v>22397.24</v>
      </c>
      <c r="P4" t="n">
        <v>3319.67</v>
      </c>
      <c r="Q4" t="n">
        <v>3441.73</v>
      </c>
      <c r="R4" t="n">
        <v>1563.18</v>
      </c>
      <c r="S4" t="n">
        <v>300.98</v>
      </c>
      <c r="T4" t="n">
        <v>624013.9300000001</v>
      </c>
      <c r="U4" t="n">
        <v>0.19</v>
      </c>
      <c r="V4" t="n">
        <v>0.79</v>
      </c>
      <c r="W4" t="n">
        <v>58.15</v>
      </c>
      <c r="X4" t="n">
        <v>37.07</v>
      </c>
      <c r="Y4" t="n">
        <v>0.5</v>
      </c>
      <c r="Z4" t="n">
        <v>10</v>
      </c>
      <c r="AA4" t="n">
        <v>10991.09299863415</v>
      </c>
      <c r="AB4" t="n">
        <v>15038.49833353319</v>
      </c>
      <c r="AC4" t="n">
        <v>13603.24515924519</v>
      </c>
      <c r="AD4" t="n">
        <v>10991092.99863415</v>
      </c>
      <c r="AE4" t="n">
        <v>15038498.33353319</v>
      </c>
      <c r="AF4" t="n">
        <v>5.248891561515661e-07</v>
      </c>
      <c r="AG4" t="n">
        <v>2.942291666666666</v>
      </c>
      <c r="AH4" t="n">
        <v>13603245.15924519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0.3792</v>
      </c>
      <c r="E5" t="n">
        <v>263.71</v>
      </c>
      <c r="F5" t="n">
        <v>240.95</v>
      </c>
      <c r="G5" t="n">
        <v>25.27</v>
      </c>
      <c r="H5" t="n">
        <v>0.39</v>
      </c>
      <c r="I5" t="n">
        <v>572</v>
      </c>
      <c r="J5" t="n">
        <v>181.19</v>
      </c>
      <c r="K5" t="n">
        <v>52.44</v>
      </c>
      <c r="L5" t="n">
        <v>4</v>
      </c>
      <c r="M5" t="n">
        <v>570</v>
      </c>
      <c r="N5" t="n">
        <v>34.75</v>
      </c>
      <c r="O5" t="n">
        <v>22581.25</v>
      </c>
      <c r="P5" t="n">
        <v>3171.34</v>
      </c>
      <c r="Q5" t="n">
        <v>3441.6</v>
      </c>
      <c r="R5" t="n">
        <v>1201.28</v>
      </c>
      <c r="S5" t="n">
        <v>300.98</v>
      </c>
      <c r="T5" t="n">
        <v>444197.88</v>
      </c>
      <c r="U5" t="n">
        <v>0.25</v>
      </c>
      <c r="V5" t="n">
        <v>0.83</v>
      </c>
      <c r="W5" t="n">
        <v>57.78</v>
      </c>
      <c r="X5" t="n">
        <v>26.4</v>
      </c>
      <c r="Y5" t="n">
        <v>0.5</v>
      </c>
      <c r="Z5" t="n">
        <v>10</v>
      </c>
      <c r="AA5" t="n">
        <v>9808.643572464274</v>
      </c>
      <c r="AB5" t="n">
        <v>13420.61886266048</v>
      </c>
      <c r="AC5" t="n">
        <v>12139.77383436453</v>
      </c>
      <c r="AD5" t="n">
        <v>9808643.572464274</v>
      </c>
      <c r="AE5" t="n">
        <v>13420618.86266048</v>
      </c>
      <c r="AF5" t="n">
        <v>5.622541469284572e-07</v>
      </c>
      <c r="AG5" t="n">
        <v>2.746979166666666</v>
      </c>
      <c r="AH5" t="n">
        <v>12139773.83436453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0.3948</v>
      </c>
      <c r="E6" t="n">
        <v>253.26</v>
      </c>
      <c r="F6" t="n">
        <v>235.02</v>
      </c>
      <c r="G6" t="n">
        <v>31.69</v>
      </c>
      <c r="H6" t="n">
        <v>0.49</v>
      </c>
      <c r="I6" t="n">
        <v>445</v>
      </c>
      <c r="J6" t="n">
        <v>182.69</v>
      </c>
      <c r="K6" t="n">
        <v>52.44</v>
      </c>
      <c r="L6" t="n">
        <v>5</v>
      </c>
      <c r="M6" t="n">
        <v>443</v>
      </c>
      <c r="N6" t="n">
        <v>35.25</v>
      </c>
      <c r="O6" t="n">
        <v>22766.06</v>
      </c>
      <c r="P6" t="n">
        <v>3085.35</v>
      </c>
      <c r="Q6" t="n">
        <v>3441.42</v>
      </c>
      <c r="R6" t="n">
        <v>1000.09</v>
      </c>
      <c r="S6" t="n">
        <v>300.98</v>
      </c>
      <c r="T6" t="n">
        <v>344240.05</v>
      </c>
      <c r="U6" t="n">
        <v>0.3</v>
      </c>
      <c r="V6" t="n">
        <v>0.85</v>
      </c>
      <c r="W6" t="n">
        <v>57.58</v>
      </c>
      <c r="X6" t="n">
        <v>20.47</v>
      </c>
      <c r="Y6" t="n">
        <v>0.5</v>
      </c>
      <c r="Z6" t="n">
        <v>10</v>
      </c>
      <c r="AA6" t="n">
        <v>9171.998061167282</v>
      </c>
      <c r="AB6" t="n">
        <v>12549.53238728619</v>
      </c>
      <c r="AC6" t="n">
        <v>11351.82262962245</v>
      </c>
      <c r="AD6" t="n">
        <v>9171998.061167281</v>
      </c>
      <c r="AE6" t="n">
        <v>12549532.38728619</v>
      </c>
      <c r="AF6" t="n">
        <v>5.85384855504628e-07</v>
      </c>
      <c r="AG6" t="n">
        <v>2.638125</v>
      </c>
      <c r="AH6" t="n">
        <v>11351822.62962245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0.4055</v>
      </c>
      <c r="E7" t="n">
        <v>246.59</v>
      </c>
      <c r="F7" t="n">
        <v>231.23</v>
      </c>
      <c r="G7" t="n">
        <v>38.11</v>
      </c>
      <c r="H7" t="n">
        <v>0.58</v>
      </c>
      <c r="I7" t="n">
        <v>364</v>
      </c>
      <c r="J7" t="n">
        <v>184.19</v>
      </c>
      <c r="K7" t="n">
        <v>52.44</v>
      </c>
      <c r="L7" t="n">
        <v>6</v>
      </c>
      <c r="M7" t="n">
        <v>362</v>
      </c>
      <c r="N7" t="n">
        <v>35.75</v>
      </c>
      <c r="O7" t="n">
        <v>22951.43</v>
      </c>
      <c r="P7" t="n">
        <v>3027.91</v>
      </c>
      <c r="Q7" t="n">
        <v>3441.3</v>
      </c>
      <c r="R7" t="n">
        <v>872.92</v>
      </c>
      <c r="S7" t="n">
        <v>300.98</v>
      </c>
      <c r="T7" t="n">
        <v>281058.97</v>
      </c>
      <c r="U7" t="n">
        <v>0.34</v>
      </c>
      <c r="V7" t="n">
        <v>0.86</v>
      </c>
      <c r="W7" t="n">
        <v>57.41</v>
      </c>
      <c r="X7" t="n">
        <v>16.68</v>
      </c>
      <c r="Y7" t="n">
        <v>0.5</v>
      </c>
      <c r="Z7" t="n">
        <v>10</v>
      </c>
      <c r="AA7" t="n">
        <v>8769.664191342499</v>
      </c>
      <c r="AB7" t="n">
        <v>11999.04143687427</v>
      </c>
      <c r="AC7" t="n">
        <v>10853.86976289896</v>
      </c>
      <c r="AD7" t="n">
        <v>8769664.191342499</v>
      </c>
      <c r="AE7" t="n">
        <v>11999041.43687427</v>
      </c>
      <c r="AF7" t="n">
        <v>6.012501492075144e-07</v>
      </c>
      <c r="AG7" t="n">
        <v>2.568645833333334</v>
      </c>
      <c r="AH7" t="n">
        <v>10853869.76289896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0.4134</v>
      </c>
      <c r="E8" t="n">
        <v>241.92</v>
      </c>
      <c r="F8" t="n">
        <v>228.59</v>
      </c>
      <c r="G8" t="n">
        <v>44.67</v>
      </c>
      <c r="H8" t="n">
        <v>0.67</v>
      </c>
      <c r="I8" t="n">
        <v>307</v>
      </c>
      <c r="J8" t="n">
        <v>185.7</v>
      </c>
      <c r="K8" t="n">
        <v>52.44</v>
      </c>
      <c r="L8" t="n">
        <v>7</v>
      </c>
      <c r="M8" t="n">
        <v>305</v>
      </c>
      <c r="N8" t="n">
        <v>36.26</v>
      </c>
      <c r="O8" t="n">
        <v>23137.49</v>
      </c>
      <c r="P8" t="n">
        <v>2985.15</v>
      </c>
      <c r="Q8" t="n">
        <v>3441.26</v>
      </c>
      <c r="R8" t="n">
        <v>783.34</v>
      </c>
      <c r="S8" t="n">
        <v>300.98</v>
      </c>
      <c r="T8" t="n">
        <v>236552.45</v>
      </c>
      <c r="U8" t="n">
        <v>0.38</v>
      </c>
      <c r="V8" t="n">
        <v>0.87</v>
      </c>
      <c r="W8" t="n">
        <v>57.34</v>
      </c>
      <c r="X8" t="n">
        <v>14.05</v>
      </c>
      <c r="Y8" t="n">
        <v>0.5</v>
      </c>
      <c r="Z8" t="n">
        <v>10</v>
      </c>
      <c r="AA8" t="n">
        <v>8486.756698620029</v>
      </c>
      <c r="AB8" t="n">
        <v>11611.95492433365</v>
      </c>
      <c r="AC8" t="n">
        <v>10503.7262438359</v>
      </c>
      <c r="AD8" t="n">
        <v>8486756.698620029</v>
      </c>
      <c r="AE8" t="n">
        <v>11611954.92433365</v>
      </c>
      <c r="AF8" t="n">
        <v>6.129637772685238e-07</v>
      </c>
      <c r="AG8" t="n">
        <v>2.52</v>
      </c>
      <c r="AH8" t="n">
        <v>10503726.2438359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0.4192</v>
      </c>
      <c r="E9" t="n">
        <v>238.56</v>
      </c>
      <c r="F9" t="n">
        <v>226.68</v>
      </c>
      <c r="G9" t="n">
        <v>51.13</v>
      </c>
      <c r="H9" t="n">
        <v>0.76</v>
      </c>
      <c r="I9" t="n">
        <v>266</v>
      </c>
      <c r="J9" t="n">
        <v>187.22</v>
      </c>
      <c r="K9" t="n">
        <v>52.44</v>
      </c>
      <c r="L9" t="n">
        <v>8</v>
      </c>
      <c r="M9" t="n">
        <v>264</v>
      </c>
      <c r="N9" t="n">
        <v>36.78</v>
      </c>
      <c r="O9" t="n">
        <v>23324.24</v>
      </c>
      <c r="P9" t="n">
        <v>2952.77</v>
      </c>
      <c r="Q9" t="n">
        <v>3441.06</v>
      </c>
      <c r="R9" t="n">
        <v>719.17</v>
      </c>
      <c r="S9" t="n">
        <v>300.98</v>
      </c>
      <c r="T9" t="n">
        <v>204673.79</v>
      </c>
      <c r="U9" t="n">
        <v>0.42</v>
      </c>
      <c r="V9" t="n">
        <v>0.88</v>
      </c>
      <c r="W9" t="n">
        <v>57.26</v>
      </c>
      <c r="X9" t="n">
        <v>12.15</v>
      </c>
      <c r="Y9" t="n">
        <v>0.5</v>
      </c>
      <c r="Z9" t="n">
        <v>10</v>
      </c>
      <c r="AA9" t="n">
        <v>8284.056681091983</v>
      </c>
      <c r="AB9" t="n">
        <v>11334.61181785812</v>
      </c>
      <c r="AC9" t="n">
        <v>10252.85237418891</v>
      </c>
      <c r="AD9" t="n">
        <v>8284056.681091983</v>
      </c>
      <c r="AE9" t="n">
        <v>11334611.81785812</v>
      </c>
      <c r="AF9" t="n">
        <v>6.215636560981258e-07</v>
      </c>
      <c r="AG9" t="n">
        <v>2.485</v>
      </c>
      <c r="AH9" t="n">
        <v>10252852.37418891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0.4238</v>
      </c>
      <c r="E10" t="n">
        <v>235.95</v>
      </c>
      <c r="F10" t="n">
        <v>225.21</v>
      </c>
      <c r="G10" t="n">
        <v>57.75</v>
      </c>
      <c r="H10" t="n">
        <v>0.85</v>
      </c>
      <c r="I10" t="n">
        <v>234</v>
      </c>
      <c r="J10" t="n">
        <v>188.74</v>
      </c>
      <c r="K10" t="n">
        <v>52.44</v>
      </c>
      <c r="L10" t="n">
        <v>9</v>
      </c>
      <c r="M10" t="n">
        <v>232</v>
      </c>
      <c r="N10" t="n">
        <v>37.3</v>
      </c>
      <c r="O10" t="n">
        <v>23511.69</v>
      </c>
      <c r="P10" t="n">
        <v>2925.39</v>
      </c>
      <c r="Q10" t="n">
        <v>3441.2</v>
      </c>
      <c r="R10" t="n">
        <v>669.05</v>
      </c>
      <c r="S10" t="n">
        <v>300.98</v>
      </c>
      <c r="T10" t="n">
        <v>179773.11</v>
      </c>
      <c r="U10" t="n">
        <v>0.45</v>
      </c>
      <c r="V10" t="n">
        <v>0.89</v>
      </c>
      <c r="W10" t="n">
        <v>57.22</v>
      </c>
      <c r="X10" t="n">
        <v>10.68</v>
      </c>
      <c r="Y10" t="n">
        <v>0.5</v>
      </c>
      <c r="Z10" t="n">
        <v>10</v>
      </c>
      <c r="AA10" t="n">
        <v>8124.167020835481</v>
      </c>
      <c r="AB10" t="n">
        <v>11115.84373086118</v>
      </c>
      <c r="AC10" t="n">
        <v>10054.96320637204</v>
      </c>
      <c r="AD10" t="n">
        <v>8124167.020835481</v>
      </c>
      <c r="AE10" t="n">
        <v>11115843.73086118</v>
      </c>
      <c r="AF10" t="n">
        <v>6.283842496526376e-07</v>
      </c>
      <c r="AG10" t="n">
        <v>2.4578125</v>
      </c>
      <c r="AH10" t="n">
        <v>10054963.20637204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0.4273</v>
      </c>
      <c r="E11" t="n">
        <v>234.04</v>
      </c>
      <c r="F11" t="n">
        <v>224.15</v>
      </c>
      <c r="G11" t="n">
        <v>64.04000000000001</v>
      </c>
      <c r="H11" t="n">
        <v>0.93</v>
      </c>
      <c r="I11" t="n">
        <v>210</v>
      </c>
      <c r="J11" t="n">
        <v>190.26</v>
      </c>
      <c r="K11" t="n">
        <v>52.44</v>
      </c>
      <c r="L11" t="n">
        <v>10</v>
      </c>
      <c r="M11" t="n">
        <v>208</v>
      </c>
      <c r="N11" t="n">
        <v>37.82</v>
      </c>
      <c r="O11" t="n">
        <v>23699.85</v>
      </c>
      <c r="P11" t="n">
        <v>2904.16</v>
      </c>
      <c r="Q11" t="n">
        <v>3441.12</v>
      </c>
      <c r="R11" t="n">
        <v>633.34</v>
      </c>
      <c r="S11" t="n">
        <v>300.98</v>
      </c>
      <c r="T11" t="n">
        <v>162035.73</v>
      </c>
      <c r="U11" t="n">
        <v>0.48</v>
      </c>
      <c r="V11" t="n">
        <v>0.89</v>
      </c>
      <c r="W11" t="n">
        <v>57.18</v>
      </c>
      <c r="X11" t="n">
        <v>9.619999999999999</v>
      </c>
      <c r="Y11" t="n">
        <v>0.5</v>
      </c>
      <c r="Z11" t="n">
        <v>10</v>
      </c>
      <c r="AA11" t="n">
        <v>8004.551433984742</v>
      </c>
      <c r="AB11" t="n">
        <v>10952.18040786474</v>
      </c>
      <c r="AC11" t="n">
        <v>9906.919681219459</v>
      </c>
      <c r="AD11" t="n">
        <v>8004551.433984742</v>
      </c>
      <c r="AE11" t="n">
        <v>10952180.40786474</v>
      </c>
      <c r="AF11" t="n">
        <v>6.335738317049836e-07</v>
      </c>
      <c r="AG11" t="n">
        <v>2.437916666666667</v>
      </c>
      <c r="AH11" t="n">
        <v>9906919.681219459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0.4306</v>
      </c>
      <c r="E12" t="n">
        <v>232.26</v>
      </c>
      <c r="F12" t="n">
        <v>223.12</v>
      </c>
      <c r="G12" t="n">
        <v>70.83</v>
      </c>
      <c r="H12" t="n">
        <v>1.02</v>
      </c>
      <c r="I12" t="n">
        <v>189</v>
      </c>
      <c r="J12" t="n">
        <v>191.79</v>
      </c>
      <c r="K12" t="n">
        <v>52.44</v>
      </c>
      <c r="L12" t="n">
        <v>11</v>
      </c>
      <c r="M12" t="n">
        <v>187</v>
      </c>
      <c r="N12" t="n">
        <v>38.35</v>
      </c>
      <c r="O12" t="n">
        <v>23888.73</v>
      </c>
      <c r="P12" t="n">
        <v>2882.52</v>
      </c>
      <c r="Q12" t="n">
        <v>3441.08</v>
      </c>
      <c r="R12" t="n">
        <v>599.12</v>
      </c>
      <c r="S12" t="n">
        <v>300.98</v>
      </c>
      <c r="T12" t="n">
        <v>145034.91</v>
      </c>
      <c r="U12" t="n">
        <v>0.5</v>
      </c>
      <c r="V12" t="n">
        <v>0.9</v>
      </c>
      <c r="W12" t="n">
        <v>57.12</v>
      </c>
      <c r="X12" t="n">
        <v>8.59</v>
      </c>
      <c r="Y12" t="n">
        <v>0.5</v>
      </c>
      <c r="Z12" t="n">
        <v>10</v>
      </c>
      <c r="AA12" t="n">
        <v>7889.988453902316</v>
      </c>
      <c r="AB12" t="n">
        <v>10795.43028435398</v>
      </c>
      <c r="AC12" t="n">
        <v>9765.12956949639</v>
      </c>
      <c r="AD12" t="n">
        <v>7889988.453902316</v>
      </c>
      <c r="AE12" t="n">
        <v>10795430.28435398</v>
      </c>
      <c r="AF12" t="n">
        <v>6.384668662114812e-07</v>
      </c>
      <c r="AG12" t="n">
        <v>2.419375</v>
      </c>
      <c r="AH12" t="n">
        <v>9765129.569496389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0.433</v>
      </c>
      <c r="E13" t="n">
        <v>230.97</v>
      </c>
      <c r="F13" t="n">
        <v>222.4</v>
      </c>
      <c r="G13" t="n">
        <v>77.13</v>
      </c>
      <c r="H13" t="n">
        <v>1.1</v>
      </c>
      <c r="I13" t="n">
        <v>173</v>
      </c>
      <c r="J13" t="n">
        <v>193.33</v>
      </c>
      <c r="K13" t="n">
        <v>52.44</v>
      </c>
      <c r="L13" t="n">
        <v>12</v>
      </c>
      <c r="M13" t="n">
        <v>171</v>
      </c>
      <c r="N13" t="n">
        <v>38.89</v>
      </c>
      <c r="O13" t="n">
        <v>24078.33</v>
      </c>
      <c r="P13" t="n">
        <v>2866.52</v>
      </c>
      <c r="Q13" t="n">
        <v>3441.05</v>
      </c>
      <c r="R13" t="n">
        <v>574.11</v>
      </c>
      <c r="S13" t="n">
        <v>300.98</v>
      </c>
      <c r="T13" t="n">
        <v>132606.73</v>
      </c>
      <c r="U13" t="n">
        <v>0.52</v>
      </c>
      <c r="V13" t="n">
        <v>0.9</v>
      </c>
      <c r="W13" t="n">
        <v>57.12</v>
      </c>
      <c r="X13" t="n">
        <v>7.87</v>
      </c>
      <c r="Y13" t="n">
        <v>0.5</v>
      </c>
      <c r="Z13" t="n">
        <v>10</v>
      </c>
      <c r="AA13" t="n">
        <v>7807.505966699269</v>
      </c>
      <c r="AB13" t="n">
        <v>10682.57410649224</v>
      </c>
      <c r="AC13" t="n">
        <v>9663.044226855145</v>
      </c>
      <c r="AD13" t="n">
        <v>7807505.96669927</v>
      </c>
      <c r="AE13" t="n">
        <v>10682574.10649224</v>
      </c>
      <c r="AF13" t="n">
        <v>6.420254367616613e-07</v>
      </c>
      <c r="AG13" t="n">
        <v>2.4059375</v>
      </c>
      <c r="AH13" t="n">
        <v>9663044.226855146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0.4354</v>
      </c>
      <c r="E14" t="n">
        <v>229.69</v>
      </c>
      <c r="F14" t="n">
        <v>221.65</v>
      </c>
      <c r="G14" t="n">
        <v>84.17</v>
      </c>
      <c r="H14" t="n">
        <v>1.18</v>
      </c>
      <c r="I14" t="n">
        <v>158</v>
      </c>
      <c r="J14" t="n">
        <v>194.88</v>
      </c>
      <c r="K14" t="n">
        <v>52.44</v>
      </c>
      <c r="L14" t="n">
        <v>13</v>
      </c>
      <c r="M14" t="n">
        <v>156</v>
      </c>
      <c r="N14" t="n">
        <v>39.43</v>
      </c>
      <c r="O14" t="n">
        <v>24268.67</v>
      </c>
      <c r="P14" t="n">
        <v>2849.91</v>
      </c>
      <c r="Q14" t="n">
        <v>3441.09</v>
      </c>
      <c r="R14" t="n">
        <v>548.96</v>
      </c>
      <c r="S14" t="n">
        <v>300.98</v>
      </c>
      <c r="T14" t="n">
        <v>120105.74</v>
      </c>
      <c r="U14" t="n">
        <v>0.55</v>
      </c>
      <c r="V14" t="n">
        <v>0.9</v>
      </c>
      <c r="W14" t="n">
        <v>57.08</v>
      </c>
      <c r="X14" t="n">
        <v>7.12</v>
      </c>
      <c r="Y14" t="n">
        <v>0.5</v>
      </c>
      <c r="Z14" t="n">
        <v>10</v>
      </c>
      <c r="AA14" t="n">
        <v>7724.439875081235</v>
      </c>
      <c r="AB14" t="n">
        <v>10568.91941532312</v>
      </c>
      <c r="AC14" t="n">
        <v>9560.236579895845</v>
      </c>
      <c r="AD14" t="n">
        <v>7724439.875081236</v>
      </c>
      <c r="AE14" t="n">
        <v>10568919.41532312</v>
      </c>
      <c r="AF14" t="n">
        <v>6.455840073118414e-07</v>
      </c>
      <c r="AG14" t="n">
        <v>2.392604166666667</v>
      </c>
      <c r="AH14" t="n">
        <v>9560236.579895845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0.4369</v>
      </c>
      <c r="E15" t="n">
        <v>228.86</v>
      </c>
      <c r="F15" t="n">
        <v>221.21</v>
      </c>
      <c r="G15" t="n">
        <v>90.29000000000001</v>
      </c>
      <c r="H15" t="n">
        <v>1.27</v>
      </c>
      <c r="I15" t="n">
        <v>147</v>
      </c>
      <c r="J15" t="n">
        <v>196.42</v>
      </c>
      <c r="K15" t="n">
        <v>52.44</v>
      </c>
      <c r="L15" t="n">
        <v>14</v>
      </c>
      <c r="M15" t="n">
        <v>145</v>
      </c>
      <c r="N15" t="n">
        <v>39.98</v>
      </c>
      <c r="O15" t="n">
        <v>24459.75</v>
      </c>
      <c r="P15" t="n">
        <v>2837.36</v>
      </c>
      <c r="Q15" t="n">
        <v>3441.04</v>
      </c>
      <c r="R15" t="n">
        <v>533.9</v>
      </c>
      <c r="S15" t="n">
        <v>300.98</v>
      </c>
      <c r="T15" t="n">
        <v>112634.36</v>
      </c>
      <c r="U15" t="n">
        <v>0.5600000000000001</v>
      </c>
      <c r="V15" t="n">
        <v>0.9</v>
      </c>
      <c r="W15" t="n">
        <v>57.07</v>
      </c>
      <c r="X15" t="n">
        <v>6.68</v>
      </c>
      <c r="Y15" t="n">
        <v>0.5</v>
      </c>
      <c r="Z15" t="n">
        <v>10</v>
      </c>
      <c r="AA15" t="n">
        <v>7668.924330396848</v>
      </c>
      <c r="AB15" t="n">
        <v>10492.96059791296</v>
      </c>
      <c r="AC15" t="n">
        <v>9491.52716541044</v>
      </c>
      <c r="AD15" t="n">
        <v>7668924.330396848</v>
      </c>
      <c r="AE15" t="n">
        <v>10492960.59791296</v>
      </c>
      <c r="AF15" t="n">
        <v>6.47808113905704e-07</v>
      </c>
      <c r="AG15" t="n">
        <v>2.383958333333334</v>
      </c>
      <c r="AH15" t="n">
        <v>9491527.16541044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0.4387</v>
      </c>
      <c r="E16" t="n">
        <v>227.95</v>
      </c>
      <c r="F16" t="n">
        <v>220.69</v>
      </c>
      <c r="G16" t="n">
        <v>97.37</v>
      </c>
      <c r="H16" t="n">
        <v>1.35</v>
      </c>
      <c r="I16" t="n">
        <v>136</v>
      </c>
      <c r="J16" t="n">
        <v>197.98</v>
      </c>
      <c r="K16" t="n">
        <v>52.44</v>
      </c>
      <c r="L16" t="n">
        <v>15</v>
      </c>
      <c r="M16" t="n">
        <v>134</v>
      </c>
      <c r="N16" t="n">
        <v>40.54</v>
      </c>
      <c r="O16" t="n">
        <v>24651.58</v>
      </c>
      <c r="P16" t="n">
        <v>2822.54</v>
      </c>
      <c r="Q16" t="n">
        <v>3440.97</v>
      </c>
      <c r="R16" t="n">
        <v>516.65</v>
      </c>
      <c r="S16" t="n">
        <v>300.98</v>
      </c>
      <c r="T16" t="n">
        <v>104061.67</v>
      </c>
      <c r="U16" t="n">
        <v>0.58</v>
      </c>
      <c r="V16" t="n">
        <v>0.91</v>
      </c>
      <c r="W16" t="n">
        <v>57.05</v>
      </c>
      <c r="X16" t="n">
        <v>6.17</v>
      </c>
      <c r="Y16" t="n">
        <v>0.5</v>
      </c>
      <c r="Z16" t="n">
        <v>10</v>
      </c>
      <c r="AA16" t="n">
        <v>7603.357766695191</v>
      </c>
      <c r="AB16" t="n">
        <v>10403.2495328637</v>
      </c>
      <c r="AC16" t="n">
        <v>9410.37799849922</v>
      </c>
      <c r="AD16" t="n">
        <v>7603357.766695191</v>
      </c>
      <c r="AE16" t="n">
        <v>10403249.5328637</v>
      </c>
      <c r="AF16" t="n">
        <v>6.504770418183391e-07</v>
      </c>
      <c r="AG16" t="n">
        <v>2.374479166666667</v>
      </c>
      <c r="AH16" t="n">
        <v>9410377.99849922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0.4401</v>
      </c>
      <c r="E17" t="n">
        <v>227.22</v>
      </c>
      <c r="F17" t="n">
        <v>220.29</v>
      </c>
      <c r="G17" t="n">
        <v>104.07</v>
      </c>
      <c r="H17" t="n">
        <v>1.42</v>
      </c>
      <c r="I17" t="n">
        <v>127</v>
      </c>
      <c r="J17" t="n">
        <v>199.54</v>
      </c>
      <c r="K17" t="n">
        <v>52.44</v>
      </c>
      <c r="L17" t="n">
        <v>16</v>
      </c>
      <c r="M17" t="n">
        <v>125</v>
      </c>
      <c r="N17" t="n">
        <v>41.1</v>
      </c>
      <c r="O17" t="n">
        <v>24844.17</v>
      </c>
      <c r="P17" t="n">
        <v>2809.18</v>
      </c>
      <c r="Q17" t="n">
        <v>3441</v>
      </c>
      <c r="R17" t="n">
        <v>503.05</v>
      </c>
      <c r="S17" t="n">
        <v>300.98</v>
      </c>
      <c r="T17" t="n">
        <v>97309.5</v>
      </c>
      <c r="U17" t="n">
        <v>0.6</v>
      </c>
      <c r="V17" t="n">
        <v>0.91</v>
      </c>
      <c r="W17" t="n">
        <v>57.03</v>
      </c>
      <c r="X17" t="n">
        <v>5.76</v>
      </c>
      <c r="Y17" t="n">
        <v>0.5</v>
      </c>
      <c r="Z17" t="n">
        <v>10</v>
      </c>
      <c r="AA17" t="n">
        <v>7549.14436333833</v>
      </c>
      <c r="AB17" t="n">
        <v>10329.07236266428</v>
      </c>
      <c r="AC17" t="n">
        <v>9343.280193315326</v>
      </c>
      <c r="AD17" t="n">
        <v>7549144.36333833</v>
      </c>
      <c r="AE17" t="n">
        <v>10329072.36266428</v>
      </c>
      <c r="AF17" t="n">
        <v>6.525528746392775e-07</v>
      </c>
      <c r="AG17" t="n">
        <v>2.366875</v>
      </c>
      <c r="AH17" t="n">
        <v>9343280.193315325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0.4414</v>
      </c>
      <c r="E18" t="n">
        <v>226.54</v>
      </c>
      <c r="F18" t="n">
        <v>219.89</v>
      </c>
      <c r="G18" t="n">
        <v>110.87</v>
      </c>
      <c r="H18" t="n">
        <v>1.5</v>
      </c>
      <c r="I18" t="n">
        <v>119</v>
      </c>
      <c r="J18" t="n">
        <v>201.11</v>
      </c>
      <c r="K18" t="n">
        <v>52.44</v>
      </c>
      <c r="L18" t="n">
        <v>17</v>
      </c>
      <c r="M18" t="n">
        <v>117</v>
      </c>
      <c r="N18" t="n">
        <v>41.67</v>
      </c>
      <c r="O18" t="n">
        <v>25037.53</v>
      </c>
      <c r="P18" t="n">
        <v>2797.1</v>
      </c>
      <c r="Q18" t="n">
        <v>3441.01</v>
      </c>
      <c r="R18" t="n">
        <v>489.41</v>
      </c>
      <c r="S18" t="n">
        <v>300.98</v>
      </c>
      <c r="T18" t="n">
        <v>90528.05</v>
      </c>
      <c r="U18" t="n">
        <v>0.61</v>
      </c>
      <c r="V18" t="n">
        <v>0.91</v>
      </c>
      <c r="W18" t="n">
        <v>57.02</v>
      </c>
      <c r="X18" t="n">
        <v>5.36</v>
      </c>
      <c r="Y18" t="n">
        <v>0.5</v>
      </c>
      <c r="Z18" t="n">
        <v>10</v>
      </c>
      <c r="AA18" t="n">
        <v>7499.497211158656</v>
      </c>
      <c r="AB18" t="n">
        <v>10261.14293877428</v>
      </c>
      <c r="AC18" t="n">
        <v>9281.833858301841</v>
      </c>
      <c r="AD18" t="n">
        <v>7499497.211158656</v>
      </c>
      <c r="AE18" t="n">
        <v>10261142.93877428</v>
      </c>
      <c r="AF18" t="n">
        <v>6.544804336872917e-07</v>
      </c>
      <c r="AG18" t="n">
        <v>2.359791666666667</v>
      </c>
      <c r="AH18" t="n">
        <v>9281833.858301841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0.4425</v>
      </c>
      <c r="E19" t="n">
        <v>226</v>
      </c>
      <c r="F19" t="n">
        <v>219.6</v>
      </c>
      <c r="G19" t="n">
        <v>117.64</v>
      </c>
      <c r="H19" t="n">
        <v>1.58</v>
      </c>
      <c r="I19" t="n">
        <v>112</v>
      </c>
      <c r="J19" t="n">
        <v>202.68</v>
      </c>
      <c r="K19" t="n">
        <v>52.44</v>
      </c>
      <c r="L19" t="n">
        <v>18</v>
      </c>
      <c r="M19" t="n">
        <v>110</v>
      </c>
      <c r="N19" t="n">
        <v>42.24</v>
      </c>
      <c r="O19" t="n">
        <v>25231.66</v>
      </c>
      <c r="P19" t="n">
        <v>2786.32</v>
      </c>
      <c r="Q19" t="n">
        <v>3441.09</v>
      </c>
      <c r="R19" t="n">
        <v>479.83</v>
      </c>
      <c r="S19" t="n">
        <v>300.98</v>
      </c>
      <c r="T19" t="n">
        <v>85773.50999999999</v>
      </c>
      <c r="U19" t="n">
        <v>0.63</v>
      </c>
      <c r="V19" t="n">
        <v>0.91</v>
      </c>
      <c r="W19" t="n">
        <v>57</v>
      </c>
      <c r="X19" t="n">
        <v>5.07</v>
      </c>
      <c r="Y19" t="n">
        <v>0.5</v>
      </c>
      <c r="Z19" t="n">
        <v>10</v>
      </c>
      <c r="AA19" t="n">
        <v>7457.051806247898</v>
      </c>
      <c r="AB19" t="n">
        <v>10203.06726321627</v>
      </c>
      <c r="AC19" t="n">
        <v>9229.300843709367</v>
      </c>
      <c r="AD19" t="n">
        <v>7457051.806247897</v>
      </c>
      <c r="AE19" t="n">
        <v>10203067.26321627</v>
      </c>
      <c r="AF19" t="n">
        <v>6.561114451894576e-07</v>
      </c>
      <c r="AG19" t="n">
        <v>2.354166666666667</v>
      </c>
      <c r="AH19" t="n">
        <v>9229300.843709366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0.4434</v>
      </c>
      <c r="E20" t="n">
        <v>225.52</v>
      </c>
      <c r="F20" t="n">
        <v>219.33</v>
      </c>
      <c r="G20" t="n">
        <v>124.15</v>
      </c>
      <c r="H20" t="n">
        <v>1.65</v>
      </c>
      <c r="I20" t="n">
        <v>106</v>
      </c>
      <c r="J20" t="n">
        <v>204.26</v>
      </c>
      <c r="K20" t="n">
        <v>52.44</v>
      </c>
      <c r="L20" t="n">
        <v>19</v>
      </c>
      <c r="M20" t="n">
        <v>104</v>
      </c>
      <c r="N20" t="n">
        <v>42.82</v>
      </c>
      <c r="O20" t="n">
        <v>25426.72</v>
      </c>
      <c r="P20" t="n">
        <v>2777.19</v>
      </c>
      <c r="Q20" t="n">
        <v>3440.94</v>
      </c>
      <c r="R20" t="n">
        <v>470.63</v>
      </c>
      <c r="S20" t="n">
        <v>300.98</v>
      </c>
      <c r="T20" t="n">
        <v>81203.14999999999</v>
      </c>
      <c r="U20" t="n">
        <v>0.64</v>
      </c>
      <c r="V20" t="n">
        <v>0.91</v>
      </c>
      <c r="W20" t="n">
        <v>56.99</v>
      </c>
      <c r="X20" t="n">
        <v>4.8</v>
      </c>
      <c r="Y20" t="n">
        <v>0.5</v>
      </c>
      <c r="Z20" t="n">
        <v>10</v>
      </c>
      <c r="AA20" t="n">
        <v>7421.578060788741</v>
      </c>
      <c r="AB20" t="n">
        <v>10154.53051968785</v>
      </c>
      <c r="AC20" t="n">
        <v>9185.396378861557</v>
      </c>
      <c r="AD20" t="n">
        <v>7421578.060788741</v>
      </c>
      <c r="AE20" t="n">
        <v>10154530.51968785</v>
      </c>
      <c r="AF20" t="n">
        <v>6.574459091457751e-07</v>
      </c>
      <c r="AG20" t="n">
        <v>2.349166666666667</v>
      </c>
      <c r="AH20" t="n">
        <v>9185396.378861556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0.4442</v>
      </c>
      <c r="E21" t="n">
        <v>225.13</v>
      </c>
      <c r="F21" t="n">
        <v>219.12</v>
      </c>
      <c r="G21" t="n">
        <v>130.17</v>
      </c>
      <c r="H21" t="n">
        <v>1.73</v>
      </c>
      <c r="I21" t="n">
        <v>101</v>
      </c>
      <c r="J21" t="n">
        <v>205.85</v>
      </c>
      <c r="K21" t="n">
        <v>52.44</v>
      </c>
      <c r="L21" t="n">
        <v>20</v>
      </c>
      <c r="M21" t="n">
        <v>99</v>
      </c>
      <c r="N21" t="n">
        <v>43.41</v>
      </c>
      <c r="O21" t="n">
        <v>25622.45</v>
      </c>
      <c r="P21" t="n">
        <v>2768.46</v>
      </c>
      <c r="Q21" t="n">
        <v>3440.96</v>
      </c>
      <c r="R21" t="n">
        <v>463.51</v>
      </c>
      <c r="S21" t="n">
        <v>300.98</v>
      </c>
      <c r="T21" t="n">
        <v>77668.8</v>
      </c>
      <c r="U21" t="n">
        <v>0.65</v>
      </c>
      <c r="V21" t="n">
        <v>0.91</v>
      </c>
      <c r="W21" t="n">
        <v>56.99</v>
      </c>
      <c r="X21" t="n">
        <v>4.59</v>
      </c>
      <c r="Y21" t="n">
        <v>0.5</v>
      </c>
      <c r="Z21" t="n">
        <v>10</v>
      </c>
      <c r="AA21" t="n">
        <v>7389.230671906066</v>
      </c>
      <c r="AB21" t="n">
        <v>10110.27139515249</v>
      </c>
      <c r="AC21" t="n">
        <v>9145.361283053782</v>
      </c>
      <c r="AD21" t="n">
        <v>7389230.671906066</v>
      </c>
      <c r="AE21" t="n">
        <v>10110271.39515249</v>
      </c>
      <c r="AF21" t="n">
        <v>6.586320993291686e-07</v>
      </c>
      <c r="AG21" t="n">
        <v>2.345104166666667</v>
      </c>
      <c r="AH21" t="n">
        <v>9145361.283053782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0.4452</v>
      </c>
      <c r="E22" t="n">
        <v>224.61</v>
      </c>
      <c r="F22" t="n">
        <v>218.82</v>
      </c>
      <c r="G22" t="n">
        <v>138.2</v>
      </c>
      <c r="H22" t="n">
        <v>1.8</v>
      </c>
      <c r="I22" t="n">
        <v>95</v>
      </c>
      <c r="J22" t="n">
        <v>207.45</v>
      </c>
      <c r="K22" t="n">
        <v>52.44</v>
      </c>
      <c r="L22" t="n">
        <v>21</v>
      </c>
      <c r="M22" t="n">
        <v>93</v>
      </c>
      <c r="N22" t="n">
        <v>44</v>
      </c>
      <c r="O22" t="n">
        <v>25818.99</v>
      </c>
      <c r="P22" t="n">
        <v>2755.75</v>
      </c>
      <c r="Q22" t="n">
        <v>3440.93</v>
      </c>
      <c r="R22" t="n">
        <v>453.16</v>
      </c>
      <c r="S22" t="n">
        <v>300.98</v>
      </c>
      <c r="T22" t="n">
        <v>72524.47</v>
      </c>
      <c r="U22" t="n">
        <v>0.66</v>
      </c>
      <c r="V22" t="n">
        <v>0.91</v>
      </c>
      <c r="W22" t="n">
        <v>56.98</v>
      </c>
      <c r="X22" t="n">
        <v>4.29</v>
      </c>
      <c r="Y22" t="n">
        <v>0.5</v>
      </c>
      <c r="Z22" t="n">
        <v>10</v>
      </c>
      <c r="AA22" t="n">
        <v>7345.1097175336</v>
      </c>
      <c r="AB22" t="n">
        <v>10049.90315890095</v>
      </c>
      <c r="AC22" t="n">
        <v>9090.754506542738</v>
      </c>
      <c r="AD22" t="n">
        <v>7345109.7175336</v>
      </c>
      <c r="AE22" t="n">
        <v>10049903.15890095</v>
      </c>
      <c r="AF22" t="n">
        <v>6.601148370584102e-07</v>
      </c>
      <c r="AG22" t="n">
        <v>2.3396875</v>
      </c>
      <c r="AH22" t="n">
        <v>9090754.506542739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0.4458</v>
      </c>
      <c r="E23" t="n">
        <v>224.31</v>
      </c>
      <c r="F23" t="n">
        <v>218.65</v>
      </c>
      <c r="G23" t="n">
        <v>144.16</v>
      </c>
      <c r="H23" t="n">
        <v>1.87</v>
      </c>
      <c r="I23" t="n">
        <v>91</v>
      </c>
      <c r="J23" t="n">
        <v>209.05</v>
      </c>
      <c r="K23" t="n">
        <v>52.44</v>
      </c>
      <c r="L23" t="n">
        <v>22</v>
      </c>
      <c r="M23" t="n">
        <v>89</v>
      </c>
      <c r="N23" t="n">
        <v>44.6</v>
      </c>
      <c r="O23" t="n">
        <v>26016.35</v>
      </c>
      <c r="P23" t="n">
        <v>2746.17</v>
      </c>
      <c r="Q23" t="n">
        <v>3441</v>
      </c>
      <c r="R23" t="n">
        <v>447.76</v>
      </c>
      <c r="S23" t="n">
        <v>300.98</v>
      </c>
      <c r="T23" t="n">
        <v>69844.62</v>
      </c>
      <c r="U23" t="n">
        <v>0.67</v>
      </c>
      <c r="V23" t="n">
        <v>0.91</v>
      </c>
      <c r="W23" t="n">
        <v>56.97</v>
      </c>
      <c r="X23" t="n">
        <v>4.12</v>
      </c>
      <c r="Y23" t="n">
        <v>0.5</v>
      </c>
      <c r="Z23" t="n">
        <v>10</v>
      </c>
      <c r="AA23" t="n">
        <v>7315.004886116553</v>
      </c>
      <c r="AB23" t="n">
        <v>10008.71240042471</v>
      </c>
      <c r="AC23" t="n">
        <v>9053.494936243882</v>
      </c>
      <c r="AD23" t="n">
        <v>7315004.886116553</v>
      </c>
      <c r="AE23" t="n">
        <v>10008712.40042472</v>
      </c>
      <c r="AF23" t="n">
        <v>6.610044796959552e-07</v>
      </c>
      <c r="AG23" t="n">
        <v>2.3365625</v>
      </c>
      <c r="AH23" t="n">
        <v>9053494.936243882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0.4465</v>
      </c>
      <c r="E24" t="n">
        <v>223.96</v>
      </c>
      <c r="F24" t="n">
        <v>218.45</v>
      </c>
      <c r="G24" t="n">
        <v>150.65</v>
      </c>
      <c r="H24" t="n">
        <v>1.94</v>
      </c>
      <c r="I24" t="n">
        <v>87</v>
      </c>
      <c r="J24" t="n">
        <v>210.65</v>
      </c>
      <c r="K24" t="n">
        <v>52.44</v>
      </c>
      <c r="L24" t="n">
        <v>23</v>
      </c>
      <c r="M24" t="n">
        <v>85</v>
      </c>
      <c r="N24" t="n">
        <v>45.21</v>
      </c>
      <c r="O24" t="n">
        <v>26214.54</v>
      </c>
      <c r="P24" t="n">
        <v>2734.92</v>
      </c>
      <c r="Q24" t="n">
        <v>3440.91</v>
      </c>
      <c r="R24" t="n">
        <v>440.59</v>
      </c>
      <c r="S24" t="n">
        <v>300.98</v>
      </c>
      <c r="T24" t="n">
        <v>66279.69</v>
      </c>
      <c r="U24" t="n">
        <v>0.68</v>
      </c>
      <c r="V24" t="n">
        <v>0.91</v>
      </c>
      <c r="W24" t="n">
        <v>56.97</v>
      </c>
      <c r="X24" t="n">
        <v>3.92</v>
      </c>
      <c r="Y24" t="n">
        <v>0.5</v>
      </c>
      <c r="Z24" t="n">
        <v>10</v>
      </c>
      <c r="AA24" t="n">
        <v>7279.827020280365</v>
      </c>
      <c r="AB24" t="n">
        <v>9960.580492449728</v>
      </c>
      <c r="AC24" t="n">
        <v>9009.956670012472</v>
      </c>
      <c r="AD24" t="n">
        <v>7279827.020280365</v>
      </c>
      <c r="AE24" t="n">
        <v>9960580.492449729</v>
      </c>
      <c r="AF24" t="n">
        <v>6.620423961064245e-07</v>
      </c>
      <c r="AG24" t="n">
        <v>2.332916666666667</v>
      </c>
      <c r="AH24" t="n">
        <v>9009956.670012472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0.4472</v>
      </c>
      <c r="E25" t="n">
        <v>223.62</v>
      </c>
      <c r="F25" t="n">
        <v>218.25</v>
      </c>
      <c r="G25" t="n">
        <v>157.77</v>
      </c>
      <c r="H25" t="n">
        <v>2.01</v>
      </c>
      <c r="I25" t="n">
        <v>83</v>
      </c>
      <c r="J25" t="n">
        <v>212.27</v>
      </c>
      <c r="K25" t="n">
        <v>52.44</v>
      </c>
      <c r="L25" t="n">
        <v>24</v>
      </c>
      <c r="M25" t="n">
        <v>81</v>
      </c>
      <c r="N25" t="n">
        <v>45.82</v>
      </c>
      <c r="O25" t="n">
        <v>26413.56</v>
      </c>
      <c r="P25" t="n">
        <v>2727.91</v>
      </c>
      <c r="Q25" t="n">
        <v>3440.93</v>
      </c>
      <c r="R25" t="n">
        <v>434.23</v>
      </c>
      <c r="S25" t="n">
        <v>300.98</v>
      </c>
      <c r="T25" t="n">
        <v>63118.34</v>
      </c>
      <c r="U25" t="n">
        <v>0.6899999999999999</v>
      </c>
      <c r="V25" t="n">
        <v>0.92</v>
      </c>
      <c r="W25" t="n">
        <v>56.95</v>
      </c>
      <c r="X25" t="n">
        <v>3.72</v>
      </c>
      <c r="Y25" t="n">
        <v>0.5</v>
      </c>
      <c r="Z25" t="n">
        <v>10</v>
      </c>
      <c r="AA25" t="n">
        <v>7253.014975888794</v>
      </c>
      <c r="AB25" t="n">
        <v>9923.895070449264</v>
      </c>
      <c r="AC25" t="n">
        <v>8976.772453199421</v>
      </c>
      <c r="AD25" t="n">
        <v>7253014.975888793</v>
      </c>
      <c r="AE25" t="n">
        <v>9923895.070449263</v>
      </c>
      <c r="AF25" t="n">
        <v>6.630803125168937e-07</v>
      </c>
      <c r="AG25" t="n">
        <v>2.329375</v>
      </c>
      <c r="AH25" t="n">
        <v>8976772.45319942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0.4478</v>
      </c>
      <c r="E26" t="n">
        <v>223.31</v>
      </c>
      <c r="F26" t="n">
        <v>218.08</v>
      </c>
      <c r="G26" t="n">
        <v>165.63</v>
      </c>
      <c r="H26" t="n">
        <v>2.08</v>
      </c>
      <c r="I26" t="n">
        <v>79</v>
      </c>
      <c r="J26" t="n">
        <v>213.89</v>
      </c>
      <c r="K26" t="n">
        <v>52.44</v>
      </c>
      <c r="L26" t="n">
        <v>25</v>
      </c>
      <c r="M26" t="n">
        <v>77</v>
      </c>
      <c r="N26" t="n">
        <v>46.44</v>
      </c>
      <c r="O26" t="n">
        <v>26613.43</v>
      </c>
      <c r="P26" t="n">
        <v>2718.1</v>
      </c>
      <c r="Q26" t="n">
        <v>3440.97</v>
      </c>
      <c r="R26" t="n">
        <v>428.05</v>
      </c>
      <c r="S26" t="n">
        <v>300.98</v>
      </c>
      <c r="T26" t="n">
        <v>60046.72</v>
      </c>
      <c r="U26" t="n">
        <v>0.7</v>
      </c>
      <c r="V26" t="n">
        <v>0.92</v>
      </c>
      <c r="W26" t="n">
        <v>56.95</v>
      </c>
      <c r="X26" t="n">
        <v>3.55</v>
      </c>
      <c r="Y26" t="n">
        <v>0.5</v>
      </c>
      <c r="Z26" t="n">
        <v>10</v>
      </c>
      <c r="AA26" t="n">
        <v>7222.720392704762</v>
      </c>
      <c r="AB26" t="n">
        <v>9882.444685234188</v>
      </c>
      <c r="AC26" t="n">
        <v>8939.278034573292</v>
      </c>
      <c r="AD26" t="n">
        <v>7222720.392704763</v>
      </c>
      <c r="AE26" t="n">
        <v>9882444.685234187</v>
      </c>
      <c r="AF26" t="n">
        <v>6.639699551544386e-07</v>
      </c>
      <c r="AG26" t="n">
        <v>2.326145833333333</v>
      </c>
      <c r="AH26" t="n">
        <v>8939278.034573292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0.4484</v>
      </c>
      <c r="E27" t="n">
        <v>223.03</v>
      </c>
      <c r="F27" t="n">
        <v>217.91</v>
      </c>
      <c r="G27" t="n">
        <v>172.04</v>
      </c>
      <c r="H27" t="n">
        <v>2.14</v>
      </c>
      <c r="I27" t="n">
        <v>76</v>
      </c>
      <c r="J27" t="n">
        <v>215.51</v>
      </c>
      <c r="K27" t="n">
        <v>52.44</v>
      </c>
      <c r="L27" t="n">
        <v>26</v>
      </c>
      <c r="M27" t="n">
        <v>74</v>
      </c>
      <c r="N27" t="n">
        <v>47.07</v>
      </c>
      <c r="O27" t="n">
        <v>26814.17</v>
      </c>
      <c r="P27" t="n">
        <v>2709.61</v>
      </c>
      <c r="Q27" t="n">
        <v>3440.94</v>
      </c>
      <c r="R27" t="n">
        <v>422.65</v>
      </c>
      <c r="S27" t="n">
        <v>300.98</v>
      </c>
      <c r="T27" t="n">
        <v>57360.5</v>
      </c>
      <c r="U27" t="n">
        <v>0.71</v>
      </c>
      <c r="V27" t="n">
        <v>0.92</v>
      </c>
      <c r="W27" t="n">
        <v>56.94</v>
      </c>
      <c r="X27" t="n">
        <v>3.38</v>
      </c>
      <c r="Y27" t="n">
        <v>0.5</v>
      </c>
      <c r="Z27" t="n">
        <v>10</v>
      </c>
      <c r="AA27" t="n">
        <v>7195.070980639854</v>
      </c>
      <c r="AB27" t="n">
        <v>9844.613539841008</v>
      </c>
      <c r="AC27" t="n">
        <v>8905.057440600092</v>
      </c>
      <c r="AD27" t="n">
        <v>7195070.980639854</v>
      </c>
      <c r="AE27" t="n">
        <v>9844613.539841007</v>
      </c>
      <c r="AF27" t="n">
        <v>6.648595977919838e-07</v>
      </c>
      <c r="AG27" t="n">
        <v>2.323229166666667</v>
      </c>
      <c r="AH27" t="n">
        <v>8905057.440600092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0.4488</v>
      </c>
      <c r="E28" t="n">
        <v>222.83</v>
      </c>
      <c r="F28" t="n">
        <v>217.81</v>
      </c>
      <c r="G28" t="n">
        <v>179.02</v>
      </c>
      <c r="H28" t="n">
        <v>2.21</v>
      </c>
      <c r="I28" t="n">
        <v>73</v>
      </c>
      <c r="J28" t="n">
        <v>217.15</v>
      </c>
      <c r="K28" t="n">
        <v>52.44</v>
      </c>
      <c r="L28" t="n">
        <v>27</v>
      </c>
      <c r="M28" t="n">
        <v>71</v>
      </c>
      <c r="N28" t="n">
        <v>47.71</v>
      </c>
      <c r="O28" t="n">
        <v>27015.77</v>
      </c>
      <c r="P28" t="n">
        <v>2701.34</v>
      </c>
      <c r="Q28" t="n">
        <v>3440.94</v>
      </c>
      <c r="R28" t="n">
        <v>418.81</v>
      </c>
      <c r="S28" t="n">
        <v>300.98</v>
      </c>
      <c r="T28" t="n">
        <v>55458.62</v>
      </c>
      <c r="U28" t="n">
        <v>0.72</v>
      </c>
      <c r="V28" t="n">
        <v>0.92</v>
      </c>
      <c r="W28" t="n">
        <v>56.95</v>
      </c>
      <c r="X28" t="n">
        <v>3.28</v>
      </c>
      <c r="Y28" t="n">
        <v>0.5</v>
      </c>
      <c r="Z28" t="n">
        <v>10</v>
      </c>
      <c r="AA28" t="n">
        <v>7171.732723064253</v>
      </c>
      <c r="AB28" t="n">
        <v>9812.68110621481</v>
      </c>
      <c r="AC28" t="n">
        <v>8876.172593621726</v>
      </c>
      <c r="AD28" t="n">
        <v>7171732.723064253</v>
      </c>
      <c r="AE28" t="n">
        <v>9812681.10621481</v>
      </c>
      <c r="AF28" t="n">
        <v>6.654526928836804e-07</v>
      </c>
      <c r="AG28" t="n">
        <v>2.321145833333333</v>
      </c>
      <c r="AH28" t="n">
        <v>8876172.593621727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0.4493</v>
      </c>
      <c r="E29" t="n">
        <v>222.57</v>
      </c>
      <c r="F29" t="n">
        <v>217.66</v>
      </c>
      <c r="G29" t="n">
        <v>186.57</v>
      </c>
      <c r="H29" t="n">
        <v>2.27</v>
      </c>
      <c r="I29" t="n">
        <v>70</v>
      </c>
      <c r="J29" t="n">
        <v>218.79</v>
      </c>
      <c r="K29" t="n">
        <v>52.44</v>
      </c>
      <c r="L29" t="n">
        <v>28</v>
      </c>
      <c r="M29" t="n">
        <v>68</v>
      </c>
      <c r="N29" t="n">
        <v>48.35</v>
      </c>
      <c r="O29" t="n">
        <v>27218.26</v>
      </c>
      <c r="P29" t="n">
        <v>2692.12</v>
      </c>
      <c r="Q29" t="n">
        <v>3440.91</v>
      </c>
      <c r="R29" t="n">
        <v>414.37</v>
      </c>
      <c r="S29" t="n">
        <v>300.98</v>
      </c>
      <c r="T29" t="n">
        <v>53251.93</v>
      </c>
      <c r="U29" t="n">
        <v>0.73</v>
      </c>
      <c r="V29" t="n">
        <v>0.92</v>
      </c>
      <c r="W29" t="n">
        <v>56.94</v>
      </c>
      <c r="X29" t="n">
        <v>3.14</v>
      </c>
      <c r="Y29" t="n">
        <v>0.5</v>
      </c>
      <c r="Z29" t="n">
        <v>10</v>
      </c>
      <c r="AA29" t="n">
        <v>7144.563266192404</v>
      </c>
      <c r="AB29" t="n">
        <v>9775.506656690899</v>
      </c>
      <c r="AC29" t="n">
        <v>8842.546021385715</v>
      </c>
      <c r="AD29" t="n">
        <v>7144563.266192404</v>
      </c>
      <c r="AE29" t="n">
        <v>9775506.656690899</v>
      </c>
      <c r="AF29" t="n">
        <v>6.661940617483012e-07</v>
      </c>
      <c r="AG29" t="n">
        <v>2.3184375</v>
      </c>
      <c r="AH29" t="n">
        <v>8842546.021385714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0.4496</v>
      </c>
      <c r="E30" t="n">
        <v>222.44</v>
      </c>
      <c r="F30" t="n">
        <v>217.6</v>
      </c>
      <c r="G30" t="n">
        <v>192</v>
      </c>
      <c r="H30" t="n">
        <v>2.34</v>
      </c>
      <c r="I30" t="n">
        <v>68</v>
      </c>
      <c r="J30" t="n">
        <v>220.44</v>
      </c>
      <c r="K30" t="n">
        <v>52.44</v>
      </c>
      <c r="L30" t="n">
        <v>29</v>
      </c>
      <c r="M30" t="n">
        <v>66</v>
      </c>
      <c r="N30" t="n">
        <v>49</v>
      </c>
      <c r="O30" t="n">
        <v>27421.64</v>
      </c>
      <c r="P30" t="n">
        <v>2684.7</v>
      </c>
      <c r="Q30" t="n">
        <v>3440.91</v>
      </c>
      <c r="R30" t="n">
        <v>411.95</v>
      </c>
      <c r="S30" t="n">
        <v>300.98</v>
      </c>
      <c r="T30" t="n">
        <v>52050.69</v>
      </c>
      <c r="U30" t="n">
        <v>0.73</v>
      </c>
      <c r="V30" t="n">
        <v>0.92</v>
      </c>
      <c r="W30" t="n">
        <v>56.94</v>
      </c>
      <c r="X30" t="n">
        <v>3.07</v>
      </c>
      <c r="Y30" t="n">
        <v>0.5</v>
      </c>
      <c r="Z30" t="n">
        <v>10</v>
      </c>
      <c r="AA30" t="n">
        <v>7124.899300663447</v>
      </c>
      <c r="AB30" t="n">
        <v>9748.601551541247</v>
      </c>
      <c r="AC30" t="n">
        <v>8818.208701709993</v>
      </c>
      <c r="AD30" t="n">
        <v>7124899.300663447</v>
      </c>
      <c r="AE30" t="n">
        <v>9748601.551541246</v>
      </c>
      <c r="AF30" t="n">
        <v>6.666388830670738e-07</v>
      </c>
      <c r="AG30" t="n">
        <v>2.317083333333333</v>
      </c>
      <c r="AH30" t="n">
        <v>8818208.701709993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0.4501</v>
      </c>
      <c r="E31" t="n">
        <v>222.16</v>
      </c>
      <c r="F31" t="n">
        <v>217.43</v>
      </c>
      <c r="G31" t="n">
        <v>200.7</v>
      </c>
      <c r="H31" t="n">
        <v>2.4</v>
      </c>
      <c r="I31" t="n">
        <v>65</v>
      </c>
      <c r="J31" t="n">
        <v>222.1</v>
      </c>
      <c r="K31" t="n">
        <v>52.44</v>
      </c>
      <c r="L31" t="n">
        <v>30</v>
      </c>
      <c r="M31" t="n">
        <v>63</v>
      </c>
      <c r="N31" t="n">
        <v>49.65</v>
      </c>
      <c r="O31" t="n">
        <v>27625.93</v>
      </c>
      <c r="P31" t="n">
        <v>2676.44</v>
      </c>
      <c r="Q31" t="n">
        <v>3440.92</v>
      </c>
      <c r="R31" t="n">
        <v>406.26</v>
      </c>
      <c r="S31" t="n">
        <v>300.98</v>
      </c>
      <c r="T31" t="n">
        <v>49224.61</v>
      </c>
      <c r="U31" t="n">
        <v>0.74</v>
      </c>
      <c r="V31" t="n">
        <v>0.92</v>
      </c>
      <c r="W31" t="n">
        <v>56.93</v>
      </c>
      <c r="X31" t="n">
        <v>2.9</v>
      </c>
      <c r="Y31" t="n">
        <v>0.5</v>
      </c>
      <c r="Z31" t="n">
        <v>10</v>
      </c>
      <c r="AA31" t="n">
        <v>7099.510631325395</v>
      </c>
      <c r="AB31" t="n">
        <v>9713.86365408388</v>
      </c>
      <c r="AC31" t="n">
        <v>8786.786140431015</v>
      </c>
      <c r="AD31" t="n">
        <v>7099510.631325395</v>
      </c>
      <c r="AE31" t="n">
        <v>9713863.65408388</v>
      </c>
      <c r="AF31" t="n">
        <v>6.673802519316946e-07</v>
      </c>
      <c r="AG31" t="n">
        <v>2.314166666666666</v>
      </c>
      <c r="AH31" t="n">
        <v>8786786.140431015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0.4504</v>
      </c>
      <c r="E32" t="n">
        <v>222.03</v>
      </c>
      <c r="F32" t="n">
        <v>217.36</v>
      </c>
      <c r="G32" t="n">
        <v>207.01</v>
      </c>
      <c r="H32" t="n">
        <v>2.46</v>
      </c>
      <c r="I32" t="n">
        <v>63</v>
      </c>
      <c r="J32" t="n">
        <v>223.76</v>
      </c>
      <c r="K32" t="n">
        <v>52.44</v>
      </c>
      <c r="L32" t="n">
        <v>31</v>
      </c>
      <c r="M32" t="n">
        <v>61</v>
      </c>
      <c r="N32" t="n">
        <v>50.32</v>
      </c>
      <c r="O32" t="n">
        <v>27831.27</v>
      </c>
      <c r="P32" t="n">
        <v>2671.08</v>
      </c>
      <c r="Q32" t="n">
        <v>3440.91</v>
      </c>
      <c r="R32" t="n">
        <v>403.94</v>
      </c>
      <c r="S32" t="n">
        <v>300.98</v>
      </c>
      <c r="T32" t="n">
        <v>48070.67</v>
      </c>
      <c r="U32" t="n">
        <v>0.75</v>
      </c>
      <c r="V32" t="n">
        <v>0.92</v>
      </c>
      <c r="W32" t="n">
        <v>56.93</v>
      </c>
      <c r="X32" t="n">
        <v>2.84</v>
      </c>
      <c r="Y32" t="n">
        <v>0.5</v>
      </c>
      <c r="Z32" t="n">
        <v>10</v>
      </c>
      <c r="AA32" t="n">
        <v>7083.806037258916</v>
      </c>
      <c r="AB32" t="n">
        <v>9692.375935644332</v>
      </c>
      <c r="AC32" t="n">
        <v>8767.349179681134</v>
      </c>
      <c r="AD32" t="n">
        <v>7083806.037258917</v>
      </c>
      <c r="AE32" t="n">
        <v>9692375.935644332</v>
      </c>
      <c r="AF32" t="n">
        <v>6.678250732504672e-07</v>
      </c>
      <c r="AG32" t="n">
        <v>2.3128125</v>
      </c>
      <c r="AH32" t="n">
        <v>8767349.179681133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0.4508</v>
      </c>
      <c r="E33" t="n">
        <v>221.85</v>
      </c>
      <c r="F33" t="n">
        <v>217.26</v>
      </c>
      <c r="G33" t="n">
        <v>213.7</v>
      </c>
      <c r="H33" t="n">
        <v>2.52</v>
      </c>
      <c r="I33" t="n">
        <v>61</v>
      </c>
      <c r="J33" t="n">
        <v>225.43</v>
      </c>
      <c r="K33" t="n">
        <v>52.44</v>
      </c>
      <c r="L33" t="n">
        <v>32</v>
      </c>
      <c r="M33" t="n">
        <v>59</v>
      </c>
      <c r="N33" t="n">
        <v>50.99</v>
      </c>
      <c r="O33" t="n">
        <v>28037.42</v>
      </c>
      <c r="P33" t="n">
        <v>2663.25</v>
      </c>
      <c r="Q33" t="n">
        <v>3440.96</v>
      </c>
      <c r="R33" t="n">
        <v>400.67</v>
      </c>
      <c r="S33" t="n">
        <v>300.98</v>
      </c>
      <c r="T33" t="n">
        <v>46448.2</v>
      </c>
      <c r="U33" t="n">
        <v>0.75</v>
      </c>
      <c r="V33" t="n">
        <v>0.92</v>
      </c>
      <c r="W33" t="n">
        <v>56.92</v>
      </c>
      <c r="X33" t="n">
        <v>2.73</v>
      </c>
      <c r="Y33" t="n">
        <v>0.5</v>
      </c>
      <c r="Z33" t="n">
        <v>10</v>
      </c>
      <c r="AA33" t="n">
        <v>7061.520457957569</v>
      </c>
      <c r="AB33" t="n">
        <v>9661.883822873859</v>
      </c>
      <c r="AC33" t="n">
        <v>8739.767191357525</v>
      </c>
      <c r="AD33" t="n">
        <v>7061520.45795757</v>
      </c>
      <c r="AE33" t="n">
        <v>9661883.822873859</v>
      </c>
      <c r="AF33" t="n">
        <v>6.684181683421638e-07</v>
      </c>
      <c r="AG33" t="n">
        <v>2.3109375</v>
      </c>
      <c r="AH33" t="n">
        <v>8739767.191357525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0.4511</v>
      </c>
      <c r="E34" t="n">
        <v>221.68</v>
      </c>
      <c r="F34" t="n">
        <v>217.16</v>
      </c>
      <c r="G34" t="n">
        <v>220.84</v>
      </c>
      <c r="H34" t="n">
        <v>2.58</v>
      </c>
      <c r="I34" t="n">
        <v>59</v>
      </c>
      <c r="J34" t="n">
        <v>227.11</v>
      </c>
      <c r="K34" t="n">
        <v>52.44</v>
      </c>
      <c r="L34" t="n">
        <v>33</v>
      </c>
      <c r="M34" t="n">
        <v>57</v>
      </c>
      <c r="N34" t="n">
        <v>51.67</v>
      </c>
      <c r="O34" t="n">
        <v>28244.51</v>
      </c>
      <c r="P34" t="n">
        <v>2655.38</v>
      </c>
      <c r="Q34" t="n">
        <v>3440.9</v>
      </c>
      <c r="R34" t="n">
        <v>396.97</v>
      </c>
      <c r="S34" t="n">
        <v>300.98</v>
      </c>
      <c r="T34" t="n">
        <v>44607.05</v>
      </c>
      <c r="U34" t="n">
        <v>0.76</v>
      </c>
      <c r="V34" t="n">
        <v>0.92</v>
      </c>
      <c r="W34" t="n">
        <v>56.93</v>
      </c>
      <c r="X34" t="n">
        <v>2.64</v>
      </c>
      <c r="Y34" t="n">
        <v>0.5</v>
      </c>
      <c r="Z34" t="n">
        <v>10</v>
      </c>
      <c r="AA34" t="n">
        <v>7040.756047586206</v>
      </c>
      <c r="AB34" t="n">
        <v>9633.473040542625</v>
      </c>
      <c r="AC34" t="n">
        <v>8714.067894217202</v>
      </c>
      <c r="AD34" t="n">
        <v>7040756.047586205</v>
      </c>
      <c r="AE34" t="n">
        <v>9633473.040542625</v>
      </c>
      <c r="AF34" t="n">
        <v>6.688629896609364e-07</v>
      </c>
      <c r="AG34" t="n">
        <v>2.309166666666667</v>
      </c>
      <c r="AH34" t="n">
        <v>8714067.894217202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0.4515</v>
      </c>
      <c r="E35" t="n">
        <v>221.51</v>
      </c>
      <c r="F35" t="n">
        <v>217.06</v>
      </c>
      <c r="G35" t="n">
        <v>228.48</v>
      </c>
      <c r="H35" t="n">
        <v>2.64</v>
      </c>
      <c r="I35" t="n">
        <v>57</v>
      </c>
      <c r="J35" t="n">
        <v>228.8</v>
      </c>
      <c r="K35" t="n">
        <v>52.44</v>
      </c>
      <c r="L35" t="n">
        <v>34</v>
      </c>
      <c r="M35" t="n">
        <v>55</v>
      </c>
      <c r="N35" t="n">
        <v>52.36</v>
      </c>
      <c r="O35" t="n">
        <v>28452.56</v>
      </c>
      <c r="P35" t="n">
        <v>2647.9</v>
      </c>
      <c r="Q35" t="n">
        <v>3440.94</v>
      </c>
      <c r="R35" t="n">
        <v>394.02</v>
      </c>
      <c r="S35" t="n">
        <v>300.98</v>
      </c>
      <c r="T35" t="n">
        <v>43142.77</v>
      </c>
      <c r="U35" t="n">
        <v>0.76</v>
      </c>
      <c r="V35" t="n">
        <v>0.92</v>
      </c>
      <c r="W35" t="n">
        <v>56.91</v>
      </c>
      <c r="X35" t="n">
        <v>2.53</v>
      </c>
      <c r="Y35" t="n">
        <v>0.5</v>
      </c>
      <c r="Z35" t="n">
        <v>10</v>
      </c>
      <c r="AA35" t="n">
        <v>7019.21841819348</v>
      </c>
      <c r="AB35" t="n">
        <v>9604.004305834347</v>
      </c>
      <c r="AC35" t="n">
        <v>8687.411614189856</v>
      </c>
      <c r="AD35" t="n">
        <v>7019218.41819348</v>
      </c>
      <c r="AE35" t="n">
        <v>9604004.305834347</v>
      </c>
      <c r="AF35" t="n">
        <v>6.694560847526331e-07</v>
      </c>
      <c r="AG35" t="n">
        <v>2.307395833333333</v>
      </c>
      <c r="AH35" t="n">
        <v>8687411.614189856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0.4517</v>
      </c>
      <c r="E36" t="n">
        <v>221.37</v>
      </c>
      <c r="F36" t="n">
        <v>216.99</v>
      </c>
      <c r="G36" t="n">
        <v>236.72</v>
      </c>
      <c r="H36" t="n">
        <v>2.7</v>
      </c>
      <c r="I36" t="n">
        <v>55</v>
      </c>
      <c r="J36" t="n">
        <v>230.49</v>
      </c>
      <c r="K36" t="n">
        <v>52.44</v>
      </c>
      <c r="L36" t="n">
        <v>35</v>
      </c>
      <c r="M36" t="n">
        <v>53</v>
      </c>
      <c r="N36" t="n">
        <v>53.05</v>
      </c>
      <c r="O36" t="n">
        <v>28661.58</v>
      </c>
      <c r="P36" t="n">
        <v>2638.85</v>
      </c>
      <c r="Q36" t="n">
        <v>3440.91</v>
      </c>
      <c r="R36" t="n">
        <v>391.28</v>
      </c>
      <c r="S36" t="n">
        <v>300.98</v>
      </c>
      <c r="T36" t="n">
        <v>41783.1</v>
      </c>
      <c r="U36" t="n">
        <v>0.77</v>
      </c>
      <c r="V36" t="n">
        <v>0.92</v>
      </c>
      <c r="W36" t="n">
        <v>56.92</v>
      </c>
      <c r="X36" t="n">
        <v>2.47</v>
      </c>
      <c r="Y36" t="n">
        <v>0.5</v>
      </c>
      <c r="Z36" t="n">
        <v>10</v>
      </c>
      <c r="AA36" t="n">
        <v>6998.051098866372</v>
      </c>
      <c r="AB36" t="n">
        <v>9575.042245694773</v>
      </c>
      <c r="AC36" t="n">
        <v>8661.213652421493</v>
      </c>
      <c r="AD36" t="n">
        <v>6998051.098866371</v>
      </c>
      <c r="AE36" t="n">
        <v>9575042.245694773</v>
      </c>
      <c r="AF36" t="n">
        <v>6.697526322984813e-07</v>
      </c>
      <c r="AG36" t="n">
        <v>2.3059375</v>
      </c>
      <c r="AH36" t="n">
        <v>8661213.652421493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0.4519</v>
      </c>
      <c r="E37" t="n">
        <v>221.28</v>
      </c>
      <c r="F37" t="n">
        <v>216.94</v>
      </c>
      <c r="G37" t="n">
        <v>241.04</v>
      </c>
      <c r="H37" t="n">
        <v>2.76</v>
      </c>
      <c r="I37" t="n">
        <v>54</v>
      </c>
      <c r="J37" t="n">
        <v>232.2</v>
      </c>
      <c r="K37" t="n">
        <v>52.44</v>
      </c>
      <c r="L37" t="n">
        <v>36</v>
      </c>
      <c r="M37" t="n">
        <v>52</v>
      </c>
      <c r="N37" t="n">
        <v>53.75</v>
      </c>
      <c r="O37" t="n">
        <v>28871.58</v>
      </c>
      <c r="P37" t="n">
        <v>2632.74</v>
      </c>
      <c r="Q37" t="n">
        <v>3440.94</v>
      </c>
      <c r="R37" t="n">
        <v>389.84</v>
      </c>
      <c r="S37" t="n">
        <v>300.98</v>
      </c>
      <c r="T37" t="n">
        <v>41068.79</v>
      </c>
      <c r="U37" t="n">
        <v>0.77</v>
      </c>
      <c r="V37" t="n">
        <v>0.92</v>
      </c>
      <c r="W37" t="n">
        <v>56.91</v>
      </c>
      <c r="X37" t="n">
        <v>2.41</v>
      </c>
      <c r="Y37" t="n">
        <v>0.5</v>
      </c>
      <c r="Z37" t="n">
        <v>10</v>
      </c>
      <c r="AA37" t="n">
        <v>6982.744080737632</v>
      </c>
      <c r="AB37" t="n">
        <v>9554.09850819305</v>
      </c>
      <c r="AC37" t="n">
        <v>8642.268755832221</v>
      </c>
      <c r="AD37" t="n">
        <v>6982744.080737633</v>
      </c>
      <c r="AE37" t="n">
        <v>9554098.50819305</v>
      </c>
      <c r="AF37" t="n">
        <v>6.700491798443298e-07</v>
      </c>
      <c r="AG37" t="n">
        <v>2.305</v>
      </c>
      <c r="AH37" t="n">
        <v>8642268.755832221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0.4523</v>
      </c>
      <c r="E38" t="n">
        <v>221.1</v>
      </c>
      <c r="F38" t="n">
        <v>216.83</v>
      </c>
      <c r="G38" t="n">
        <v>250.19</v>
      </c>
      <c r="H38" t="n">
        <v>2.81</v>
      </c>
      <c r="I38" t="n">
        <v>52</v>
      </c>
      <c r="J38" t="n">
        <v>233.91</v>
      </c>
      <c r="K38" t="n">
        <v>52.44</v>
      </c>
      <c r="L38" t="n">
        <v>37</v>
      </c>
      <c r="M38" t="n">
        <v>50</v>
      </c>
      <c r="N38" t="n">
        <v>54.46</v>
      </c>
      <c r="O38" t="n">
        <v>29082.59</v>
      </c>
      <c r="P38" t="n">
        <v>2628.89</v>
      </c>
      <c r="Q38" t="n">
        <v>3440.93</v>
      </c>
      <c r="R38" t="n">
        <v>386.29</v>
      </c>
      <c r="S38" t="n">
        <v>300.98</v>
      </c>
      <c r="T38" t="n">
        <v>39304.4</v>
      </c>
      <c r="U38" t="n">
        <v>0.78</v>
      </c>
      <c r="V38" t="n">
        <v>0.92</v>
      </c>
      <c r="W38" t="n">
        <v>56.9</v>
      </c>
      <c r="X38" t="n">
        <v>2.3</v>
      </c>
      <c r="Y38" t="n">
        <v>0.5</v>
      </c>
      <c r="Z38" t="n">
        <v>10</v>
      </c>
      <c r="AA38" t="n">
        <v>6968.195990467566</v>
      </c>
      <c r="AB38" t="n">
        <v>9534.193169269098</v>
      </c>
      <c r="AC38" t="n">
        <v>8624.263154517852</v>
      </c>
      <c r="AD38" t="n">
        <v>6968195.990467566</v>
      </c>
      <c r="AE38" t="n">
        <v>9534193.169269098</v>
      </c>
      <c r="AF38" t="n">
        <v>6.706422749360264e-07</v>
      </c>
      <c r="AG38" t="n">
        <v>2.303125</v>
      </c>
      <c r="AH38" t="n">
        <v>8624263.154517852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0.4524</v>
      </c>
      <c r="E39" t="n">
        <v>221.04</v>
      </c>
      <c r="F39" t="n">
        <v>216.81</v>
      </c>
      <c r="G39" t="n">
        <v>255.07</v>
      </c>
      <c r="H39" t="n">
        <v>2.87</v>
      </c>
      <c r="I39" t="n">
        <v>51</v>
      </c>
      <c r="J39" t="n">
        <v>235.63</v>
      </c>
      <c r="K39" t="n">
        <v>52.44</v>
      </c>
      <c r="L39" t="n">
        <v>38</v>
      </c>
      <c r="M39" t="n">
        <v>49</v>
      </c>
      <c r="N39" t="n">
        <v>55.18</v>
      </c>
      <c r="O39" t="n">
        <v>29294.6</v>
      </c>
      <c r="P39" t="n">
        <v>2616.24</v>
      </c>
      <c r="Q39" t="n">
        <v>3440.9</v>
      </c>
      <c r="R39" t="n">
        <v>385.46</v>
      </c>
      <c r="S39" t="n">
        <v>300.98</v>
      </c>
      <c r="T39" t="n">
        <v>38891.72</v>
      </c>
      <c r="U39" t="n">
        <v>0.78</v>
      </c>
      <c r="V39" t="n">
        <v>0.92</v>
      </c>
      <c r="W39" t="n">
        <v>56.91</v>
      </c>
      <c r="X39" t="n">
        <v>2.28</v>
      </c>
      <c r="Y39" t="n">
        <v>0.5</v>
      </c>
      <c r="Z39" t="n">
        <v>10</v>
      </c>
      <c r="AA39" t="n">
        <v>6942.133801006301</v>
      </c>
      <c r="AB39" t="n">
        <v>9498.533731865544</v>
      </c>
      <c r="AC39" t="n">
        <v>8592.007003771758</v>
      </c>
      <c r="AD39" t="n">
        <v>6942133.801006301</v>
      </c>
      <c r="AE39" t="n">
        <v>9498533.731865544</v>
      </c>
      <c r="AF39" t="n">
        <v>6.707905487089506e-07</v>
      </c>
      <c r="AG39" t="n">
        <v>2.3025</v>
      </c>
      <c r="AH39" t="n">
        <v>8592007.003771758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0.4527</v>
      </c>
      <c r="E40" t="n">
        <v>220.91</v>
      </c>
      <c r="F40" t="n">
        <v>216.74</v>
      </c>
      <c r="G40" t="n">
        <v>265.4</v>
      </c>
      <c r="H40" t="n">
        <v>2.92</v>
      </c>
      <c r="I40" t="n">
        <v>49</v>
      </c>
      <c r="J40" t="n">
        <v>237.35</v>
      </c>
      <c r="K40" t="n">
        <v>52.44</v>
      </c>
      <c r="L40" t="n">
        <v>39</v>
      </c>
      <c r="M40" t="n">
        <v>47</v>
      </c>
      <c r="N40" t="n">
        <v>55.91</v>
      </c>
      <c r="O40" t="n">
        <v>29507.65</v>
      </c>
      <c r="P40" t="n">
        <v>2614.06</v>
      </c>
      <c r="Q40" t="n">
        <v>3440.94</v>
      </c>
      <c r="R40" t="n">
        <v>383.09</v>
      </c>
      <c r="S40" t="n">
        <v>300.98</v>
      </c>
      <c r="T40" t="n">
        <v>37715.76</v>
      </c>
      <c r="U40" t="n">
        <v>0.79</v>
      </c>
      <c r="V40" t="n">
        <v>0.92</v>
      </c>
      <c r="W40" t="n">
        <v>56.91</v>
      </c>
      <c r="X40" t="n">
        <v>2.22</v>
      </c>
      <c r="Y40" t="n">
        <v>0.5</v>
      </c>
      <c r="Z40" t="n">
        <v>10</v>
      </c>
      <c r="AA40" t="n">
        <v>6932.729588507565</v>
      </c>
      <c r="AB40" t="n">
        <v>9485.666473440198</v>
      </c>
      <c r="AC40" t="n">
        <v>8580.367778431219</v>
      </c>
      <c r="AD40" t="n">
        <v>6932729.588507566</v>
      </c>
      <c r="AE40" t="n">
        <v>9485666.473440198</v>
      </c>
      <c r="AF40" t="n">
        <v>6.712353700277231e-07</v>
      </c>
      <c r="AG40" t="n">
        <v>2.301145833333333</v>
      </c>
      <c r="AH40" t="n">
        <v>8580367.778431218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0.4529</v>
      </c>
      <c r="E41" t="n">
        <v>220.81</v>
      </c>
      <c r="F41" t="n">
        <v>216.69</v>
      </c>
      <c r="G41" t="n">
        <v>270.86</v>
      </c>
      <c r="H41" t="n">
        <v>2.98</v>
      </c>
      <c r="I41" t="n">
        <v>48</v>
      </c>
      <c r="J41" t="n">
        <v>239.09</v>
      </c>
      <c r="K41" t="n">
        <v>52.44</v>
      </c>
      <c r="L41" t="n">
        <v>40</v>
      </c>
      <c r="M41" t="n">
        <v>46</v>
      </c>
      <c r="N41" t="n">
        <v>56.65</v>
      </c>
      <c r="O41" t="n">
        <v>29721.73</v>
      </c>
      <c r="P41" t="n">
        <v>2606.36</v>
      </c>
      <c r="Q41" t="n">
        <v>3440.94</v>
      </c>
      <c r="R41" t="n">
        <v>380.92</v>
      </c>
      <c r="S41" t="n">
        <v>300.98</v>
      </c>
      <c r="T41" t="n">
        <v>36637.59</v>
      </c>
      <c r="U41" t="n">
        <v>0.79</v>
      </c>
      <c r="V41" t="n">
        <v>0.92</v>
      </c>
      <c r="W41" t="n">
        <v>56.91</v>
      </c>
      <c r="X41" t="n">
        <v>2.16</v>
      </c>
      <c r="Y41" t="n">
        <v>0.5</v>
      </c>
      <c r="Z41" t="n">
        <v>10</v>
      </c>
      <c r="AA41" t="n">
        <v>6914.428075224322</v>
      </c>
      <c r="AB41" t="n">
        <v>9460.625535560279</v>
      </c>
      <c r="AC41" t="n">
        <v>8557.716712517382</v>
      </c>
      <c r="AD41" t="n">
        <v>6914428.075224322</v>
      </c>
      <c r="AE41" t="n">
        <v>9460625.535560278</v>
      </c>
      <c r="AF41" t="n">
        <v>6.715319175735714e-07</v>
      </c>
      <c r="AG41" t="n">
        <v>2.300104166666667</v>
      </c>
      <c r="AH41" t="n">
        <v>8557716.712517383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0.4049</v>
      </c>
      <c r="E2" t="n">
        <v>246.99</v>
      </c>
      <c r="F2" t="n">
        <v>239.37</v>
      </c>
      <c r="G2" t="n">
        <v>26.7</v>
      </c>
      <c r="H2" t="n">
        <v>0.64</v>
      </c>
      <c r="I2" t="n">
        <v>538</v>
      </c>
      <c r="J2" t="n">
        <v>26.11</v>
      </c>
      <c r="K2" t="n">
        <v>12.1</v>
      </c>
      <c r="L2" t="n">
        <v>1</v>
      </c>
      <c r="M2" t="n">
        <v>536</v>
      </c>
      <c r="N2" t="n">
        <v>3.01</v>
      </c>
      <c r="O2" t="n">
        <v>3454.41</v>
      </c>
      <c r="P2" t="n">
        <v>744.85</v>
      </c>
      <c r="Q2" t="n">
        <v>3441.57</v>
      </c>
      <c r="R2" t="n">
        <v>1149.23</v>
      </c>
      <c r="S2" t="n">
        <v>300.98</v>
      </c>
      <c r="T2" t="n">
        <v>418343.34</v>
      </c>
      <c r="U2" t="n">
        <v>0.26</v>
      </c>
      <c r="V2" t="n">
        <v>0.83</v>
      </c>
      <c r="W2" t="n">
        <v>57.69</v>
      </c>
      <c r="X2" t="n">
        <v>24.82</v>
      </c>
      <c r="Y2" t="n">
        <v>0.5</v>
      </c>
      <c r="Z2" t="n">
        <v>10</v>
      </c>
      <c r="AA2" t="n">
        <v>2574.450518617155</v>
      </c>
      <c r="AB2" t="n">
        <v>3522.47677631323</v>
      </c>
      <c r="AC2" t="n">
        <v>3186.296536608969</v>
      </c>
      <c r="AD2" t="n">
        <v>2574450.518617155</v>
      </c>
      <c r="AE2" t="n">
        <v>3522476.77631323</v>
      </c>
      <c r="AF2" t="n">
        <v>7.714280807970078e-07</v>
      </c>
      <c r="AG2" t="n">
        <v>2.5728125</v>
      </c>
      <c r="AH2" t="n">
        <v>3186296.536608969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0.4234</v>
      </c>
      <c r="E3" t="n">
        <v>236.16</v>
      </c>
      <c r="F3" t="n">
        <v>230.67</v>
      </c>
      <c r="G3" t="n">
        <v>40</v>
      </c>
      <c r="H3" t="n">
        <v>1.23</v>
      </c>
      <c r="I3" t="n">
        <v>346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684.7</v>
      </c>
      <c r="Q3" t="n">
        <v>3442.02</v>
      </c>
      <c r="R3" t="n">
        <v>836.78</v>
      </c>
      <c r="S3" t="n">
        <v>300.98</v>
      </c>
      <c r="T3" t="n">
        <v>263079.16</v>
      </c>
      <c r="U3" t="n">
        <v>0.36</v>
      </c>
      <c r="V3" t="n">
        <v>0.87</v>
      </c>
      <c r="W3" t="n">
        <v>57.88</v>
      </c>
      <c r="X3" t="n">
        <v>16.12</v>
      </c>
      <c r="Y3" t="n">
        <v>0.5</v>
      </c>
      <c r="Z3" t="n">
        <v>10</v>
      </c>
      <c r="AA3" t="n">
        <v>2304.796861476154</v>
      </c>
      <c r="AB3" t="n">
        <v>3153.524746333136</v>
      </c>
      <c r="AC3" t="n">
        <v>2852.556770542762</v>
      </c>
      <c r="AD3" t="n">
        <v>2304796.861476155</v>
      </c>
      <c r="AE3" t="n">
        <v>3153524.746333136</v>
      </c>
      <c r="AF3" t="n">
        <v>8.066748565311264e-07</v>
      </c>
      <c r="AG3" t="n">
        <v>2.46</v>
      </c>
      <c r="AH3" t="n">
        <v>2852556.770542762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0.2793</v>
      </c>
      <c r="E2" t="n">
        <v>357.99</v>
      </c>
      <c r="F2" t="n">
        <v>313.6</v>
      </c>
      <c r="G2" t="n">
        <v>9.119999999999999</v>
      </c>
      <c r="H2" t="n">
        <v>0.18</v>
      </c>
      <c r="I2" t="n">
        <v>2063</v>
      </c>
      <c r="J2" t="n">
        <v>98.70999999999999</v>
      </c>
      <c r="K2" t="n">
        <v>39.72</v>
      </c>
      <c r="L2" t="n">
        <v>1</v>
      </c>
      <c r="M2" t="n">
        <v>2061</v>
      </c>
      <c r="N2" t="n">
        <v>12.99</v>
      </c>
      <c r="O2" t="n">
        <v>12407.75</v>
      </c>
      <c r="P2" t="n">
        <v>2831.62</v>
      </c>
      <c r="Q2" t="n">
        <v>3443.68</v>
      </c>
      <c r="R2" t="n">
        <v>3666.9</v>
      </c>
      <c r="S2" t="n">
        <v>300.98</v>
      </c>
      <c r="T2" t="n">
        <v>1669553.12</v>
      </c>
      <c r="U2" t="n">
        <v>0.08</v>
      </c>
      <c r="V2" t="n">
        <v>0.64</v>
      </c>
      <c r="W2" t="n">
        <v>60.2</v>
      </c>
      <c r="X2" t="n">
        <v>98.97</v>
      </c>
      <c r="Y2" t="n">
        <v>0.5</v>
      </c>
      <c r="Z2" t="n">
        <v>10</v>
      </c>
      <c r="AA2" t="n">
        <v>12201.732598847</v>
      </c>
      <c r="AB2" t="n">
        <v>16694.9488441942</v>
      </c>
      <c r="AC2" t="n">
        <v>15101.60635801154</v>
      </c>
      <c r="AD2" t="n">
        <v>12201732.598847</v>
      </c>
      <c r="AE2" t="n">
        <v>16694948.8441942</v>
      </c>
      <c r="AF2" t="n">
        <v>4.560961868374846e-07</v>
      </c>
      <c r="AG2" t="n">
        <v>3.7290625</v>
      </c>
      <c r="AH2" t="n">
        <v>15101606.35801154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0.3687</v>
      </c>
      <c r="E3" t="n">
        <v>271.2</v>
      </c>
      <c r="F3" t="n">
        <v>252.44</v>
      </c>
      <c r="G3" t="n">
        <v>18.56</v>
      </c>
      <c r="H3" t="n">
        <v>0.35</v>
      </c>
      <c r="I3" t="n">
        <v>816</v>
      </c>
      <c r="J3" t="n">
        <v>99.95</v>
      </c>
      <c r="K3" t="n">
        <v>39.72</v>
      </c>
      <c r="L3" t="n">
        <v>2</v>
      </c>
      <c r="M3" t="n">
        <v>814</v>
      </c>
      <c r="N3" t="n">
        <v>13.24</v>
      </c>
      <c r="O3" t="n">
        <v>12561.45</v>
      </c>
      <c r="P3" t="n">
        <v>2261</v>
      </c>
      <c r="Q3" t="n">
        <v>3441.95</v>
      </c>
      <c r="R3" t="n">
        <v>1590.35</v>
      </c>
      <c r="S3" t="n">
        <v>300.98</v>
      </c>
      <c r="T3" t="n">
        <v>637514.62</v>
      </c>
      <c r="U3" t="n">
        <v>0.19</v>
      </c>
      <c r="V3" t="n">
        <v>0.79</v>
      </c>
      <c r="W3" t="n">
        <v>58.18</v>
      </c>
      <c r="X3" t="n">
        <v>37.88</v>
      </c>
      <c r="Y3" t="n">
        <v>0.5</v>
      </c>
      <c r="Z3" t="n">
        <v>10</v>
      </c>
      <c r="AA3" t="n">
        <v>7399.235994625613</v>
      </c>
      <c r="AB3" t="n">
        <v>10123.96111910106</v>
      </c>
      <c r="AC3" t="n">
        <v>9157.74447896235</v>
      </c>
      <c r="AD3" t="n">
        <v>7399235.994625613</v>
      </c>
      <c r="AE3" t="n">
        <v>10123961.11910106</v>
      </c>
      <c r="AF3" t="n">
        <v>6.020861585641984e-07</v>
      </c>
      <c r="AG3" t="n">
        <v>2.825</v>
      </c>
      <c r="AH3" t="n">
        <v>9157744.478962349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0.3995</v>
      </c>
      <c r="E4" t="n">
        <v>250.31</v>
      </c>
      <c r="F4" t="n">
        <v>237.9</v>
      </c>
      <c r="G4" t="n">
        <v>28.15</v>
      </c>
      <c r="H4" t="n">
        <v>0.52</v>
      </c>
      <c r="I4" t="n">
        <v>507</v>
      </c>
      <c r="J4" t="n">
        <v>101.2</v>
      </c>
      <c r="K4" t="n">
        <v>39.72</v>
      </c>
      <c r="L4" t="n">
        <v>3</v>
      </c>
      <c r="M4" t="n">
        <v>505</v>
      </c>
      <c r="N4" t="n">
        <v>13.49</v>
      </c>
      <c r="O4" t="n">
        <v>12715.54</v>
      </c>
      <c r="P4" t="n">
        <v>2109.77</v>
      </c>
      <c r="Q4" t="n">
        <v>3441.62</v>
      </c>
      <c r="R4" t="n">
        <v>1098.58</v>
      </c>
      <c r="S4" t="n">
        <v>300.98</v>
      </c>
      <c r="T4" t="n">
        <v>393174.47</v>
      </c>
      <c r="U4" t="n">
        <v>0.27</v>
      </c>
      <c r="V4" t="n">
        <v>0.84</v>
      </c>
      <c r="W4" t="n">
        <v>57.65</v>
      </c>
      <c r="X4" t="n">
        <v>23.34</v>
      </c>
      <c r="Y4" t="n">
        <v>0.5</v>
      </c>
      <c r="Z4" t="n">
        <v>10</v>
      </c>
      <c r="AA4" t="n">
        <v>6390.317983110981</v>
      </c>
      <c r="AB4" t="n">
        <v>8743.514985425378</v>
      </c>
      <c r="AC4" t="n">
        <v>7909.046186816405</v>
      </c>
      <c r="AD4" t="n">
        <v>6390317.983110981</v>
      </c>
      <c r="AE4" t="n">
        <v>8743514.985425377</v>
      </c>
      <c r="AF4" t="n">
        <v>6.523824799197105e-07</v>
      </c>
      <c r="AG4" t="n">
        <v>2.607395833333333</v>
      </c>
      <c r="AH4" t="n">
        <v>7909046.186816405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0.4153</v>
      </c>
      <c r="E5" t="n">
        <v>240.8</v>
      </c>
      <c r="F5" t="n">
        <v>231.29</v>
      </c>
      <c r="G5" t="n">
        <v>37.92</v>
      </c>
      <c r="H5" t="n">
        <v>0.6899999999999999</v>
      </c>
      <c r="I5" t="n">
        <v>366</v>
      </c>
      <c r="J5" t="n">
        <v>102.45</v>
      </c>
      <c r="K5" t="n">
        <v>39.72</v>
      </c>
      <c r="L5" t="n">
        <v>4</v>
      </c>
      <c r="M5" t="n">
        <v>364</v>
      </c>
      <c r="N5" t="n">
        <v>13.74</v>
      </c>
      <c r="O5" t="n">
        <v>12870.03</v>
      </c>
      <c r="P5" t="n">
        <v>2030.08</v>
      </c>
      <c r="Q5" t="n">
        <v>3441.34</v>
      </c>
      <c r="R5" t="n">
        <v>874.48</v>
      </c>
      <c r="S5" t="n">
        <v>300.98</v>
      </c>
      <c r="T5" t="n">
        <v>281828.62</v>
      </c>
      <c r="U5" t="n">
        <v>0.34</v>
      </c>
      <c r="V5" t="n">
        <v>0.86</v>
      </c>
      <c r="W5" t="n">
        <v>57.43</v>
      </c>
      <c r="X5" t="n">
        <v>16.75</v>
      </c>
      <c r="Y5" t="n">
        <v>0.5</v>
      </c>
      <c r="Z5" t="n">
        <v>10</v>
      </c>
      <c r="AA5" t="n">
        <v>5932.526026506317</v>
      </c>
      <c r="AB5" t="n">
        <v>8117.143834043103</v>
      </c>
      <c r="AC5" t="n">
        <v>7342.455019004645</v>
      </c>
      <c r="AD5" t="n">
        <v>5932526.026506317</v>
      </c>
      <c r="AE5" t="n">
        <v>8117143.834043103</v>
      </c>
      <c r="AF5" t="n">
        <v>6.781838395761094e-07</v>
      </c>
      <c r="AG5" t="n">
        <v>2.508333333333333</v>
      </c>
      <c r="AH5" t="n">
        <v>7342455.019004645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0.4247</v>
      </c>
      <c r="E6" t="n">
        <v>235.44</v>
      </c>
      <c r="F6" t="n">
        <v>227.6</v>
      </c>
      <c r="G6" t="n">
        <v>47.92</v>
      </c>
      <c r="H6" t="n">
        <v>0.85</v>
      </c>
      <c r="I6" t="n">
        <v>285</v>
      </c>
      <c r="J6" t="n">
        <v>103.71</v>
      </c>
      <c r="K6" t="n">
        <v>39.72</v>
      </c>
      <c r="L6" t="n">
        <v>5</v>
      </c>
      <c r="M6" t="n">
        <v>283</v>
      </c>
      <c r="N6" t="n">
        <v>14</v>
      </c>
      <c r="O6" t="n">
        <v>13024.91</v>
      </c>
      <c r="P6" t="n">
        <v>1975.86</v>
      </c>
      <c r="Q6" t="n">
        <v>3441.1</v>
      </c>
      <c r="R6" t="n">
        <v>749.62</v>
      </c>
      <c r="S6" t="n">
        <v>300.98</v>
      </c>
      <c r="T6" t="n">
        <v>219803.56</v>
      </c>
      <c r="U6" t="n">
        <v>0.4</v>
      </c>
      <c r="V6" t="n">
        <v>0.88</v>
      </c>
      <c r="W6" t="n">
        <v>57.3</v>
      </c>
      <c r="X6" t="n">
        <v>13.06</v>
      </c>
      <c r="Y6" t="n">
        <v>0.5</v>
      </c>
      <c r="Z6" t="n">
        <v>10</v>
      </c>
      <c r="AA6" t="n">
        <v>5664.077830629318</v>
      </c>
      <c r="AB6" t="n">
        <v>7749.841169345614</v>
      </c>
      <c r="AC6" t="n">
        <v>7010.207205113371</v>
      </c>
      <c r="AD6" t="n">
        <v>5664077.830629318</v>
      </c>
      <c r="AE6" t="n">
        <v>7749841.169345614</v>
      </c>
      <c r="AF6" t="n">
        <v>6.935340155742203e-07</v>
      </c>
      <c r="AG6" t="n">
        <v>2.4525</v>
      </c>
      <c r="AH6" t="n">
        <v>7010207.205113371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0.4312</v>
      </c>
      <c r="E7" t="n">
        <v>231.9</v>
      </c>
      <c r="F7" t="n">
        <v>225.14</v>
      </c>
      <c r="G7" t="n">
        <v>58.23</v>
      </c>
      <c r="H7" t="n">
        <v>1.01</v>
      </c>
      <c r="I7" t="n">
        <v>232</v>
      </c>
      <c r="J7" t="n">
        <v>104.97</v>
      </c>
      <c r="K7" t="n">
        <v>39.72</v>
      </c>
      <c r="L7" t="n">
        <v>6</v>
      </c>
      <c r="M7" t="n">
        <v>230</v>
      </c>
      <c r="N7" t="n">
        <v>14.25</v>
      </c>
      <c r="O7" t="n">
        <v>13180.19</v>
      </c>
      <c r="P7" t="n">
        <v>1932.12</v>
      </c>
      <c r="Q7" t="n">
        <v>3441.2</v>
      </c>
      <c r="R7" t="n">
        <v>666.37</v>
      </c>
      <c r="S7" t="n">
        <v>300.98</v>
      </c>
      <c r="T7" t="n">
        <v>178441.21</v>
      </c>
      <c r="U7" t="n">
        <v>0.45</v>
      </c>
      <c r="V7" t="n">
        <v>0.89</v>
      </c>
      <c r="W7" t="n">
        <v>57.22</v>
      </c>
      <c r="X7" t="n">
        <v>10.6</v>
      </c>
      <c r="Y7" t="n">
        <v>0.5</v>
      </c>
      <c r="Z7" t="n">
        <v>10</v>
      </c>
      <c r="AA7" t="n">
        <v>5473.315242748963</v>
      </c>
      <c r="AB7" t="n">
        <v>7488.831380756282</v>
      </c>
      <c r="AC7" t="n">
        <v>6774.107824417475</v>
      </c>
      <c r="AD7" t="n">
        <v>5473315.242748963</v>
      </c>
      <c r="AE7" t="n">
        <v>7488831.380756281</v>
      </c>
      <c r="AF7" t="n">
        <v>7.041484989771693e-07</v>
      </c>
      <c r="AG7" t="n">
        <v>2.415625</v>
      </c>
      <c r="AH7" t="n">
        <v>6774107.824417475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0.4359</v>
      </c>
      <c r="E8" t="n">
        <v>229.42</v>
      </c>
      <c r="F8" t="n">
        <v>223.42</v>
      </c>
      <c r="G8" t="n">
        <v>68.75</v>
      </c>
      <c r="H8" t="n">
        <v>1.16</v>
      </c>
      <c r="I8" t="n">
        <v>195</v>
      </c>
      <c r="J8" t="n">
        <v>106.23</v>
      </c>
      <c r="K8" t="n">
        <v>39.72</v>
      </c>
      <c r="L8" t="n">
        <v>7</v>
      </c>
      <c r="M8" t="n">
        <v>193</v>
      </c>
      <c r="N8" t="n">
        <v>14.52</v>
      </c>
      <c r="O8" t="n">
        <v>13335.87</v>
      </c>
      <c r="P8" t="n">
        <v>1895.06</v>
      </c>
      <c r="Q8" t="n">
        <v>3441.09</v>
      </c>
      <c r="R8" t="n">
        <v>609.26</v>
      </c>
      <c r="S8" t="n">
        <v>300.98</v>
      </c>
      <c r="T8" t="n">
        <v>150074.94</v>
      </c>
      <c r="U8" t="n">
        <v>0.49</v>
      </c>
      <c r="V8" t="n">
        <v>0.89</v>
      </c>
      <c r="W8" t="n">
        <v>57.13</v>
      </c>
      <c r="X8" t="n">
        <v>8.890000000000001</v>
      </c>
      <c r="Y8" t="n">
        <v>0.5</v>
      </c>
      <c r="Z8" t="n">
        <v>10</v>
      </c>
      <c r="AA8" t="n">
        <v>5328.475799864354</v>
      </c>
      <c r="AB8" t="n">
        <v>7290.655665136301</v>
      </c>
      <c r="AC8" t="n">
        <v>6594.84572095491</v>
      </c>
      <c r="AD8" t="n">
        <v>5328475.799864354</v>
      </c>
      <c r="AE8" t="n">
        <v>7290655.665136301</v>
      </c>
      <c r="AF8" t="n">
        <v>7.118235869762247e-07</v>
      </c>
      <c r="AG8" t="n">
        <v>2.389791666666667</v>
      </c>
      <c r="AH8" t="n">
        <v>6594845.72095491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0.4393</v>
      </c>
      <c r="E9" t="n">
        <v>227.64</v>
      </c>
      <c r="F9" t="n">
        <v>222.2</v>
      </c>
      <c r="G9" t="n">
        <v>79.36</v>
      </c>
      <c r="H9" t="n">
        <v>1.31</v>
      </c>
      <c r="I9" t="n">
        <v>168</v>
      </c>
      <c r="J9" t="n">
        <v>107.5</v>
      </c>
      <c r="K9" t="n">
        <v>39.72</v>
      </c>
      <c r="L9" t="n">
        <v>8</v>
      </c>
      <c r="M9" t="n">
        <v>166</v>
      </c>
      <c r="N9" t="n">
        <v>14.78</v>
      </c>
      <c r="O9" t="n">
        <v>13491.96</v>
      </c>
      <c r="P9" t="n">
        <v>1862.42</v>
      </c>
      <c r="Q9" t="n">
        <v>3441.02</v>
      </c>
      <c r="R9" t="n">
        <v>567.24</v>
      </c>
      <c r="S9" t="n">
        <v>300.98</v>
      </c>
      <c r="T9" t="n">
        <v>129195.57</v>
      </c>
      <c r="U9" t="n">
        <v>0.53</v>
      </c>
      <c r="V9" t="n">
        <v>0.9</v>
      </c>
      <c r="W9" t="n">
        <v>57.11</v>
      </c>
      <c r="X9" t="n">
        <v>7.67</v>
      </c>
      <c r="Y9" t="n">
        <v>0.5</v>
      </c>
      <c r="Z9" t="n">
        <v>10</v>
      </c>
      <c r="AA9" t="n">
        <v>5214.238490090633</v>
      </c>
      <c r="AB9" t="n">
        <v>7134.35113810947</v>
      </c>
      <c r="AC9" t="n">
        <v>6453.458678612743</v>
      </c>
      <c r="AD9" t="n">
        <v>5214238.490090633</v>
      </c>
      <c r="AE9" t="n">
        <v>7134351.13810947</v>
      </c>
      <c r="AF9" t="n">
        <v>7.173757782946903e-07</v>
      </c>
      <c r="AG9" t="n">
        <v>2.37125</v>
      </c>
      <c r="AH9" t="n">
        <v>6453458.678612743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0.4421</v>
      </c>
      <c r="E10" t="n">
        <v>226.18</v>
      </c>
      <c r="F10" t="n">
        <v>221.17</v>
      </c>
      <c r="G10" t="n">
        <v>90.28</v>
      </c>
      <c r="H10" t="n">
        <v>1.46</v>
      </c>
      <c r="I10" t="n">
        <v>147</v>
      </c>
      <c r="J10" t="n">
        <v>108.77</v>
      </c>
      <c r="K10" t="n">
        <v>39.72</v>
      </c>
      <c r="L10" t="n">
        <v>9</v>
      </c>
      <c r="M10" t="n">
        <v>145</v>
      </c>
      <c r="N10" t="n">
        <v>15.05</v>
      </c>
      <c r="O10" t="n">
        <v>13648.58</v>
      </c>
      <c r="P10" t="n">
        <v>1830.89</v>
      </c>
      <c r="Q10" t="n">
        <v>3441.06</v>
      </c>
      <c r="R10" t="n">
        <v>533.02</v>
      </c>
      <c r="S10" t="n">
        <v>300.98</v>
      </c>
      <c r="T10" t="n">
        <v>112191.92</v>
      </c>
      <c r="U10" t="n">
        <v>0.5600000000000001</v>
      </c>
      <c r="V10" t="n">
        <v>0.9</v>
      </c>
      <c r="W10" t="n">
        <v>57.06</v>
      </c>
      <c r="X10" t="n">
        <v>6.64</v>
      </c>
      <c r="Y10" t="n">
        <v>0.5</v>
      </c>
      <c r="Z10" t="n">
        <v>10</v>
      </c>
      <c r="AA10" t="n">
        <v>5112.150157037438</v>
      </c>
      <c r="AB10" t="n">
        <v>6994.669377006694</v>
      </c>
      <c r="AC10" t="n">
        <v>6327.10794874504</v>
      </c>
      <c r="AD10" t="n">
        <v>5112150.157037439</v>
      </c>
      <c r="AE10" t="n">
        <v>6994669.377006694</v>
      </c>
      <c r="AF10" t="n">
        <v>7.219481711451914e-07</v>
      </c>
      <c r="AG10" t="n">
        <v>2.356041666666667</v>
      </c>
      <c r="AH10" t="n">
        <v>6327107.948745039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0.4443</v>
      </c>
      <c r="E11" t="n">
        <v>225.1</v>
      </c>
      <c r="F11" t="n">
        <v>220.44</v>
      </c>
      <c r="G11" t="n">
        <v>101.74</v>
      </c>
      <c r="H11" t="n">
        <v>1.6</v>
      </c>
      <c r="I11" t="n">
        <v>130</v>
      </c>
      <c r="J11" t="n">
        <v>110.04</v>
      </c>
      <c r="K11" t="n">
        <v>39.72</v>
      </c>
      <c r="L11" t="n">
        <v>10</v>
      </c>
      <c r="M11" t="n">
        <v>128</v>
      </c>
      <c r="N11" t="n">
        <v>15.32</v>
      </c>
      <c r="O11" t="n">
        <v>13805.5</v>
      </c>
      <c r="P11" t="n">
        <v>1799.65</v>
      </c>
      <c r="Q11" t="n">
        <v>3441.1</v>
      </c>
      <c r="R11" t="n">
        <v>507.91</v>
      </c>
      <c r="S11" t="n">
        <v>300.98</v>
      </c>
      <c r="T11" t="n">
        <v>99725.2</v>
      </c>
      <c r="U11" t="n">
        <v>0.59</v>
      </c>
      <c r="V11" t="n">
        <v>0.91</v>
      </c>
      <c r="W11" t="n">
        <v>57.03</v>
      </c>
      <c r="X11" t="n">
        <v>5.91</v>
      </c>
      <c r="Y11" t="n">
        <v>0.5</v>
      </c>
      <c r="Z11" t="n">
        <v>10</v>
      </c>
      <c r="AA11" t="n">
        <v>5020.703956452865</v>
      </c>
      <c r="AB11" t="n">
        <v>6869.548651045229</v>
      </c>
      <c r="AC11" t="n">
        <v>6213.928569261299</v>
      </c>
      <c r="AD11" t="n">
        <v>5020703.956452865</v>
      </c>
      <c r="AE11" t="n">
        <v>6869548.651045229</v>
      </c>
      <c r="AF11" t="n">
        <v>7.255407655277279e-07</v>
      </c>
      <c r="AG11" t="n">
        <v>2.344791666666667</v>
      </c>
      <c r="AH11" t="n">
        <v>6213928.569261299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0.4461</v>
      </c>
      <c r="E12" t="n">
        <v>224.16</v>
      </c>
      <c r="F12" t="n">
        <v>219.76</v>
      </c>
      <c r="G12" t="n">
        <v>112.7</v>
      </c>
      <c r="H12" t="n">
        <v>1.74</v>
      </c>
      <c r="I12" t="n">
        <v>117</v>
      </c>
      <c r="J12" t="n">
        <v>111.32</v>
      </c>
      <c r="K12" t="n">
        <v>39.72</v>
      </c>
      <c r="L12" t="n">
        <v>11</v>
      </c>
      <c r="M12" t="n">
        <v>115</v>
      </c>
      <c r="N12" t="n">
        <v>15.6</v>
      </c>
      <c r="O12" t="n">
        <v>13962.83</v>
      </c>
      <c r="P12" t="n">
        <v>1768.43</v>
      </c>
      <c r="Q12" t="n">
        <v>3440.98</v>
      </c>
      <c r="R12" t="n">
        <v>485.08</v>
      </c>
      <c r="S12" t="n">
        <v>300.98</v>
      </c>
      <c r="T12" t="n">
        <v>88372.34</v>
      </c>
      <c r="U12" t="n">
        <v>0.62</v>
      </c>
      <c r="V12" t="n">
        <v>0.91</v>
      </c>
      <c r="W12" t="n">
        <v>57.01</v>
      </c>
      <c r="X12" t="n">
        <v>5.23</v>
      </c>
      <c r="Y12" t="n">
        <v>0.5</v>
      </c>
      <c r="Z12" t="n">
        <v>10</v>
      </c>
      <c r="AA12" t="n">
        <v>4934.950696567787</v>
      </c>
      <c r="AB12" t="n">
        <v>6752.217257703638</v>
      </c>
      <c r="AC12" t="n">
        <v>6107.795119424589</v>
      </c>
      <c r="AD12" t="n">
        <v>4934950.696567788</v>
      </c>
      <c r="AE12" t="n">
        <v>6752217.257703638</v>
      </c>
      <c r="AF12" t="n">
        <v>7.284801609316215e-07</v>
      </c>
      <c r="AG12" t="n">
        <v>2.335</v>
      </c>
      <c r="AH12" t="n">
        <v>6107795.119424589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0.4476</v>
      </c>
      <c r="E13" t="n">
        <v>223.41</v>
      </c>
      <c r="F13" t="n">
        <v>219.26</v>
      </c>
      <c r="G13" t="n">
        <v>125.29</v>
      </c>
      <c r="H13" t="n">
        <v>1.88</v>
      </c>
      <c r="I13" t="n">
        <v>105</v>
      </c>
      <c r="J13" t="n">
        <v>112.59</v>
      </c>
      <c r="K13" t="n">
        <v>39.72</v>
      </c>
      <c r="L13" t="n">
        <v>12</v>
      </c>
      <c r="M13" t="n">
        <v>103</v>
      </c>
      <c r="N13" t="n">
        <v>15.88</v>
      </c>
      <c r="O13" t="n">
        <v>14120.58</v>
      </c>
      <c r="P13" t="n">
        <v>1740.75</v>
      </c>
      <c r="Q13" t="n">
        <v>3440.96</v>
      </c>
      <c r="R13" t="n">
        <v>468.11</v>
      </c>
      <c r="S13" t="n">
        <v>300.98</v>
      </c>
      <c r="T13" t="n">
        <v>79945.5</v>
      </c>
      <c r="U13" t="n">
        <v>0.64</v>
      </c>
      <c r="V13" t="n">
        <v>0.91</v>
      </c>
      <c r="W13" t="n">
        <v>57</v>
      </c>
      <c r="X13" t="n">
        <v>4.73</v>
      </c>
      <c r="Y13" t="n">
        <v>0.5</v>
      </c>
      <c r="Z13" t="n">
        <v>10</v>
      </c>
      <c r="AA13" t="n">
        <v>4861.227639888103</v>
      </c>
      <c r="AB13" t="n">
        <v>6651.34611912277</v>
      </c>
      <c r="AC13" t="n">
        <v>6016.550980736351</v>
      </c>
      <c r="AD13" t="n">
        <v>4861227.639888103</v>
      </c>
      <c r="AE13" t="n">
        <v>6651346.11912277</v>
      </c>
      <c r="AF13" t="n">
        <v>7.309296571015329e-07</v>
      </c>
      <c r="AG13" t="n">
        <v>2.3271875</v>
      </c>
      <c r="AH13" t="n">
        <v>6016550.980736351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0.4488</v>
      </c>
      <c r="E14" t="n">
        <v>222.82</v>
      </c>
      <c r="F14" t="n">
        <v>218.86</v>
      </c>
      <c r="G14" t="n">
        <v>136.79</v>
      </c>
      <c r="H14" t="n">
        <v>2.01</v>
      </c>
      <c r="I14" t="n">
        <v>96</v>
      </c>
      <c r="J14" t="n">
        <v>113.88</v>
      </c>
      <c r="K14" t="n">
        <v>39.72</v>
      </c>
      <c r="L14" t="n">
        <v>13</v>
      </c>
      <c r="M14" t="n">
        <v>94</v>
      </c>
      <c r="N14" t="n">
        <v>16.16</v>
      </c>
      <c r="O14" t="n">
        <v>14278.75</v>
      </c>
      <c r="P14" t="n">
        <v>1712.54</v>
      </c>
      <c r="Q14" t="n">
        <v>3440.94</v>
      </c>
      <c r="R14" t="n">
        <v>454.73</v>
      </c>
      <c r="S14" t="n">
        <v>300.98</v>
      </c>
      <c r="T14" t="n">
        <v>73300.78</v>
      </c>
      <c r="U14" t="n">
        <v>0.66</v>
      </c>
      <c r="V14" t="n">
        <v>0.91</v>
      </c>
      <c r="W14" t="n">
        <v>56.98</v>
      </c>
      <c r="X14" t="n">
        <v>4.33</v>
      </c>
      <c r="Y14" t="n">
        <v>0.5</v>
      </c>
      <c r="Z14" t="n">
        <v>10</v>
      </c>
      <c r="AA14" t="n">
        <v>4790.835587927103</v>
      </c>
      <c r="AB14" t="n">
        <v>6555.032608151565</v>
      </c>
      <c r="AC14" t="n">
        <v>5929.429496075381</v>
      </c>
      <c r="AD14" t="n">
        <v>4790835.587927103</v>
      </c>
      <c r="AE14" t="n">
        <v>6555032.608151565</v>
      </c>
      <c r="AF14" t="n">
        <v>7.328892540374618e-07</v>
      </c>
      <c r="AG14" t="n">
        <v>2.321041666666666</v>
      </c>
      <c r="AH14" t="n">
        <v>5929429.496075382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218.44</v>
      </c>
      <c r="G15" t="n">
        <v>150.65</v>
      </c>
      <c r="H15" t="n">
        <v>2.14</v>
      </c>
      <c r="I15" t="n">
        <v>87</v>
      </c>
      <c r="J15" t="n">
        <v>115.16</v>
      </c>
      <c r="K15" t="n">
        <v>39.72</v>
      </c>
      <c r="L15" t="n">
        <v>14</v>
      </c>
      <c r="M15" t="n">
        <v>83</v>
      </c>
      <c r="N15" t="n">
        <v>16.45</v>
      </c>
      <c r="O15" t="n">
        <v>14437.35</v>
      </c>
      <c r="P15" t="n">
        <v>1680.5</v>
      </c>
      <c r="Q15" t="n">
        <v>3440.99</v>
      </c>
      <c r="R15" t="n">
        <v>440.57</v>
      </c>
      <c r="S15" t="n">
        <v>300.98</v>
      </c>
      <c r="T15" t="n">
        <v>66267.82000000001</v>
      </c>
      <c r="U15" t="n">
        <v>0.68</v>
      </c>
      <c r="V15" t="n">
        <v>0.91</v>
      </c>
      <c r="W15" t="n">
        <v>56.96</v>
      </c>
      <c r="X15" t="n">
        <v>3.91</v>
      </c>
      <c r="Y15" t="n">
        <v>0.5</v>
      </c>
      <c r="Z15" t="n">
        <v>10</v>
      </c>
      <c r="AA15" t="n">
        <v>4713.27448443755</v>
      </c>
      <c r="AB15" t="n">
        <v>6448.910084602764</v>
      </c>
      <c r="AC15" t="n">
        <v>5833.435157230183</v>
      </c>
      <c r="AD15" t="n">
        <v>4713274.48443755</v>
      </c>
      <c r="AE15" t="n">
        <v>6448910.084602764</v>
      </c>
      <c r="AF15" t="n">
        <v>7.348488509733909e-07</v>
      </c>
      <c r="AG15" t="n">
        <v>2.3146875</v>
      </c>
      <c r="AH15" t="n">
        <v>5833435.157230183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0.4507</v>
      </c>
      <c r="E16" t="n">
        <v>221.86</v>
      </c>
      <c r="F16" t="n">
        <v>218.21</v>
      </c>
      <c r="G16" t="n">
        <v>161.63</v>
      </c>
      <c r="H16" t="n">
        <v>2.27</v>
      </c>
      <c r="I16" t="n">
        <v>81</v>
      </c>
      <c r="J16" t="n">
        <v>116.45</v>
      </c>
      <c r="K16" t="n">
        <v>39.72</v>
      </c>
      <c r="L16" t="n">
        <v>15</v>
      </c>
      <c r="M16" t="n">
        <v>59</v>
      </c>
      <c r="N16" t="n">
        <v>16.74</v>
      </c>
      <c r="O16" t="n">
        <v>14596.38</v>
      </c>
      <c r="P16" t="n">
        <v>1658.79</v>
      </c>
      <c r="Q16" t="n">
        <v>3440.99</v>
      </c>
      <c r="R16" t="n">
        <v>431.75</v>
      </c>
      <c r="S16" t="n">
        <v>300.98</v>
      </c>
      <c r="T16" t="n">
        <v>61886.91</v>
      </c>
      <c r="U16" t="n">
        <v>0.7</v>
      </c>
      <c r="V16" t="n">
        <v>0.92</v>
      </c>
      <c r="W16" t="n">
        <v>56.98</v>
      </c>
      <c r="X16" t="n">
        <v>3.68</v>
      </c>
      <c r="Y16" t="n">
        <v>0.5</v>
      </c>
      <c r="Z16" t="n">
        <v>10</v>
      </c>
      <c r="AA16" t="n">
        <v>4662.48665231661</v>
      </c>
      <c r="AB16" t="n">
        <v>6379.419932093871</v>
      </c>
      <c r="AC16" t="n">
        <v>5770.577047346698</v>
      </c>
      <c r="AD16" t="n">
        <v>4662486.65231661</v>
      </c>
      <c r="AE16" t="n">
        <v>6379419.932093871</v>
      </c>
      <c r="AF16" t="n">
        <v>7.359919491860162e-07</v>
      </c>
      <c r="AG16" t="n">
        <v>2.311041666666667</v>
      </c>
      <c r="AH16" t="n">
        <v>5770577.047346698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0.451</v>
      </c>
      <c r="E17" t="n">
        <v>221.72</v>
      </c>
      <c r="F17" t="n">
        <v>218.13</v>
      </c>
      <c r="G17" t="n">
        <v>167.79</v>
      </c>
      <c r="H17" t="n">
        <v>2.4</v>
      </c>
      <c r="I17" t="n">
        <v>78</v>
      </c>
      <c r="J17" t="n">
        <v>117.75</v>
      </c>
      <c r="K17" t="n">
        <v>39.72</v>
      </c>
      <c r="L17" t="n">
        <v>16</v>
      </c>
      <c r="M17" t="n">
        <v>10</v>
      </c>
      <c r="N17" t="n">
        <v>17.03</v>
      </c>
      <c r="O17" t="n">
        <v>14755.84</v>
      </c>
      <c r="P17" t="n">
        <v>1657.01</v>
      </c>
      <c r="Q17" t="n">
        <v>3441.11</v>
      </c>
      <c r="R17" t="n">
        <v>426.77</v>
      </c>
      <c r="S17" t="n">
        <v>300.98</v>
      </c>
      <c r="T17" t="n">
        <v>59413.74</v>
      </c>
      <c r="U17" t="n">
        <v>0.71</v>
      </c>
      <c r="V17" t="n">
        <v>0.92</v>
      </c>
      <c r="W17" t="n">
        <v>57.04</v>
      </c>
      <c r="X17" t="n">
        <v>3.6</v>
      </c>
      <c r="Y17" t="n">
        <v>0.5</v>
      </c>
      <c r="Z17" t="n">
        <v>10</v>
      </c>
      <c r="AA17" t="n">
        <v>4655.418885411606</v>
      </c>
      <c r="AB17" t="n">
        <v>6369.749501606571</v>
      </c>
      <c r="AC17" t="n">
        <v>5761.829549172573</v>
      </c>
      <c r="AD17" t="n">
        <v>4655418.885411605</v>
      </c>
      <c r="AE17" t="n">
        <v>6369749.501606571</v>
      </c>
      <c r="AF17" t="n">
        <v>7.364818484199985e-07</v>
      </c>
      <c r="AG17" t="n">
        <v>2.309583333333333</v>
      </c>
      <c r="AH17" t="n">
        <v>5761829.549172573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0.451</v>
      </c>
      <c r="E18" t="n">
        <v>221.71</v>
      </c>
      <c r="F18" t="n">
        <v>218.11</v>
      </c>
      <c r="G18" t="n">
        <v>167.78</v>
      </c>
      <c r="H18" t="n">
        <v>2.52</v>
      </c>
      <c r="I18" t="n">
        <v>78</v>
      </c>
      <c r="J18" t="n">
        <v>119.04</v>
      </c>
      <c r="K18" t="n">
        <v>39.72</v>
      </c>
      <c r="L18" t="n">
        <v>17</v>
      </c>
      <c r="M18" t="n">
        <v>1</v>
      </c>
      <c r="N18" t="n">
        <v>17.33</v>
      </c>
      <c r="O18" t="n">
        <v>14915.73</v>
      </c>
      <c r="P18" t="n">
        <v>1670.96</v>
      </c>
      <c r="Q18" t="n">
        <v>3441.1</v>
      </c>
      <c r="R18" t="n">
        <v>426.02</v>
      </c>
      <c r="S18" t="n">
        <v>300.98</v>
      </c>
      <c r="T18" t="n">
        <v>59039.17</v>
      </c>
      <c r="U18" t="n">
        <v>0.71</v>
      </c>
      <c r="V18" t="n">
        <v>0.92</v>
      </c>
      <c r="W18" t="n">
        <v>57.05</v>
      </c>
      <c r="X18" t="n">
        <v>3.58</v>
      </c>
      <c r="Y18" t="n">
        <v>0.5</v>
      </c>
      <c r="Z18" t="n">
        <v>10</v>
      </c>
      <c r="AA18" t="n">
        <v>4682.218069451084</v>
      </c>
      <c r="AB18" t="n">
        <v>6406.417327505947</v>
      </c>
      <c r="AC18" t="n">
        <v>5794.997849231728</v>
      </c>
      <c r="AD18" t="n">
        <v>4682218.069451084</v>
      </c>
      <c r="AE18" t="n">
        <v>6406417.327505946</v>
      </c>
      <c r="AF18" t="n">
        <v>7.364818484199985e-07</v>
      </c>
      <c r="AG18" t="n">
        <v>2.309479166666667</v>
      </c>
      <c r="AH18" t="n">
        <v>5794997.849231727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0.451</v>
      </c>
      <c r="E19" t="n">
        <v>221.71</v>
      </c>
      <c r="F19" t="n">
        <v>218.12</v>
      </c>
      <c r="G19" t="n">
        <v>167.78</v>
      </c>
      <c r="H19" t="n">
        <v>2.64</v>
      </c>
      <c r="I19" t="n">
        <v>78</v>
      </c>
      <c r="J19" t="n">
        <v>120.34</v>
      </c>
      <c r="K19" t="n">
        <v>39.72</v>
      </c>
      <c r="L19" t="n">
        <v>18</v>
      </c>
      <c r="M19" t="n">
        <v>0</v>
      </c>
      <c r="N19" t="n">
        <v>17.63</v>
      </c>
      <c r="O19" t="n">
        <v>15076.07</v>
      </c>
      <c r="P19" t="n">
        <v>1687.14</v>
      </c>
      <c r="Q19" t="n">
        <v>3441.08</v>
      </c>
      <c r="R19" t="n">
        <v>426.02</v>
      </c>
      <c r="S19" t="n">
        <v>300.98</v>
      </c>
      <c r="T19" t="n">
        <v>59037.6</v>
      </c>
      <c r="U19" t="n">
        <v>0.71</v>
      </c>
      <c r="V19" t="n">
        <v>0.92</v>
      </c>
      <c r="W19" t="n">
        <v>57.05</v>
      </c>
      <c r="X19" t="n">
        <v>3.59</v>
      </c>
      <c r="Y19" t="n">
        <v>0.5</v>
      </c>
      <c r="Z19" t="n">
        <v>10</v>
      </c>
      <c r="AA19" t="n">
        <v>4713.522038625483</v>
      </c>
      <c r="AB19" t="n">
        <v>6449.248799164014</v>
      </c>
      <c r="AC19" t="n">
        <v>5833.741545349095</v>
      </c>
      <c r="AD19" t="n">
        <v>4713522.038625483</v>
      </c>
      <c r="AE19" t="n">
        <v>6449248.799164014</v>
      </c>
      <c r="AF19" t="n">
        <v>7.364818484199985e-07</v>
      </c>
      <c r="AG19" t="n">
        <v>2.309479166666667</v>
      </c>
      <c r="AH19" t="n">
        <v>5833741.545349095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0.2419</v>
      </c>
      <c r="E2" t="n">
        <v>413.43</v>
      </c>
      <c r="F2" t="n">
        <v>343.6</v>
      </c>
      <c r="G2" t="n">
        <v>7.78</v>
      </c>
      <c r="H2" t="n">
        <v>0.14</v>
      </c>
      <c r="I2" t="n">
        <v>2649</v>
      </c>
      <c r="J2" t="n">
        <v>124.63</v>
      </c>
      <c r="K2" t="n">
        <v>45</v>
      </c>
      <c r="L2" t="n">
        <v>1</v>
      </c>
      <c r="M2" t="n">
        <v>2647</v>
      </c>
      <c r="N2" t="n">
        <v>18.64</v>
      </c>
      <c r="O2" t="n">
        <v>15605.44</v>
      </c>
      <c r="P2" t="n">
        <v>3625.02</v>
      </c>
      <c r="Q2" t="n">
        <v>3444.44</v>
      </c>
      <c r="R2" t="n">
        <v>4687.13</v>
      </c>
      <c r="S2" t="n">
        <v>300.98</v>
      </c>
      <c r="T2" t="n">
        <v>2176738.65</v>
      </c>
      <c r="U2" t="n">
        <v>0.06</v>
      </c>
      <c r="V2" t="n">
        <v>0.58</v>
      </c>
      <c r="W2" t="n">
        <v>61.19</v>
      </c>
      <c r="X2" t="n">
        <v>128.94</v>
      </c>
      <c r="Y2" t="n">
        <v>0.5</v>
      </c>
      <c r="Z2" t="n">
        <v>10</v>
      </c>
      <c r="AA2" t="n">
        <v>17839.24650179018</v>
      </c>
      <c r="AB2" t="n">
        <v>24408.44407576186</v>
      </c>
      <c r="AC2" t="n">
        <v>22078.93643063665</v>
      </c>
      <c r="AD2" t="n">
        <v>17839246.50179018</v>
      </c>
      <c r="AE2" t="n">
        <v>24408444.07576186</v>
      </c>
      <c r="AF2" t="n">
        <v>3.803215945272451e-07</v>
      </c>
      <c r="AG2" t="n">
        <v>4.3065625</v>
      </c>
      <c r="AH2" t="n">
        <v>22078936.43063665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0.3469</v>
      </c>
      <c r="E3" t="n">
        <v>288.28</v>
      </c>
      <c r="F3" t="n">
        <v>260.82</v>
      </c>
      <c r="G3" t="n">
        <v>15.79</v>
      </c>
      <c r="H3" t="n">
        <v>0.28</v>
      </c>
      <c r="I3" t="n">
        <v>991</v>
      </c>
      <c r="J3" t="n">
        <v>125.95</v>
      </c>
      <c r="K3" t="n">
        <v>45</v>
      </c>
      <c r="L3" t="n">
        <v>2</v>
      </c>
      <c r="M3" t="n">
        <v>989</v>
      </c>
      <c r="N3" t="n">
        <v>18.95</v>
      </c>
      <c r="O3" t="n">
        <v>15767.7</v>
      </c>
      <c r="P3" t="n">
        <v>2740.54</v>
      </c>
      <c r="Q3" t="n">
        <v>3442.3</v>
      </c>
      <c r="R3" t="n">
        <v>1874.02</v>
      </c>
      <c r="S3" t="n">
        <v>300.98</v>
      </c>
      <c r="T3" t="n">
        <v>778472.58</v>
      </c>
      <c r="U3" t="n">
        <v>0.16</v>
      </c>
      <c r="V3" t="n">
        <v>0.77</v>
      </c>
      <c r="W3" t="n">
        <v>58.47</v>
      </c>
      <c r="X3" t="n">
        <v>46.24</v>
      </c>
      <c r="Y3" t="n">
        <v>0.5</v>
      </c>
      <c r="Z3" t="n">
        <v>10</v>
      </c>
      <c r="AA3" t="n">
        <v>9417.475788508667</v>
      </c>
      <c r="AB3" t="n">
        <v>12885.4058435477</v>
      </c>
      <c r="AC3" t="n">
        <v>11655.64079461971</v>
      </c>
      <c r="AD3" t="n">
        <v>9417475.788508667</v>
      </c>
      <c r="AE3" t="n">
        <v>12885405.8435477</v>
      </c>
      <c r="AF3" t="n">
        <v>5.454053788404353e-07</v>
      </c>
      <c r="AG3" t="n">
        <v>3.002916666666666</v>
      </c>
      <c r="AH3" t="n">
        <v>11655640.79461971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0.3839</v>
      </c>
      <c r="E4" t="n">
        <v>260.47</v>
      </c>
      <c r="F4" t="n">
        <v>242.75</v>
      </c>
      <c r="G4" t="n">
        <v>23.88</v>
      </c>
      <c r="H4" t="n">
        <v>0.42</v>
      </c>
      <c r="I4" t="n">
        <v>610</v>
      </c>
      <c r="J4" t="n">
        <v>127.27</v>
      </c>
      <c r="K4" t="n">
        <v>45</v>
      </c>
      <c r="L4" t="n">
        <v>3</v>
      </c>
      <c r="M4" t="n">
        <v>608</v>
      </c>
      <c r="N4" t="n">
        <v>19.27</v>
      </c>
      <c r="O4" t="n">
        <v>15930.42</v>
      </c>
      <c r="P4" t="n">
        <v>2536.07</v>
      </c>
      <c r="Q4" t="n">
        <v>3441.6</v>
      </c>
      <c r="R4" t="n">
        <v>1262.33</v>
      </c>
      <c r="S4" t="n">
        <v>300.98</v>
      </c>
      <c r="T4" t="n">
        <v>474531.53</v>
      </c>
      <c r="U4" t="n">
        <v>0.24</v>
      </c>
      <c r="V4" t="n">
        <v>0.82</v>
      </c>
      <c r="W4" t="n">
        <v>57.84</v>
      </c>
      <c r="X4" t="n">
        <v>28.19</v>
      </c>
      <c r="Y4" t="n">
        <v>0.5</v>
      </c>
      <c r="Z4" t="n">
        <v>10</v>
      </c>
      <c r="AA4" t="n">
        <v>7887.939297559865</v>
      </c>
      <c r="AB4" t="n">
        <v>10792.62653824384</v>
      </c>
      <c r="AC4" t="n">
        <v>9762.593408979921</v>
      </c>
      <c r="AD4" t="n">
        <v>7887939.297559865</v>
      </c>
      <c r="AE4" t="n">
        <v>10792626.53824384</v>
      </c>
      <c r="AF4" t="n">
        <v>6.035777599793692e-07</v>
      </c>
      <c r="AG4" t="n">
        <v>2.713229166666667</v>
      </c>
      <c r="AH4" t="n">
        <v>9762593.408979921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0.4031</v>
      </c>
      <c r="E5" t="n">
        <v>248.05</v>
      </c>
      <c r="F5" t="n">
        <v>234.7</v>
      </c>
      <c r="G5" t="n">
        <v>32.08</v>
      </c>
      <c r="H5" t="n">
        <v>0.55</v>
      </c>
      <c r="I5" t="n">
        <v>439</v>
      </c>
      <c r="J5" t="n">
        <v>128.59</v>
      </c>
      <c r="K5" t="n">
        <v>45</v>
      </c>
      <c r="L5" t="n">
        <v>4</v>
      </c>
      <c r="M5" t="n">
        <v>437</v>
      </c>
      <c r="N5" t="n">
        <v>19.59</v>
      </c>
      <c r="O5" t="n">
        <v>16093.6</v>
      </c>
      <c r="P5" t="n">
        <v>2436.74</v>
      </c>
      <c r="Q5" t="n">
        <v>3441.43</v>
      </c>
      <c r="R5" t="n">
        <v>989.61</v>
      </c>
      <c r="S5" t="n">
        <v>300.98</v>
      </c>
      <c r="T5" t="n">
        <v>339029.9</v>
      </c>
      <c r="U5" t="n">
        <v>0.3</v>
      </c>
      <c r="V5" t="n">
        <v>0.85</v>
      </c>
      <c r="W5" t="n">
        <v>57.57</v>
      </c>
      <c r="X5" t="n">
        <v>20.16</v>
      </c>
      <c r="Y5" t="n">
        <v>0.5</v>
      </c>
      <c r="Z5" t="n">
        <v>10</v>
      </c>
      <c r="AA5" t="n">
        <v>7230.593279750786</v>
      </c>
      <c r="AB5" t="n">
        <v>9893.216716617821</v>
      </c>
      <c r="AC5" t="n">
        <v>8949.021998400314</v>
      </c>
      <c r="AD5" t="n">
        <v>7230593.279750786</v>
      </c>
      <c r="AE5" t="n">
        <v>9893216.716617821</v>
      </c>
      <c r="AF5" t="n">
        <v>6.337645091109239e-07</v>
      </c>
      <c r="AG5" t="n">
        <v>2.583854166666667</v>
      </c>
      <c r="AH5" t="n">
        <v>8949021.998400314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0.4149</v>
      </c>
      <c r="E6" t="n">
        <v>241.03</v>
      </c>
      <c r="F6" t="n">
        <v>230.16</v>
      </c>
      <c r="G6" t="n">
        <v>40.38</v>
      </c>
      <c r="H6" t="n">
        <v>0.68</v>
      </c>
      <c r="I6" t="n">
        <v>342</v>
      </c>
      <c r="J6" t="n">
        <v>129.92</v>
      </c>
      <c r="K6" t="n">
        <v>45</v>
      </c>
      <c r="L6" t="n">
        <v>5</v>
      </c>
      <c r="M6" t="n">
        <v>340</v>
      </c>
      <c r="N6" t="n">
        <v>19.92</v>
      </c>
      <c r="O6" t="n">
        <v>16257.24</v>
      </c>
      <c r="P6" t="n">
        <v>2374.71</v>
      </c>
      <c r="Q6" t="n">
        <v>3441.29</v>
      </c>
      <c r="R6" t="n">
        <v>837.1</v>
      </c>
      <c r="S6" t="n">
        <v>300.98</v>
      </c>
      <c r="T6" t="n">
        <v>263258.17</v>
      </c>
      <c r="U6" t="n">
        <v>0.36</v>
      </c>
      <c r="V6" t="n">
        <v>0.87</v>
      </c>
      <c r="W6" t="n">
        <v>57.37</v>
      </c>
      <c r="X6" t="n">
        <v>15.62</v>
      </c>
      <c r="Y6" t="n">
        <v>0.5</v>
      </c>
      <c r="Z6" t="n">
        <v>10</v>
      </c>
      <c r="AA6" t="n">
        <v>6858.024310496376</v>
      </c>
      <c r="AB6" t="n">
        <v>9383.451416301019</v>
      </c>
      <c r="AC6" t="n">
        <v>8487.907982885672</v>
      </c>
      <c r="AD6" t="n">
        <v>6858024.310496376</v>
      </c>
      <c r="AE6" t="n">
        <v>9383451.416301019</v>
      </c>
      <c r="AF6" t="n">
        <v>6.52316782014692e-07</v>
      </c>
      <c r="AG6" t="n">
        <v>2.510729166666667</v>
      </c>
      <c r="AH6" t="n">
        <v>8487907.982885672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0.4226</v>
      </c>
      <c r="E7" t="n">
        <v>236.62</v>
      </c>
      <c r="F7" t="n">
        <v>227.34</v>
      </c>
      <c r="G7" t="n">
        <v>48.72</v>
      </c>
      <c r="H7" t="n">
        <v>0.8100000000000001</v>
      </c>
      <c r="I7" t="n">
        <v>280</v>
      </c>
      <c r="J7" t="n">
        <v>131.25</v>
      </c>
      <c r="K7" t="n">
        <v>45</v>
      </c>
      <c r="L7" t="n">
        <v>6</v>
      </c>
      <c r="M7" t="n">
        <v>278</v>
      </c>
      <c r="N7" t="n">
        <v>20.25</v>
      </c>
      <c r="O7" t="n">
        <v>16421.36</v>
      </c>
      <c r="P7" t="n">
        <v>2329.89</v>
      </c>
      <c r="Q7" t="n">
        <v>3441.1</v>
      </c>
      <c r="R7" t="n">
        <v>740.95</v>
      </c>
      <c r="S7" t="n">
        <v>300.98</v>
      </c>
      <c r="T7" t="n">
        <v>215490.73</v>
      </c>
      <c r="U7" t="n">
        <v>0.41</v>
      </c>
      <c r="V7" t="n">
        <v>0.88</v>
      </c>
      <c r="W7" t="n">
        <v>57.29</v>
      </c>
      <c r="X7" t="n">
        <v>12.8</v>
      </c>
      <c r="Y7" t="n">
        <v>0.5</v>
      </c>
      <c r="Z7" t="n">
        <v>10</v>
      </c>
      <c r="AA7" t="n">
        <v>6618.310886050201</v>
      </c>
      <c r="AB7" t="n">
        <v>9055.464933563833</v>
      </c>
      <c r="AC7" t="n">
        <v>8191.224069729016</v>
      </c>
      <c r="AD7" t="n">
        <v>6618310.886050201</v>
      </c>
      <c r="AE7" t="n">
        <v>9055464.933563834</v>
      </c>
      <c r="AF7" t="n">
        <v>6.644229261976593e-07</v>
      </c>
      <c r="AG7" t="n">
        <v>2.464791666666667</v>
      </c>
      <c r="AH7" t="n">
        <v>8191224.069729016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0.4283</v>
      </c>
      <c r="E8" t="n">
        <v>233.46</v>
      </c>
      <c r="F8" t="n">
        <v>225.3</v>
      </c>
      <c r="G8" t="n">
        <v>57.28</v>
      </c>
      <c r="H8" t="n">
        <v>0.93</v>
      </c>
      <c r="I8" t="n">
        <v>236</v>
      </c>
      <c r="J8" t="n">
        <v>132.58</v>
      </c>
      <c r="K8" t="n">
        <v>45</v>
      </c>
      <c r="L8" t="n">
        <v>7</v>
      </c>
      <c r="M8" t="n">
        <v>234</v>
      </c>
      <c r="N8" t="n">
        <v>20.59</v>
      </c>
      <c r="O8" t="n">
        <v>16585.95</v>
      </c>
      <c r="P8" t="n">
        <v>2293.54</v>
      </c>
      <c r="Q8" t="n">
        <v>3441.11</v>
      </c>
      <c r="R8" t="n">
        <v>672.13</v>
      </c>
      <c r="S8" t="n">
        <v>300.98</v>
      </c>
      <c r="T8" t="n">
        <v>181301.25</v>
      </c>
      <c r="U8" t="n">
        <v>0.45</v>
      </c>
      <c r="V8" t="n">
        <v>0.89</v>
      </c>
      <c r="W8" t="n">
        <v>57.22</v>
      </c>
      <c r="X8" t="n">
        <v>10.76</v>
      </c>
      <c r="Y8" t="n">
        <v>0.5</v>
      </c>
      <c r="Z8" t="n">
        <v>10</v>
      </c>
      <c r="AA8" t="n">
        <v>6440.338176455832</v>
      </c>
      <c r="AB8" t="n">
        <v>8811.954820694995</v>
      </c>
      <c r="AC8" t="n">
        <v>7970.954220263799</v>
      </c>
      <c r="AD8" t="n">
        <v>6440338.176455832</v>
      </c>
      <c r="AE8" t="n">
        <v>8811954.820694994</v>
      </c>
      <c r="AF8" t="n">
        <v>6.733846173460896e-07</v>
      </c>
      <c r="AG8" t="n">
        <v>2.431875</v>
      </c>
      <c r="AH8" t="n">
        <v>7970954.220263799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0.4325</v>
      </c>
      <c r="E9" t="n">
        <v>231.21</v>
      </c>
      <c r="F9" t="n">
        <v>223.87</v>
      </c>
      <c r="G9" t="n">
        <v>65.84</v>
      </c>
      <c r="H9" t="n">
        <v>1.06</v>
      </c>
      <c r="I9" t="n">
        <v>204</v>
      </c>
      <c r="J9" t="n">
        <v>133.92</v>
      </c>
      <c r="K9" t="n">
        <v>45</v>
      </c>
      <c r="L9" t="n">
        <v>8</v>
      </c>
      <c r="M9" t="n">
        <v>202</v>
      </c>
      <c r="N9" t="n">
        <v>20.93</v>
      </c>
      <c r="O9" t="n">
        <v>16751.02</v>
      </c>
      <c r="P9" t="n">
        <v>2262.36</v>
      </c>
      <c r="Q9" t="n">
        <v>3441.13</v>
      </c>
      <c r="R9" t="n">
        <v>623.23</v>
      </c>
      <c r="S9" t="n">
        <v>300.98</v>
      </c>
      <c r="T9" t="n">
        <v>157013.92</v>
      </c>
      <c r="U9" t="n">
        <v>0.48</v>
      </c>
      <c r="V9" t="n">
        <v>0.89</v>
      </c>
      <c r="W9" t="n">
        <v>57.18</v>
      </c>
      <c r="X9" t="n">
        <v>9.33</v>
      </c>
      <c r="Y9" t="n">
        <v>0.5</v>
      </c>
      <c r="Z9" t="n">
        <v>10</v>
      </c>
      <c r="AA9" t="n">
        <v>6303.922129040458</v>
      </c>
      <c r="AB9" t="n">
        <v>8625.304366370006</v>
      </c>
      <c r="AC9" t="n">
        <v>7802.117423334036</v>
      </c>
      <c r="AD9" t="n">
        <v>6303922.129040458</v>
      </c>
      <c r="AE9" t="n">
        <v>8625304.366370006</v>
      </c>
      <c r="AF9" t="n">
        <v>6.799879687186172e-07</v>
      </c>
      <c r="AG9" t="n">
        <v>2.4084375</v>
      </c>
      <c r="AH9" t="n">
        <v>7802117.423334036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0.436</v>
      </c>
      <c r="E10" t="n">
        <v>229.37</v>
      </c>
      <c r="F10" t="n">
        <v>222.67</v>
      </c>
      <c r="G10" t="n">
        <v>74.64</v>
      </c>
      <c r="H10" t="n">
        <v>1.18</v>
      </c>
      <c r="I10" t="n">
        <v>179</v>
      </c>
      <c r="J10" t="n">
        <v>135.27</v>
      </c>
      <c r="K10" t="n">
        <v>45</v>
      </c>
      <c r="L10" t="n">
        <v>9</v>
      </c>
      <c r="M10" t="n">
        <v>177</v>
      </c>
      <c r="N10" t="n">
        <v>21.27</v>
      </c>
      <c r="O10" t="n">
        <v>16916.71</v>
      </c>
      <c r="P10" t="n">
        <v>2235.39</v>
      </c>
      <c r="Q10" t="n">
        <v>3441.12</v>
      </c>
      <c r="R10" t="n">
        <v>582.79</v>
      </c>
      <c r="S10" t="n">
        <v>300.98</v>
      </c>
      <c r="T10" t="n">
        <v>136920.15</v>
      </c>
      <c r="U10" t="n">
        <v>0.52</v>
      </c>
      <c r="V10" t="n">
        <v>0.9</v>
      </c>
      <c r="W10" t="n">
        <v>57.13</v>
      </c>
      <c r="X10" t="n">
        <v>8.130000000000001</v>
      </c>
      <c r="Y10" t="n">
        <v>0.5</v>
      </c>
      <c r="Z10" t="n">
        <v>10</v>
      </c>
      <c r="AA10" t="n">
        <v>6190.215091452171</v>
      </c>
      <c r="AB10" t="n">
        <v>8469.725381141241</v>
      </c>
      <c r="AC10" t="n">
        <v>7661.386678099035</v>
      </c>
      <c r="AD10" t="n">
        <v>6190215.091452171</v>
      </c>
      <c r="AE10" t="n">
        <v>8469725.381141242</v>
      </c>
      <c r="AF10" t="n">
        <v>6.854907615290569e-07</v>
      </c>
      <c r="AG10" t="n">
        <v>2.389270833333333</v>
      </c>
      <c r="AH10" t="n">
        <v>7661386.678099034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0.4386</v>
      </c>
      <c r="E11" t="n">
        <v>228.01</v>
      </c>
      <c r="F11" t="n">
        <v>221.79</v>
      </c>
      <c r="G11" t="n">
        <v>83.17</v>
      </c>
      <c r="H11" t="n">
        <v>1.29</v>
      </c>
      <c r="I11" t="n">
        <v>160</v>
      </c>
      <c r="J11" t="n">
        <v>136.61</v>
      </c>
      <c r="K11" t="n">
        <v>45</v>
      </c>
      <c r="L11" t="n">
        <v>10</v>
      </c>
      <c r="M11" t="n">
        <v>158</v>
      </c>
      <c r="N11" t="n">
        <v>21.61</v>
      </c>
      <c r="O11" t="n">
        <v>17082.76</v>
      </c>
      <c r="P11" t="n">
        <v>2211.21</v>
      </c>
      <c r="Q11" t="n">
        <v>3441.11</v>
      </c>
      <c r="R11" t="n">
        <v>553.48</v>
      </c>
      <c r="S11" t="n">
        <v>300.98</v>
      </c>
      <c r="T11" t="n">
        <v>122356.07</v>
      </c>
      <c r="U11" t="n">
        <v>0.54</v>
      </c>
      <c r="V11" t="n">
        <v>0.9</v>
      </c>
      <c r="W11" t="n">
        <v>57.09</v>
      </c>
      <c r="X11" t="n">
        <v>7.26</v>
      </c>
      <c r="Y11" t="n">
        <v>0.5</v>
      </c>
      <c r="Z11" t="n">
        <v>10</v>
      </c>
      <c r="AA11" t="n">
        <v>6098.780085545963</v>
      </c>
      <c r="AB11" t="n">
        <v>8344.619972232593</v>
      </c>
      <c r="AC11" t="n">
        <v>7548.221153830088</v>
      </c>
      <c r="AD11" t="n">
        <v>6098780.085545963</v>
      </c>
      <c r="AE11" t="n">
        <v>8344619.972232592</v>
      </c>
      <c r="AF11" t="n">
        <v>6.895785504739549e-07</v>
      </c>
      <c r="AG11" t="n">
        <v>2.375104166666667</v>
      </c>
      <c r="AH11" t="n">
        <v>7548221.153830088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0.4408</v>
      </c>
      <c r="E12" t="n">
        <v>226.85</v>
      </c>
      <c r="F12" t="n">
        <v>221.04</v>
      </c>
      <c r="G12" t="n">
        <v>92.09999999999999</v>
      </c>
      <c r="H12" t="n">
        <v>1.41</v>
      </c>
      <c r="I12" t="n">
        <v>144</v>
      </c>
      <c r="J12" t="n">
        <v>137.96</v>
      </c>
      <c r="K12" t="n">
        <v>45</v>
      </c>
      <c r="L12" t="n">
        <v>11</v>
      </c>
      <c r="M12" t="n">
        <v>142</v>
      </c>
      <c r="N12" t="n">
        <v>21.96</v>
      </c>
      <c r="O12" t="n">
        <v>17249.3</v>
      </c>
      <c r="P12" t="n">
        <v>2188.08</v>
      </c>
      <c r="Q12" t="n">
        <v>3441.05</v>
      </c>
      <c r="R12" t="n">
        <v>528.15</v>
      </c>
      <c r="S12" t="n">
        <v>300.98</v>
      </c>
      <c r="T12" t="n">
        <v>109774.48</v>
      </c>
      <c r="U12" t="n">
        <v>0.57</v>
      </c>
      <c r="V12" t="n">
        <v>0.9</v>
      </c>
      <c r="W12" t="n">
        <v>57.07</v>
      </c>
      <c r="X12" t="n">
        <v>6.51</v>
      </c>
      <c r="Y12" t="n">
        <v>0.5</v>
      </c>
      <c r="Z12" t="n">
        <v>10</v>
      </c>
      <c r="AA12" t="n">
        <v>6016.938721646436</v>
      </c>
      <c r="AB12" t="n">
        <v>8232.641007559101</v>
      </c>
      <c r="AC12" t="n">
        <v>7446.929304381571</v>
      </c>
      <c r="AD12" t="n">
        <v>6016938.721646436</v>
      </c>
      <c r="AE12" t="n">
        <v>8232641.007559101</v>
      </c>
      <c r="AF12" t="n">
        <v>6.930374488119456e-07</v>
      </c>
      <c r="AG12" t="n">
        <v>2.363020833333333</v>
      </c>
      <c r="AH12" t="n">
        <v>7446929.304381572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0.4426</v>
      </c>
      <c r="E13" t="n">
        <v>225.93</v>
      </c>
      <c r="F13" t="n">
        <v>220.45</v>
      </c>
      <c r="G13" t="n">
        <v>100.97</v>
      </c>
      <c r="H13" t="n">
        <v>1.52</v>
      </c>
      <c r="I13" t="n">
        <v>131</v>
      </c>
      <c r="J13" t="n">
        <v>139.32</v>
      </c>
      <c r="K13" t="n">
        <v>45</v>
      </c>
      <c r="L13" t="n">
        <v>12</v>
      </c>
      <c r="M13" t="n">
        <v>129</v>
      </c>
      <c r="N13" t="n">
        <v>22.32</v>
      </c>
      <c r="O13" t="n">
        <v>17416.34</v>
      </c>
      <c r="P13" t="n">
        <v>2165.61</v>
      </c>
      <c r="Q13" t="n">
        <v>3440.95</v>
      </c>
      <c r="R13" t="n">
        <v>508.71</v>
      </c>
      <c r="S13" t="n">
        <v>300.98</v>
      </c>
      <c r="T13" t="n">
        <v>100118.76</v>
      </c>
      <c r="U13" t="n">
        <v>0.59</v>
      </c>
      <c r="V13" t="n">
        <v>0.91</v>
      </c>
      <c r="W13" t="n">
        <v>57.03</v>
      </c>
      <c r="X13" t="n">
        <v>5.92</v>
      </c>
      <c r="Y13" t="n">
        <v>0.5</v>
      </c>
      <c r="Z13" t="n">
        <v>10</v>
      </c>
      <c r="AA13" t="n">
        <v>5943.788101128771</v>
      </c>
      <c r="AB13" t="n">
        <v>8132.553101389211</v>
      </c>
      <c r="AC13" t="n">
        <v>7356.393647502284</v>
      </c>
      <c r="AD13" t="n">
        <v>5943788.101128771</v>
      </c>
      <c r="AE13" t="n">
        <v>8132553.101389212</v>
      </c>
      <c r="AF13" t="n">
        <v>6.958674565430289e-07</v>
      </c>
      <c r="AG13" t="n">
        <v>2.3534375</v>
      </c>
      <c r="AH13" t="n">
        <v>7356393.647502284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0.4443</v>
      </c>
      <c r="E14" t="n">
        <v>225.05</v>
      </c>
      <c r="F14" t="n">
        <v>219.88</v>
      </c>
      <c r="G14" t="n">
        <v>110.86</v>
      </c>
      <c r="H14" t="n">
        <v>1.63</v>
      </c>
      <c r="I14" t="n">
        <v>119</v>
      </c>
      <c r="J14" t="n">
        <v>140.67</v>
      </c>
      <c r="K14" t="n">
        <v>45</v>
      </c>
      <c r="L14" t="n">
        <v>13</v>
      </c>
      <c r="M14" t="n">
        <v>117</v>
      </c>
      <c r="N14" t="n">
        <v>22.68</v>
      </c>
      <c r="O14" t="n">
        <v>17583.88</v>
      </c>
      <c r="P14" t="n">
        <v>2142.94</v>
      </c>
      <c r="Q14" t="n">
        <v>3440.95</v>
      </c>
      <c r="R14" t="n">
        <v>489.23</v>
      </c>
      <c r="S14" t="n">
        <v>300.98</v>
      </c>
      <c r="T14" t="n">
        <v>90439.67999999999</v>
      </c>
      <c r="U14" t="n">
        <v>0.62</v>
      </c>
      <c r="V14" t="n">
        <v>0.91</v>
      </c>
      <c r="W14" t="n">
        <v>57.02</v>
      </c>
      <c r="X14" t="n">
        <v>5.35</v>
      </c>
      <c r="Y14" t="n">
        <v>0.5</v>
      </c>
      <c r="Z14" t="n">
        <v>10</v>
      </c>
      <c r="AA14" t="n">
        <v>5872.310039117099</v>
      </c>
      <c r="AB14" t="n">
        <v>8034.753663555296</v>
      </c>
      <c r="AC14" t="n">
        <v>7267.928050752867</v>
      </c>
      <c r="AD14" t="n">
        <v>5872310.039117099</v>
      </c>
      <c r="AE14" t="n">
        <v>8034753.663555296</v>
      </c>
      <c r="AF14" t="n">
        <v>6.985402416223852e-07</v>
      </c>
      <c r="AG14" t="n">
        <v>2.344270833333333</v>
      </c>
      <c r="AH14" t="n">
        <v>7267928.050752867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0.4456</v>
      </c>
      <c r="E15" t="n">
        <v>224.42</v>
      </c>
      <c r="F15" t="n">
        <v>219.47</v>
      </c>
      <c r="G15" t="n">
        <v>119.71</v>
      </c>
      <c r="H15" t="n">
        <v>1.74</v>
      </c>
      <c r="I15" t="n">
        <v>110</v>
      </c>
      <c r="J15" t="n">
        <v>142.04</v>
      </c>
      <c r="K15" t="n">
        <v>45</v>
      </c>
      <c r="L15" t="n">
        <v>14</v>
      </c>
      <c r="M15" t="n">
        <v>108</v>
      </c>
      <c r="N15" t="n">
        <v>23.04</v>
      </c>
      <c r="O15" t="n">
        <v>17751.93</v>
      </c>
      <c r="P15" t="n">
        <v>2122.86</v>
      </c>
      <c r="Q15" t="n">
        <v>3441</v>
      </c>
      <c r="R15" t="n">
        <v>475.28</v>
      </c>
      <c r="S15" t="n">
        <v>300.98</v>
      </c>
      <c r="T15" t="n">
        <v>83506.25</v>
      </c>
      <c r="U15" t="n">
        <v>0.63</v>
      </c>
      <c r="V15" t="n">
        <v>0.91</v>
      </c>
      <c r="W15" t="n">
        <v>57</v>
      </c>
      <c r="X15" t="n">
        <v>4.95</v>
      </c>
      <c r="Y15" t="n">
        <v>0.5</v>
      </c>
      <c r="Z15" t="n">
        <v>10</v>
      </c>
      <c r="AA15" t="n">
        <v>5812.852720776618</v>
      </c>
      <c r="AB15" t="n">
        <v>7953.401537530087</v>
      </c>
      <c r="AC15" t="n">
        <v>7194.340057457081</v>
      </c>
      <c r="AD15" t="n">
        <v>5812852.720776618</v>
      </c>
      <c r="AE15" t="n">
        <v>7953401.537530087</v>
      </c>
      <c r="AF15" t="n">
        <v>7.005841360948343e-07</v>
      </c>
      <c r="AG15" t="n">
        <v>2.337708333333333</v>
      </c>
      <c r="AH15" t="n">
        <v>7194340.057457081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0.4467</v>
      </c>
      <c r="E16" t="n">
        <v>223.86</v>
      </c>
      <c r="F16" t="n">
        <v>219.12</v>
      </c>
      <c r="G16" t="n">
        <v>128.89</v>
      </c>
      <c r="H16" t="n">
        <v>1.85</v>
      </c>
      <c r="I16" t="n">
        <v>102</v>
      </c>
      <c r="J16" t="n">
        <v>143.4</v>
      </c>
      <c r="K16" t="n">
        <v>45</v>
      </c>
      <c r="L16" t="n">
        <v>15</v>
      </c>
      <c r="M16" t="n">
        <v>100</v>
      </c>
      <c r="N16" t="n">
        <v>23.41</v>
      </c>
      <c r="O16" t="n">
        <v>17920.49</v>
      </c>
      <c r="P16" t="n">
        <v>2102.71</v>
      </c>
      <c r="Q16" t="n">
        <v>3440.92</v>
      </c>
      <c r="R16" t="n">
        <v>463.58</v>
      </c>
      <c r="S16" t="n">
        <v>300.98</v>
      </c>
      <c r="T16" t="n">
        <v>77700.23</v>
      </c>
      <c r="U16" t="n">
        <v>0.65</v>
      </c>
      <c r="V16" t="n">
        <v>0.91</v>
      </c>
      <c r="W16" t="n">
        <v>56.99</v>
      </c>
      <c r="X16" t="n">
        <v>4.59</v>
      </c>
      <c r="Y16" t="n">
        <v>0.5</v>
      </c>
      <c r="Z16" t="n">
        <v>10</v>
      </c>
      <c r="AA16" t="n">
        <v>5756.63095122406</v>
      </c>
      <c r="AB16" t="n">
        <v>7876.476432098853</v>
      </c>
      <c r="AC16" t="n">
        <v>7124.756576123144</v>
      </c>
      <c r="AD16" t="n">
        <v>5756630.951224061</v>
      </c>
      <c r="AE16" t="n">
        <v>7876476.432098853</v>
      </c>
      <c r="AF16" t="n">
        <v>7.023135852638296e-07</v>
      </c>
      <c r="AG16" t="n">
        <v>2.331875</v>
      </c>
      <c r="AH16" t="n">
        <v>7124756.576123144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0.4477</v>
      </c>
      <c r="E17" t="n">
        <v>223.38</v>
      </c>
      <c r="F17" t="n">
        <v>218.82</v>
      </c>
      <c r="G17" t="n">
        <v>138.2</v>
      </c>
      <c r="H17" t="n">
        <v>1.96</v>
      </c>
      <c r="I17" t="n">
        <v>95</v>
      </c>
      <c r="J17" t="n">
        <v>144.77</v>
      </c>
      <c r="K17" t="n">
        <v>45</v>
      </c>
      <c r="L17" t="n">
        <v>16</v>
      </c>
      <c r="M17" t="n">
        <v>93</v>
      </c>
      <c r="N17" t="n">
        <v>23.78</v>
      </c>
      <c r="O17" t="n">
        <v>18089.56</v>
      </c>
      <c r="P17" t="n">
        <v>2083.69</v>
      </c>
      <c r="Q17" t="n">
        <v>3440.97</v>
      </c>
      <c r="R17" t="n">
        <v>453.01</v>
      </c>
      <c r="S17" t="n">
        <v>300.98</v>
      </c>
      <c r="T17" t="n">
        <v>72450.07000000001</v>
      </c>
      <c r="U17" t="n">
        <v>0.66</v>
      </c>
      <c r="V17" t="n">
        <v>0.91</v>
      </c>
      <c r="W17" t="n">
        <v>56.99</v>
      </c>
      <c r="X17" t="n">
        <v>4.29</v>
      </c>
      <c r="Y17" t="n">
        <v>0.5</v>
      </c>
      <c r="Z17" t="n">
        <v>10</v>
      </c>
      <c r="AA17" t="n">
        <v>5704.532408934996</v>
      </c>
      <c r="AB17" t="n">
        <v>7805.192908113481</v>
      </c>
      <c r="AC17" t="n">
        <v>7060.276251619884</v>
      </c>
      <c r="AD17" t="n">
        <v>5704532.408934996</v>
      </c>
      <c r="AE17" t="n">
        <v>7805192.908113481</v>
      </c>
      <c r="AF17" t="n">
        <v>7.03885811781098e-07</v>
      </c>
      <c r="AG17" t="n">
        <v>2.326875</v>
      </c>
      <c r="AH17" t="n">
        <v>7060276.251619884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0.4487</v>
      </c>
      <c r="E18" t="n">
        <v>222.89</v>
      </c>
      <c r="F18" t="n">
        <v>218.51</v>
      </c>
      <c r="G18" t="n">
        <v>148.98</v>
      </c>
      <c r="H18" t="n">
        <v>2.06</v>
      </c>
      <c r="I18" t="n">
        <v>88</v>
      </c>
      <c r="J18" t="n">
        <v>146.15</v>
      </c>
      <c r="K18" t="n">
        <v>45</v>
      </c>
      <c r="L18" t="n">
        <v>17</v>
      </c>
      <c r="M18" t="n">
        <v>86</v>
      </c>
      <c r="N18" t="n">
        <v>24.15</v>
      </c>
      <c r="O18" t="n">
        <v>18259.16</v>
      </c>
      <c r="P18" t="n">
        <v>2065.67</v>
      </c>
      <c r="Q18" t="n">
        <v>3440.93</v>
      </c>
      <c r="R18" t="n">
        <v>442.57</v>
      </c>
      <c r="S18" t="n">
        <v>300.98</v>
      </c>
      <c r="T18" t="n">
        <v>67260.7</v>
      </c>
      <c r="U18" t="n">
        <v>0.68</v>
      </c>
      <c r="V18" t="n">
        <v>0.91</v>
      </c>
      <c r="W18" t="n">
        <v>56.97</v>
      </c>
      <c r="X18" t="n">
        <v>3.98</v>
      </c>
      <c r="Y18" t="n">
        <v>0.5</v>
      </c>
      <c r="Z18" t="n">
        <v>10</v>
      </c>
      <c r="AA18" t="n">
        <v>5654.531307546735</v>
      </c>
      <c r="AB18" t="n">
        <v>7736.779195301148</v>
      </c>
      <c r="AC18" t="n">
        <v>6998.391847539114</v>
      </c>
      <c r="AD18" t="n">
        <v>5654531.307546735</v>
      </c>
      <c r="AE18" t="n">
        <v>7736779.195301148</v>
      </c>
      <c r="AF18" t="n">
        <v>7.054580382983665e-07</v>
      </c>
      <c r="AG18" t="n">
        <v>2.321770833333333</v>
      </c>
      <c r="AH18" t="n">
        <v>6998391.847539114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0.4494</v>
      </c>
      <c r="E19" t="n">
        <v>222.5</v>
      </c>
      <c r="F19" t="n">
        <v>218.25</v>
      </c>
      <c r="G19" t="n">
        <v>157.77</v>
      </c>
      <c r="H19" t="n">
        <v>2.16</v>
      </c>
      <c r="I19" t="n">
        <v>83</v>
      </c>
      <c r="J19" t="n">
        <v>147.53</v>
      </c>
      <c r="K19" t="n">
        <v>45</v>
      </c>
      <c r="L19" t="n">
        <v>18</v>
      </c>
      <c r="M19" t="n">
        <v>81</v>
      </c>
      <c r="N19" t="n">
        <v>24.53</v>
      </c>
      <c r="O19" t="n">
        <v>18429.27</v>
      </c>
      <c r="P19" t="n">
        <v>2043.65</v>
      </c>
      <c r="Q19" t="n">
        <v>3440.94</v>
      </c>
      <c r="R19" t="n">
        <v>434.08</v>
      </c>
      <c r="S19" t="n">
        <v>300.98</v>
      </c>
      <c r="T19" t="n">
        <v>63043.04</v>
      </c>
      <c r="U19" t="n">
        <v>0.6899999999999999</v>
      </c>
      <c r="V19" t="n">
        <v>0.92</v>
      </c>
      <c r="W19" t="n">
        <v>56.96</v>
      </c>
      <c r="X19" t="n">
        <v>3.72</v>
      </c>
      <c r="Y19" t="n">
        <v>0.5</v>
      </c>
      <c r="Z19" t="n">
        <v>10</v>
      </c>
      <c r="AA19" t="n">
        <v>5601.115603443319</v>
      </c>
      <c r="AB19" t="n">
        <v>7663.693472412301</v>
      </c>
      <c r="AC19" t="n">
        <v>6932.281323466324</v>
      </c>
      <c r="AD19" t="n">
        <v>5601115.603443319</v>
      </c>
      <c r="AE19" t="n">
        <v>7663693.472412301</v>
      </c>
      <c r="AF19" t="n">
        <v>7.065585968604545e-07</v>
      </c>
      <c r="AG19" t="n">
        <v>2.317708333333333</v>
      </c>
      <c r="AH19" t="n">
        <v>6932281.323466324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0.4501</v>
      </c>
      <c r="E20" t="n">
        <v>222.19</v>
      </c>
      <c r="F20" t="n">
        <v>218.06</v>
      </c>
      <c r="G20" t="n">
        <v>167.74</v>
      </c>
      <c r="H20" t="n">
        <v>2.26</v>
      </c>
      <c r="I20" t="n">
        <v>78</v>
      </c>
      <c r="J20" t="n">
        <v>148.91</v>
      </c>
      <c r="K20" t="n">
        <v>45</v>
      </c>
      <c r="L20" t="n">
        <v>19</v>
      </c>
      <c r="M20" t="n">
        <v>76</v>
      </c>
      <c r="N20" t="n">
        <v>24.92</v>
      </c>
      <c r="O20" t="n">
        <v>18599.92</v>
      </c>
      <c r="P20" t="n">
        <v>2024.92</v>
      </c>
      <c r="Q20" t="n">
        <v>3440.93</v>
      </c>
      <c r="R20" t="n">
        <v>427.32</v>
      </c>
      <c r="S20" t="n">
        <v>300.98</v>
      </c>
      <c r="T20" t="n">
        <v>59688.07</v>
      </c>
      <c r="U20" t="n">
        <v>0.7</v>
      </c>
      <c r="V20" t="n">
        <v>0.92</v>
      </c>
      <c r="W20" t="n">
        <v>56.96</v>
      </c>
      <c r="X20" t="n">
        <v>3.53</v>
      </c>
      <c r="Y20" t="n">
        <v>0.5</v>
      </c>
      <c r="Z20" t="n">
        <v>10</v>
      </c>
      <c r="AA20" t="n">
        <v>5554.755828248943</v>
      </c>
      <c r="AB20" t="n">
        <v>7600.261982742417</v>
      </c>
      <c r="AC20" t="n">
        <v>6874.903646143883</v>
      </c>
      <c r="AD20" t="n">
        <v>5554755.828248942</v>
      </c>
      <c r="AE20" t="n">
        <v>7600261.982742417</v>
      </c>
      <c r="AF20" t="n">
        <v>7.076591554225425e-07</v>
      </c>
      <c r="AG20" t="n">
        <v>2.314479166666667</v>
      </c>
      <c r="AH20" t="n">
        <v>6874903.646143883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0.4508</v>
      </c>
      <c r="E21" t="n">
        <v>221.81</v>
      </c>
      <c r="F21" t="n">
        <v>217.81</v>
      </c>
      <c r="G21" t="n">
        <v>179.02</v>
      </c>
      <c r="H21" t="n">
        <v>2.36</v>
      </c>
      <c r="I21" t="n">
        <v>73</v>
      </c>
      <c r="J21" t="n">
        <v>150.3</v>
      </c>
      <c r="K21" t="n">
        <v>45</v>
      </c>
      <c r="L21" t="n">
        <v>20</v>
      </c>
      <c r="M21" t="n">
        <v>71</v>
      </c>
      <c r="N21" t="n">
        <v>25.3</v>
      </c>
      <c r="O21" t="n">
        <v>18771.1</v>
      </c>
      <c r="P21" t="n">
        <v>2005.82</v>
      </c>
      <c r="Q21" t="n">
        <v>3440.97</v>
      </c>
      <c r="R21" t="n">
        <v>418.86</v>
      </c>
      <c r="S21" t="n">
        <v>300.98</v>
      </c>
      <c r="T21" t="n">
        <v>55482.38</v>
      </c>
      <c r="U21" t="n">
        <v>0.72</v>
      </c>
      <c r="V21" t="n">
        <v>0.92</v>
      </c>
      <c r="W21" t="n">
        <v>56.95</v>
      </c>
      <c r="X21" t="n">
        <v>3.28</v>
      </c>
      <c r="Y21" t="n">
        <v>0.5</v>
      </c>
      <c r="Z21" t="n">
        <v>10</v>
      </c>
      <c r="AA21" t="n">
        <v>5507.375705299332</v>
      </c>
      <c r="AB21" t="n">
        <v>7535.434408259256</v>
      </c>
      <c r="AC21" t="n">
        <v>6816.263124383325</v>
      </c>
      <c r="AD21" t="n">
        <v>5507375.705299333</v>
      </c>
      <c r="AE21" t="n">
        <v>7535434.408259256</v>
      </c>
      <c r="AF21" t="n">
        <v>7.087597139846303e-07</v>
      </c>
      <c r="AG21" t="n">
        <v>2.310520833333333</v>
      </c>
      <c r="AH21" t="n">
        <v>6816263.124383325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0.4515</v>
      </c>
      <c r="E22" t="n">
        <v>221.51</v>
      </c>
      <c r="F22" t="n">
        <v>217.61</v>
      </c>
      <c r="G22" t="n">
        <v>189.23</v>
      </c>
      <c r="H22" t="n">
        <v>2.45</v>
      </c>
      <c r="I22" t="n">
        <v>69</v>
      </c>
      <c r="J22" t="n">
        <v>151.69</v>
      </c>
      <c r="K22" t="n">
        <v>45</v>
      </c>
      <c r="L22" t="n">
        <v>21</v>
      </c>
      <c r="M22" t="n">
        <v>67</v>
      </c>
      <c r="N22" t="n">
        <v>25.7</v>
      </c>
      <c r="O22" t="n">
        <v>18942.82</v>
      </c>
      <c r="P22" t="n">
        <v>1984.7</v>
      </c>
      <c r="Q22" t="n">
        <v>3440.98</v>
      </c>
      <c r="R22" t="n">
        <v>412.25</v>
      </c>
      <c r="S22" t="n">
        <v>300.98</v>
      </c>
      <c r="T22" t="n">
        <v>52199.19</v>
      </c>
      <c r="U22" t="n">
        <v>0.73</v>
      </c>
      <c r="V22" t="n">
        <v>0.92</v>
      </c>
      <c r="W22" t="n">
        <v>56.94</v>
      </c>
      <c r="X22" t="n">
        <v>3.08</v>
      </c>
      <c r="Y22" t="n">
        <v>0.5</v>
      </c>
      <c r="Z22" t="n">
        <v>10</v>
      </c>
      <c r="AA22" t="n">
        <v>5456.621660250938</v>
      </c>
      <c r="AB22" t="n">
        <v>7465.990484713599</v>
      </c>
      <c r="AC22" t="n">
        <v>6753.446831435708</v>
      </c>
      <c r="AD22" t="n">
        <v>5456621.660250938</v>
      </c>
      <c r="AE22" t="n">
        <v>7465990.484713598</v>
      </c>
      <c r="AF22" t="n">
        <v>7.098602725467183e-07</v>
      </c>
      <c r="AG22" t="n">
        <v>2.307395833333333</v>
      </c>
      <c r="AH22" t="n">
        <v>6753446.831435708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0.452</v>
      </c>
      <c r="E23" t="n">
        <v>221.24</v>
      </c>
      <c r="F23" t="n">
        <v>217.45</v>
      </c>
      <c r="G23" t="n">
        <v>200.72</v>
      </c>
      <c r="H23" t="n">
        <v>2.54</v>
      </c>
      <c r="I23" t="n">
        <v>65</v>
      </c>
      <c r="J23" t="n">
        <v>153.09</v>
      </c>
      <c r="K23" t="n">
        <v>45</v>
      </c>
      <c r="L23" t="n">
        <v>22</v>
      </c>
      <c r="M23" t="n">
        <v>62</v>
      </c>
      <c r="N23" t="n">
        <v>26.09</v>
      </c>
      <c r="O23" t="n">
        <v>19115.09</v>
      </c>
      <c r="P23" t="n">
        <v>1963.87</v>
      </c>
      <c r="Q23" t="n">
        <v>3440.89</v>
      </c>
      <c r="R23" t="n">
        <v>406.94</v>
      </c>
      <c r="S23" t="n">
        <v>300.98</v>
      </c>
      <c r="T23" t="n">
        <v>49560.28</v>
      </c>
      <c r="U23" t="n">
        <v>0.74</v>
      </c>
      <c r="V23" t="n">
        <v>0.92</v>
      </c>
      <c r="W23" t="n">
        <v>56.93</v>
      </c>
      <c r="X23" t="n">
        <v>2.92</v>
      </c>
      <c r="Y23" t="n">
        <v>0.5</v>
      </c>
      <c r="Z23" t="n">
        <v>10</v>
      </c>
      <c r="AA23" t="n">
        <v>5409.270302081633</v>
      </c>
      <c r="AB23" t="n">
        <v>7401.202267471865</v>
      </c>
      <c r="AC23" t="n">
        <v>6694.841910716694</v>
      </c>
      <c r="AD23" t="n">
        <v>5409270.302081633</v>
      </c>
      <c r="AE23" t="n">
        <v>7401202.267471865</v>
      </c>
      <c r="AF23" t="n">
        <v>7.106463858053526e-07</v>
      </c>
      <c r="AG23" t="n">
        <v>2.304583333333333</v>
      </c>
      <c r="AH23" t="n">
        <v>6694841.910716694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0.4524</v>
      </c>
      <c r="E24" t="n">
        <v>221.05</v>
      </c>
      <c r="F24" t="n">
        <v>217.34</v>
      </c>
      <c r="G24" t="n">
        <v>210.32</v>
      </c>
      <c r="H24" t="n">
        <v>2.64</v>
      </c>
      <c r="I24" t="n">
        <v>62</v>
      </c>
      <c r="J24" t="n">
        <v>154.49</v>
      </c>
      <c r="K24" t="n">
        <v>45</v>
      </c>
      <c r="L24" t="n">
        <v>23</v>
      </c>
      <c r="M24" t="n">
        <v>52</v>
      </c>
      <c r="N24" t="n">
        <v>26.49</v>
      </c>
      <c r="O24" t="n">
        <v>19287.9</v>
      </c>
      <c r="P24" t="n">
        <v>1948.87</v>
      </c>
      <c r="Q24" t="n">
        <v>3440.93</v>
      </c>
      <c r="R24" t="n">
        <v>402.9</v>
      </c>
      <c r="S24" t="n">
        <v>300.98</v>
      </c>
      <c r="T24" t="n">
        <v>47557.27</v>
      </c>
      <c r="U24" t="n">
        <v>0.75</v>
      </c>
      <c r="V24" t="n">
        <v>0.92</v>
      </c>
      <c r="W24" t="n">
        <v>56.93</v>
      </c>
      <c r="X24" t="n">
        <v>2.81</v>
      </c>
      <c r="Y24" t="n">
        <v>0.5</v>
      </c>
      <c r="Z24" t="n">
        <v>10</v>
      </c>
      <c r="AA24" t="n">
        <v>5374.801749292129</v>
      </c>
      <c r="AB24" t="n">
        <v>7354.040872900036</v>
      </c>
      <c r="AC24" t="n">
        <v>6652.181533451368</v>
      </c>
      <c r="AD24" t="n">
        <v>5374801.749292129</v>
      </c>
      <c r="AE24" t="n">
        <v>7354040.872900035</v>
      </c>
      <c r="AF24" t="n">
        <v>7.1127527641226e-07</v>
      </c>
      <c r="AG24" t="n">
        <v>2.302604166666667</v>
      </c>
      <c r="AH24" t="n">
        <v>6652181.533451367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0.4526</v>
      </c>
      <c r="E25" t="n">
        <v>220.92</v>
      </c>
      <c r="F25" t="n">
        <v>217.26</v>
      </c>
      <c r="G25" t="n">
        <v>217.26</v>
      </c>
      <c r="H25" t="n">
        <v>2.73</v>
      </c>
      <c r="I25" t="n">
        <v>60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1938.35</v>
      </c>
      <c r="Q25" t="n">
        <v>3441.02</v>
      </c>
      <c r="R25" t="n">
        <v>399.42</v>
      </c>
      <c r="S25" t="n">
        <v>300.98</v>
      </c>
      <c r="T25" t="n">
        <v>45825.76</v>
      </c>
      <c r="U25" t="n">
        <v>0.75</v>
      </c>
      <c r="V25" t="n">
        <v>0.92</v>
      </c>
      <c r="W25" t="n">
        <v>56.96</v>
      </c>
      <c r="X25" t="n">
        <v>2.73</v>
      </c>
      <c r="Y25" t="n">
        <v>0.5</v>
      </c>
      <c r="Z25" t="n">
        <v>10</v>
      </c>
      <c r="AA25" t="n">
        <v>5351.593652792031</v>
      </c>
      <c r="AB25" t="n">
        <v>7322.286531399642</v>
      </c>
      <c r="AC25" t="n">
        <v>6623.457781736275</v>
      </c>
      <c r="AD25" t="n">
        <v>5351593.652792031</v>
      </c>
      <c r="AE25" t="n">
        <v>7322286.531399642</v>
      </c>
      <c r="AF25" t="n">
        <v>7.115897217157136e-07</v>
      </c>
      <c r="AG25" t="n">
        <v>2.30125</v>
      </c>
      <c r="AH25" t="n">
        <v>6623457.781736275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0.4527</v>
      </c>
      <c r="E26" t="n">
        <v>220.9</v>
      </c>
      <c r="F26" t="n">
        <v>217.26</v>
      </c>
      <c r="G26" t="n">
        <v>220.94</v>
      </c>
      <c r="H26" t="n">
        <v>2.81</v>
      </c>
      <c r="I26" t="n">
        <v>59</v>
      </c>
      <c r="J26" t="n">
        <v>157.31</v>
      </c>
      <c r="K26" t="n">
        <v>45</v>
      </c>
      <c r="L26" t="n">
        <v>25</v>
      </c>
      <c r="M26" t="n">
        <v>6</v>
      </c>
      <c r="N26" t="n">
        <v>27.31</v>
      </c>
      <c r="O26" t="n">
        <v>19635.2</v>
      </c>
      <c r="P26" t="n">
        <v>1944.86</v>
      </c>
      <c r="Q26" t="n">
        <v>3441</v>
      </c>
      <c r="R26" t="n">
        <v>398.19</v>
      </c>
      <c r="S26" t="n">
        <v>300.98</v>
      </c>
      <c r="T26" t="n">
        <v>45217.63</v>
      </c>
      <c r="U26" t="n">
        <v>0.76</v>
      </c>
      <c r="V26" t="n">
        <v>0.92</v>
      </c>
      <c r="W26" t="n">
        <v>56.99</v>
      </c>
      <c r="X26" t="n">
        <v>2.73</v>
      </c>
      <c r="Y26" t="n">
        <v>0.5</v>
      </c>
      <c r="Z26" t="n">
        <v>10</v>
      </c>
      <c r="AA26" t="n">
        <v>5362.9339193752</v>
      </c>
      <c r="AB26" t="n">
        <v>7337.802784435987</v>
      </c>
      <c r="AC26" t="n">
        <v>6637.493185360029</v>
      </c>
      <c r="AD26" t="n">
        <v>5362933.9193752</v>
      </c>
      <c r="AE26" t="n">
        <v>7337802.784435987</v>
      </c>
      <c r="AF26" t="n">
        <v>7.117469443674405e-07</v>
      </c>
      <c r="AG26" t="n">
        <v>2.301041666666667</v>
      </c>
      <c r="AH26" t="n">
        <v>6637493.185360029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217.26</v>
      </c>
      <c r="G27" t="n">
        <v>220.94</v>
      </c>
      <c r="H27" t="n">
        <v>2.9</v>
      </c>
      <c r="I27" t="n">
        <v>59</v>
      </c>
      <c r="J27" t="n">
        <v>158.72</v>
      </c>
      <c r="K27" t="n">
        <v>45</v>
      </c>
      <c r="L27" t="n">
        <v>26</v>
      </c>
      <c r="M27" t="n">
        <v>1</v>
      </c>
      <c r="N27" t="n">
        <v>27.72</v>
      </c>
      <c r="O27" t="n">
        <v>19809.69</v>
      </c>
      <c r="P27" t="n">
        <v>1958.65</v>
      </c>
      <c r="Q27" t="n">
        <v>3440.96</v>
      </c>
      <c r="R27" t="n">
        <v>398.23</v>
      </c>
      <c r="S27" t="n">
        <v>300.98</v>
      </c>
      <c r="T27" t="n">
        <v>45238.61</v>
      </c>
      <c r="U27" t="n">
        <v>0.76</v>
      </c>
      <c r="V27" t="n">
        <v>0.92</v>
      </c>
      <c r="W27" t="n">
        <v>56.99</v>
      </c>
      <c r="X27" t="n">
        <v>2.73</v>
      </c>
      <c r="Y27" t="n">
        <v>0.5</v>
      </c>
      <c r="Z27" t="n">
        <v>10</v>
      </c>
      <c r="AA27" t="n">
        <v>5389.457306567905</v>
      </c>
      <c r="AB27" t="n">
        <v>7374.093252922308</v>
      </c>
      <c r="AC27" t="n">
        <v>6670.320142468006</v>
      </c>
      <c r="AD27" t="n">
        <v>5389457.306567905</v>
      </c>
      <c r="AE27" t="n">
        <v>7374093.252922309</v>
      </c>
      <c r="AF27" t="n">
        <v>7.117469443674405e-07</v>
      </c>
      <c r="AG27" t="n">
        <v>2.301041666666667</v>
      </c>
      <c r="AH27" t="n">
        <v>6670320.142468006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0.4527</v>
      </c>
      <c r="E28" t="n">
        <v>220.9</v>
      </c>
      <c r="F28" t="n">
        <v>217.26</v>
      </c>
      <c r="G28" t="n">
        <v>220.94</v>
      </c>
      <c r="H28" t="n">
        <v>2.99</v>
      </c>
      <c r="I28" t="n">
        <v>59</v>
      </c>
      <c r="J28" t="n">
        <v>160.14</v>
      </c>
      <c r="K28" t="n">
        <v>45</v>
      </c>
      <c r="L28" t="n">
        <v>27</v>
      </c>
      <c r="M28" t="n">
        <v>0</v>
      </c>
      <c r="N28" t="n">
        <v>28.14</v>
      </c>
      <c r="O28" t="n">
        <v>19984.89</v>
      </c>
      <c r="P28" t="n">
        <v>1974.04</v>
      </c>
      <c r="Q28" t="n">
        <v>3440.98</v>
      </c>
      <c r="R28" t="n">
        <v>398.25</v>
      </c>
      <c r="S28" t="n">
        <v>300.98</v>
      </c>
      <c r="T28" t="n">
        <v>45247.81</v>
      </c>
      <c r="U28" t="n">
        <v>0.76</v>
      </c>
      <c r="V28" t="n">
        <v>0.92</v>
      </c>
      <c r="W28" t="n">
        <v>56.99</v>
      </c>
      <c r="X28" t="n">
        <v>2.73</v>
      </c>
      <c r="Y28" t="n">
        <v>0.5</v>
      </c>
      <c r="Z28" t="n">
        <v>10</v>
      </c>
      <c r="AA28" t="n">
        <v>5419.058099091163</v>
      </c>
      <c r="AB28" t="n">
        <v>7414.594363147432</v>
      </c>
      <c r="AC28" t="n">
        <v>6706.955883576908</v>
      </c>
      <c r="AD28" t="n">
        <v>5419058.099091163</v>
      </c>
      <c r="AE28" t="n">
        <v>7414594.363147432</v>
      </c>
      <c r="AF28" t="n">
        <v>7.117469443674405e-07</v>
      </c>
      <c r="AG28" t="n">
        <v>2.301041666666667</v>
      </c>
      <c r="AH28" t="n">
        <v>6706955.883576908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2024-09-25T22:51:21Z</dcterms:created>
  <dcterms:modified xmlns:dcterms="http://purl.org/dc/terms/" xmlns:xsi="http://www.w3.org/2001/XMLSchema-instance" xsi:type="dcterms:W3CDTF">2024-09-25T22:51:21Z</dcterms:modified>
</cp:coreProperties>
</file>