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gráficos!$A$7:$A$375</f>
              <numCache>
                <formatCode>General</formatCode>
                <ptCount val="3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</numCache>
            </numRef>
          </xVal>
          <yVal>
            <numRef>
              <f>gráficos!$B$7:$B$375</f>
              <numCache>
                <formatCode>General</formatCode>
                <ptCount val="3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0.5809</v>
      </c>
      <c r="E2" t="n">
        <v>172.15</v>
      </c>
      <c r="F2" t="n">
        <v>121.06</v>
      </c>
      <c r="G2" t="n">
        <v>5.82</v>
      </c>
      <c r="H2" t="n">
        <v>0.09</v>
      </c>
      <c r="I2" t="n">
        <v>1249</v>
      </c>
      <c r="J2" t="n">
        <v>194.77</v>
      </c>
      <c r="K2" t="n">
        <v>54.38</v>
      </c>
      <c r="L2" t="n">
        <v>1</v>
      </c>
      <c r="M2" t="n">
        <v>1247</v>
      </c>
      <c r="N2" t="n">
        <v>39.4</v>
      </c>
      <c r="O2" t="n">
        <v>24256.19</v>
      </c>
      <c r="P2" t="n">
        <v>1690.9</v>
      </c>
      <c r="Q2" t="n">
        <v>1214.46</v>
      </c>
      <c r="R2" t="n">
        <v>2286.53</v>
      </c>
      <c r="S2" t="n">
        <v>90.51000000000001</v>
      </c>
      <c r="T2" t="n">
        <v>1080728.42</v>
      </c>
      <c r="U2" t="n">
        <v>0.04</v>
      </c>
      <c r="V2" t="n">
        <v>0.37</v>
      </c>
      <c r="W2" t="n">
        <v>6.1</v>
      </c>
      <c r="X2" t="n">
        <v>63.84</v>
      </c>
      <c r="Y2" t="n">
        <v>0.5</v>
      </c>
      <c r="Z2" t="n">
        <v>10</v>
      </c>
      <c r="AA2" t="n">
        <v>3873.07951980291</v>
      </c>
      <c r="AB2" t="n">
        <v>5299.318267203783</v>
      </c>
      <c r="AC2" t="n">
        <v>4793.558769421556</v>
      </c>
      <c r="AD2" t="n">
        <v>3873079.519802909</v>
      </c>
      <c r="AE2" t="n">
        <v>5299318.267203783</v>
      </c>
      <c r="AF2" t="n">
        <v>2.188160538924731e-06</v>
      </c>
      <c r="AG2" t="n">
        <v>7.172916666666667</v>
      </c>
      <c r="AH2" t="n">
        <v>4793558.769421555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1.0822</v>
      </c>
      <c r="E3" t="n">
        <v>92.41</v>
      </c>
      <c r="F3" t="n">
        <v>75.11</v>
      </c>
      <c r="G3" t="n">
        <v>11.86</v>
      </c>
      <c r="H3" t="n">
        <v>0.18</v>
      </c>
      <c r="I3" t="n">
        <v>380</v>
      </c>
      <c r="J3" t="n">
        <v>196.32</v>
      </c>
      <c r="K3" t="n">
        <v>54.38</v>
      </c>
      <c r="L3" t="n">
        <v>2</v>
      </c>
      <c r="M3" t="n">
        <v>378</v>
      </c>
      <c r="N3" t="n">
        <v>39.95</v>
      </c>
      <c r="O3" t="n">
        <v>24447.22</v>
      </c>
      <c r="P3" t="n">
        <v>1044.19</v>
      </c>
      <c r="Q3" t="n">
        <v>1214.12</v>
      </c>
      <c r="R3" t="n">
        <v>720.21</v>
      </c>
      <c r="S3" t="n">
        <v>90.51000000000001</v>
      </c>
      <c r="T3" t="n">
        <v>301910.79</v>
      </c>
      <c r="U3" t="n">
        <v>0.13</v>
      </c>
      <c r="V3" t="n">
        <v>0.6</v>
      </c>
      <c r="W3" t="n">
        <v>4.65</v>
      </c>
      <c r="X3" t="n">
        <v>17.91</v>
      </c>
      <c r="Y3" t="n">
        <v>0.5</v>
      </c>
      <c r="Z3" t="n">
        <v>10</v>
      </c>
      <c r="AA3" t="n">
        <v>1300.969321731325</v>
      </c>
      <c r="AB3" t="n">
        <v>1780.043620708558</v>
      </c>
      <c r="AC3" t="n">
        <v>1610.158755855045</v>
      </c>
      <c r="AD3" t="n">
        <v>1300969.321731325</v>
      </c>
      <c r="AE3" t="n">
        <v>1780043.620708558</v>
      </c>
      <c r="AF3" t="n">
        <v>4.076480177697269e-06</v>
      </c>
      <c r="AG3" t="n">
        <v>3.850416666666666</v>
      </c>
      <c r="AH3" t="n">
        <v>1610158.755855045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1.2651</v>
      </c>
      <c r="E4" t="n">
        <v>79.05</v>
      </c>
      <c r="F4" t="n">
        <v>67.7</v>
      </c>
      <c r="G4" t="n">
        <v>17.89</v>
      </c>
      <c r="H4" t="n">
        <v>0.27</v>
      </c>
      <c r="I4" t="n">
        <v>227</v>
      </c>
      <c r="J4" t="n">
        <v>197.88</v>
      </c>
      <c r="K4" t="n">
        <v>54.38</v>
      </c>
      <c r="L4" t="n">
        <v>3</v>
      </c>
      <c r="M4" t="n">
        <v>225</v>
      </c>
      <c r="N4" t="n">
        <v>40.5</v>
      </c>
      <c r="O4" t="n">
        <v>24639</v>
      </c>
      <c r="P4" t="n">
        <v>937.13</v>
      </c>
      <c r="Q4" t="n">
        <v>1214.05</v>
      </c>
      <c r="R4" t="n">
        <v>469.92</v>
      </c>
      <c r="S4" t="n">
        <v>90.51000000000001</v>
      </c>
      <c r="T4" t="n">
        <v>177532.04</v>
      </c>
      <c r="U4" t="n">
        <v>0.19</v>
      </c>
      <c r="V4" t="n">
        <v>0.66</v>
      </c>
      <c r="W4" t="n">
        <v>4.37</v>
      </c>
      <c r="X4" t="n">
        <v>10.5</v>
      </c>
      <c r="Y4" t="n">
        <v>0.5</v>
      </c>
      <c r="Z4" t="n">
        <v>10</v>
      </c>
      <c r="AA4" t="n">
        <v>1003.73864910432</v>
      </c>
      <c r="AB4" t="n">
        <v>1373.359501528475</v>
      </c>
      <c r="AC4" t="n">
        <v>1242.287998224763</v>
      </c>
      <c r="AD4" t="n">
        <v>1003738.64910432</v>
      </c>
      <c r="AE4" t="n">
        <v>1373359.501528475</v>
      </c>
      <c r="AF4" t="n">
        <v>4.765436215861038e-06</v>
      </c>
      <c r="AG4" t="n">
        <v>3.29375</v>
      </c>
      <c r="AH4" t="n">
        <v>1242287.998224763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1.3614</v>
      </c>
      <c r="E5" t="n">
        <v>73.45999999999999</v>
      </c>
      <c r="F5" t="n">
        <v>64.64</v>
      </c>
      <c r="G5" t="n">
        <v>23.94</v>
      </c>
      <c r="H5" t="n">
        <v>0.36</v>
      </c>
      <c r="I5" t="n">
        <v>162</v>
      </c>
      <c r="J5" t="n">
        <v>199.44</v>
      </c>
      <c r="K5" t="n">
        <v>54.38</v>
      </c>
      <c r="L5" t="n">
        <v>4</v>
      </c>
      <c r="M5" t="n">
        <v>160</v>
      </c>
      <c r="N5" t="n">
        <v>41.06</v>
      </c>
      <c r="O5" t="n">
        <v>24831.54</v>
      </c>
      <c r="P5" t="n">
        <v>891.37</v>
      </c>
      <c r="Q5" t="n">
        <v>1213.94</v>
      </c>
      <c r="R5" t="n">
        <v>365.81</v>
      </c>
      <c r="S5" t="n">
        <v>90.51000000000001</v>
      </c>
      <c r="T5" t="n">
        <v>125799.14</v>
      </c>
      <c r="U5" t="n">
        <v>0.25</v>
      </c>
      <c r="V5" t="n">
        <v>0.6899999999999999</v>
      </c>
      <c r="W5" t="n">
        <v>4.27</v>
      </c>
      <c r="X5" t="n">
        <v>7.44</v>
      </c>
      <c r="Y5" t="n">
        <v>0.5</v>
      </c>
      <c r="Z5" t="n">
        <v>10</v>
      </c>
      <c r="AA5" t="n">
        <v>889.9218138986303</v>
      </c>
      <c r="AB5" t="n">
        <v>1217.630286355663</v>
      </c>
      <c r="AC5" t="n">
        <v>1101.421360780718</v>
      </c>
      <c r="AD5" t="n">
        <v>889921.8138986302</v>
      </c>
      <c r="AE5" t="n">
        <v>1217630.286355663</v>
      </c>
      <c r="AF5" t="n">
        <v>5.128183435517522e-06</v>
      </c>
      <c r="AG5" t="n">
        <v>3.060833333333333</v>
      </c>
      <c r="AH5" t="n">
        <v>1101421.360780718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1.4204</v>
      </c>
      <c r="E6" t="n">
        <v>70.40000000000001</v>
      </c>
      <c r="F6" t="n">
        <v>62.98</v>
      </c>
      <c r="G6" t="n">
        <v>29.99</v>
      </c>
      <c r="H6" t="n">
        <v>0.44</v>
      </c>
      <c r="I6" t="n">
        <v>126</v>
      </c>
      <c r="J6" t="n">
        <v>201.01</v>
      </c>
      <c r="K6" t="n">
        <v>54.38</v>
      </c>
      <c r="L6" t="n">
        <v>5</v>
      </c>
      <c r="M6" t="n">
        <v>124</v>
      </c>
      <c r="N6" t="n">
        <v>41.63</v>
      </c>
      <c r="O6" t="n">
        <v>25024.84</v>
      </c>
      <c r="P6" t="n">
        <v>865.14</v>
      </c>
      <c r="Q6" t="n">
        <v>1213.93</v>
      </c>
      <c r="R6" t="n">
        <v>309.22</v>
      </c>
      <c r="S6" t="n">
        <v>90.51000000000001</v>
      </c>
      <c r="T6" t="n">
        <v>97688.13</v>
      </c>
      <c r="U6" t="n">
        <v>0.29</v>
      </c>
      <c r="V6" t="n">
        <v>0.71</v>
      </c>
      <c r="W6" t="n">
        <v>4.23</v>
      </c>
      <c r="X6" t="n">
        <v>5.79</v>
      </c>
      <c r="Y6" t="n">
        <v>0.5</v>
      </c>
      <c r="Z6" t="n">
        <v>10</v>
      </c>
      <c r="AA6" t="n">
        <v>829.7345587188856</v>
      </c>
      <c r="AB6" t="n">
        <v>1135.279428544438</v>
      </c>
      <c r="AC6" t="n">
        <v>1026.929953258841</v>
      </c>
      <c r="AD6" t="n">
        <v>829734.5587188856</v>
      </c>
      <c r="AE6" t="n">
        <v>1135279.428544438</v>
      </c>
      <c r="AF6" t="n">
        <v>5.350427318796158e-06</v>
      </c>
      <c r="AG6" t="n">
        <v>2.933333333333334</v>
      </c>
      <c r="AH6" t="n">
        <v>1026929.953258841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1.462</v>
      </c>
      <c r="E7" t="n">
        <v>68.40000000000001</v>
      </c>
      <c r="F7" t="n">
        <v>61.88</v>
      </c>
      <c r="G7" t="n">
        <v>36.05</v>
      </c>
      <c r="H7" t="n">
        <v>0.53</v>
      </c>
      <c r="I7" t="n">
        <v>103</v>
      </c>
      <c r="J7" t="n">
        <v>202.58</v>
      </c>
      <c r="K7" t="n">
        <v>54.38</v>
      </c>
      <c r="L7" t="n">
        <v>6</v>
      </c>
      <c r="M7" t="n">
        <v>101</v>
      </c>
      <c r="N7" t="n">
        <v>42.2</v>
      </c>
      <c r="O7" t="n">
        <v>25218.93</v>
      </c>
      <c r="P7" t="n">
        <v>847.03</v>
      </c>
      <c r="Q7" t="n">
        <v>1213.93</v>
      </c>
      <c r="R7" t="n">
        <v>272.18</v>
      </c>
      <c r="S7" t="n">
        <v>90.51000000000001</v>
      </c>
      <c r="T7" t="n">
        <v>79281.69</v>
      </c>
      <c r="U7" t="n">
        <v>0.33</v>
      </c>
      <c r="V7" t="n">
        <v>0.73</v>
      </c>
      <c r="W7" t="n">
        <v>4.18</v>
      </c>
      <c r="X7" t="n">
        <v>4.68</v>
      </c>
      <c r="Y7" t="n">
        <v>0.5</v>
      </c>
      <c r="Z7" t="n">
        <v>10</v>
      </c>
      <c r="AA7" t="n">
        <v>790.8096135769322</v>
      </c>
      <c r="AB7" t="n">
        <v>1082.020601353835</v>
      </c>
      <c r="AC7" t="n">
        <v>978.7540737860758</v>
      </c>
      <c r="AD7" t="n">
        <v>790809.6135769322</v>
      </c>
      <c r="AE7" t="n">
        <v>1082020.601353835</v>
      </c>
      <c r="AF7" t="n">
        <v>5.507128090734992e-06</v>
      </c>
      <c r="AG7" t="n">
        <v>2.85</v>
      </c>
      <c r="AH7" t="n">
        <v>978754.0737860758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1.4905</v>
      </c>
      <c r="E8" t="n">
        <v>67.09</v>
      </c>
      <c r="F8" t="n">
        <v>61.19</v>
      </c>
      <c r="G8" t="n">
        <v>42.2</v>
      </c>
      <c r="H8" t="n">
        <v>0.61</v>
      </c>
      <c r="I8" t="n">
        <v>87</v>
      </c>
      <c r="J8" t="n">
        <v>204.16</v>
      </c>
      <c r="K8" t="n">
        <v>54.38</v>
      </c>
      <c r="L8" t="n">
        <v>7</v>
      </c>
      <c r="M8" t="n">
        <v>85</v>
      </c>
      <c r="N8" t="n">
        <v>42.78</v>
      </c>
      <c r="O8" t="n">
        <v>25413.94</v>
      </c>
      <c r="P8" t="n">
        <v>834.86</v>
      </c>
      <c r="Q8" t="n">
        <v>1213.92</v>
      </c>
      <c r="R8" t="n">
        <v>248.4</v>
      </c>
      <c r="S8" t="n">
        <v>90.51000000000001</v>
      </c>
      <c r="T8" t="n">
        <v>67469.39999999999</v>
      </c>
      <c r="U8" t="n">
        <v>0.36</v>
      </c>
      <c r="V8" t="n">
        <v>0.73</v>
      </c>
      <c r="W8" t="n">
        <v>4.17</v>
      </c>
      <c r="X8" t="n">
        <v>4</v>
      </c>
      <c r="Y8" t="n">
        <v>0.5</v>
      </c>
      <c r="Z8" t="n">
        <v>10</v>
      </c>
      <c r="AA8" t="n">
        <v>765.7926520033099</v>
      </c>
      <c r="AB8" t="n">
        <v>1047.791290858353</v>
      </c>
      <c r="AC8" t="n">
        <v>947.7915606431442</v>
      </c>
      <c r="AD8" t="n">
        <v>765792.6520033098</v>
      </c>
      <c r="AE8" t="n">
        <v>1047791.290858353</v>
      </c>
      <c r="AF8" t="n">
        <v>5.61448318689501e-06</v>
      </c>
      <c r="AG8" t="n">
        <v>2.795416666666667</v>
      </c>
      <c r="AH8" t="n">
        <v>947791.5606431442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1.5152</v>
      </c>
      <c r="E9" t="n">
        <v>66</v>
      </c>
      <c r="F9" t="n">
        <v>60.57</v>
      </c>
      <c r="G9" t="n">
        <v>48.45</v>
      </c>
      <c r="H9" t="n">
        <v>0.6899999999999999</v>
      </c>
      <c r="I9" t="n">
        <v>75</v>
      </c>
      <c r="J9" t="n">
        <v>205.75</v>
      </c>
      <c r="K9" t="n">
        <v>54.38</v>
      </c>
      <c r="L9" t="n">
        <v>8</v>
      </c>
      <c r="M9" t="n">
        <v>73</v>
      </c>
      <c r="N9" t="n">
        <v>43.37</v>
      </c>
      <c r="O9" t="n">
        <v>25609.61</v>
      </c>
      <c r="P9" t="n">
        <v>822.7</v>
      </c>
      <c r="Q9" t="n">
        <v>1213.91</v>
      </c>
      <c r="R9" t="n">
        <v>227.44</v>
      </c>
      <c r="S9" t="n">
        <v>90.51000000000001</v>
      </c>
      <c r="T9" t="n">
        <v>57053.39</v>
      </c>
      <c r="U9" t="n">
        <v>0.4</v>
      </c>
      <c r="V9" t="n">
        <v>0.74</v>
      </c>
      <c r="W9" t="n">
        <v>4.14</v>
      </c>
      <c r="X9" t="n">
        <v>3.37</v>
      </c>
      <c r="Y9" t="n">
        <v>0.5</v>
      </c>
      <c r="Z9" t="n">
        <v>10</v>
      </c>
      <c r="AA9" t="n">
        <v>743.85976871614</v>
      </c>
      <c r="AB9" t="n">
        <v>1017.781752334327</v>
      </c>
      <c r="AC9" t="n">
        <v>920.6460903571996</v>
      </c>
      <c r="AD9" t="n">
        <v>743859.7687161401</v>
      </c>
      <c r="AE9" t="n">
        <v>1017781.752334327</v>
      </c>
      <c r="AF9" t="n">
        <v>5.707524270233693e-06</v>
      </c>
      <c r="AG9" t="n">
        <v>2.75</v>
      </c>
      <c r="AH9" t="n">
        <v>920646.0903571995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1.5332</v>
      </c>
      <c r="E10" t="n">
        <v>65.22</v>
      </c>
      <c r="F10" t="n">
        <v>60.14</v>
      </c>
      <c r="G10" t="n">
        <v>54.67</v>
      </c>
      <c r="H10" t="n">
        <v>0.77</v>
      </c>
      <c r="I10" t="n">
        <v>66</v>
      </c>
      <c r="J10" t="n">
        <v>207.34</v>
      </c>
      <c r="K10" t="n">
        <v>54.38</v>
      </c>
      <c r="L10" t="n">
        <v>9</v>
      </c>
      <c r="M10" t="n">
        <v>64</v>
      </c>
      <c r="N10" t="n">
        <v>43.96</v>
      </c>
      <c r="O10" t="n">
        <v>25806.1</v>
      </c>
      <c r="P10" t="n">
        <v>813.8200000000001</v>
      </c>
      <c r="Q10" t="n">
        <v>1213.95</v>
      </c>
      <c r="R10" t="n">
        <v>213.35</v>
      </c>
      <c r="S10" t="n">
        <v>90.51000000000001</v>
      </c>
      <c r="T10" t="n">
        <v>50050.9</v>
      </c>
      <c r="U10" t="n">
        <v>0.42</v>
      </c>
      <c r="V10" t="n">
        <v>0.75</v>
      </c>
      <c r="W10" t="n">
        <v>4.11</v>
      </c>
      <c r="X10" t="n">
        <v>2.94</v>
      </c>
      <c r="Y10" t="n">
        <v>0.5</v>
      </c>
      <c r="Z10" t="n">
        <v>10</v>
      </c>
      <c r="AA10" t="n">
        <v>728.3943174981732</v>
      </c>
      <c r="AB10" t="n">
        <v>996.6212396903509</v>
      </c>
      <c r="AC10" t="n">
        <v>901.5051073409981</v>
      </c>
      <c r="AD10" t="n">
        <v>728394.3174981732</v>
      </c>
      <c r="AE10" t="n">
        <v>996621.2396903508</v>
      </c>
      <c r="AF10" t="n">
        <v>5.775327488861073e-06</v>
      </c>
      <c r="AG10" t="n">
        <v>2.7175</v>
      </c>
      <c r="AH10" t="n">
        <v>901505.107340998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1.5463</v>
      </c>
      <c r="E11" t="n">
        <v>64.67</v>
      </c>
      <c r="F11" t="n">
        <v>59.86</v>
      </c>
      <c r="G11" t="n">
        <v>60.87</v>
      </c>
      <c r="H11" t="n">
        <v>0.85</v>
      </c>
      <c r="I11" t="n">
        <v>59</v>
      </c>
      <c r="J11" t="n">
        <v>208.94</v>
      </c>
      <c r="K11" t="n">
        <v>54.38</v>
      </c>
      <c r="L11" t="n">
        <v>10</v>
      </c>
      <c r="M11" t="n">
        <v>57</v>
      </c>
      <c r="N11" t="n">
        <v>44.56</v>
      </c>
      <c r="O11" t="n">
        <v>26003.41</v>
      </c>
      <c r="P11" t="n">
        <v>806.73</v>
      </c>
      <c r="Q11" t="n">
        <v>1213.93</v>
      </c>
      <c r="R11" t="n">
        <v>203.41</v>
      </c>
      <c r="S11" t="n">
        <v>90.51000000000001</v>
      </c>
      <c r="T11" t="n">
        <v>45117.93</v>
      </c>
      <c r="U11" t="n">
        <v>0.44</v>
      </c>
      <c r="V11" t="n">
        <v>0.75</v>
      </c>
      <c r="W11" t="n">
        <v>4.11</v>
      </c>
      <c r="X11" t="n">
        <v>2.67</v>
      </c>
      <c r="Y11" t="n">
        <v>0.5</v>
      </c>
      <c r="Z11" t="n">
        <v>10</v>
      </c>
      <c r="AA11" t="n">
        <v>717.144053968291</v>
      </c>
      <c r="AB11" t="n">
        <v>981.228132802168</v>
      </c>
      <c r="AC11" t="n">
        <v>887.5810969698621</v>
      </c>
      <c r="AD11" t="n">
        <v>717144.053968291</v>
      </c>
      <c r="AE11" t="n">
        <v>981228.132802168</v>
      </c>
      <c r="AF11" t="n">
        <v>5.824673164639889e-06</v>
      </c>
      <c r="AG11" t="n">
        <v>2.694583333333334</v>
      </c>
      <c r="AH11" t="n">
        <v>887581.0969698621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1.5567</v>
      </c>
      <c r="E12" t="n">
        <v>64.23999999999999</v>
      </c>
      <c r="F12" t="n">
        <v>59.62</v>
      </c>
      <c r="G12" t="n">
        <v>66.25</v>
      </c>
      <c r="H12" t="n">
        <v>0.93</v>
      </c>
      <c r="I12" t="n">
        <v>54</v>
      </c>
      <c r="J12" t="n">
        <v>210.55</v>
      </c>
      <c r="K12" t="n">
        <v>54.38</v>
      </c>
      <c r="L12" t="n">
        <v>11</v>
      </c>
      <c r="M12" t="n">
        <v>52</v>
      </c>
      <c r="N12" t="n">
        <v>45.17</v>
      </c>
      <c r="O12" t="n">
        <v>26201.54</v>
      </c>
      <c r="P12" t="n">
        <v>800.72</v>
      </c>
      <c r="Q12" t="n">
        <v>1213.91</v>
      </c>
      <c r="R12" t="n">
        <v>195.58</v>
      </c>
      <c r="S12" t="n">
        <v>90.51000000000001</v>
      </c>
      <c r="T12" t="n">
        <v>41225.72</v>
      </c>
      <c r="U12" t="n">
        <v>0.46</v>
      </c>
      <c r="V12" t="n">
        <v>0.75</v>
      </c>
      <c r="W12" t="n">
        <v>4.1</v>
      </c>
      <c r="X12" t="n">
        <v>2.43</v>
      </c>
      <c r="Y12" t="n">
        <v>0.5</v>
      </c>
      <c r="Z12" t="n">
        <v>10</v>
      </c>
      <c r="AA12" t="n">
        <v>708.0649753409361</v>
      </c>
      <c r="AB12" t="n">
        <v>968.8057368835407</v>
      </c>
      <c r="AC12" t="n">
        <v>876.3442770827667</v>
      </c>
      <c r="AD12" t="n">
        <v>708064.9753409361</v>
      </c>
      <c r="AE12" t="n">
        <v>968805.7368835408</v>
      </c>
      <c r="AF12" t="n">
        <v>5.863848357624597e-06</v>
      </c>
      <c r="AG12" t="n">
        <v>2.676666666666666</v>
      </c>
      <c r="AH12" t="n">
        <v>876344.2770827666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1.5674</v>
      </c>
      <c r="E13" t="n">
        <v>63.8</v>
      </c>
      <c r="F13" t="n">
        <v>59.38</v>
      </c>
      <c r="G13" t="n">
        <v>72.70999999999999</v>
      </c>
      <c r="H13" t="n">
        <v>1</v>
      </c>
      <c r="I13" t="n">
        <v>49</v>
      </c>
      <c r="J13" t="n">
        <v>212.16</v>
      </c>
      <c r="K13" t="n">
        <v>54.38</v>
      </c>
      <c r="L13" t="n">
        <v>12</v>
      </c>
      <c r="M13" t="n">
        <v>47</v>
      </c>
      <c r="N13" t="n">
        <v>45.78</v>
      </c>
      <c r="O13" t="n">
        <v>26400.51</v>
      </c>
      <c r="P13" t="n">
        <v>793.75</v>
      </c>
      <c r="Q13" t="n">
        <v>1213.92</v>
      </c>
      <c r="R13" t="n">
        <v>187.03</v>
      </c>
      <c r="S13" t="n">
        <v>90.51000000000001</v>
      </c>
      <c r="T13" t="n">
        <v>36975.88</v>
      </c>
      <c r="U13" t="n">
        <v>0.48</v>
      </c>
      <c r="V13" t="n">
        <v>0.76</v>
      </c>
      <c r="W13" t="n">
        <v>4.1</v>
      </c>
      <c r="X13" t="n">
        <v>2.18</v>
      </c>
      <c r="Y13" t="n">
        <v>0.5</v>
      </c>
      <c r="Z13" t="n">
        <v>10</v>
      </c>
      <c r="AA13" t="n">
        <v>698.4381732489338</v>
      </c>
      <c r="AB13" t="n">
        <v>955.6339215567292</v>
      </c>
      <c r="AC13" t="n">
        <v>864.4295613239869</v>
      </c>
      <c r="AD13" t="n">
        <v>698438.1732489339</v>
      </c>
      <c r="AE13" t="n">
        <v>955633.9215567292</v>
      </c>
      <c r="AF13" t="n">
        <v>5.904153604253095e-06</v>
      </c>
      <c r="AG13" t="n">
        <v>2.658333333333333</v>
      </c>
      <c r="AH13" t="n">
        <v>864429.561323987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1.5754</v>
      </c>
      <c r="E14" t="n">
        <v>63.48</v>
      </c>
      <c r="F14" t="n">
        <v>59.21</v>
      </c>
      <c r="G14" t="n">
        <v>78.95</v>
      </c>
      <c r="H14" t="n">
        <v>1.08</v>
      </c>
      <c r="I14" t="n">
        <v>45</v>
      </c>
      <c r="J14" t="n">
        <v>213.78</v>
      </c>
      <c r="K14" t="n">
        <v>54.38</v>
      </c>
      <c r="L14" t="n">
        <v>13</v>
      </c>
      <c r="M14" t="n">
        <v>43</v>
      </c>
      <c r="N14" t="n">
        <v>46.4</v>
      </c>
      <c r="O14" t="n">
        <v>26600.32</v>
      </c>
      <c r="P14" t="n">
        <v>789.72</v>
      </c>
      <c r="Q14" t="n">
        <v>1213.92</v>
      </c>
      <c r="R14" t="n">
        <v>181.56</v>
      </c>
      <c r="S14" t="n">
        <v>90.51000000000001</v>
      </c>
      <c r="T14" t="n">
        <v>34263.14</v>
      </c>
      <c r="U14" t="n">
        <v>0.5</v>
      </c>
      <c r="V14" t="n">
        <v>0.76</v>
      </c>
      <c r="W14" t="n">
        <v>4.09</v>
      </c>
      <c r="X14" t="n">
        <v>2.02</v>
      </c>
      <c r="Y14" t="n">
        <v>0.5</v>
      </c>
      <c r="Z14" t="n">
        <v>10</v>
      </c>
      <c r="AA14" t="n">
        <v>692.0173134921686</v>
      </c>
      <c r="AB14" t="n">
        <v>946.8486179691824</v>
      </c>
      <c r="AC14" t="n">
        <v>856.4827147805847</v>
      </c>
      <c r="AD14" t="n">
        <v>692017.3134921686</v>
      </c>
      <c r="AE14" t="n">
        <v>946848.6179691824</v>
      </c>
      <c r="AF14" t="n">
        <v>5.934288368087487e-06</v>
      </c>
      <c r="AG14" t="n">
        <v>2.645</v>
      </c>
      <c r="AH14" t="n">
        <v>856482.7147805847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1.5815</v>
      </c>
      <c r="E15" t="n">
        <v>63.23</v>
      </c>
      <c r="F15" t="n">
        <v>59.08</v>
      </c>
      <c r="G15" t="n">
        <v>84.40000000000001</v>
      </c>
      <c r="H15" t="n">
        <v>1.15</v>
      </c>
      <c r="I15" t="n">
        <v>42</v>
      </c>
      <c r="J15" t="n">
        <v>215.41</v>
      </c>
      <c r="K15" t="n">
        <v>54.38</v>
      </c>
      <c r="L15" t="n">
        <v>14</v>
      </c>
      <c r="M15" t="n">
        <v>40</v>
      </c>
      <c r="N15" t="n">
        <v>47.03</v>
      </c>
      <c r="O15" t="n">
        <v>26801</v>
      </c>
      <c r="P15" t="n">
        <v>784.28</v>
      </c>
      <c r="Q15" t="n">
        <v>1213.93</v>
      </c>
      <c r="R15" t="n">
        <v>177.42</v>
      </c>
      <c r="S15" t="n">
        <v>90.51000000000001</v>
      </c>
      <c r="T15" t="n">
        <v>32206.85</v>
      </c>
      <c r="U15" t="n">
        <v>0.51</v>
      </c>
      <c r="V15" t="n">
        <v>0.76</v>
      </c>
      <c r="W15" t="n">
        <v>4.08</v>
      </c>
      <c r="X15" t="n">
        <v>1.89</v>
      </c>
      <c r="Y15" t="n">
        <v>0.5</v>
      </c>
      <c r="Z15" t="n">
        <v>10</v>
      </c>
      <c r="AA15" t="n">
        <v>685.8570686487711</v>
      </c>
      <c r="AB15" t="n">
        <v>938.4198992036245</v>
      </c>
      <c r="AC15" t="n">
        <v>848.8584211042306</v>
      </c>
      <c r="AD15" t="n">
        <v>685857.0686487712</v>
      </c>
      <c r="AE15" t="n">
        <v>938419.8992036245</v>
      </c>
      <c r="AF15" t="n">
        <v>5.95726612551121e-06</v>
      </c>
      <c r="AG15" t="n">
        <v>2.634583333333333</v>
      </c>
      <c r="AH15" t="n">
        <v>848858.4211042306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1.5878</v>
      </c>
      <c r="E16" t="n">
        <v>62.98</v>
      </c>
      <c r="F16" t="n">
        <v>58.95</v>
      </c>
      <c r="G16" t="n">
        <v>90.69</v>
      </c>
      <c r="H16" t="n">
        <v>1.23</v>
      </c>
      <c r="I16" t="n">
        <v>39</v>
      </c>
      <c r="J16" t="n">
        <v>217.04</v>
      </c>
      <c r="K16" t="n">
        <v>54.38</v>
      </c>
      <c r="L16" t="n">
        <v>15</v>
      </c>
      <c r="M16" t="n">
        <v>37</v>
      </c>
      <c r="N16" t="n">
        <v>47.66</v>
      </c>
      <c r="O16" t="n">
        <v>27002.55</v>
      </c>
      <c r="P16" t="n">
        <v>780.79</v>
      </c>
      <c r="Q16" t="n">
        <v>1213.91</v>
      </c>
      <c r="R16" t="n">
        <v>172.66</v>
      </c>
      <c r="S16" t="n">
        <v>90.51000000000001</v>
      </c>
      <c r="T16" t="n">
        <v>29842.22</v>
      </c>
      <c r="U16" t="n">
        <v>0.52</v>
      </c>
      <c r="V16" t="n">
        <v>0.76</v>
      </c>
      <c r="W16" t="n">
        <v>4.08</v>
      </c>
      <c r="X16" t="n">
        <v>1.75</v>
      </c>
      <c r="Y16" t="n">
        <v>0.5</v>
      </c>
      <c r="Z16" t="n">
        <v>10</v>
      </c>
      <c r="AA16" t="n">
        <v>680.7304899274388</v>
      </c>
      <c r="AB16" t="n">
        <v>931.4054880284062</v>
      </c>
      <c r="AC16" t="n">
        <v>842.5134554867872</v>
      </c>
      <c r="AD16" t="n">
        <v>680730.4899274388</v>
      </c>
      <c r="AE16" t="n">
        <v>931405.4880284063</v>
      </c>
      <c r="AF16" t="n">
        <v>5.980997252030794e-06</v>
      </c>
      <c r="AG16" t="n">
        <v>2.624166666666667</v>
      </c>
      <c r="AH16" t="n">
        <v>842513.4554867871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1.5948</v>
      </c>
      <c r="E17" t="n">
        <v>62.7</v>
      </c>
      <c r="F17" t="n">
        <v>58.79</v>
      </c>
      <c r="G17" t="n">
        <v>97.98</v>
      </c>
      <c r="H17" t="n">
        <v>1.3</v>
      </c>
      <c r="I17" t="n">
        <v>36</v>
      </c>
      <c r="J17" t="n">
        <v>218.68</v>
      </c>
      <c r="K17" t="n">
        <v>54.38</v>
      </c>
      <c r="L17" t="n">
        <v>16</v>
      </c>
      <c r="M17" t="n">
        <v>34</v>
      </c>
      <c r="N17" t="n">
        <v>48.31</v>
      </c>
      <c r="O17" t="n">
        <v>27204.98</v>
      </c>
      <c r="P17" t="n">
        <v>774.3200000000001</v>
      </c>
      <c r="Q17" t="n">
        <v>1213.92</v>
      </c>
      <c r="R17" t="n">
        <v>167.47</v>
      </c>
      <c r="S17" t="n">
        <v>90.51000000000001</v>
      </c>
      <c r="T17" t="n">
        <v>27263.53</v>
      </c>
      <c r="U17" t="n">
        <v>0.54</v>
      </c>
      <c r="V17" t="n">
        <v>0.76</v>
      </c>
      <c r="W17" t="n">
        <v>4.06</v>
      </c>
      <c r="X17" t="n">
        <v>1.59</v>
      </c>
      <c r="Y17" t="n">
        <v>0.5</v>
      </c>
      <c r="Z17" t="n">
        <v>10</v>
      </c>
      <c r="AA17" t="n">
        <v>673.605400515067</v>
      </c>
      <c r="AB17" t="n">
        <v>921.6566263576393</v>
      </c>
      <c r="AC17" t="n">
        <v>833.6950114912648</v>
      </c>
      <c r="AD17" t="n">
        <v>673605.400515067</v>
      </c>
      <c r="AE17" t="n">
        <v>921656.6263576393</v>
      </c>
      <c r="AF17" t="n">
        <v>6.007365170385885e-06</v>
      </c>
      <c r="AG17" t="n">
        <v>2.6125</v>
      </c>
      <c r="AH17" t="n">
        <v>833695.0114912648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1.5989</v>
      </c>
      <c r="E18" t="n">
        <v>62.54</v>
      </c>
      <c r="F18" t="n">
        <v>58.7</v>
      </c>
      <c r="G18" t="n">
        <v>103.59</v>
      </c>
      <c r="H18" t="n">
        <v>1.37</v>
      </c>
      <c r="I18" t="n">
        <v>34</v>
      </c>
      <c r="J18" t="n">
        <v>220.33</v>
      </c>
      <c r="K18" t="n">
        <v>54.38</v>
      </c>
      <c r="L18" t="n">
        <v>17</v>
      </c>
      <c r="M18" t="n">
        <v>32</v>
      </c>
      <c r="N18" t="n">
        <v>48.95</v>
      </c>
      <c r="O18" t="n">
        <v>27408.3</v>
      </c>
      <c r="P18" t="n">
        <v>769.9</v>
      </c>
      <c r="Q18" t="n">
        <v>1213.91</v>
      </c>
      <c r="R18" t="n">
        <v>164.7</v>
      </c>
      <c r="S18" t="n">
        <v>90.51000000000001</v>
      </c>
      <c r="T18" t="n">
        <v>25885.87</v>
      </c>
      <c r="U18" t="n">
        <v>0.55</v>
      </c>
      <c r="V18" t="n">
        <v>0.76</v>
      </c>
      <c r="W18" t="n">
        <v>4.06</v>
      </c>
      <c r="X18" t="n">
        <v>1.51</v>
      </c>
      <c r="Y18" t="n">
        <v>0.5</v>
      </c>
      <c r="Z18" t="n">
        <v>10</v>
      </c>
      <c r="AA18" t="n">
        <v>669.1330679621597</v>
      </c>
      <c r="AB18" t="n">
        <v>915.537383653364</v>
      </c>
      <c r="AC18" t="n">
        <v>828.1597807222747</v>
      </c>
      <c r="AD18" t="n">
        <v>669133.0679621596</v>
      </c>
      <c r="AE18" t="n">
        <v>915537.383653364</v>
      </c>
      <c r="AF18" t="n">
        <v>6.022809236851011e-06</v>
      </c>
      <c r="AG18" t="n">
        <v>2.605833333333333</v>
      </c>
      <c r="AH18" t="n">
        <v>828159.7807222747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1.6035</v>
      </c>
      <c r="E19" t="n">
        <v>62.36</v>
      </c>
      <c r="F19" t="n">
        <v>58.6</v>
      </c>
      <c r="G19" t="n">
        <v>109.88</v>
      </c>
      <c r="H19" t="n">
        <v>1.44</v>
      </c>
      <c r="I19" t="n">
        <v>32</v>
      </c>
      <c r="J19" t="n">
        <v>221.99</v>
      </c>
      <c r="K19" t="n">
        <v>54.38</v>
      </c>
      <c r="L19" t="n">
        <v>18</v>
      </c>
      <c r="M19" t="n">
        <v>30</v>
      </c>
      <c r="N19" t="n">
        <v>49.61</v>
      </c>
      <c r="O19" t="n">
        <v>27612.53</v>
      </c>
      <c r="P19" t="n">
        <v>766.23</v>
      </c>
      <c r="Q19" t="n">
        <v>1213.93</v>
      </c>
      <c r="R19" t="n">
        <v>161.17</v>
      </c>
      <c r="S19" t="n">
        <v>90.51000000000001</v>
      </c>
      <c r="T19" t="n">
        <v>24131.69</v>
      </c>
      <c r="U19" t="n">
        <v>0.5600000000000001</v>
      </c>
      <c r="V19" t="n">
        <v>0.77</v>
      </c>
      <c r="W19" t="n">
        <v>4.06</v>
      </c>
      <c r="X19" t="n">
        <v>1.41</v>
      </c>
      <c r="Y19" t="n">
        <v>0.5</v>
      </c>
      <c r="Z19" t="n">
        <v>10</v>
      </c>
      <c r="AA19" t="n">
        <v>664.8456122094738</v>
      </c>
      <c r="AB19" t="n">
        <v>909.671097543341</v>
      </c>
      <c r="AC19" t="n">
        <v>822.8533647252081</v>
      </c>
      <c r="AD19" t="n">
        <v>664845.6122094737</v>
      </c>
      <c r="AE19" t="n">
        <v>909671.097543341</v>
      </c>
      <c r="AF19" t="n">
        <v>6.040136726055786e-06</v>
      </c>
      <c r="AG19" t="n">
        <v>2.598333333333333</v>
      </c>
      <c r="AH19" t="n">
        <v>822853.364725208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1.608</v>
      </c>
      <c r="E20" t="n">
        <v>62.19</v>
      </c>
      <c r="F20" t="n">
        <v>58.51</v>
      </c>
      <c r="G20" t="n">
        <v>117.01</v>
      </c>
      <c r="H20" t="n">
        <v>1.51</v>
      </c>
      <c r="I20" t="n">
        <v>30</v>
      </c>
      <c r="J20" t="n">
        <v>223.65</v>
      </c>
      <c r="K20" t="n">
        <v>54.38</v>
      </c>
      <c r="L20" t="n">
        <v>19</v>
      </c>
      <c r="M20" t="n">
        <v>28</v>
      </c>
      <c r="N20" t="n">
        <v>50.27</v>
      </c>
      <c r="O20" t="n">
        <v>27817.81</v>
      </c>
      <c r="P20" t="n">
        <v>762.08</v>
      </c>
      <c r="Q20" t="n">
        <v>1213.91</v>
      </c>
      <c r="R20" t="n">
        <v>157.83</v>
      </c>
      <c r="S20" t="n">
        <v>90.51000000000001</v>
      </c>
      <c r="T20" t="n">
        <v>22470.79</v>
      </c>
      <c r="U20" t="n">
        <v>0.57</v>
      </c>
      <c r="V20" t="n">
        <v>0.77</v>
      </c>
      <c r="W20" t="n">
        <v>4.06</v>
      </c>
      <c r="X20" t="n">
        <v>1.31</v>
      </c>
      <c r="Y20" t="n">
        <v>0.5</v>
      </c>
      <c r="Z20" t="n">
        <v>10</v>
      </c>
      <c r="AA20" t="n">
        <v>660.4036194537176</v>
      </c>
      <c r="AB20" t="n">
        <v>903.5933670880256</v>
      </c>
      <c r="AC20" t="n">
        <v>817.3556843343996</v>
      </c>
      <c r="AD20" t="n">
        <v>660403.6194537176</v>
      </c>
      <c r="AE20" t="n">
        <v>903593.3670880257</v>
      </c>
      <c r="AF20" t="n">
        <v>6.057087530712631e-06</v>
      </c>
      <c r="AG20" t="n">
        <v>2.59125</v>
      </c>
      <c r="AH20" t="n">
        <v>817355.6843343996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1.6101</v>
      </c>
      <c r="E21" t="n">
        <v>62.11</v>
      </c>
      <c r="F21" t="n">
        <v>58.46</v>
      </c>
      <c r="G21" t="n">
        <v>120.96</v>
      </c>
      <c r="H21" t="n">
        <v>1.58</v>
      </c>
      <c r="I21" t="n">
        <v>29</v>
      </c>
      <c r="J21" t="n">
        <v>225.32</v>
      </c>
      <c r="K21" t="n">
        <v>54.38</v>
      </c>
      <c r="L21" t="n">
        <v>20</v>
      </c>
      <c r="M21" t="n">
        <v>27</v>
      </c>
      <c r="N21" t="n">
        <v>50.95</v>
      </c>
      <c r="O21" t="n">
        <v>28023.89</v>
      </c>
      <c r="P21" t="n">
        <v>760.16</v>
      </c>
      <c r="Q21" t="n">
        <v>1213.91</v>
      </c>
      <c r="R21" t="n">
        <v>156.47</v>
      </c>
      <c r="S21" t="n">
        <v>90.51000000000001</v>
      </c>
      <c r="T21" t="n">
        <v>21794.06</v>
      </c>
      <c r="U21" t="n">
        <v>0.58</v>
      </c>
      <c r="V21" t="n">
        <v>0.77</v>
      </c>
      <c r="W21" t="n">
        <v>4.05</v>
      </c>
      <c r="X21" t="n">
        <v>1.27</v>
      </c>
      <c r="Y21" t="n">
        <v>0.5</v>
      </c>
      <c r="Z21" t="n">
        <v>10</v>
      </c>
      <c r="AA21" t="n">
        <v>658.3175987887364</v>
      </c>
      <c r="AB21" t="n">
        <v>900.7391815854618</v>
      </c>
      <c r="AC21" t="n">
        <v>814.773898290326</v>
      </c>
      <c r="AD21" t="n">
        <v>658317.5987887364</v>
      </c>
      <c r="AE21" t="n">
        <v>900739.1815854618</v>
      </c>
      <c r="AF21" t="n">
        <v>6.064997906219159e-06</v>
      </c>
      <c r="AG21" t="n">
        <v>2.587916666666667</v>
      </c>
      <c r="AH21" t="n">
        <v>814773.898290326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1.6142</v>
      </c>
      <c r="E22" t="n">
        <v>61.95</v>
      </c>
      <c r="F22" t="n">
        <v>58.38</v>
      </c>
      <c r="G22" t="n">
        <v>129.74</v>
      </c>
      <c r="H22" t="n">
        <v>1.64</v>
      </c>
      <c r="I22" t="n">
        <v>27</v>
      </c>
      <c r="J22" t="n">
        <v>227</v>
      </c>
      <c r="K22" t="n">
        <v>54.38</v>
      </c>
      <c r="L22" t="n">
        <v>21</v>
      </c>
      <c r="M22" t="n">
        <v>25</v>
      </c>
      <c r="N22" t="n">
        <v>51.62</v>
      </c>
      <c r="O22" t="n">
        <v>28230.92</v>
      </c>
      <c r="P22" t="n">
        <v>754.63</v>
      </c>
      <c r="Q22" t="n">
        <v>1213.91</v>
      </c>
      <c r="R22" t="n">
        <v>153.65</v>
      </c>
      <c r="S22" t="n">
        <v>90.51000000000001</v>
      </c>
      <c r="T22" t="n">
        <v>20395.17</v>
      </c>
      <c r="U22" t="n">
        <v>0.59</v>
      </c>
      <c r="V22" t="n">
        <v>0.77</v>
      </c>
      <c r="W22" t="n">
        <v>4.05</v>
      </c>
      <c r="X22" t="n">
        <v>1.19</v>
      </c>
      <c r="Y22" t="n">
        <v>0.5</v>
      </c>
      <c r="Z22" t="n">
        <v>10</v>
      </c>
      <c r="AA22" t="n">
        <v>653.3641815883329</v>
      </c>
      <c r="AB22" t="n">
        <v>893.9616976425258</v>
      </c>
      <c r="AC22" t="n">
        <v>808.6432479026453</v>
      </c>
      <c r="AD22" t="n">
        <v>653364.181588333</v>
      </c>
      <c r="AE22" t="n">
        <v>893961.6976425258</v>
      </c>
      <c r="AF22" t="n">
        <v>6.080441972684285e-06</v>
      </c>
      <c r="AG22" t="n">
        <v>2.58125</v>
      </c>
      <c r="AH22" t="n">
        <v>808643.2479026453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1.6165</v>
      </c>
      <c r="E23" t="n">
        <v>61.86</v>
      </c>
      <c r="F23" t="n">
        <v>58.34</v>
      </c>
      <c r="G23" t="n">
        <v>134.62</v>
      </c>
      <c r="H23" t="n">
        <v>1.71</v>
      </c>
      <c r="I23" t="n">
        <v>26</v>
      </c>
      <c r="J23" t="n">
        <v>228.69</v>
      </c>
      <c r="K23" t="n">
        <v>54.38</v>
      </c>
      <c r="L23" t="n">
        <v>22</v>
      </c>
      <c r="M23" t="n">
        <v>24</v>
      </c>
      <c r="N23" t="n">
        <v>52.31</v>
      </c>
      <c r="O23" t="n">
        <v>28438.91</v>
      </c>
      <c r="P23" t="n">
        <v>750.2</v>
      </c>
      <c r="Q23" t="n">
        <v>1213.91</v>
      </c>
      <c r="R23" t="n">
        <v>152.1</v>
      </c>
      <c r="S23" t="n">
        <v>90.51000000000001</v>
      </c>
      <c r="T23" t="n">
        <v>19628.26</v>
      </c>
      <c r="U23" t="n">
        <v>0.6</v>
      </c>
      <c r="V23" t="n">
        <v>0.77</v>
      </c>
      <c r="W23" t="n">
        <v>4.05</v>
      </c>
      <c r="X23" t="n">
        <v>1.14</v>
      </c>
      <c r="Y23" t="n">
        <v>0.5</v>
      </c>
      <c r="Z23" t="n">
        <v>10</v>
      </c>
      <c r="AA23" t="n">
        <v>649.8993268452134</v>
      </c>
      <c r="AB23" t="n">
        <v>889.220930524387</v>
      </c>
      <c r="AC23" t="n">
        <v>804.3549329445531</v>
      </c>
      <c r="AD23" t="n">
        <v>649899.3268452134</v>
      </c>
      <c r="AE23" t="n">
        <v>889220.9305243869</v>
      </c>
      <c r="AF23" t="n">
        <v>6.089105717286672e-06</v>
      </c>
      <c r="AG23" t="n">
        <v>2.5775</v>
      </c>
      <c r="AH23" t="n">
        <v>804354.9329445531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1.6186</v>
      </c>
      <c r="E24" t="n">
        <v>61.78</v>
      </c>
      <c r="F24" t="n">
        <v>58.29</v>
      </c>
      <c r="G24" t="n">
        <v>139.9</v>
      </c>
      <c r="H24" t="n">
        <v>1.77</v>
      </c>
      <c r="I24" t="n">
        <v>25</v>
      </c>
      <c r="J24" t="n">
        <v>230.38</v>
      </c>
      <c r="K24" t="n">
        <v>54.38</v>
      </c>
      <c r="L24" t="n">
        <v>23</v>
      </c>
      <c r="M24" t="n">
        <v>23</v>
      </c>
      <c r="N24" t="n">
        <v>53</v>
      </c>
      <c r="O24" t="n">
        <v>28647.87</v>
      </c>
      <c r="P24" t="n">
        <v>745.96</v>
      </c>
      <c r="Q24" t="n">
        <v>1213.91</v>
      </c>
      <c r="R24" t="n">
        <v>150.58</v>
      </c>
      <c r="S24" t="n">
        <v>90.51000000000001</v>
      </c>
      <c r="T24" t="n">
        <v>18872.24</v>
      </c>
      <c r="U24" t="n">
        <v>0.6</v>
      </c>
      <c r="V24" t="n">
        <v>0.77</v>
      </c>
      <c r="W24" t="n">
        <v>4.05</v>
      </c>
      <c r="X24" t="n">
        <v>1.1</v>
      </c>
      <c r="Y24" t="n">
        <v>0.5</v>
      </c>
      <c r="Z24" t="n">
        <v>10</v>
      </c>
      <c r="AA24" t="n">
        <v>646.5895208402644</v>
      </c>
      <c r="AB24" t="n">
        <v>884.6923079300801</v>
      </c>
      <c r="AC24" t="n">
        <v>800.2585157346853</v>
      </c>
      <c r="AD24" t="n">
        <v>646589.5208402644</v>
      </c>
      <c r="AE24" t="n">
        <v>884692.3079300801</v>
      </c>
      <c r="AF24" t="n">
        <v>6.0970160927932e-06</v>
      </c>
      <c r="AG24" t="n">
        <v>2.574166666666667</v>
      </c>
      <c r="AH24" t="n">
        <v>800258.5157346852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1.6207</v>
      </c>
      <c r="E25" t="n">
        <v>61.7</v>
      </c>
      <c r="F25" t="n">
        <v>58.25</v>
      </c>
      <c r="G25" t="n">
        <v>145.63</v>
      </c>
      <c r="H25" t="n">
        <v>1.84</v>
      </c>
      <c r="I25" t="n">
        <v>24</v>
      </c>
      <c r="J25" t="n">
        <v>232.08</v>
      </c>
      <c r="K25" t="n">
        <v>54.38</v>
      </c>
      <c r="L25" t="n">
        <v>24</v>
      </c>
      <c r="M25" t="n">
        <v>22</v>
      </c>
      <c r="N25" t="n">
        <v>53.71</v>
      </c>
      <c r="O25" t="n">
        <v>28857.81</v>
      </c>
      <c r="P25" t="n">
        <v>745.4299999999999</v>
      </c>
      <c r="Q25" t="n">
        <v>1213.91</v>
      </c>
      <c r="R25" t="n">
        <v>149.3</v>
      </c>
      <c r="S25" t="n">
        <v>90.51000000000001</v>
      </c>
      <c r="T25" t="n">
        <v>18234.47</v>
      </c>
      <c r="U25" t="n">
        <v>0.61</v>
      </c>
      <c r="V25" t="n">
        <v>0.77</v>
      </c>
      <c r="W25" t="n">
        <v>4.05</v>
      </c>
      <c r="X25" t="n">
        <v>1.06</v>
      </c>
      <c r="Y25" t="n">
        <v>0.5</v>
      </c>
      <c r="Z25" t="n">
        <v>10</v>
      </c>
      <c r="AA25" t="n">
        <v>645.3188922029586</v>
      </c>
      <c r="AB25" t="n">
        <v>882.9537777723389</v>
      </c>
      <c r="AC25" t="n">
        <v>798.6859084551563</v>
      </c>
      <c r="AD25" t="n">
        <v>645318.8922029586</v>
      </c>
      <c r="AE25" t="n">
        <v>882953.7777723388</v>
      </c>
      <c r="AF25" t="n">
        <v>6.104926468299727e-06</v>
      </c>
      <c r="AG25" t="n">
        <v>2.570833333333333</v>
      </c>
      <c r="AH25" t="n">
        <v>798685.9084551564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1.6229</v>
      </c>
      <c r="E26" t="n">
        <v>61.62</v>
      </c>
      <c r="F26" t="n">
        <v>58.21</v>
      </c>
      <c r="G26" t="n">
        <v>151.85</v>
      </c>
      <c r="H26" t="n">
        <v>1.9</v>
      </c>
      <c r="I26" t="n">
        <v>23</v>
      </c>
      <c r="J26" t="n">
        <v>233.79</v>
      </c>
      <c r="K26" t="n">
        <v>54.38</v>
      </c>
      <c r="L26" t="n">
        <v>25</v>
      </c>
      <c r="M26" t="n">
        <v>21</v>
      </c>
      <c r="N26" t="n">
        <v>54.42</v>
      </c>
      <c r="O26" t="n">
        <v>29068.74</v>
      </c>
      <c r="P26" t="n">
        <v>738.6900000000001</v>
      </c>
      <c r="Q26" t="n">
        <v>1213.92</v>
      </c>
      <c r="R26" t="n">
        <v>147.93</v>
      </c>
      <c r="S26" t="n">
        <v>90.51000000000001</v>
      </c>
      <c r="T26" t="n">
        <v>17556.82</v>
      </c>
      <c r="U26" t="n">
        <v>0.61</v>
      </c>
      <c r="V26" t="n">
        <v>0.77</v>
      </c>
      <c r="W26" t="n">
        <v>4.04</v>
      </c>
      <c r="X26" t="n">
        <v>1.01</v>
      </c>
      <c r="Y26" t="n">
        <v>0.5</v>
      </c>
      <c r="Z26" t="n">
        <v>10</v>
      </c>
      <c r="AA26" t="n">
        <v>640.6816365047337</v>
      </c>
      <c r="AB26" t="n">
        <v>876.6088799447448</v>
      </c>
      <c r="AC26" t="n">
        <v>792.9465587711079</v>
      </c>
      <c r="AD26" t="n">
        <v>640681.6365047337</v>
      </c>
      <c r="AE26" t="n">
        <v>876608.8799447448</v>
      </c>
      <c r="AF26" t="n">
        <v>6.113213528354184e-06</v>
      </c>
      <c r="AG26" t="n">
        <v>2.5675</v>
      </c>
      <c r="AH26" t="n">
        <v>792946.5587711079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1.6254</v>
      </c>
      <c r="E27" t="n">
        <v>61.52</v>
      </c>
      <c r="F27" t="n">
        <v>58.15</v>
      </c>
      <c r="G27" t="n">
        <v>158.6</v>
      </c>
      <c r="H27" t="n">
        <v>1.96</v>
      </c>
      <c r="I27" t="n">
        <v>22</v>
      </c>
      <c r="J27" t="n">
        <v>235.51</v>
      </c>
      <c r="K27" t="n">
        <v>54.38</v>
      </c>
      <c r="L27" t="n">
        <v>26</v>
      </c>
      <c r="M27" t="n">
        <v>20</v>
      </c>
      <c r="N27" t="n">
        <v>55.14</v>
      </c>
      <c r="O27" t="n">
        <v>29280.69</v>
      </c>
      <c r="P27" t="n">
        <v>736.26</v>
      </c>
      <c r="Q27" t="n">
        <v>1213.91</v>
      </c>
      <c r="R27" t="n">
        <v>146.1</v>
      </c>
      <c r="S27" t="n">
        <v>90.51000000000001</v>
      </c>
      <c r="T27" t="n">
        <v>16648.02</v>
      </c>
      <c r="U27" t="n">
        <v>0.62</v>
      </c>
      <c r="V27" t="n">
        <v>0.77</v>
      </c>
      <c r="W27" t="n">
        <v>4.04</v>
      </c>
      <c r="X27" t="n">
        <v>0.96</v>
      </c>
      <c r="Y27" t="n">
        <v>0.5</v>
      </c>
      <c r="Z27" t="n">
        <v>10</v>
      </c>
      <c r="AA27" t="n">
        <v>638.170277766728</v>
      </c>
      <c r="AB27" t="n">
        <v>873.1727281260773</v>
      </c>
      <c r="AC27" t="n">
        <v>789.8383484593447</v>
      </c>
      <c r="AD27" t="n">
        <v>638170.277766728</v>
      </c>
      <c r="AE27" t="n">
        <v>873172.7281260773</v>
      </c>
      <c r="AF27" t="n">
        <v>6.122630642052432e-06</v>
      </c>
      <c r="AG27" t="n">
        <v>2.563333333333333</v>
      </c>
      <c r="AH27" t="n">
        <v>789838.3484593447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1.6276</v>
      </c>
      <c r="E28" t="n">
        <v>61.44</v>
      </c>
      <c r="F28" t="n">
        <v>58.11</v>
      </c>
      <c r="G28" t="n">
        <v>166.02</v>
      </c>
      <c r="H28" t="n">
        <v>2.02</v>
      </c>
      <c r="I28" t="n">
        <v>21</v>
      </c>
      <c r="J28" t="n">
        <v>237.24</v>
      </c>
      <c r="K28" t="n">
        <v>54.38</v>
      </c>
      <c r="L28" t="n">
        <v>27</v>
      </c>
      <c r="M28" t="n">
        <v>19</v>
      </c>
      <c r="N28" t="n">
        <v>55.86</v>
      </c>
      <c r="O28" t="n">
        <v>29493.67</v>
      </c>
      <c r="P28" t="n">
        <v>733.55</v>
      </c>
      <c r="Q28" t="n">
        <v>1213.92</v>
      </c>
      <c r="R28" t="n">
        <v>144.47</v>
      </c>
      <c r="S28" t="n">
        <v>90.51000000000001</v>
      </c>
      <c r="T28" t="n">
        <v>15834.62</v>
      </c>
      <c r="U28" t="n">
        <v>0.63</v>
      </c>
      <c r="V28" t="n">
        <v>0.77</v>
      </c>
      <c r="W28" t="n">
        <v>4.04</v>
      </c>
      <c r="X28" t="n">
        <v>0.91</v>
      </c>
      <c r="Y28" t="n">
        <v>0.5</v>
      </c>
      <c r="Z28" t="n">
        <v>10</v>
      </c>
      <c r="AA28" t="n">
        <v>635.7118039377452</v>
      </c>
      <c r="AB28" t="n">
        <v>869.8089357730528</v>
      </c>
      <c r="AC28" t="n">
        <v>786.7955917273804</v>
      </c>
      <c r="AD28" t="n">
        <v>635711.8039377453</v>
      </c>
      <c r="AE28" t="n">
        <v>869808.9357730527</v>
      </c>
      <c r="AF28" t="n">
        <v>6.130917702106889e-06</v>
      </c>
      <c r="AG28" t="n">
        <v>2.56</v>
      </c>
      <c r="AH28" t="n">
        <v>786795.5917273804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1.63</v>
      </c>
      <c r="E29" t="n">
        <v>61.35</v>
      </c>
      <c r="F29" t="n">
        <v>58.06</v>
      </c>
      <c r="G29" t="n">
        <v>174.17</v>
      </c>
      <c r="H29" t="n">
        <v>2.08</v>
      </c>
      <c r="I29" t="n">
        <v>20</v>
      </c>
      <c r="J29" t="n">
        <v>238.97</v>
      </c>
      <c r="K29" t="n">
        <v>54.38</v>
      </c>
      <c r="L29" t="n">
        <v>28</v>
      </c>
      <c r="M29" t="n">
        <v>18</v>
      </c>
      <c r="N29" t="n">
        <v>56.6</v>
      </c>
      <c r="O29" t="n">
        <v>29707.68</v>
      </c>
      <c r="P29" t="n">
        <v>731.8099999999999</v>
      </c>
      <c r="Q29" t="n">
        <v>1213.91</v>
      </c>
      <c r="R29" t="n">
        <v>142.79</v>
      </c>
      <c r="S29" t="n">
        <v>90.51000000000001</v>
      </c>
      <c r="T29" t="n">
        <v>15001.38</v>
      </c>
      <c r="U29" t="n">
        <v>0.63</v>
      </c>
      <c r="V29" t="n">
        <v>0.77</v>
      </c>
      <c r="W29" t="n">
        <v>4.04</v>
      </c>
      <c r="X29" t="n">
        <v>0.86</v>
      </c>
      <c r="Y29" t="n">
        <v>0.5</v>
      </c>
      <c r="Z29" t="n">
        <v>10</v>
      </c>
      <c r="AA29" t="n">
        <v>633.6622283126134</v>
      </c>
      <c r="AB29" t="n">
        <v>867.004615981852</v>
      </c>
      <c r="AC29" t="n">
        <v>784.2589122811644</v>
      </c>
      <c r="AD29" t="n">
        <v>633662.2283126133</v>
      </c>
      <c r="AE29" t="n">
        <v>867004.6159818521</v>
      </c>
      <c r="AF29" t="n">
        <v>6.139958131257206e-06</v>
      </c>
      <c r="AG29" t="n">
        <v>2.55625</v>
      </c>
      <c r="AH29" t="n">
        <v>784258.9122811644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1.6321</v>
      </c>
      <c r="E30" t="n">
        <v>61.27</v>
      </c>
      <c r="F30" t="n">
        <v>58.01</v>
      </c>
      <c r="G30" t="n">
        <v>183.2</v>
      </c>
      <c r="H30" t="n">
        <v>2.14</v>
      </c>
      <c r="I30" t="n">
        <v>19</v>
      </c>
      <c r="J30" t="n">
        <v>240.72</v>
      </c>
      <c r="K30" t="n">
        <v>54.38</v>
      </c>
      <c r="L30" t="n">
        <v>29</v>
      </c>
      <c r="M30" t="n">
        <v>17</v>
      </c>
      <c r="N30" t="n">
        <v>57.34</v>
      </c>
      <c r="O30" t="n">
        <v>29922.88</v>
      </c>
      <c r="P30" t="n">
        <v>724.61</v>
      </c>
      <c r="Q30" t="n">
        <v>1213.92</v>
      </c>
      <c r="R30" t="n">
        <v>141.29</v>
      </c>
      <c r="S30" t="n">
        <v>90.51000000000001</v>
      </c>
      <c r="T30" t="n">
        <v>14257.36</v>
      </c>
      <c r="U30" t="n">
        <v>0.64</v>
      </c>
      <c r="V30" t="n">
        <v>0.77</v>
      </c>
      <c r="W30" t="n">
        <v>4.04</v>
      </c>
      <c r="X30" t="n">
        <v>0.82</v>
      </c>
      <c r="Y30" t="n">
        <v>0.5</v>
      </c>
      <c r="Z30" t="n">
        <v>10</v>
      </c>
      <c r="AA30" t="n">
        <v>628.8210214135287</v>
      </c>
      <c r="AB30" t="n">
        <v>860.3806631235498</v>
      </c>
      <c r="AC30" t="n">
        <v>778.2671401868823</v>
      </c>
      <c r="AD30" t="n">
        <v>628821.0214135287</v>
      </c>
      <c r="AE30" t="n">
        <v>860380.6631235498</v>
      </c>
      <c r="AF30" t="n">
        <v>6.147868506763735e-06</v>
      </c>
      <c r="AG30" t="n">
        <v>2.552916666666667</v>
      </c>
      <c r="AH30" t="n">
        <v>778267.1401868823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1.6324</v>
      </c>
      <c r="E31" t="n">
        <v>61.26</v>
      </c>
      <c r="F31" t="n">
        <v>58</v>
      </c>
      <c r="G31" t="n">
        <v>183.17</v>
      </c>
      <c r="H31" t="n">
        <v>2.2</v>
      </c>
      <c r="I31" t="n">
        <v>19</v>
      </c>
      <c r="J31" t="n">
        <v>242.47</v>
      </c>
      <c r="K31" t="n">
        <v>54.38</v>
      </c>
      <c r="L31" t="n">
        <v>30</v>
      </c>
      <c r="M31" t="n">
        <v>17</v>
      </c>
      <c r="N31" t="n">
        <v>58.1</v>
      </c>
      <c r="O31" t="n">
        <v>30139.04</v>
      </c>
      <c r="P31" t="n">
        <v>725.24</v>
      </c>
      <c r="Q31" t="n">
        <v>1213.93</v>
      </c>
      <c r="R31" t="n">
        <v>140.99</v>
      </c>
      <c r="S31" t="n">
        <v>90.51000000000001</v>
      </c>
      <c r="T31" t="n">
        <v>14106.59</v>
      </c>
      <c r="U31" t="n">
        <v>0.64</v>
      </c>
      <c r="V31" t="n">
        <v>0.77</v>
      </c>
      <c r="W31" t="n">
        <v>4.04</v>
      </c>
      <c r="X31" t="n">
        <v>0.8100000000000001</v>
      </c>
      <c r="Y31" t="n">
        <v>0.5</v>
      </c>
      <c r="Z31" t="n">
        <v>10</v>
      </c>
      <c r="AA31" t="n">
        <v>629.0050414772891</v>
      </c>
      <c r="AB31" t="n">
        <v>860.6324474931791</v>
      </c>
      <c r="AC31" t="n">
        <v>778.4948946096558</v>
      </c>
      <c r="AD31" t="n">
        <v>629005.0414772891</v>
      </c>
      <c r="AE31" t="n">
        <v>860632.4474931791</v>
      </c>
      <c r="AF31" t="n">
        <v>6.148998560407524e-06</v>
      </c>
      <c r="AG31" t="n">
        <v>2.5525</v>
      </c>
      <c r="AH31" t="n">
        <v>778494.8946096558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1.6349</v>
      </c>
      <c r="E32" t="n">
        <v>61.17</v>
      </c>
      <c r="F32" t="n">
        <v>57.95</v>
      </c>
      <c r="G32" t="n">
        <v>193.17</v>
      </c>
      <c r="H32" t="n">
        <v>2.26</v>
      </c>
      <c r="I32" t="n">
        <v>18</v>
      </c>
      <c r="J32" t="n">
        <v>244.23</v>
      </c>
      <c r="K32" t="n">
        <v>54.38</v>
      </c>
      <c r="L32" t="n">
        <v>31</v>
      </c>
      <c r="M32" t="n">
        <v>16</v>
      </c>
      <c r="N32" t="n">
        <v>58.86</v>
      </c>
      <c r="O32" t="n">
        <v>30356.28</v>
      </c>
      <c r="P32" t="n">
        <v>720.27</v>
      </c>
      <c r="Q32" t="n">
        <v>1213.91</v>
      </c>
      <c r="R32" t="n">
        <v>139.43</v>
      </c>
      <c r="S32" t="n">
        <v>90.51000000000001</v>
      </c>
      <c r="T32" t="n">
        <v>13330.64</v>
      </c>
      <c r="U32" t="n">
        <v>0.65</v>
      </c>
      <c r="V32" t="n">
        <v>0.77</v>
      </c>
      <c r="W32" t="n">
        <v>4.03</v>
      </c>
      <c r="X32" t="n">
        <v>0.76</v>
      </c>
      <c r="Y32" t="n">
        <v>0.5</v>
      </c>
      <c r="Z32" t="n">
        <v>10</v>
      </c>
      <c r="AA32" t="n">
        <v>625.2141375544714</v>
      </c>
      <c r="AB32" t="n">
        <v>855.4455655031023</v>
      </c>
      <c r="AC32" t="n">
        <v>773.8030413568774</v>
      </c>
      <c r="AD32" t="n">
        <v>625214.1375544715</v>
      </c>
      <c r="AE32" t="n">
        <v>855445.5655031024</v>
      </c>
      <c r="AF32" t="n">
        <v>6.158415674105772e-06</v>
      </c>
      <c r="AG32" t="n">
        <v>2.54875</v>
      </c>
      <c r="AH32" t="n">
        <v>773803.0413568774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1.6342</v>
      </c>
      <c r="E33" t="n">
        <v>61.19</v>
      </c>
      <c r="F33" t="n">
        <v>57.97</v>
      </c>
      <c r="G33" t="n">
        <v>193.25</v>
      </c>
      <c r="H33" t="n">
        <v>2.31</v>
      </c>
      <c r="I33" t="n">
        <v>18</v>
      </c>
      <c r="J33" t="n">
        <v>246</v>
      </c>
      <c r="K33" t="n">
        <v>54.38</v>
      </c>
      <c r="L33" t="n">
        <v>32</v>
      </c>
      <c r="M33" t="n">
        <v>16</v>
      </c>
      <c r="N33" t="n">
        <v>59.63</v>
      </c>
      <c r="O33" t="n">
        <v>30574.64</v>
      </c>
      <c r="P33" t="n">
        <v>716.71</v>
      </c>
      <c r="Q33" t="n">
        <v>1213.91</v>
      </c>
      <c r="R33" t="n">
        <v>139.93</v>
      </c>
      <c r="S33" t="n">
        <v>90.51000000000001</v>
      </c>
      <c r="T33" t="n">
        <v>13579.32</v>
      </c>
      <c r="U33" t="n">
        <v>0.65</v>
      </c>
      <c r="V33" t="n">
        <v>0.77</v>
      </c>
      <c r="W33" t="n">
        <v>4.04</v>
      </c>
      <c r="X33" t="n">
        <v>0.78</v>
      </c>
      <c r="Y33" t="n">
        <v>0.5</v>
      </c>
      <c r="Z33" t="n">
        <v>10</v>
      </c>
      <c r="AA33" t="n">
        <v>623.6564028626566</v>
      </c>
      <c r="AB33" t="n">
        <v>853.314204175357</v>
      </c>
      <c r="AC33" t="n">
        <v>771.8750941628675</v>
      </c>
      <c r="AD33" t="n">
        <v>623656.4028626566</v>
      </c>
      <c r="AE33" t="n">
        <v>853314.204175357</v>
      </c>
      <c r="AF33" t="n">
        <v>6.155778882270263e-06</v>
      </c>
      <c r="AG33" t="n">
        <v>2.549583333333333</v>
      </c>
      <c r="AH33" t="n">
        <v>771875.0941628675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1.6367</v>
      </c>
      <c r="E34" t="n">
        <v>61.1</v>
      </c>
      <c r="F34" t="n">
        <v>57.92</v>
      </c>
      <c r="G34" t="n">
        <v>204.42</v>
      </c>
      <c r="H34" t="n">
        <v>2.37</v>
      </c>
      <c r="I34" t="n">
        <v>17</v>
      </c>
      <c r="J34" t="n">
        <v>247.78</v>
      </c>
      <c r="K34" t="n">
        <v>54.38</v>
      </c>
      <c r="L34" t="n">
        <v>33</v>
      </c>
      <c r="M34" t="n">
        <v>15</v>
      </c>
      <c r="N34" t="n">
        <v>60.41</v>
      </c>
      <c r="O34" t="n">
        <v>30794.11</v>
      </c>
      <c r="P34" t="n">
        <v>714.74</v>
      </c>
      <c r="Q34" t="n">
        <v>1213.91</v>
      </c>
      <c r="R34" t="n">
        <v>138.03</v>
      </c>
      <c r="S34" t="n">
        <v>90.51000000000001</v>
      </c>
      <c r="T34" t="n">
        <v>12635.9</v>
      </c>
      <c r="U34" t="n">
        <v>0.66</v>
      </c>
      <c r="V34" t="n">
        <v>0.77</v>
      </c>
      <c r="W34" t="n">
        <v>4.04</v>
      </c>
      <c r="X34" t="n">
        <v>0.73</v>
      </c>
      <c r="Y34" t="n">
        <v>0.5</v>
      </c>
      <c r="Z34" t="n">
        <v>10</v>
      </c>
      <c r="AA34" t="n">
        <v>621.4737346139416</v>
      </c>
      <c r="AB34" t="n">
        <v>850.3277811849375</v>
      </c>
      <c r="AC34" t="n">
        <v>769.1736911911828</v>
      </c>
      <c r="AD34" t="n">
        <v>621473.7346139416</v>
      </c>
      <c r="AE34" t="n">
        <v>850327.7811849376</v>
      </c>
      <c r="AF34" t="n">
        <v>6.16519599596851e-06</v>
      </c>
      <c r="AG34" t="n">
        <v>2.545833333333333</v>
      </c>
      <c r="AH34" t="n">
        <v>769173.6911911828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1.6389</v>
      </c>
      <c r="E35" t="n">
        <v>61.02</v>
      </c>
      <c r="F35" t="n">
        <v>57.88</v>
      </c>
      <c r="G35" t="n">
        <v>217.04</v>
      </c>
      <c r="H35" t="n">
        <v>2.42</v>
      </c>
      <c r="I35" t="n">
        <v>16</v>
      </c>
      <c r="J35" t="n">
        <v>249.57</v>
      </c>
      <c r="K35" t="n">
        <v>54.38</v>
      </c>
      <c r="L35" t="n">
        <v>34</v>
      </c>
      <c r="M35" t="n">
        <v>14</v>
      </c>
      <c r="N35" t="n">
        <v>61.2</v>
      </c>
      <c r="O35" t="n">
        <v>31014.73</v>
      </c>
      <c r="P35" t="n">
        <v>708.6</v>
      </c>
      <c r="Q35" t="n">
        <v>1213.91</v>
      </c>
      <c r="R35" t="n">
        <v>136.75</v>
      </c>
      <c r="S35" t="n">
        <v>90.51000000000001</v>
      </c>
      <c r="T35" t="n">
        <v>12000.18</v>
      </c>
      <c r="U35" t="n">
        <v>0.66</v>
      </c>
      <c r="V35" t="n">
        <v>0.78</v>
      </c>
      <c r="W35" t="n">
        <v>4.03</v>
      </c>
      <c r="X35" t="n">
        <v>0.6899999999999999</v>
      </c>
      <c r="Y35" t="n">
        <v>0.5</v>
      </c>
      <c r="Z35" t="n">
        <v>10</v>
      </c>
      <c r="AA35" t="n">
        <v>617.2318868972402</v>
      </c>
      <c r="AB35" t="n">
        <v>844.5238980018331</v>
      </c>
      <c r="AC35" t="n">
        <v>763.9237224732728</v>
      </c>
      <c r="AD35" t="n">
        <v>617231.8868972402</v>
      </c>
      <c r="AE35" t="n">
        <v>844523.8980018331</v>
      </c>
      <c r="AF35" t="n">
        <v>6.173483056022967e-06</v>
      </c>
      <c r="AG35" t="n">
        <v>2.5425</v>
      </c>
      <c r="AH35" t="n">
        <v>763923.7224732728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1.6389</v>
      </c>
      <c r="E36" t="n">
        <v>61.01</v>
      </c>
      <c r="F36" t="n">
        <v>57.88</v>
      </c>
      <c r="G36" t="n">
        <v>217.03</v>
      </c>
      <c r="H36" t="n">
        <v>2.48</v>
      </c>
      <c r="I36" t="n">
        <v>16</v>
      </c>
      <c r="J36" t="n">
        <v>251.37</v>
      </c>
      <c r="K36" t="n">
        <v>54.38</v>
      </c>
      <c r="L36" t="n">
        <v>35</v>
      </c>
      <c r="M36" t="n">
        <v>14</v>
      </c>
      <c r="N36" t="n">
        <v>61.99</v>
      </c>
      <c r="O36" t="n">
        <v>31236.5</v>
      </c>
      <c r="P36" t="n">
        <v>707.8</v>
      </c>
      <c r="Q36" t="n">
        <v>1213.91</v>
      </c>
      <c r="R36" t="n">
        <v>136.74</v>
      </c>
      <c r="S36" t="n">
        <v>90.51000000000001</v>
      </c>
      <c r="T36" t="n">
        <v>11996.85</v>
      </c>
      <c r="U36" t="n">
        <v>0.66</v>
      </c>
      <c r="V36" t="n">
        <v>0.78</v>
      </c>
      <c r="W36" t="n">
        <v>4.03</v>
      </c>
      <c r="X36" t="n">
        <v>0.68</v>
      </c>
      <c r="Y36" t="n">
        <v>0.5</v>
      </c>
      <c r="Z36" t="n">
        <v>10</v>
      </c>
      <c r="AA36" t="n">
        <v>616.8028277472605</v>
      </c>
      <c r="AB36" t="n">
        <v>843.9368403440769</v>
      </c>
      <c r="AC36" t="n">
        <v>763.3926927744321</v>
      </c>
      <c r="AD36" t="n">
        <v>616802.8277472605</v>
      </c>
      <c r="AE36" t="n">
        <v>843936.840344077</v>
      </c>
      <c r="AF36" t="n">
        <v>6.173483056022967e-06</v>
      </c>
      <c r="AG36" t="n">
        <v>2.542083333333333</v>
      </c>
      <c r="AH36" t="n">
        <v>763392.6927744321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1.6415</v>
      </c>
      <c r="E37" t="n">
        <v>60.92</v>
      </c>
      <c r="F37" t="n">
        <v>57.82</v>
      </c>
      <c r="G37" t="n">
        <v>231.28</v>
      </c>
      <c r="H37" t="n">
        <v>2.53</v>
      </c>
      <c r="I37" t="n">
        <v>15</v>
      </c>
      <c r="J37" t="n">
        <v>253.18</v>
      </c>
      <c r="K37" t="n">
        <v>54.38</v>
      </c>
      <c r="L37" t="n">
        <v>36</v>
      </c>
      <c r="M37" t="n">
        <v>13</v>
      </c>
      <c r="N37" t="n">
        <v>62.8</v>
      </c>
      <c r="O37" t="n">
        <v>31459.45</v>
      </c>
      <c r="P37" t="n">
        <v>700.35</v>
      </c>
      <c r="Q37" t="n">
        <v>1213.91</v>
      </c>
      <c r="R37" t="n">
        <v>134.8</v>
      </c>
      <c r="S37" t="n">
        <v>90.51000000000001</v>
      </c>
      <c r="T37" t="n">
        <v>11031.2</v>
      </c>
      <c r="U37" t="n">
        <v>0.67</v>
      </c>
      <c r="V37" t="n">
        <v>0.78</v>
      </c>
      <c r="W37" t="n">
        <v>4.03</v>
      </c>
      <c r="X37" t="n">
        <v>0.63</v>
      </c>
      <c r="Y37" t="n">
        <v>0.5</v>
      </c>
      <c r="Z37" t="n">
        <v>10</v>
      </c>
      <c r="AA37" t="n">
        <v>611.6569507278508</v>
      </c>
      <c r="AB37" t="n">
        <v>836.896024386049</v>
      </c>
      <c r="AC37" t="n">
        <v>757.0238424095912</v>
      </c>
      <c r="AD37" t="n">
        <v>611656.9507278508</v>
      </c>
      <c r="AE37" t="n">
        <v>836896.024386049</v>
      </c>
      <c r="AF37" t="n">
        <v>6.183276854269144e-06</v>
      </c>
      <c r="AG37" t="n">
        <v>2.538333333333334</v>
      </c>
      <c r="AH37" t="n">
        <v>757023.8424095912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1.6413</v>
      </c>
      <c r="E38" t="n">
        <v>60.93</v>
      </c>
      <c r="F38" t="n">
        <v>57.83</v>
      </c>
      <c r="G38" t="n">
        <v>231.31</v>
      </c>
      <c r="H38" t="n">
        <v>2.58</v>
      </c>
      <c r="I38" t="n">
        <v>15</v>
      </c>
      <c r="J38" t="n">
        <v>255</v>
      </c>
      <c r="K38" t="n">
        <v>54.38</v>
      </c>
      <c r="L38" t="n">
        <v>37</v>
      </c>
      <c r="M38" t="n">
        <v>13</v>
      </c>
      <c r="N38" t="n">
        <v>63.62</v>
      </c>
      <c r="O38" t="n">
        <v>31683.59</v>
      </c>
      <c r="P38" t="n">
        <v>702.0599999999999</v>
      </c>
      <c r="Q38" t="n">
        <v>1213.93</v>
      </c>
      <c r="R38" t="n">
        <v>135.06</v>
      </c>
      <c r="S38" t="n">
        <v>90.51000000000001</v>
      </c>
      <c r="T38" t="n">
        <v>11161.4</v>
      </c>
      <c r="U38" t="n">
        <v>0.67</v>
      </c>
      <c r="V38" t="n">
        <v>0.78</v>
      </c>
      <c r="W38" t="n">
        <v>4.03</v>
      </c>
      <c r="X38" t="n">
        <v>0.63</v>
      </c>
      <c r="Y38" t="n">
        <v>0.5</v>
      </c>
      <c r="Z38" t="n">
        <v>10</v>
      </c>
      <c r="AA38" t="n">
        <v>612.676535708638</v>
      </c>
      <c r="AB38" t="n">
        <v>838.2910655376769</v>
      </c>
      <c r="AC38" t="n">
        <v>758.2857427916604</v>
      </c>
      <c r="AD38" t="n">
        <v>612676.535708638</v>
      </c>
      <c r="AE38" t="n">
        <v>838291.0655376769</v>
      </c>
      <c r="AF38" t="n">
        <v>6.182523485173284e-06</v>
      </c>
      <c r="AG38" t="n">
        <v>2.53875</v>
      </c>
      <c r="AH38" t="n">
        <v>758285.7427916604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1.6408</v>
      </c>
      <c r="E39" t="n">
        <v>60.95</v>
      </c>
      <c r="F39" t="n">
        <v>57.85</v>
      </c>
      <c r="G39" t="n">
        <v>231.39</v>
      </c>
      <c r="H39" t="n">
        <v>2.63</v>
      </c>
      <c r="I39" t="n">
        <v>15</v>
      </c>
      <c r="J39" t="n">
        <v>256.82</v>
      </c>
      <c r="K39" t="n">
        <v>54.38</v>
      </c>
      <c r="L39" t="n">
        <v>38</v>
      </c>
      <c r="M39" t="n">
        <v>12</v>
      </c>
      <c r="N39" t="n">
        <v>64.45</v>
      </c>
      <c r="O39" t="n">
        <v>31909.08</v>
      </c>
      <c r="P39" t="n">
        <v>698.29</v>
      </c>
      <c r="Q39" t="n">
        <v>1213.91</v>
      </c>
      <c r="R39" t="n">
        <v>135.73</v>
      </c>
      <c r="S39" t="n">
        <v>90.51000000000001</v>
      </c>
      <c r="T39" t="n">
        <v>11495.89</v>
      </c>
      <c r="U39" t="n">
        <v>0.67</v>
      </c>
      <c r="V39" t="n">
        <v>0.78</v>
      </c>
      <c r="W39" t="n">
        <v>4.03</v>
      </c>
      <c r="X39" t="n">
        <v>0.65</v>
      </c>
      <c r="Y39" t="n">
        <v>0.5</v>
      </c>
      <c r="Z39" t="n">
        <v>10</v>
      </c>
      <c r="AA39" t="n">
        <v>610.9368498491866</v>
      </c>
      <c r="AB39" t="n">
        <v>835.9107505952519</v>
      </c>
      <c r="AC39" t="n">
        <v>756.1326017665473</v>
      </c>
      <c r="AD39" t="n">
        <v>610936.8498491866</v>
      </c>
      <c r="AE39" t="n">
        <v>835910.7505952519</v>
      </c>
      <c r="AF39" t="n">
        <v>6.180640062433635e-06</v>
      </c>
      <c r="AG39" t="n">
        <v>2.539583333333333</v>
      </c>
      <c r="AH39" t="n">
        <v>756132.6017665473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1.6431</v>
      </c>
      <c r="E40" t="n">
        <v>60.86</v>
      </c>
      <c r="F40" t="n">
        <v>57.8</v>
      </c>
      <c r="G40" t="n">
        <v>247.71</v>
      </c>
      <c r="H40" t="n">
        <v>2.68</v>
      </c>
      <c r="I40" t="n">
        <v>14</v>
      </c>
      <c r="J40" t="n">
        <v>258.66</v>
      </c>
      <c r="K40" t="n">
        <v>54.38</v>
      </c>
      <c r="L40" t="n">
        <v>39</v>
      </c>
      <c r="M40" t="n">
        <v>7</v>
      </c>
      <c r="N40" t="n">
        <v>65.28</v>
      </c>
      <c r="O40" t="n">
        <v>32135.68</v>
      </c>
      <c r="P40" t="n">
        <v>696.8099999999999</v>
      </c>
      <c r="Q40" t="n">
        <v>1213.91</v>
      </c>
      <c r="R40" t="n">
        <v>133.58</v>
      </c>
      <c r="S40" t="n">
        <v>90.51000000000001</v>
      </c>
      <c r="T40" t="n">
        <v>10427.2</v>
      </c>
      <c r="U40" t="n">
        <v>0.68</v>
      </c>
      <c r="V40" t="n">
        <v>0.78</v>
      </c>
      <c r="W40" t="n">
        <v>4.04</v>
      </c>
      <c r="X40" t="n">
        <v>0.61</v>
      </c>
      <c r="Y40" t="n">
        <v>0.5</v>
      </c>
      <c r="Z40" t="n">
        <v>10</v>
      </c>
      <c r="AA40" t="n">
        <v>609.1125985046372</v>
      </c>
      <c r="AB40" t="n">
        <v>833.4147294253501</v>
      </c>
      <c r="AC40" t="n">
        <v>753.8747973539131</v>
      </c>
      <c r="AD40" t="n">
        <v>609112.5985046371</v>
      </c>
      <c r="AE40" t="n">
        <v>833414.7294253501</v>
      </c>
      <c r="AF40" t="n">
        <v>6.189303807036023e-06</v>
      </c>
      <c r="AG40" t="n">
        <v>2.535833333333333</v>
      </c>
      <c r="AH40" t="n">
        <v>753874.7973539131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1.6431</v>
      </c>
      <c r="E41" t="n">
        <v>60.86</v>
      </c>
      <c r="F41" t="n">
        <v>57.8</v>
      </c>
      <c r="G41" t="n">
        <v>247.71</v>
      </c>
      <c r="H41" t="n">
        <v>2.73</v>
      </c>
      <c r="I41" t="n">
        <v>14</v>
      </c>
      <c r="J41" t="n">
        <v>260.51</v>
      </c>
      <c r="K41" t="n">
        <v>54.38</v>
      </c>
      <c r="L41" t="n">
        <v>40</v>
      </c>
      <c r="M41" t="n">
        <v>7</v>
      </c>
      <c r="N41" t="n">
        <v>66.13</v>
      </c>
      <c r="O41" t="n">
        <v>32363.54</v>
      </c>
      <c r="P41" t="n">
        <v>700.48</v>
      </c>
      <c r="Q41" t="n">
        <v>1213.91</v>
      </c>
      <c r="R41" t="n">
        <v>133.76</v>
      </c>
      <c r="S41" t="n">
        <v>90.51000000000001</v>
      </c>
      <c r="T41" t="n">
        <v>10514.29</v>
      </c>
      <c r="U41" t="n">
        <v>0.68</v>
      </c>
      <c r="V41" t="n">
        <v>0.78</v>
      </c>
      <c r="W41" t="n">
        <v>4.04</v>
      </c>
      <c r="X41" t="n">
        <v>0.61</v>
      </c>
      <c r="Y41" t="n">
        <v>0.5</v>
      </c>
      <c r="Z41" t="n">
        <v>10</v>
      </c>
      <c r="AA41" t="n">
        <v>611.0574089668843</v>
      </c>
      <c r="AB41" t="n">
        <v>836.0757048987788</v>
      </c>
      <c r="AC41" t="n">
        <v>756.2818130628602</v>
      </c>
      <c r="AD41" t="n">
        <v>611057.4089668842</v>
      </c>
      <c r="AE41" t="n">
        <v>836075.7048987788</v>
      </c>
      <c r="AF41" t="n">
        <v>6.189303807036023e-06</v>
      </c>
      <c r="AG41" t="n">
        <v>2.535833333333333</v>
      </c>
      <c r="AH41" t="n">
        <v>756281.8130628603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0.7364000000000001</v>
      </c>
      <c r="E2" t="n">
        <v>135.8</v>
      </c>
      <c r="F2" t="n">
        <v>103.45</v>
      </c>
      <c r="G2" t="n">
        <v>6.66</v>
      </c>
      <c r="H2" t="n">
        <v>0.11</v>
      </c>
      <c r="I2" t="n">
        <v>932</v>
      </c>
      <c r="J2" t="n">
        <v>159.12</v>
      </c>
      <c r="K2" t="n">
        <v>50.28</v>
      </c>
      <c r="L2" t="n">
        <v>1</v>
      </c>
      <c r="M2" t="n">
        <v>930</v>
      </c>
      <c r="N2" t="n">
        <v>27.84</v>
      </c>
      <c r="O2" t="n">
        <v>19859.16</v>
      </c>
      <c r="P2" t="n">
        <v>1267.77</v>
      </c>
      <c r="Q2" t="n">
        <v>1214.07</v>
      </c>
      <c r="R2" t="n">
        <v>1685.35</v>
      </c>
      <c r="S2" t="n">
        <v>90.51000000000001</v>
      </c>
      <c r="T2" t="n">
        <v>781719.09</v>
      </c>
      <c r="U2" t="n">
        <v>0.05</v>
      </c>
      <c r="V2" t="n">
        <v>0.43</v>
      </c>
      <c r="W2" t="n">
        <v>5.56</v>
      </c>
      <c r="X2" t="n">
        <v>46.24</v>
      </c>
      <c r="Y2" t="n">
        <v>0.5</v>
      </c>
      <c r="Z2" t="n">
        <v>10</v>
      </c>
      <c r="AA2" t="n">
        <v>2335.663136517054</v>
      </c>
      <c r="AB2" t="n">
        <v>3195.757345568048</v>
      </c>
      <c r="AC2" t="n">
        <v>2890.758749780517</v>
      </c>
      <c r="AD2" t="n">
        <v>2335663.136517054</v>
      </c>
      <c r="AE2" t="n">
        <v>3195757.345568048</v>
      </c>
      <c r="AF2" t="n">
        <v>3.035162754777395e-06</v>
      </c>
      <c r="AG2" t="n">
        <v>5.658333333333334</v>
      </c>
      <c r="AH2" t="n">
        <v>2890758.749780517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1.1804</v>
      </c>
      <c r="E3" t="n">
        <v>84.72</v>
      </c>
      <c r="F3" t="n">
        <v>72.12</v>
      </c>
      <c r="G3" t="n">
        <v>13.56</v>
      </c>
      <c r="H3" t="n">
        <v>0.22</v>
      </c>
      <c r="I3" t="n">
        <v>319</v>
      </c>
      <c r="J3" t="n">
        <v>160.54</v>
      </c>
      <c r="K3" t="n">
        <v>50.28</v>
      </c>
      <c r="L3" t="n">
        <v>2</v>
      </c>
      <c r="M3" t="n">
        <v>317</v>
      </c>
      <c r="N3" t="n">
        <v>28.26</v>
      </c>
      <c r="O3" t="n">
        <v>20034.4</v>
      </c>
      <c r="P3" t="n">
        <v>877.48</v>
      </c>
      <c r="Q3" t="n">
        <v>1213.96</v>
      </c>
      <c r="R3" t="n">
        <v>618.76</v>
      </c>
      <c r="S3" t="n">
        <v>90.51000000000001</v>
      </c>
      <c r="T3" t="n">
        <v>251493.98</v>
      </c>
      <c r="U3" t="n">
        <v>0.15</v>
      </c>
      <c r="V3" t="n">
        <v>0.62</v>
      </c>
      <c r="W3" t="n">
        <v>4.54</v>
      </c>
      <c r="X3" t="n">
        <v>14.92</v>
      </c>
      <c r="Y3" t="n">
        <v>0.5</v>
      </c>
      <c r="Z3" t="n">
        <v>10</v>
      </c>
      <c r="AA3" t="n">
        <v>1022.161573598682</v>
      </c>
      <c r="AB3" t="n">
        <v>1398.566559583728</v>
      </c>
      <c r="AC3" t="n">
        <v>1265.089330037551</v>
      </c>
      <c r="AD3" t="n">
        <v>1022161.573598682</v>
      </c>
      <c r="AE3" t="n">
        <v>1398566.559583728</v>
      </c>
      <c r="AF3" t="n">
        <v>4.865163112084787e-06</v>
      </c>
      <c r="AG3" t="n">
        <v>3.53</v>
      </c>
      <c r="AH3" t="n">
        <v>1265089.330037551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1.3377</v>
      </c>
      <c r="E4" t="n">
        <v>74.76000000000001</v>
      </c>
      <c r="F4" t="n">
        <v>66.18000000000001</v>
      </c>
      <c r="G4" t="n">
        <v>20.47</v>
      </c>
      <c r="H4" t="n">
        <v>0.33</v>
      </c>
      <c r="I4" t="n">
        <v>194</v>
      </c>
      <c r="J4" t="n">
        <v>161.97</v>
      </c>
      <c r="K4" t="n">
        <v>50.28</v>
      </c>
      <c r="L4" t="n">
        <v>3</v>
      </c>
      <c r="M4" t="n">
        <v>192</v>
      </c>
      <c r="N4" t="n">
        <v>28.69</v>
      </c>
      <c r="O4" t="n">
        <v>20210.21</v>
      </c>
      <c r="P4" t="n">
        <v>800.3200000000001</v>
      </c>
      <c r="Q4" t="n">
        <v>1213.95</v>
      </c>
      <c r="R4" t="n">
        <v>417.59</v>
      </c>
      <c r="S4" t="n">
        <v>90.51000000000001</v>
      </c>
      <c r="T4" t="n">
        <v>151532.3</v>
      </c>
      <c r="U4" t="n">
        <v>0.22</v>
      </c>
      <c r="V4" t="n">
        <v>0.68</v>
      </c>
      <c r="W4" t="n">
        <v>4.33</v>
      </c>
      <c r="X4" t="n">
        <v>8.98</v>
      </c>
      <c r="Y4" t="n">
        <v>0.5</v>
      </c>
      <c r="Z4" t="n">
        <v>10</v>
      </c>
      <c r="AA4" t="n">
        <v>827.1721558191261</v>
      </c>
      <c r="AB4" t="n">
        <v>1131.773435851749</v>
      </c>
      <c r="AC4" t="n">
        <v>1023.758567588051</v>
      </c>
      <c r="AD4" t="n">
        <v>827172.1558191262</v>
      </c>
      <c r="AE4" t="n">
        <v>1131773.435851749</v>
      </c>
      <c r="AF4" t="n">
        <v>5.513494319752474e-06</v>
      </c>
      <c r="AG4" t="n">
        <v>3.115</v>
      </c>
      <c r="AH4" t="n">
        <v>1023758.567588051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1.4207</v>
      </c>
      <c r="E5" t="n">
        <v>70.39</v>
      </c>
      <c r="F5" t="n">
        <v>63.58</v>
      </c>
      <c r="G5" t="n">
        <v>27.45</v>
      </c>
      <c r="H5" t="n">
        <v>0.43</v>
      </c>
      <c r="I5" t="n">
        <v>139</v>
      </c>
      <c r="J5" t="n">
        <v>163.4</v>
      </c>
      <c r="K5" t="n">
        <v>50.28</v>
      </c>
      <c r="L5" t="n">
        <v>4</v>
      </c>
      <c r="M5" t="n">
        <v>137</v>
      </c>
      <c r="N5" t="n">
        <v>29.12</v>
      </c>
      <c r="O5" t="n">
        <v>20386.62</v>
      </c>
      <c r="P5" t="n">
        <v>764.11</v>
      </c>
      <c r="Q5" t="n">
        <v>1213.94</v>
      </c>
      <c r="R5" t="n">
        <v>329.71</v>
      </c>
      <c r="S5" t="n">
        <v>90.51000000000001</v>
      </c>
      <c r="T5" t="n">
        <v>107865.34</v>
      </c>
      <c r="U5" t="n">
        <v>0.27</v>
      </c>
      <c r="V5" t="n">
        <v>0.71</v>
      </c>
      <c r="W5" t="n">
        <v>4.24</v>
      </c>
      <c r="X5" t="n">
        <v>6.39</v>
      </c>
      <c r="Y5" t="n">
        <v>0.5</v>
      </c>
      <c r="Z5" t="n">
        <v>10</v>
      </c>
      <c r="AA5" t="n">
        <v>746.4785963405847</v>
      </c>
      <c r="AB5" t="n">
        <v>1021.364947824613</v>
      </c>
      <c r="AC5" t="n">
        <v>923.8873106989391</v>
      </c>
      <c r="AD5" t="n">
        <v>746478.5963405847</v>
      </c>
      <c r="AE5" t="n">
        <v>1021364.947824613</v>
      </c>
      <c r="AF5" t="n">
        <v>5.855588981141018e-06</v>
      </c>
      <c r="AG5" t="n">
        <v>2.932916666666667</v>
      </c>
      <c r="AH5" t="n">
        <v>923887.3106989391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1.4716</v>
      </c>
      <c r="E6" t="n">
        <v>67.95</v>
      </c>
      <c r="F6" t="n">
        <v>62.15</v>
      </c>
      <c r="G6" t="n">
        <v>34.53</v>
      </c>
      <c r="H6" t="n">
        <v>0.54</v>
      </c>
      <c r="I6" t="n">
        <v>108</v>
      </c>
      <c r="J6" t="n">
        <v>164.83</v>
      </c>
      <c r="K6" t="n">
        <v>50.28</v>
      </c>
      <c r="L6" t="n">
        <v>5</v>
      </c>
      <c r="M6" t="n">
        <v>106</v>
      </c>
      <c r="N6" t="n">
        <v>29.55</v>
      </c>
      <c r="O6" t="n">
        <v>20563.61</v>
      </c>
      <c r="P6" t="n">
        <v>741.85</v>
      </c>
      <c r="Q6" t="n">
        <v>1213.94</v>
      </c>
      <c r="R6" t="n">
        <v>281.02</v>
      </c>
      <c r="S6" t="n">
        <v>90.51000000000001</v>
      </c>
      <c r="T6" t="n">
        <v>83675.39999999999</v>
      </c>
      <c r="U6" t="n">
        <v>0.32</v>
      </c>
      <c r="V6" t="n">
        <v>0.72</v>
      </c>
      <c r="W6" t="n">
        <v>4.19</v>
      </c>
      <c r="X6" t="n">
        <v>4.95</v>
      </c>
      <c r="Y6" t="n">
        <v>0.5</v>
      </c>
      <c r="Z6" t="n">
        <v>10</v>
      </c>
      <c r="AA6" t="n">
        <v>702.1394834045677</v>
      </c>
      <c r="AB6" t="n">
        <v>960.6982174019469</v>
      </c>
      <c r="AC6" t="n">
        <v>869.0105278815209</v>
      </c>
      <c r="AD6" t="n">
        <v>702139.4834045677</v>
      </c>
      <c r="AE6" t="n">
        <v>960698.2174019469</v>
      </c>
      <c r="AF6" t="n">
        <v>6.065379562643149e-06</v>
      </c>
      <c r="AG6" t="n">
        <v>2.83125</v>
      </c>
      <c r="AH6" t="n">
        <v>869010.5278815209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1.5076</v>
      </c>
      <c r="E7" t="n">
        <v>66.33</v>
      </c>
      <c r="F7" t="n">
        <v>61.17</v>
      </c>
      <c r="G7" t="n">
        <v>41.71</v>
      </c>
      <c r="H7" t="n">
        <v>0.64</v>
      </c>
      <c r="I7" t="n">
        <v>88</v>
      </c>
      <c r="J7" t="n">
        <v>166.27</v>
      </c>
      <c r="K7" t="n">
        <v>50.28</v>
      </c>
      <c r="L7" t="n">
        <v>6</v>
      </c>
      <c r="M7" t="n">
        <v>86</v>
      </c>
      <c r="N7" t="n">
        <v>29.99</v>
      </c>
      <c r="O7" t="n">
        <v>20741.2</v>
      </c>
      <c r="P7" t="n">
        <v>725.59</v>
      </c>
      <c r="Q7" t="n">
        <v>1213.92</v>
      </c>
      <c r="R7" t="n">
        <v>248.28</v>
      </c>
      <c r="S7" t="n">
        <v>90.51000000000001</v>
      </c>
      <c r="T7" t="n">
        <v>67407.60000000001</v>
      </c>
      <c r="U7" t="n">
        <v>0.36</v>
      </c>
      <c r="V7" t="n">
        <v>0.73</v>
      </c>
      <c r="W7" t="n">
        <v>4.14</v>
      </c>
      <c r="X7" t="n">
        <v>3.98</v>
      </c>
      <c r="Y7" t="n">
        <v>0.5</v>
      </c>
      <c r="Z7" t="n">
        <v>10</v>
      </c>
      <c r="AA7" t="n">
        <v>672.4074650651553</v>
      </c>
      <c r="AB7" t="n">
        <v>920.0175582258878</v>
      </c>
      <c r="AC7" t="n">
        <v>832.2123737215613</v>
      </c>
      <c r="AD7" t="n">
        <v>672407.4650651553</v>
      </c>
      <c r="AE7" t="n">
        <v>920017.5582258878</v>
      </c>
      <c r="AF7" t="n">
        <v>6.213757969992397e-06</v>
      </c>
      <c r="AG7" t="n">
        <v>2.76375</v>
      </c>
      <c r="AH7" t="n">
        <v>832212.3737215613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1.531</v>
      </c>
      <c r="E8" t="n">
        <v>65.31999999999999</v>
      </c>
      <c r="F8" t="n">
        <v>60.58</v>
      </c>
      <c r="G8" t="n">
        <v>48.46</v>
      </c>
      <c r="H8" t="n">
        <v>0.74</v>
      </c>
      <c r="I8" t="n">
        <v>75</v>
      </c>
      <c r="J8" t="n">
        <v>167.72</v>
      </c>
      <c r="K8" t="n">
        <v>50.28</v>
      </c>
      <c r="L8" t="n">
        <v>7</v>
      </c>
      <c r="M8" t="n">
        <v>73</v>
      </c>
      <c r="N8" t="n">
        <v>30.44</v>
      </c>
      <c r="O8" t="n">
        <v>20919.39</v>
      </c>
      <c r="P8" t="n">
        <v>714.5</v>
      </c>
      <c r="Q8" t="n">
        <v>1213.92</v>
      </c>
      <c r="R8" t="n">
        <v>227.9</v>
      </c>
      <c r="S8" t="n">
        <v>90.51000000000001</v>
      </c>
      <c r="T8" t="n">
        <v>57279.78</v>
      </c>
      <c r="U8" t="n">
        <v>0.4</v>
      </c>
      <c r="V8" t="n">
        <v>0.74</v>
      </c>
      <c r="W8" t="n">
        <v>4.13</v>
      </c>
      <c r="X8" t="n">
        <v>3.38</v>
      </c>
      <c r="Y8" t="n">
        <v>0.5</v>
      </c>
      <c r="Z8" t="n">
        <v>10</v>
      </c>
      <c r="AA8" t="n">
        <v>653.7065455393986</v>
      </c>
      <c r="AB8" t="n">
        <v>894.4301351044054</v>
      </c>
      <c r="AC8" t="n">
        <v>809.0669783506191</v>
      </c>
      <c r="AD8" t="n">
        <v>653706.5455393986</v>
      </c>
      <c r="AE8" t="n">
        <v>894430.1351044053</v>
      </c>
      <c r="AF8" t="n">
        <v>6.310203934769408e-06</v>
      </c>
      <c r="AG8" t="n">
        <v>2.721666666666666</v>
      </c>
      <c r="AH8" t="n">
        <v>809066.9783506191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1.5491</v>
      </c>
      <c r="E9" t="n">
        <v>64.55</v>
      </c>
      <c r="F9" t="n">
        <v>60.13</v>
      </c>
      <c r="G9" t="n">
        <v>55.51</v>
      </c>
      <c r="H9" t="n">
        <v>0.84</v>
      </c>
      <c r="I9" t="n">
        <v>65</v>
      </c>
      <c r="J9" t="n">
        <v>169.17</v>
      </c>
      <c r="K9" t="n">
        <v>50.28</v>
      </c>
      <c r="L9" t="n">
        <v>8</v>
      </c>
      <c r="M9" t="n">
        <v>63</v>
      </c>
      <c r="N9" t="n">
        <v>30.89</v>
      </c>
      <c r="O9" t="n">
        <v>21098.19</v>
      </c>
      <c r="P9" t="n">
        <v>703.97</v>
      </c>
      <c r="Q9" t="n">
        <v>1213.91</v>
      </c>
      <c r="R9" t="n">
        <v>213.17</v>
      </c>
      <c r="S9" t="n">
        <v>90.51000000000001</v>
      </c>
      <c r="T9" t="n">
        <v>49968.62</v>
      </c>
      <c r="U9" t="n">
        <v>0.42</v>
      </c>
      <c r="V9" t="n">
        <v>0.75</v>
      </c>
      <c r="W9" t="n">
        <v>4.11</v>
      </c>
      <c r="X9" t="n">
        <v>2.94</v>
      </c>
      <c r="Y9" t="n">
        <v>0.5</v>
      </c>
      <c r="Z9" t="n">
        <v>10</v>
      </c>
      <c r="AA9" t="n">
        <v>638.5507084400713</v>
      </c>
      <c r="AB9" t="n">
        <v>873.6932501567628</v>
      </c>
      <c r="AC9" t="n">
        <v>790.3091925979785</v>
      </c>
      <c r="AD9" t="n">
        <v>638550.7084400713</v>
      </c>
      <c r="AE9" t="n">
        <v>873693.2501567628</v>
      </c>
      <c r="AF9" t="n">
        <v>6.384805300686669e-06</v>
      </c>
      <c r="AG9" t="n">
        <v>2.689583333333333</v>
      </c>
      <c r="AH9" t="n">
        <v>790309.1925979785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1.5646</v>
      </c>
      <c r="E10" t="n">
        <v>63.91</v>
      </c>
      <c r="F10" t="n">
        <v>59.75</v>
      </c>
      <c r="G10" t="n">
        <v>62.9</v>
      </c>
      <c r="H10" t="n">
        <v>0.9399999999999999</v>
      </c>
      <c r="I10" t="n">
        <v>57</v>
      </c>
      <c r="J10" t="n">
        <v>170.62</v>
      </c>
      <c r="K10" t="n">
        <v>50.28</v>
      </c>
      <c r="L10" t="n">
        <v>9</v>
      </c>
      <c r="M10" t="n">
        <v>55</v>
      </c>
      <c r="N10" t="n">
        <v>31.34</v>
      </c>
      <c r="O10" t="n">
        <v>21277.6</v>
      </c>
      <c r="P10" t="n">
        <v>695.52</v>
      </c>
      <c r="Q10" t="n">
        <v>1213.92</v>
      </c>
      <c r="R10" t="n">
        <v>200.27</v>
      </c>
      <c r="S10" t="n">
        <v>90.51000000000001</v>
      </c>
      <c r="T10" t="n">
        <v>43555.39</v>
      </c>
      <c r="U10" t="n">
        <v>0.45</v>
      </c>
      <c r="V10" t="n">
        <v>0.75</v>
      </c>
      <c r="W10" t="n">
        <v>4.1</v>
      </c>
      <c r="X10" t="n">
        <v>2.56</v>
      </c>
      <c r="Y10" t="n">
        <v>0.5</v>
      </c>
      <c r="Z10" t="n">
        <v>10</v>
      </c>
      <c r="AA10" t="n">
        <v>626.1875535666846</v>
      </c>
      <c r="AB10" t="n">
        <v>856.7774362350959</v>
      </c>
      <c r="AC10" t="n">
        <v>775.0078002155018</v>
      </c>
      <c r="AD10" t="n">
        <v>626187.5535666846</v>
      </c>
      <c r="AE10" t="n">
        <v>856777.436235096</v>
      </c>
      <c r="AF10" t="n">
        <v>6.448690448295373e-06</v>
      </c>
      <c r="AG10" t="n">
        <v>2.662916666666666</v>
      </c>
      <c r="AH10" t="n">
        <v>775007.8002155018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1.5762</v>
      </c>
      <c r="E11" t="n">
        <v>63.44</v>
      </c>
      <c r="F11" t="n">
        <v>59.48</v>
      </c>
      <c r="G11" t="n">
        <v>69.97</v>
      </c>
      <c r="H11" t="n">
        <v>1.03</v>
      </c>
      <c r="I11" t="n">
        <v>51</v>
      </c>
      <c r="J11" t="n">
        <v>172.08</v>
      </c>
      <c r="K11" t="n">
        <v>50.28</v>
      </c>
      <c r="L11" t="n">
        <v>10</v>
      </c>
      <c r="M11" t="n">
        <v>49</v>
      </c>
      <c r="N11" t="n">
        <v>31.8</v>
      </c>
      <c r="O11" t="n">
        <v>21457.64</v>
      </c>
      <c r="P11" t="n">
        <v>686.54</v>
      </c>
      <c r="Q11" t="n">
        <v>1213.91</v>
      </c>
      <c r="R11" t="n">
        <v>190.79</v>
      </c>
      <c r="S11" t="n">
        <v>90.51000000000001</v>
      </c>
      <c r="T11" t="n">
        <v>38845.89</v>
      </c>
      <c r="U11" t="n">
        <v>0.47</v>
      </c>
      <c r="V11" t="n">
        <v>0.75</v>
      </c>
      <c r="W11" t="n">
        <v>4.09</v>
      </c>
      <c r="X11" t="n">
        <v>2.28</v>
      </c>
      <c r="Y11" t="n">
        <v>0.5</v>
      </c>
      <c r="Z11" t="n">
        <v>10</v>
      </c>
      <c r="AA11" t="n">
        <v>615.67792443061</v>
      </c>
      <c r="AB11" t="n">
        <v>842.3976979990042</v>
      </c>
      <c r="AC11" t="n">
        <v>762.0004440145732</v>
      </c>
      <c r="AD11" t="n">
        <v>615677.92443061</v>
      </c>
      <c r="AE11" t="n">
        <v>842397.6979990042</v>
      </c>
      <c r="AF11" t="n">
        <v>6.496501268441242e-06</v>
      </c>
      <c r="AG11" t="n">
        <v>2.643333333333333</v>
      </c>
      <c r="AH11" t="n">
        <v>762000.4440145732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1.586</v>
      </c>
      <c r="E12" t="n">
        <v>63.05</v>
      </c>
      <c r="F12" t="n">
        <v>59.24</v>
      </c>
      <c r="G12" t="n">
        <v>77.27</v>
      </c>
      <c r="H12" t="n">
        <v>1.12</v>
      </c>
      <c r="I12" t="n">
        <v>46</v>
      </c>
      <c r="J12" t="n">
        <v>173.55</v>
      </c>
      <c r="K12" t="n">
        <v>50.28</v>
      </c>
      <c r="L12" t="n">
        <v>11</v>
      </c>
      <c r="M12" t="n">
        <v>44</v>
      </c>
      <c r="N12" t="n">
        <v>32.27</v>
      </c>
      <c r="O12" t="n">
        <v>21638.31</v>
      </c>
      <c r="P12" t="n">
        <v>680.5599999999999</v>
      </c>
      <c r="Q12" t="n">
        <v>1213.92</v>
      </c>
      <c r="R12" t="n">
        <v>182.98</v>
      </c>
      <c r="S12" t="n">
        <v>90.51000000000001</v>
      </c>
      <c r="T12" t="n">
        <v>34965.5</v>
      </c>
      <c r="U12" t="n">
        <v>0.49</v>
      </c>
      <c r="V12" t="n">
        <v>0.76</v>
      </c>
      <c r="W12" t="n">
        <v>4.08</v>
      </c>
      <c r="X12" t="n">
        <v>2.05</v>
      </c>
      <c r="Y12" t="n">
        <v>0.5</v>
      </c>
      <c r="Z12" t="n">
        <v>10</v>
      </c>
      <c r="AA12" t="n">
        <v>607.7599131984045</v>
      </c>
      <c r="AB12" t="n">
        <v>831.5639257130985</v>
      </c>
      <c r="AC12" t="n">
        <v>752.2006317503395</v>
      </c>
      <c r="AD12" t="n">
        <v>607759.9131984046</v>
      </c>
      <c r="AE12" t="n">
        <v>831563.9257130985</v>
      </c>
      <c r="AF12" t="n">
        <v>6.536893168219648e-06</v>
      </c>
      <c r="AG12" t="n">
        <v>2.627083333333333</v>
      </c>
      <c r="AH12" t="n">
        <v>752200.6317503395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1.5934</v>
      </c>
      <c r="E13" t="n">
        <v>62.76</v>
      </c>
      <c r="F13" t="n">
        <v>59.08</v>
      </c>
      <c r="G13" t="n">
        <v>84.40000000000001</v>
      </c>
      <c r="H13" t="n">
        <v>1.22</v>
      </c>
      <c r="I13" t="n">
        <v>42</v>
      </c>
      <c r="J13" t="n">
        <v>175.02</v>
      </c>
      <c r="K13" t="n">
        <v>50.28</v>
      </c>
      <c r="L13" t="n">
        <v>12</v>
      </c>
      <c r="M13" t="n">
        <v>40</v>
      </c>
      <c r="N13" t="n">
        <v>32.74</v>
      </c>
      <c r="O13" t="n">
        <v>21819.6</v>
      </c>
      <c r="P13" t="n">
        <v>673.86</v>
      </c>
      <c r="Q13" t="n">
        <v>1213.92</v>
      </c>
      <c r="R13" t="n">
        <v>177.11</v>
      </c>
      <c r="S13" t="n">
        <v>90.51000000000001</v>
      </c>
      <c r="T13" t="n">
        <v>32053.84</v>
      </c>
      <c r="U13" t="n">
        <v>0.51</v>
      </c>
      <c r="V13" t="n">
        <v>0.76</v>
      </c>
      <c r="W13" t="n">
        <v>4.08</v>
      </c>
      <c r="X13" t="n">
        <v>1.89</v>
      </c>
      <c r="Y13" t="n">
        <v>0.5</v>
      </c>
      <c r="Z13" t="n">
        <v>10</v>
      </c>
      <c r="AA13" t="n">
        <v>600.7263498161121</v>
      </c>
      <c r="AB13" t="n">
        <v>821.9402939945294</v>
      </c>
      <c r="AC13" t="n">
        <v>743.4954659361389</v>
      </c>
      <c r="AD13" t="n">
        <v>600726.3498161121</v>
      </c>
      <c r="AE13" t="n">
        <v>821940.2939945294</v>
      </c>
      <c r="AF13" t="n">
        <v>6.567393174174771e-06</v>
      </c>
      <c r="AG13" t="n">
        <v>2.615</v>
      </c>
      <c r="AH13" t="n">
        <v>743495.4659361389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1.6024</v>
      </c>
      <c r="E14" t="n">
        <v>62.41</v>
      </c>
      <c r="F14" t="n">
        <v>58.86</v>
      </c>
      <c r="G14" t="n">
        <v>92.93000000000001</v>
      </c>
      <c r="H14" t="n">
        <v>1.31</v>
      </c>
      <c r="I14" t="n">
        <v>38</v>
      </c>
      <c r="J14" t="n">
        <v>176.49</v>
      </c>
      <c r="K14" t="n">
        <v>50.28</v>
      </c>
      <c r="L14" t="n">
        <v>13</v>
      </c>
      <c r="M14" t="n">
        <v>36</v>
      </c>
      <c r="N14" t="n">
        <v>33.21</v>
      </c>
      <c r="O14" t="n">
        <v>22001.54</v>
      </c>
      <c r="P14" t="n">
        <v>666.79</v>
      </c>
      <c r="Q14" t="n">
        <v>1213.93</v>
      </c>
      <c r="R14" t="n">
        <v>169.59</v>
      </c>
      <c r="S14" t="n">
        <v>90.51000000000001</v>
      </c>
      <c r="T14" t="n">
        <v>28309.53</v>
      </c>
      <c r="U14" t="n">
        <v>0.53</v>
      </c>
      <c r="V14" t="n">
        <v>0.76</v>
      </c>
      <c r="W14" t="n">
        <v>4.07</v>
      </c>
      <c r="X14" t="n">
        <v>1.66</v>
      </c>
      <c r="Y14" t="n">
        <v>0.5</v>
      </c>
      <c r="Z14" t="n">
        <v>10</v>
      </c>
      <c r="AA14" t="n">
        <v>592.7572482934373</v>
      </c>
      <c r="AB14" t="n">
        <v>811.0366177192594</v>
      </c>
      <c r="AC14" t="n">
        <v>733.6324212211748</v>
      </c>
      <c r="AD14" t="n">
        <v>592757.2482934373</v>
      </c>
      <c r="AE14" t="n">
        <v>811036.6177192595</v>
      </c>
      <c r="AF14" t="n">
        <v>6.604487776012084e-06</v>
      </c>
      <c r="AG14" t="n">
        <v>2.600416666666666</v>
      </c>
      <c r="AH14" t="n">
        <v>733632.4212211748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1.6077</v>
      </c>
      <c r="E15" t="n">
        <v>62.2</v>
      </c>
      <c r="F15" t="n">
        <v>58.75</v>
      </c>
      <c r="G15" t="n">
        <v>100.71</v>
      </c>
      <c r="H15" t="n">
        <v>1.4</v>
      </c>
      <c r="I15" t="n">
        <v>35</v>
      </c>
      <c r="J15" t="n">
        <v>177.97</v>
      </c>
      <c r="K15" t="n">
        <v>50.28</v>
      </c>
      <c r="L15" t="n">
        <v>14</v>
      </c>
      <c r="M15" t="n">
        <v>33</v>
      </c>
      <c r="N15" t="n">
        <v>33.69</v>
      </c>
      <c r="O15" t="n">
        <v>22184.13</v>
      </c>
      <c r="P15" t="n">
        <v>662.27</v>
      </c>
      <c r="Q15" t="n">
        <v>1213.93</v>
      </c>
      <c r="R15" t="n">
        <v>166.04</v>
      </c>
      <c r="S15" t="n">
        <v>90.51000000000001</v>
      </c>
      <c r="T15" t="n">
        <v>26550.17</v>
      </c>
      <c r="U15" t="n">
        <v>0.55</v>
      </c>
      <c r="V15" t="n">
        <v>0.76</v>
      </c>
      <c r="W15" t="n">
        <v>4.07</v>
      </c>
      <c r="X15" t="n">
        <v>1.56</v>
      </c>
      <c r="Y15" t="n">
        <v>0.5</v>
      </c>
      <c r="Z15" t="n">
        <v>10</v>
      </c>
      <c r="AA15" t="n">
        <v>587.9782546151323</v>
      </c>
      <c r="AB15" t="n">
        <v>804.4977877342811</v>
      </c>
      <c r="AC15" t="n">
        <v>727.7176479926575</v>
      </c>
      <c r="AD15" t="n">
        <v>587978.2546151323</v>
      </c>
      <c r="AE15" t="n">
        <v>804497.7877342812</v>
      </c>
      <c r="AF15" t="n">
        <v>6.626332374871834e-06</v>
      </c>
      <c r="AG15" t="n">
        <v>2.591666666666667</v>
      </c>
      <c r="AH15" t="n">
        <v>727717.6479926575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1.6122</v>
      </c>
      <c r="E16" t="n">
        <v>62.03</v>
      </c>
      <c r="F16" t="n">
        <v>58.64</v>
      </c>
      <c r="G16" t="n">
        <v>106.62</v>
      </c>
      <c r="H16" t="n">
        <v>1.48</v>
      </c>
      <c r="I16" t="n">
        <v>33</v>
      </c>
      <c r="J16" t="n">
        <v>179.46</v>
      </c>
      <c r="K16" t="n">
        <v>50.28</v>
      </c>
      <c r="L16" t="n">
        <v>15</v>
      </c>
      <c r="M16" t="n">
        <v>31</v>
      </c>
      <c r="N16" t="n">
        <v>34.18</v>
      </c>
      <c r="O16" t="n">
        <v>22367.38</v>
      </c>
      <c r="P16" t="n">
        <v>654.66</v>
      </c>
      <c r="Q16" t="n">
        <v>1213.91</v>
      </c>
      <c r="R16" t="n">
        <v>162.63</v>
      </c>
      <c r="S16" t="n">
        <v>90.51000000000001</v>
      </c>
      <c r="T16" t="n">
        <v>24858.01</v>
      </c>
      <c r="U16" t="n">
        <v>0.5600000000000001</v>
      </c>
      <c r="V16" t="n">
        <v>0.77</v>
      </c>
      <c r="W16" t="n">
        <v>4.06</v>
      </c>
      <c r="X16" t="n">
        <v>1.45</v>
      </c>
      <c r="Y16" t="n">
        <v>0.5</v>
      </c>
      <c r="Z16" t="n">
        <v>10</v>
      </c>
      <c r="AA16" t="n">
        <v>581.853637448556</v>
      </c>
      <c r="AB16" t="n">
        <v>796.117816327932</v>
      </c>
      <c r="AC16" t="n">
        <v>720.1374492959663</v>
      </c>
      <c r="AD16" t="n">
        <v>581853.637448556</v>
      </c>
      <c r="AE16" t="n">
        <v>796117.8163279321</v>
      </c>
      <c r="AF16" t="n">
        <v>6.64487967579049e-06</v>
      </c>
      <c r="AG16" t="n">
        <v>2.584583333333333</v>
      </c>
      <c r="AH16" t="n">
        <v>720137.4492959663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1.6182</v>
      </c>
      <c r="E17" t="n">
        <v>61.8</v>
      </c>
      <c r="F17" t="n">
        <v>58.51</v>
      </c>
      <c r="G17" t="n">
        <v>117.01</v>
      </c>
      <c r="H17" t="n">
        <v>1.57</v>
      </c>
      <c r="I17" t="n">
        <v>30</v>
      </c>
      <c r="J17" t="n">
        <v>180.95</v>
      </c>
      <c r="K17" t="n">
        <v>50.28</v>
      </c>
      <c r="L17" t="n">
        <v>16</v>
      </c>
      <c r="M17" t="n">
        <v>28</v>
      </c>
      <c r="N17" t="n">
        <v>34.67</v>
      </c>
      <c r="O17" t="n">
        <v>22551.28</v>
      </c>
      <c r="P17" t="n">
        <v>646.55</v>
      </c>
      <c r="Q17" t="n">
        <v>1213.91</v>
      </c>
      <c r="R17" t="n">
        <v>158.06</v>
      </c>
      <c r="S17" t="n">
        <v>90.51000000000001</v>
      </c>
      <c r="T17" t="n">
        <v>22588.46</v>
      </c>
      <c r="U17" t="n">
        <v>0.57</v>
      </c>
      <c r="V17" t="n">
        <v>0.77</v>
      </c>
      <c r="W17" t="n">
        <v>4.05</v>
      </c>
      <c r="X17" t="n">
        <v>1.31</v>
      </c>
      <c r="Y17" t="n">
        <v>0.5</v>
      </c>
      <c r="Z17" t="n">
        <v>10</v>
      </c>
      <c r="AA17" t="n">
        <v>574.8916459565903</v>
      </c>
      <c r="AB17" t="n">
        <v>786.5921124272368</v>
      </c>
      <c r="AC17" t="n">
        <v>711.5208652061442</v>
      </c>
      <c r="AD17" t="n">
        <v>574891.6459565903</v>
      </c>
      <c r="AE17" t="n">
        <v>786592.1124272367</v>
      </c>
      <c r="AF17" t="n">
        <v>6.669609410348698e-06</v>
      </c>
      <c r="AG17" t="n">
        <v>2.575</v>
      </c>
      <c r="AH17" t="n">
        <v>711520.8652061442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1.6199</v>
      </c>
      <c r="E18" t="n">
        <v>61.73</v>
      </c>
      <c r="F18" t="n">
        <v>58.47</v>
      </c>
      <c r="G18" t="n">
        <v>120.98</v>
      </c>
      <c r="H18" t="n">
        <v>1.65</v>
      </c>
      <c r="I18" t="n">
        <v>29</v>
      </c>
      <c r="J18" t="n">
        <v>182.45</v>
      </c>
      <c r="K18" t="n">
        <v>50.28</v>
      </c>
      <c r="L18" t="n">
        <v>17</v>
      </c>
      <c r="M18" t="n">
        <v>27</v>
      </c>
      <c r="N18" t="n">
        <v>35.17</v>
      </c>
      <c r="O18" t="n">
        <v>22735.98</v>
      </c>
      <c r="P18" t="n">
        <v>643.74</v>
      </c>
      <c r="Q18" t="n">
        <v>1213.91</v>
      </c>
      <c r="R18" t="n">
        <v>156.71</v>
      </c>
      <c r="S18" t="n">
        <v>90.51000000000001</v>
      </c>
      <c r="T18" t="n">
        <v>21916.97</v>
      </c>
      <c r="U18" t="n">
        <v>0.58</v>
      </c>
      <c r="V18" t="n">
        <v>0.77</v>
      </c>
      <c r="W18" t="n">
        <v>4.06</v>
      </c>
      <c r="X18" t="n">
        <v>1.28</v>
      </c>
      <c r="Y18" t="n">
        <v>0.5</v>
      </c>
      <c r="Z18" t="n">
        <v>10</v>
      </c>
      <c r="AA18" t="n">
        <v>572.6402511913681</v>
      </c>
      <c r="AB18" t="n">
        <v>783.5116547849327</v>
      </c>
      <c r="AC18" t="n">
        <v>708.7344021177721</v>
      </c>
      <c r="AD18" t="n">
        <v>572640.2511913681</v>
      </c>
      <c r="AE18" t="n">
        <v>783511.6547849327</v>
      </c>
      <c r="AF18" t="n">
        <v>6.676616168473523e-06</v>
      </c>
      <c r="AG18" t="n">
        <v>2.572083333333333</v>
      </c>
      <c r="AH18" t="n">
        <v>708734.4021177721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1.6243</v>
      </c>
      <c r="E19" t="n">
        <v>61.57</v>
      </c>
      <c r="F19" t="n">
        <v>58.37</v>
      </c>
      <c r="G19" t="n">
        <v>129.71</v>
      </c>
      <c r="H19" t="n">
        <v>1.74</v>
      </c>
      <c r="I19" t="n">
        <v>27</v>
      </c>
      <c r="J19" t="n">
        <v>183.95</v>
      </c>
      <c r="K19" t="n">
        <v>50.28</v>
      </c>
      <c r="L19" t="n">
        <v>18</v>
      </c>
      <c r="M19" t="n">
        <v>25</v>
      </c>
      <c r="N19" t="n">
        <v>35.67</v>
      </c>
      <c r="O19" t="n">
        <v>22921.24</v>
      </c>
      <c r="P19" t="n">
        <v>639.2</v>
      </c>
      <c r="Q19" t="n">
        <v>1213.91</v>
      </c>
      <c r="R19" t="n">
        <v>153.62</v>
      </c>
      <c r="S19" t="n">
        <v>90.51000000000001</v>
      </c>
      <c r="T19" t="n">
        <v>20382.27</v>
      </c>
      <c r="U19" t="n">
        <v>0.59</v>
      </c>
      <c r="V19" t="n">
        <v>0.77</v>
      </c>
      <c r="W19" t="n">
        <v>4.04</v>
      </c>
      <c r="X19" t="n">
        <v>1.18</v>
      </c>
      <c r="Y19" t="n">
        <v>0.5</v>
      </c>
      <c r="Z19" t="n">
        <v>10</v>
      </c>
      <c r="AA19" t="n">
        <v>568.3202510755274</v>
      </c>
      <c r="AB19" t="n">
        <v>777.6008400414853</v>
      </c>
      <c r="AC19" t="n">
        <v>703.3877072375585</v>
      </c>
      <c r="AD19" t="n">
        <v>568320.2510755274</v>
      </c>
      <c r="AE19" t="n">
        <v>777600.8400414853</v>
      </c>
      <c r="AF19" t="n">
        <v>6.694751307149543e-06</v>
      </c>
      <c r="AG19" t="n">
        <v>2.565416666666667</v>
      </c>
      <c r="AH19" t="n">
        <v>703387.7072375586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1.6287</v>
      </c>
      <c r="E20" t="n">
        <v>61.4</v>
      </c>
      <c r="F20" t="n">
        <v>58.27</v>
      </c>
      <c r="G20" t="n">
        <v>139.84</v>
      </c>
      <c r="H20" t="n">
        <v>1.82</v>
      </c>
      <c r="I20" t="n">
        <v>25</v>
      </c>
      <c r="J20" t="n">
        <v>185.46</v>
      </c>
      <c r="K20" t="n">
        <v>50.28</v>
      </c>
      <c r="L20" t="n">
        <v>19</v>
      </c>
      <c r="M20" t="n">
        <v>23</v>
      </c>
      <c r="N20" t="n">
        <v>36.18</v>
      </c>
      <c r="O20" t="n">
        <v>23107.19</v>
      </c>
      <c r="P20" t="n">
        <v>628.59</v>
      </c>
      <c r="Q20" t="n">
        <v>1213.91</v>
      </c>
      <c r="R20" t="n">
        <v>150.01</v>
      </c>
      <c r="S20" t="n">
        <v>90.51000000000001</v>
      </c>
      <c r="T20" t="n">
        <v>18588.59</v>
      </c>
      <c r="U20" t="n">
        <v>0.6</v>
      </c>
      <c r="V20" t="n">
        <v>0.77</v>
      </c>
      <c r="W20" t="n">
        <v>4.04</v>
      </c>
      <c r="X20" t="n">
        <v>1.07</v>
      </c>
      <c r="Y20" t="n">
        <v>0.5</v>
      </c>
      <c r="Z20" t="n">
        <v>10</v>
      </c>
      <c r="AA20" t="n">
        <v>560.7741958373242</v>
      </c>
      <c r="AB20" t="n">
        <v>767.2759943561142</v>
      </c>
      <c r="AC20" t="n">
        <v>694.0482503333873</v>
      </c>
      <c r="AD20" t="n">
        <v>560774.1958373243</v>
      </c>
      <c r="AE20" t="n">
        <v>767275.9943561142</v>
      </c>
      <c r="AF20" t="n">
        <v>6.712886445825562e-06</v>
      </c>
      <c r="AG20" t="n">
        <v>2.558333333333333</v>
      </c>
      <c r="AH20" t="n">
        <v>694048.2503333873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1.6302</v>
      </c>
      <c r="E21" t="n">
        <v>61.34</v>
      </c>
      <c r="F21" t="n">
        <v>58.24</v>
      </c>
      <c r="G21" t="n">
        <v>145.61</v>
      </c>
      <c r="H21" t="n">
        <v>1.9</v>
      </c>
      <c r="I21" t="n">
        <v>24</v>
      </c>
      <c r="J21" t="n">
        <v>186.97</v>
      </c>
      <c r="K21" t="n">
        <v>50.28</v>
      </c>
      <c r="L21" t="n">
        <v>20</v>
      </c>
      <c r="M21" t="n">
        <v>22</v>
      </c>
      <c r="N21" t="n">
        <v>36.69</v>
      </c>
      <c r="O21" t="n">
        <v>23293.82</v>
      </c>
      <c r="P21" t="n">
        <v>626.36</v>
      </c>
      <c r="Q21" t="n">
        <v>1213.91</v>
      </c>
      <c r="R21" t="n">
        <v>149.28</v>
      </c>
      <c r="S21" t="n">
        <v>90.51000000000001</v>
      </c>
      <c r="T21" t="n">
        <v>18225.83</v>
      </c>
      <c r="U21" t="n">
        <v>0.61</v>
      </c>
      <c r="V21" t="n">
        <v>0.77</v>
      </c>
      <c r="W21" t="n">
        <v>4.04</v>
      </c>
      <c r="X21" t="n">
        <v>1.05</v>
      </c>
      <c r="Y21" t="n">
        <v>0.5</v>
      </c>
      <c r="Z21" t="n">
        <v>10</v>
      </c>
      <c r="AA21" t="n">
        <v>558.9648685870484</v>
      </c>
      <c r="AB21" t="n">
        <v>764.800392990402</v>
      </c>
      <c r="AC21" t="n">
        <v>691.8089168874906</v>
      </c>
      <c r="AD21" t="n">
        <v>558964.8685870484</v>
      </c>
      <c r="AE21" t="n">
        <v>764800.3929904019</v>
      </c>
      <c r="AF21" t="n">
        <v>6.719068879465114e-06</v>
      </c>
      <c r="AG21" t="n">
        <v>2.555833333333334</v>
      </c>
      <c r="AH21" t="n">
        <v>691808.9168874905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1.6346</v>
      </c>
      <c r="E22" t="n">
        <v>61.18</v>
      </c>
      <c r="F22" t="n">
        <v>58.15</v>
      </c>
      <c r="G22" t="n">
        <v>158.58</v>
      </c>
      <c r="H22" t="n">
        <v>1.98</v>
      </c>
      <c r="I22" t="n">
        <v>22</v>
      </c>
      <c r="J22" t="n">
        <v>188.49</v>
      </c>
      <c r="K22" t="n">
        <v>50.28</v>
      </c>
      <c r="L22" t="n">
        <v>21</v>
      </c>
      <c r="M22" t="n">
        <v>20</v>
      </c>
      <c r="N22" t="n">
        <v>37.21</v>
      </c>
      <c r="O22" t="n">
        <v>23481.16</v>
      </c>
      <c r="P22" t="n">
        <v>616.38</v>
      </c>
      <c r="Q22" t="n">
        <v>1213.92</v>
      </c>
      <c r="R22" t="n">
        <v>145.89</v>
      </c>
      <c r="S22" t="n">
        <v>90.51000000000001</v>
      </c>
      <c r="T22" t="n">
        <v>16543.49</v>
      </c>
      <c r="U22" t="n">
        <v>0.62</v>
      </c>
      <c r="V22" t="n">
        <v>0.77</v>
      </c>
      <c r="W22" t="n">
        <v>4.04</v>
      </c>
      <c r="X22" t="n">
        <v>0.95</v>
      </c>
      <c r="Y22" t="n">
        <v>0.5</v>
      </c>
      <c r="Z22" t="n">
        <v>10</v>
      </c>
      <c r="AA22" t="n">
        <v>551.8443025929358</v>
      </c>
      <c r="AB22" t="n">
        <v>755.0577204600561</v>
      </c>
      <c r="AC22" t="n">
        <v>682.9960713495141</v>
      </c>
      <c r="AD22" t="n">
        <v>551844.3025929359</v>
      </c>
      <c r="AE22" t="n">
        <v>755057.7204600561</v>
      </c>
      <c r="AF22" t="n">
        <v>6.737204018141133e-06</v>
      </c>
      <c r="AG22" t="n">
        <v>2.549166666666667</v>
      </c>
      <c r="AH22" t="n">
        <v>682996.0713495141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1.6356</v>
      </c>
      <c r="E23" t="n">
        <v>61.14</v>
      </c>
      <c r="F23" t="n">
        <v>58.14</v>
      </c>
      <c r="G23" t="n">
        <v>166.11</v>
      </c>
      <c r="H23" t="n">
        <v>2.05</v>
      </c>
      <c r="I23" t="n">
        <v>21</v>
      </c>
      <c r="J23" t="n">
        <v>190.01</v>
      </c>
      <c r="K23" t="n">
        <v>50.28</v>
      </c>
      <c r="L23" t="n">
        <v>22</v>
      </c>
      <c r="M23" t="n">
        <v>19</v>
      </c>
      <c r="N23" t="n">
        <v>37.74</v>
      </c>
      <c r="O23" t="n">
        <v>23669.2</v>
      </c>
      <c r="P23" t="n">
        <v>611.37</v>
      </c>
      <c r="Q23" t="n">
        <v>1213.93</v>
      </c>
      <c r="R23" t="n">
        <v>145.45</v>
      </c>
      <c r="S23" t="n">
        <v>90.51000000000001</v>
      </c>
      <c r="T23" t="n">
        <v>16326.16</v>
      </c>
      <c r="U23" t="n">
        <v>0.62</v>
      </c>
      <c r="V23" t="n">
        <v>0.77</v>
      </c>
      <c r="W23" t="n">
        <v>4.04</v>
      </c>
      <c r="X23" t="n">
        <v>0.9399999999999999</v>
      </c>
      <c r="Y23" t="n">
        <v>0.5</v>
      </c>
      <c r="Z23" t="n">
        <v>10</v>
      </c>
      <c r="AA23" t="n">
        <v>548.8057333734993</v>
      </c>
      <c r="AB23" t="n">
        <v>750.9002160018098</v>
      </c>
      <c r="AC23" t="n">
        <v>679.2353532816686</v>
      </c>
      <c r="AD23" t="n">
        <v>548805.7333734992</v>
      </c>
      <c r="AE23" t="n">
        <v>750900.2160018098</v>
      </c>
      <c r="AF23" t="n">
        <v>6.741325640567501e-06</v>
      </c>
      <c r="AG23" t="n">
        <v>2.5475</v>
      </c>
      <c r="AH23" t="n">
        <v>679235.3532816686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1.6387</v>
      </c>
      <c r="E24" t="n">
        <v>61.02</v>
      </c>
      <c r="F24" t="n">
        <v>58.05</v>
      </c>
      <c r="G24" t="n">
        <v>174.16</v>
      </c>
      <c r="H24" t="n">
        <v>2.13</v>
      </c>
      <c r="I24" t="n">
        <v>20</v>
      </c>
      <c r="J24" t="n">
        <v>191.55</v>
      </c>
      <c r="K24" t="n">
        <v>50.28</v>
      </c>
      <c r="L24" t="n">
        <v>23</v>
      </c>
      <c r="M24" t="n">
        <v>18</v>
      </c>
      <c r="N24" t="n">
        <v>38.27</v>
      </c>
      <c r="O24" t="n">
        <v>23857.96</v>
      </c>
      <c r="P24" t="n">
        <v>607.01</v>
      </c>
      <c r="Q24" t="n">
        <v>1213.92</v>
      </c>
      <c r="R24" t="n">
        <v>142.59</v>
      </c>
      <c r="S24" t="n">
        <v>90.51000000000001</v>
      </c>
      <c r="T24" t="n">
        <v>14899.94</v>
      </c>
      <c r="U24" t="n">
        <v>0.63</v>
      </c>
      <c r="V24" t="n">
        <v>0.77</v>
      </c>
      <c r="W24" t="n">
        <v>4.04</v>
      </c>
      <c r="X24" t="n">
        <v>0.86</v>
      </c>
      <c r="Y24" t="n">
        <v>0.5</v>
      </c>
      <c r="Z24" t="n">
        <v>10</v>
      </c>
      <c r="AA24" t="n">
        <v>545.146847271314</v>
      </c>
      <c r="AB24" t="n">
        <v>745.8939666181377</v>
      </c>
      <c r="AC24" t="n">
        <v>674.7068933128592</v>
      </c>
      <c r="AD24" t="n">
        <v>545146.847271314</v>
      </c>
      <c r="AE24" t="n">
        <v>745893.9666181377</v>
      </c>
      <c r="AF24" t="n">
        <v>6.754102670089242e-06</v>
      </c>
      <c r="AG24" t="n">
        <v>2.5425</v>
      </c>
      <c r="AH24" t="n">
        <v>674706.8933128591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1.6407</v>
      </c>
      <c r="E25" t="n">
        <v>60.95</v>
      </c>
      <c r="F25" t="n">
        <v>58.01</v>
      </c>
      <c r="G25" t="n">
        <v>183.2</v>
      </c>
      <c r="H25" t="n">
        <v>2.21</v>
      </c>
      <c r="I25" t="n">
        <v>19</v>
      </c>
      <c r="J25" t="n">
        <v>193.08</v>
      </c>
      <c r="K25" t="n">
        <v>50.28</v>
      </c>
      <c r="L25" t="n">
        <v>24</v>
      </c>
      <c r="M25" t="n">
        <v>16</v>
      </c>
      <c r="N25" t="n">
        <v>38.8</v>
      </c>
      <c r="O25" t="n">
        <v>24047.45</v>
      </c>
      <c r="P25" t="n">
        <v>599.36</v>
      </c>
      <c r="Q25" t="n">
        <v>1213.91</v>
      </c>
      <c r="R25" t="n">
        <v>141.31</v>
      </c>
      <c r="S25" t="n">
        <v>90.51000000000001</v>
      </c>
      <c r="T25" t="n">
        <v>14267.32</v>
      </c>
      <c r="U25" t="n">
        <v>0.64</v>
      </c>
      <c r="V25" t="n">
        <v>0.77</v>
      </c>
      <c r="W25" t="n">
        <v>4.04</v>
      </c>
      <c r="X25" t="n">
        <v>0.82</v>
      </c>
      <c r="Y25" t="n">
        <v>0.5</v>
      </c>
      <c r="Z25" t="n">
        <v>10</v>
      </c>
      <c r="AA25" t="n">
        <v>540.2906115478096</v>
      </c>
      <c r="AB25" t="n">
        <v>739.2494506592392</v>
      </c>
      <c r="AC25" t="n">
        <v>668.6965206314411</v>
      </c>
      <c r="AD25" t="n">
        <v>540290.6115478096</v>
      </c>
      <c r="AE25" t="n">
        <v>739249.4506592392</v>
      </c>
      <c r="AF25" t="n">
        <v>6.762345914941978e-06</v>
      </c>
      <c r="AG25" t="n">
        <v>2.539583333333333</v>
      </c>
      <c r="AH25" t="n">
        <v>668696.5206314411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1.6408</v>
      </c>
      <c r="E26" t="n">
        <v>60.95</v>
      </c>
      <c r="F26" t="n">
        <v>58.01</v>
      </c>
      <c r="G26" t="n">
        <v>183.19</v>
      </c>
      <c r="H26" t="n">
        <v>2.28</v>
      </c>
      <c r="I26" t="n">
        <v>19</v>
      </c>
      <c r="J26" t="n">
        <v>194.62</v>
      </c>
      <c r="K26" t="n">
        <v>50.28</v>
      </c>
      <c r="L26" t="n">
        <v>25</v>
      </c>
      <c r="M26" t="n">
        <v>16</v>
      </c>
      <c r="N26" t="n">
        <v>39.34</v>
      </c>
      <c r="O26" t="n">
        <v>24237.67</v>
      </c>
      <c r="P26" t="n">
        <v>595.72</v>
      </c>
      <c r="Q26" t="n">
        <v>1213.91</v>
      </c>
      <c r="R26" t="n">
        <v>141.41</v>
      </c>
      <c r="S26" t="n">
        <v>90.51000000000001</v>
      </c>
      <c r="T26" t="n">
        <v>14316.75</v>
      </c>
      <c r="U26" t="n">
        <v>0.64</v>
      </c>
      <c r="V26" t="n">
        <v>0.77</v>
      </c>
      <c r="W26" t="n">
        <v>4.03</v>
      </c>
      <c r="X26" t="n">
        <v>0.82</v>
      </c>
      <c r="Y26" t="n">
        <v>0.5</v>
      </c>
      <c r="Z26" t="n">
        <v>10</v>
      </c>
      <c r="AA26" t="n">
        <v>538.3276389577749</v>
      </c>
      <c r="AB26" t="n">
        <v>736.563624961315</v>
      </c>
      <c r="AC26" t="n">
        <v>666.2670263685468</v>
      </c>
      <c r="AD26" t="n">
        <v>538327.6389577748</v>
      </c>
      <c r="AE26" t="n">
        <v>736563.624961315</v>
      </c>
      <c r="AF26" t="n">
        <v>6.762758077184614e-06</v>
      </c>
      <c r="AG26" t="n">
        <v>2.539583333333333</v>
      </c>
      <c r="AH26" t="n">
        <v>666267.0263685468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1.6429</v>
      </c>
      <c r="E27" t="n">
        <v>60.87</v>
      </c>
      <c r="F27" t="n">
        <v>57.96</v>
      </c>
      <c r="G27" t="n">
        <v>193.21</v>
      </c>
      <c r="H27" t="n">
        <v>2.35</v>
      </c>
      <c r="I27" t="n">
        <v>18</v>
      </c>
      <c r="J27" t="n">
        <v>196.17</v>
      </c>
      <c r="K27" t="n">
        <v>50.28</v>
      </c>
      <c r="L27" t="n">
        <v>26</v>
      </c>
      <c r="M27" t="n">
        <v>12</v>
      </c>
      <c r="N27" t="n">
        <v>39.89</v>
      </c>
      <c r="O27" t="n">
        <v>24428.62</v>
      </c>
      <c r="P27" t="n">
        <v>594.1</v>
      </c>
      <c r="Q27" t="n">
        <v>1213.93</v>
      </c>
      <c r="R27" t="n">
        <v>139.44</v>
      </c>
      <c r="S27" t="n">
        <v>90.51000000000001</v>
      </c>
      <c r="T27" t="n">
        <v>13334.29</v>
      </c>
      <c r="U27" t="n">
        <v>0.65</v>
      </c>
      <c r="V27" t="n">
        <v>0.77</v>
      </c>
      <c r="W27" t="n">
        <v>4.04</v>
      </c>
      <c r="X27" t="n">
        <v>0.77</v>
      </c>
      <c r="Y27" t="n">
        <v>0.5</v>
      </c>
      <c r="Z27" t="n">
        <v>10</v>
      </c>
      <c r="AA27" t="n">
        <v>536.6129497696379</v>
      </c>
      <c r="AB27" t="n">
        <v>734.217511567358</v>
      </c>
      <c r="AC27" t="n">
        <v>664.1448227441181</v>
      </c>
      <c r="AD27" t="n">
        <v>536612.9497696379</v>
      </c>
      <c r="AE27" t="n">
        <v>734217.5115673579</v>
      </c>
      <c r="AF27" t="n">
        <v>6.771413484279988e-06</v>
      </c>
      <c r="AG27" t="n">
        <v>2.53625</v>
      </c>
      <c r="AH27" t="n">
        <v>664144.822744118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1.6447</v>
      </c>
      <c r="E28" t="n">
        <v>60.8</v>
      </c>
      <c r="F28" t="n">
        <v>57.93</v>
      </c>
      <c r="G28" t="n">
        <v>204.46</v>
      </c>
      <c r="H28" t="n">
        <v>2.42</v>
      </c>
      <c r="I28" t="n">
        <v>17</v>
      </c>
      <c r="J28" t="n">
        <v>197.73</v>
      </c>
      <c r="K28" t="n">
        <v>50.28</v>
      </c>
      <c r="L28" t="n">
        <v>27</v>
      </c>
      <c r="M28" t="n">
        <v>8</v>
      </c>
      <c r="N28" t="n">
        <v>40.45</v>
      </c>
      <c r="O28" t="n">
        <v>24620.33</v>
      </c>
      <c r="P28" t="n">
        <v>587.42</v>
      </c>
      <c r="Q28" t="n">
        <v>1213.91</v>
      </c>
      <c r="R28" t="n">
        <v>138.29</v>
      </c>
      <c r="S28" t="n">
        <v>90.51000000000001</v>
      </c>
      <c r="T28" t="n">
        <v>12767.09</v>
      </c>
      <c r="U28" t="n">
        <v>0.65</v>
      </c>
      <c r="V28" t="n">
        <v>0.77</v>
      </c>
      <c r="W28" t="n">
        <v>4.04</v>
      </c>
      <c r="X28" t="n">
        <v>0.74</v>
      </c>
      <c r="Y28" t="n">
        <v>0.5</v>
      </c>
      <c r="Z28" t="n">
        <v>10</v>
      </c>
      <c r="AA28" t="n">
        <v>532.3881800853551</v>
      </c>
      <c r="AB28" t="n">
        <v>728.4369953016379</v>
      </c>
      <c r="AC28" t="n">
        <v>658.9159908377927</v>
      </c>
      <c r="AD28" t="n">
        <v>532388.1800853551</v>
      </c>
      <c r="AE28" t="n">
        <v>728436.9953016379</v>
      </c>
      <c r="AF28" t="n">
        <v>6.77883240464745e-06</v>
      </c>
      <c r="AG28" t="n">
        <v>2.533333333333333</v>
      </c>
      <c r="AH28" t="n">
        <v>658915.9908377927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1.6446</v>
      </c>
      <c r="E29" t="n">
        <v>60.81</v>
      </c>
      <c r="F29" t="n">
        <v>57.93</v>
      </c>
      <c r="G29" t="n">
        <v>204.47</v>
      </c>
      <c r="H29" t="n">
        <v>2.49</v>
      </c>
      <c r="I29" t="n">
        <v>17</v>
      </c>
      <c r="J29" t="n">
        <v>199.29</v>
      </c>
      <c r="K29" t="n">
        <v>50.28</v>
      </c>
      <c r="L29" t="n">
        <v>28</v>
      </c>
      <c r="M29" t="n">
        <v>5</v>
      </c>
      <c r="N29" t="n">
        <v>41.01</v>
      </c>
      <c r="O29" t="n">
        <v>24812.8</v>
      </c>
      <c r="P29" t="n">
        <v>590.14</v>
      </c>
      <c r="Q29" t="n">
        <v>1213.91</v>
      </c>
      <c r="R29" t="n">
        <v>138.04</v>
      </c>
      <c r="S29" t="n">
        <v>90.51000000000001</v>
      </c>
      <c r="T29" t="n">
        <v>12642.35</v>
      </c>
      <c r="U29" t="n">
        <v>0.66</v>
      </c>
      <c r="V29" t="n">
        <v>0.77</v>
      </c>
      <c r="W29" t="n">
        <v>4.05</v>
      </c>
      <c r="X29" t="n">
        <v>0.74</v>
      </c>
      <c r="Y29" t="n">
        <v>0.5</v>
      </c>
      <c r="Z29" t="n">
        <v>10</v>
      </c>
      <c r="AA29" t="n">
        <v>533.8630482773501</v>
      </c>
      <c r="AB29" t="n">
        <v>730.454975028518</v>
      </c>
      <c r="AC29" t="n">
        <v>660.741377411792</v>
      </c>
      <c r="AD29" t="n">
        <v>533863.0482773501</v>
      </c>
      <c r="AE29" t="n">
        <v>730454.975028518</v>
      </c>
      <c r="AF29" t="n">
        <v>6.778420242404813e-06</v>
      </c>
      <c r="AG29" t="n">
        <v>2.53375</v>
      </c>
      <c r="AH29" t="n">
        <v>660741.3774117919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1.6447</v>
      </c>
      <c r="E30" t="n">
        <v>60.8</v>
      </c>
      <c r="F30" t="n">
        <v>57.93</v>
      </c>
      <c r="G30" t="n">
        <v>204.45</v>
      </c>
      <c r="H30" t="n">
        <v>2.56</v>
      </c>
      <c r="I30" t="n">
        <v>17</v>
      </c>
      <c r="J30" t="n">
        <v>200.85</v>
      </c>
      <c r="K30" t="n">
        <v>50.28</v>
      </c>
      <c r="L30" t="n">
        <v>29</v>
      </c>
      <c r="M30" t="n">
        <v>3</v>
      </c>
      <c r="N30" t="n">
        <v>41.57</v>
      </c>
      <c r="O30" t="n">
        <v>25006.03</v>
      </c>
      <c r="P30" t="n">
        <v>591.45</v>
      </c>
      <c r="Q30" t="n">
        <v>1213.91</v>
      </c>
      <c r="R30" t="n">
        <v>137.92</v>
      </c>
      <c r="S30" t="n">
        <v>90.51000000000001</v>
      </c>
      <c r="T30" t="n">
        <v>12580.45</v>
      </c>
      <c r="U30" t="n">
        <v>0.66</v>
      </c>
      <c r="V30" t="n">
        <v>0.77</v>
      </c>
      <c r="W30" t="n">
        <v>4.05</v>
      </c>
      <c r="X30" t="n">
        <v>0.73</v>
      </c>
      <c r="Y30" t="n">
        <v>0.5</v>
      </c>
      <c r="Z30" t="n">
        <v>10</v>
      </c>
      <c r="AA30" t="n">
        <v>534.5216846053131</v>
      </c>
      <c r="AB30" t="n">
        <v>731.3561503094211</v>
      </c>
      <c r="AC30" t="n">
        <v>661.5565457886929</v>
      </c>
      <c r="AD30" t="n">
        <v>534521.6846053131</v>
      </c>
      <c r="AE30" t="n">
        <v>731356.1503094211</v>
      </c>
      <c r="AF30" t="n">
        <v>6.77883240464745e-06</v>
      </c>
      <c r="AG30" t="n">
        <v>2.533333333333333</v>
      </c>
      <c r="AH30" t="n">
        <v>661556.5457886929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1.6445</v>
      </c>
      <c r="E31" t="n">
        <v>60.81</v>
      </c>
      <c r="F31" t="n">
        <v>57.93</v>
      </c>
      <c r="G31" t="n">
        <v>204.48</v>
      </c>
      <c r="H31" t="n">
        <v>2.63</v>
      </c>
      <c r="I31" t="n">
        <v>17</v>
      </c>
      <c r="J31" t="n">
        <v>202.43</v>
      </c>
      <c r="K31" t="n">
        <v>50.28</v>
      </c>
      <c r="L31" t="n">
        <v>30</v>
      </c>
      <c r="M31" t="n">
        <v>3</v>
      </c>
      <c r="N31" t="n">
        <v>42.15</v>
      </c>
      <c r="O31" t="n">
        <v>25200.04</v>
      </c>
      <c r="P31" t="n">
        <v>594.24</v>
      </c>
      <c r="Q31" t="n">
        <v>1213.91</v>
      </c>
      <c r="R31" t="n">
        <v>138.13</v>
      </c>
      <c r="S31" t="n">
        <v>90.51000000000001</v>
      </c>
      <c r="T31" t="n">
        <v>12688.44</v>
      </c>
      <c r="U31" t="n">
        <v>0.66</v>
      </c>
      <c r="V31" t="n">
        <v>0.77</v>
      </c>
      <c r="W31" t="n">
        <v>4.05</v>
      </c>
      <c r="X31" t="n">
        <v>0.74</v>
      </c>
      <c r="Y31" t="n">
        <v>0.5</v>
      </c>
      <c r="Z31" t="n">
        <v>10</v>
      </c>
      <c r="AA31" t="n">
        <v>536.0647730612528</v>
      </c>
      <c r="AB31" t="n">
        <v>733.4674720110957</v>
      </c>
      <c r="AC31" t="n">
        <v>663.4663659104184</v>
      </c>
      <c r="AD31" t="n">
        <v>536064.7730612528</v>
      </c>
      <c r="AE31" t="n">
        <v>733467.4720110956</v>
      </c>
      <c r="AF31" t="n">
        <v>6.778008080162176e-06</v>
      </c>
      <c r="AG31" t="n">
        <v>2.53375</v>
      </c>
      <c r="AH31" t="n">
        <v>663466.3659104184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1.6444</v>
      </c>
      <c r="E32" t="n">
        <v>60.81</v>
      </c>
      <c r="F32" t="n">
        <v>57.94</v>
      </c>
      <c r="G32" t="n">
        <v>204.5</v>
      </c>
      <c r="H32" t="n">
        <v>2.7</v>
      </c>
      <c r="I32" t="n">
        <v>17</v>
      </c>
      <c r="J32" t="n">
        <v>204.01</v>
      </c>
      <c r="K32" t="n">
        <v>50.28</v>
      </c>
      <c r="L32" t="n">
        <v>31</v>
      </c>
      <c r="M32" t="n">
        <v>0</v>
      </c>
      <c r="N32" t="n">
        <v>42.73</v>
      </c>
      <c r="O32" t="n">
        <v>25394.96</v>
      </c>
      <c r="P32" t="n">
        <v>596.24</v>
      </c>
      <c r="Q32" t="n">
        <v>1213.92</v>
      </c>
      <c r="R32" t="n">
        <v>138.18</v>
      </c>
      <c r="S32" t="n">
        <v>90.51000000000001</v>
      </c>
      <c r="T32" t="n">
        <v>12711.37</v>
      </c>
      <c r="U32" t="n">
        <v>0.66</v>
      </c>
      <c r="V32" t="n">
        <v>0.77</v>
      </c>
      <c r="W32" t="n">
        <v>4.05</v>
      </c>
      <c r="X32" t="n">
        <v>0.75</v>
      </c>
      <c r="Y32" t="n">
        <v>0.5</v>
      </c>
      <c r="Z32" t="n">
        <v>10</v>
      </c>
      <c r="AA32" t="n">
        <v>537.1885927476188</v>
      </c>
      <c r="AB32" t="n">
        <v>735.0051316854072</v>
      </c>
      <c r="AC32" t="n">
        <v>664.8572735035325</v>
      </c>
      <c r="AD32" t="n">
        <v>537188.5927476188</v>
      </c>
      <c r="AE32" t="n">
        <v>735005.1316854071</v>
      </c>
      <c r="AF32" t="n">
        <v>6.777595917919539e-06</v>
      </c>
      <c r="AG32" t="n">
        <v>2.53375</v>
      </c>
      <c r="AH32" t="n">
        <v>664857.2735035325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1.1429</v>
      </c>
      <c r="E2" t="n">
        <v>87.48999999999999</v>
      </c>
      <c r="F2" t="n">
        <v>78.02</v>
      </c>
      <c r="G2" t="n">
        <v>10.64</v>
      </c>
      <c r="H2" t="n">
        <v>0.22</v>
      </c>
      <c r="I2" t="n">
        <v>440</v>
      </c>
      <c r="J2" t="n">
        <v>80.84</v>
      </c>
      <c r="K2" t="n">
        <v>35.1</v>
      </c>
      <c r="L2" t="n">
        <v>1</v>
      </c>
      <c r="M2" t="n">
        <v>438</v>
      </c>
      <c r="N2" t="n">
        <v>9.74</v>
      </c>
      <c r="O2" t="n">
        <v>10204.21</v>
      </c>
      <c r="P2" t="n">
        <v>603.76</v>
      </c>
      <c r="Q2" t="n">
        <v>1214.09</v>
      </c>
      <c r="R2" t="n">
        <v>819.67</v>
      </c>
      <c r="S2" t="n">
        <v>90.51000000000001</v>
      </c>
      <c r="T2" t="n">
        <v>351340.73</v>
      </c>
      <c r="U2" t="n">
        <v>0.11</v>
      </c>
      <c r="V2" t="n">
        <v>0.58</v>
      </c>
      <c r="W2" t="n">
        <v>4.73</v>
      </c>
      <c r="X2" t="n">
        <v>20.82</v>
      </c>
      <c r="Y2" t="n">
        <v>0.5</v>
      </c>
      <c r="Z2" t="n">
        <v>10</v>
      </c>
      <c r="AA2" t="n">
        <v>767.0713933365436</v>
      </c>
      <c r="AB2" t="n">
        <v>1049.54092116457</v>
      </c>
      <c r="AC2" t="n">
        <v>949.374208688557</v>
      </c>
      <c r="AD2" t="n">
        <v>767071.3933365436</v>
      </c>
      <c r="AE2" t="n">
        <v>1049540.92116457</v>
      </c>
      <c r="AF2" t="n">
        <v>6.574979511668822e-06</v>
      </c>
      <c r="AG2" t="n">
        <v>3.645416666666666</v>
      </c>
      <c r="AH2" t="n">
        <v>949374.208688557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1.4182</v>
      </c>
      <c r="E3" t="n">
        <v>70.51000000000001</v>
      </c>
      <c r="F3" t="n">
        <v>65.52</v>
      </c>
      <c r="G3" t="n">
        <v>21.84</v>
      </c>
      <c r="H3" t="n">
        <v>0.43</v>
      </c>
      <c r="I3" t="n">
        <v>180</v>
      </c>
      <c r="J3" t="n">
        <v>82.04000000000001</v>
      </c>
      <c r="K3" t="n">
        <v>35.1</v>
      </c>
      <c r="L3" t="n">
        <v>2</v>
      </c>
      <c r="M3" t="n">
        <v>178</v>
      </c>
      <c r="N3" t="n">
        <v>9.94</v>
      </c>
      <c r="O3" t="n">
        <v>10352.53</v>
      </c>
      <c r="P3" t="n">
        <v>495.09</v>
      </c>
      <c r="Q3" t="n">
        <v>1214</v>
      </c>
      <c r="R3" t="n">
        <v>395.04</v>
      </c>
      <c r="S3" t="n">
        <v>90.51000000000001</v>
      </c>
      <c r="T3" t="n">
        <v>140324.33</v>
      </c>
      <c r="U3" t="n">
        <v>0.23</v>
      </c>
      <c r="V3" t="n">
        <v>0.68</v>
      </c>
      <c r="W3" t="n">
        <v>4.31</v>
      </c>
      <c r="X3" t="n">
        <v>8.33</v>
      </c>
      <c r="Y3" t="n">
        <v>0.5</v>
      </c>
      <c r="Z3" t="n">
        <v>10</v>
      </c>
      <c r="AA3" t="n">
        <v>516.4955124691522</v>
      </c>
      <c r="AB3" t="n">
        <v>706.6919463341376</v>
      </c>
      <c r="AC3" t="n">
        <v>639.2462588243829</v>
      </c>
      <c r="AD3" t="n">
        <v>516495.5124691522</v>
      </c>
      <c r="AE3" t="n">
        <v>706691.9463341376</v>
      </c>
      <c r="AF3" t="n">
        <v>8.158750497373979e-06</v>
      </c>
      <c r="AG3" t="n">
        <v>2.937916666666667</v>
      </c>
      <c r="AH3" t="n">
        <v>639246.2588243829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1.5141</v>
      </c>
      <c r="E4" t="n">
        <v>66.04000000000001</v>
      </c>
      <c r="F4" t="n">
        <v>62.24</v>
      </c>
      <c r="G4" t="n">
        <v>33.64</v>
      </c>
      <c r="H4" t="n">
        <v>0.63</v>
      </c>
      <c r="I4" t="n">
        <v>111</v>
      </c>
      <c r="J4" t="n">
        <v>83.25</v>
      </c>
      <c r="K4" t="n">
        <v>35.1</v>
      </c>
      <c r="L4" t="n">
        <v>3</v>
      </c>
      <c r="M4" t="n">
        <v>109</v>
      </c>
      <c r="N4" t="n">
        <v>10.15</v>
      </c>
      <c r="O4" t="n">
        <v>10501.19</v>
      </c>
      <c r="P4" t="n">
        <v>458.8</v>
      </c>
      <c r="Q4" t="n">
        <v>1213.97</v>
      </c>
      <c r="R4" t="n">
        <v>284.75</v>
      </c>
      <c r="S4" t="n">
        <v>90.51000000000001</v>
      </c>
      <c r="T4" t="n">
        <v>85527.98</v>
      </c>
      <c r="U4" t="n">
        <v>0.32</v>
      </c>
      <c r="V4" t="n">
        <v>0.72</v>
      </c>
      <c r="W4" t="n">
        <v>4.18</v>
      </c>
      <c r="X4" t="n">
        <v>5.05</v>
      </c>
      <c r="Y4" t="n">
        <v>0.5</v>
      </c>
      <c r="Z4" t="n">
        <v>10</v>
      </c>
      <c r="AA4" t="n">
        <v>454.3829176500574</v>
      </c>
      <c r="AB4" t="n">
        <v>621.7067538883633</v>
      </c>
      <c r="AC4" t="n">
        <v>562.3719338681665</v>
      </c>
      <c r="AD4" t="n">
        <v>454382.9176500574</v>
      </c>
      <c r="AE4" t="n">
        <v>621706.7538883634</v>
      </c>
      <c r="AF4" t="n">
        <v>8.710452776811411e-06</v>
      </c>
      <c r="AG4" t="n">
        <v>2.751666666666667</v>
      </c>
      <c r="AH4" t="n">
        <v>562371.9338681665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1.56</v>
      </c>
      <c r="E5" t="n">
        <v>64.09999999999999</v>
      </c>
      <c r="F5" t="n">
        <v>60.83</v>
      </c>
      <c r="G5" t="n">
        <v>45.62</v>
      </c>
      <c r="H5" t="n">
        <v>0.83</v>
      </c>
      <c r="I5" t="n">
        <v>80</v>
      </c>
      <c r="J5" t="n">
        <v>84.45999999999999</v>
      </c>
      <c r="K5" t="n">
        <v>35.1</v>
      </c>
      <c r="L5" t="n">
        <v>4</v>
      </c>
      <c r="M5" t="n">
        <v>78</v>
      </c>
      <c r="N5" t="n">
        <v>10.36</v>
      </c>
      <c r="O5" t="n">
        <v>10650.22</v>
      </c>
      <c r="P5" t="n">
        <v>436.37</v>
      </c>
      <c r="Q5" t="n">
        <v>1213.96</v>
      </c>
      <c r="R5" t="n">
        <v>236.83</v>
      </c>
      <c r="S5" t="n">
        <v>90.51000000000001</v>
      </c>
      <c r="T5" t="n">
        <v>61720.94</v>
      </c>
      <c r="U5" t="n">
        <v>0.38</v>
      </c>
      <c r="V5" t="n">
        <v>0.74</v>
      </c>
      <c r="W5" t="n">
        <v>4.14</v>
      </c>
      <c r="X5" t="n">
        <v>3.64</v>
      </c>
      <c r="Y5" t="n">
        <v>0.5</v>
      </c>
      <c r="Z5" t="n">
        <v>10</v>
      </c>
      <c r="AA5" t="n">
        <v>424.9417788683211</v>
      </c>
      <c r="AB5" t="n">
        <v>581.4240889558171</v>
      </c>
      <c r="AC5" t="n">
        <v>525.9337899397071</v>
      </c>
      <c r="AD5" t="n">
        <v>424941.7788683211</v>
      </c>
      <c r="AE5" t="n">
        <v>581424.088955817</v>
      </c>
      <c r="AF5" t="n">
        <v>8.974510489284593e-06</v>
      </c>
      <c r="AG5" t="n">
        <v>2.670833333333333</v>
      </c>
      <c r="AH5" t="n">
        <v>525933.7899397071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1.5901</v>
      </c>
      <c r="E6" t="n">
        <v>62.89</v>
      </c>
      <c r="F6" t="n">
        <v>59.95</v>
      </c>
      <c r="G6" t="n">
        <v>58.96</v>
      </c>
      <c r="H6" t="n">
        <v>1.02</v>
      </c>
      <c r="I6" t="n">
        <v>61</v>
      </c>
      <c r="J6" t="n">
        <v>85.67</v>
      </c>
      <c r="K6" t="n">
        <v>35.1</v>
      </c>
      <c r="L6" t="n">
        <v>5</v>
      </c>
      <c r="M6" t="n">
        <v>59</v>
      </c>
      <c r="N6" t="n">
        <v>10.57</v>
      </c>
      <c r="O6" t="n">
        <v>10799.59</v>
      </c>
      <c r="P6" t="n">
        <v>416.57</v>
      </c>
      <c r="Q6" t="n">
        <v>1213.99</v>
      </c>
      <c r="R6" t="n">
        <v>207.07</v>
      </c>
      <c r="S6" t="n">
        <v>90.51000000000001</v>
      </c>
      <c r="T6" t="n">
        <v>46935.34</v>
      </c>
      <c r="U6" t="n">
        <v>0.44</v>
      </c>
      <c r="V6" t="n">
        <v>0.75</v>
      </c>
      <c r="W6" t="n">
        <v>4.1</v>
      </c>
      <c r="X6" t="n">
        <v>2.75</v>
      </c>
      <c r="Y6" t="n">
        <v>0.5</v>
      </c>
      <c r="Z6" t="n">
        <v>10</v>
      </c>
      <c r="AA6" t="n">
        <v>403.8823589855189</v>
      </c>
      <c r="AB6" t="n">
        <v>552.6096615961329</v>
      </c>
      <c r="AC6" t="n">
        <v>499.8693710859284</v>
      </c>
      <c r="AD6" t="n">
        <v>403882.3589855189</v>
      </c>
      <c r="AE6" t="n">
        <v>552609.6615961329</v>
      </c>
      <c r="AF6" t="n">
        <v>9.147672518597073e-06</v>
      </c>
      <c r="AG6" t="n">
        <v>2.620416666666667</v>
      </c>
      <c r="AH6" t="n">
        <v>499869.3710859284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1.6102</v>
      </c>
      <c r="E7" t="n">
        <v>62.1</v>
      </c>
      <c r="F7" t="n">
        <v>59.37</v>
      </c>
      <c r="G7" t="n">
        <v>72.69</v>
      </c>
      <c r="H7" t="n">
        <v>1.21</v>
      </c>
      <c r="I7" t="n">
        <v>49</v>
      </c>
      <c r="J7" t="n">
        <v>86.88</v>
      </c>
      <c r="K7" t="n">
        <v>35.1</v>
      </c>
      <c r="L7" t="n">
        <v>6</v>
      </c>
      <c r="M7" t="n">
        <v>47</v>
      </c>
      <c r="N7" t="n">
        <v>10.78</v>
      </c>
      <c r="O7" t="n">
        <v>10949.33</v>
      </c>
      <c r="P7" t="n">
        <v>397.96</v>
      </c>
      <c r="Q7" t="n">
        <v>1213.91</v>
      </c>
      <c r="R7" t="n">
        <v>187.04</v>
      </c>
      <c r="S7" t="n">
        <v>90.51000000000001</v>
      </c>
      <c r="T7" t="n">
        <v>36980.97</v>
      </c>
      <c r="U7" t="n">
        <v>0.48</v>
      </c>
      <c r="V7" t="n">
        <v>0.76</v>
      </c>
      <c r="W7" t="n">
        <v>4.09</v>
      </c>
      <c r="X7" t="n">
        <v>2.17</v>
      </c>
      <c r="Y7" t="n">
        <v>0.5</v>
      </c>
      <c r="Z7" t="n">
        <v>10</v>
      </c>
      <c r="AA7" t="n">
        <v>387.3603776261781</v>
      </c>
      <c r="AB7" t="n">
        <v>530.0035578019081</v>
      </c>
      <c r="AC7" t="n">
        <v>479.4207621099586</v>
      </c>
      <c r="AD7" t="n">
        <v>387360.3776261781</v>
      </c>
      <c r="AE7" t="n">
        <v>530003.5578019081</v>
      </c>
      <c r="AF7" t="n">
        <v>9.263305634516701e-06</v>
      </c>
      <c r="AG7" t="n">
        <v>2.5875</v>
      </c>
      <c r="AH7" t="n">
        <v>479420.7621099586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1.6226</v>
      </c>
      <c r="E8" t="n">
        <v>61.63</v>
      </c>
      <c r="F8" t="n">
        <v>59.03</v>
      </c>
      <c r="G8" t="n">
        <v>86.39</v>
      </c>
      <c r="H8" t="n">
        <v>1.39</v>
      </c>
      <c r="I8" t="n">
        <v>41</v>
      </c>
      <c r="J8" t="n">
        <v>88.09999999999999</v>
      </c>
      <c r="K8" t="n">
        <v>35.1</v>
      </c>
      <c r="L8" t="n">
        <v>7</v>
      </c>
      <c r="M8" t="n">
        <v>32</v>
      </c>
      <c r="N8" t="n">
        <v>11</v>
      </c>
      <c r="O8" t="n">
        <v>11099.43</v>
      </c>
      <c r="P8" t="n">
        <v>383.07</v>
      </c>
      <c r="Q8" t="n">
        <v>1213.92</v>
      </c>
      <c r="R8" t="n">
        <v>175.47</v>
      </c>
      <c r="S8" t="n">
        <v>90.51000000000001</v>
      </c>
      <c r="T8" t="n">
        <v>31234.69</v>
      </c>
      <c r="U8" t="n">
        <v>0.52</v>
      </c>
      <c r="V8" t="n">
        <v>0.76</v>
      </c>
      <c r="W8" t="n">
        <v>4.08</v>
      </c>
      <c r="X8" t="n">
        <v>1.84</v>
      </c>
      <c r="Y8" t="n">
        <v>0.5</v>
      </c>
      <c r="Z8" t="n">
        <v>10</v>
      </c>
      <c r="AA8" t="n">
        <v>375.5890504932508</v>
      </c>
      <c r="AB8" t="n">
        <v>513.8975087043355</v>
      </c>
      <c r="AC8" t="n">
        <v>464.8518517332762</v>
      </c>
      <c r="AD8" t="n">
        <v>375589.0504932508</v>
      </c>
      <c r="AE8" t="n">
        <v>513897.5087043354</v>
      </c>
      <c r="AF8" t="n">
        <v>9.334641487123834e-06</v>
      </c>
      <c r="AG8" t="n">
        <v>2.567916666666667</v>
      </c>
      <c r="AH8" t="n">
        <v>464851.8517332763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1.629</v>
      </c>
      <c r="E9" t="n">
        <v>61.39</v>
      </c>
      <c r="F9" t="n">
        <v>58.86</v>
      </c>
      <c r="G9" t="n">
        <v>95.45</v>
      </c>
      <c r="H9" t="n">
        <v>1.57</v>
      </c>
      <c r="I9" t="n">
        <v>37</v>
      </c>
      <c r="J9" t="n">
        <v>89.31999999999999</v>
      </c>
      <c r="K9" t="n">
        <v>35.1</v>
      </c>
      <c r="L9" t="n">
        <v>8</v>
      </c>
      <c r="M9" t="n">
        <v>11</v>
      </c>
      <c r="N9" t="n">
        <v>11.22</v>
      </c>
      <c r="O9" t="n">
        <v>11249.89</v>
      </c>
      <c r="P9" t="n">
        <v>374.05</v>
      </c>
      <c r="Q9" t="n">
        <v>1213.94</v>
      </c>
      <c r="R9" t="n">
        <v>168.81</v>
      </c>
      <c r="S9" t="n">
        <v>90.51000000000001</v>
      </c>
      <c r="T9" t="n">
        <v>27924.71</v>
      </c>
      <c r="U9" t="n">
        <v>0.54</v>
      </c>
      <c r="V9" t="n">
        <v>0.76</v>
      </c>
      <c r="W9" t="n">
        <v>4.1</v>
      </c>
      <c r="X9" t="n">
        <v>1.67</v>
      </c>
      <c r="Y9" t="n">
        <v>0.5</v>
      </c>
      <c r="Z9" t="n">
        <v>10</v>
      </c>
      <c r="AA9" t="n">
        <v>368.8834750113737</v>
      </c>
      <c r="AB9" t="n">
        <v>504.7226445009193</v>
      </c>
      <c r="AC9" t="n">
        <v>456.5526236924314</v>
      </c>
      <c r="AD9" t="n">
        <v>368883.4750113736</v>
      </c>
      <c r="AE9" t="n">
        <v>504722.6445009193</v>
      </c>
      <c r="AF9" t="n">
        <v>9.371459991695258e-06</v>
      </c>
      <c r="AG9" t="n">
        <v>2.557916666666667</v>
      </c>
      <c r="AH9" t="n">
        <v>456552.6236924314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1.6297</v>
      </c>
      <c r="E10" t="n">
        <v>61.36</v>
      </c>
      <c r="F10" t="n">
        <v>58.85</v>
      </c>
      <c r="G10" t="n">
        <v>98.08</v>
      </c>
      <c r="H10" t="n">
        <v>1.75</v>
      </c>
      <c r="I10" t="n">
        <v>36</v>
      </c>
      <c r="J10" t="n">
        <v>90.54000000000001</v>
      </c>
      <c r="K10" t="n">
        <v>35.1</v>
      </c>
      <c r="L10" t="n">
        <v>9</v>
      </c>
      <c r="M10" t="n">
        <v>1</v>
      </c>
      <c r="N10" t="n">
        <v>11.44</v>
      </c>
      <c r="O10" t="n">
        <v>11400.71</v>
      </c>
      <c r="P10" t="n">
        <v>377.36</v>
      </c>
      <c r="Q10" t="n">
        <v>1213.93</v>
      </c>
      <c r="R10" t="n">
        <v>167.97</v>
      </c>
      <c r="S10" t="n">
        <v>90.51000000000001</v>
      </c>
      <c r="T10" t="n">
        <v>27510.24</v>
      </c>
      <c r="U10" t="n">
        <v>0.54</v>
      </c>
      <c r="V10" t="n">
        <v>0.76</v>
      </c>
      <c r="W10" t="n">
        <v>4.11</v>
      </c>
      <c r="X10" t="n">
        <v>1.66</v>
      </c>
      <c r="Y10" t="n">
        <v>0.5</v>
      </c>
      <c r="Z10" t="n">
        <v>10</v>
      </c>
      <c r="AA10" t="n">
        <v>370.4683050254793</v>
      </c>
      <c r="AB10" t="n">
        <v>506.8910788439845</v>
      </c>
      <c r="AC10" t="n">
        <v>458.5141057052112</v>
      </c>
      <c r="AD10" t="n">
        <v>370468.3050254793</v>
      </c>
      <c r="AE10" t="n">
        <v>506891.0788439845</v>
      </c>
      <c r="AF10" t="n">
        <v>9.375487015632757e-06</v>
      </c>
      <c r="AG10" t="n">
        <v>2.556666666666667</v>
      </c>
      <c r="AH10" t="n">
        <v>458514.1057052112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1.6296</v>
      </c>
      <c r="E11" t="n">
        <v>61.36</v>
      </c>
      <c r="F11" t="n">
        <v>58.85</v>
      </c>
      <c r="G11" t="n">
        <v>98.09</v>
      </c>
      <c r="H11" t="n">
        <v>1.91</v>
      </c>
      <c r="I11" t="n">
        <v>36</v>
      </c>
      <c r="J11" t="n">
        <v>91.77</v>
      </c>
      <c r="K11" t="n">
        <v>35.1</v>
      </c>
      <c r="L11" t="n">
        <v>10</v>
      </c>
      <c r="M11" t="n">
        <v>0</v>
      </c>
      <c r="N11" t="n">
        <v>11.67</v>
      </c>
      <c r="O11" t="n">
        <v>11551.91</v>
      </c>
      <c r="P11" t="n">
        <v>382.11</v>
      </c>
      <c r="Q11" t="n">
        <v>1213.97</v>
      </c>
      <c r="R11" t="n">
        <v>167.95</v>
      </c>
      <c r="S11" t="n">
        <v>90.51000000000001</v>
      </c>
      <c r="T11" t="n">
        <v>27502.25</v>
      </c>
      <c r="U11" t="n">
        <v>0.54</v>
      </c>
      <c r="V11" t="n">
        <v>0.76</v>
      </c>
      <c r="W11" t="n">
        <v>4.11</v>
      </c>
      <c r="X11" t="n">
        <v>1.66</v>
      </c>
      <c r="Y11" t="n">
        <v>0.5</v>
      </c>
      <c r="Z11" t="n">
        <v>10</v>
      </c>
      <c r="AA11" t="n">
        <v>373.0274740135519</v>
      </c>
      <c r="AB11" t="n">
        <v>510.3926467560328</v>
      </c>
      <c r="AC11" t="n">
        <v>461.681488890215</v>
      </c>
      <c r="AD11" t="n">
        <v>373027.4740135518</v>
      </c>
      <c r="AE11" t="n">
        <v>510392.6467560328</v>
      </c>
      <c r="AF11" t="n">
        <v>9.374911726498828e-06</v>
      </c>
      <c r="AG11" t="n">
        <v>2.556666666666667</v>
      </c>
      <c r="AH11" t="n">
        <v>461681.4888902149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0.9938</v>
      </c>
      <c r="E2" t="n">
        <v>100.62</v>
      </c>
      <c r="F2" t="n">
        <v>85.5</v>
      </c>
      <c r="G2" t="n">
        <v>8.710000000000001</v>
      </c>
      <c r="H2" t="n">
        <v>0.16</v>
      </c>
      <c r="I2" t="n">
        <v>589</v>
      </c>
      <c r="J2" t="n">
        <v>107.41</v>
      </c>
      <c r="K2" t="n">
        <v>41.65</v>
      </c>
      <c r="L2" t="n">
        <v>1</v>
      </c>
      <c r="M2" t="n">
        <v>587</v>
      </c>
      <c r="N2" t="n">
        <v>14.77</v>
      </c>
      <c r="O2" t="n">
        <v>13481.73</v>
      </c>
      <c r="P2" t="n">
        <v>806.49</v>
      </c>
      <c r="Q2" t="n">
        <v>1214.04</v>
      </c>
      <c r="R2" t="n">
        <v>1074.06</v>
      </c>
      <c r="S2" t="n">
        <v>90.52</v>
      </c>
      <c r="T2" t="n">
        <v>477792.07</v>
      </c>
      <c r="U2" t="n">
        <v>0.08</v>
      </c>
      <c r="V2" t="n">
        <v>0.52</v>
      </c>
      <c r="W2" t="n">
        <v>4.97</v>
      </c>
      <c r="X2" t="n">
        <v>28.3</v>
      </c>
      <c r="Y2" t="n">
        <v>0.5</v>
      </c>
      <c r="Z2" t="n">
        <v>10</v>
      </c>
      <c r="AA2" t="n">
        <v>1143.096895987111</v>
      </c>
      <c r="AB2" t="n">
        <v>1564.035602965454</v>
      </c>
      <c r="AC2" t="n">
        <v>1414.766240156186</v>
      </c>
      <c r="AD2" t="n">
        <v>1143096.895987111</v>
      </c>
      <c r="AE2" t="n">
        <v>1564035.602965454</v>
      </c>
      <c r="AF2" t="n">
        <v>4.951111058694044e-06</v>
      </c>
      <c r="AG2" t="n">
        <v>4.1925</v>
      </c>
      <c r="AH2" t="n">
        <v>1414766.240156186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1.3351</v>
      </c>
      <c r="E3" t="n">
        <v>74.90000000000001</v>
      </c>
      <c r="F3" t="n">
        <v>67.78</v>
      </c>
      <c r="G3" t="n">
        <v>17.76</v>
      </c>
      <c r="H3" t="n">
        <v>0.32</v>
      </c>
      <c r="I3" t="n">
        <v>229</v>
      </c>
      <c r="J3" t="n">
        <v>108.68</v>
      </c>
      <c r="K3" t="n">
        <v>41.65</v>
      </c>
      <c r="L3" t="n">
        <v>2</v>
      </c>
      <c r="M3" t="n">
        <v>227</v>
      </c>
      <c r="N3" t="n">
        <v>15.03</v>
      </c>
      <c r="O3" t="n">
        <v>13638.32</v>
      </c>
      <c r="P3" t="n">
        <v>630.59</v>
      </c>
      <c r="Q3" t="n">
        <v>1214.01</v>
      </c>
      <c r="R3" t="n">
        <v>471.39</v>
      </c>
      <c r="S3" t="n">
        <v>90.51000000000001</v>
      </c>
      <c r="T3" t="n">
        <v>178255.68</v>
      </c>
      <c r="U3" t="n">
        <v>0.19</v>
      </c>
      <c r="V3" t="n">
        <v>0.66</v>
      </c>
      <c r="W3" t="n">
        <v>4.39</v>
      </c>
      <c r="X3" t="n">
        <v>10.58</v>
      </c>
      <c r="Y3" t="n">
        <v>0.5</v>
      </c>
      <c r="Z3" t="n">
        <v>10</v>
      </c>
      <c r="AA3" t="n">
        <v>675.4204642124417</v>
      </c>
      <c r="AB3" t="n">
        <v>924.1400765833463</v>
      </c>
      <c r="AC3" t="n">
        <v>835.9414447129747</v>
      </c>
      <c r="AD3" t="n">
        <v>675420.4642124417</v>
      </c>
      <c r="AE3" t="n">
        <v>924140.0765833462</v>
      </c>
      <c r="AF3" t="n">
        <v>6.651467472793739e-06</v>
      </c>
      <c r="AG3" t="n">
        <v>3.120833333333334</v>
      </c>
      <c r="AH3" t="n">
        <v>835941.4447129747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1.4535</v>
      </c>
      <c r="E4" t="n">
        <v>68.8</v>
      </c>
      <c r="F4" t="n">
        <v>63.63</v>
      </c>
      <c r="G4" t="n">
        <v>27.08</v>
      </c>
      <c r="H4" t="n">
        <v>0.48</v>
      </c>
      <c r="I4" t="n">
        <v>141</v>
      </c>
      <c r="J4" t="n">
        <v>109.96</v>
      </c>
      <c r="K4" t="n">
        <v>41.65</v>
      </c>
      <c r="L4" t="n">
        <v>3</v>
      </c>
      <c r="M4" t="n">
        <v>139</v>
      </c>
      <c r="N4" t="n">
        <v>15.31</v>
      </c>
      <c r="O4" t="n">
        <v>13795.21</v>
      </c>
      <c r="P4" t="n">
        <v>583.17</v>
      </c>
      <c r="Q4" t="n">
        <v>1213.95</v>
      </c>
      <c r="R4" t="n">
        <v>331.23</v>
      </c>
      <c r="S4" t="n">
        <v>90.51000000000001</v>
      </c>
      <c r="T4" t="n">
        <v>108615.12</v>
      </c>
      <c r="U4" t="n">
        <v>0.27</v>
      </c>
      <c r="V4" t="n">
        <v>0.71</v>
      </c>
      <c r="W4" t="n">
        <v>4.24</v>
      </c>
      <c r="X4" t="n">
        <v>6.43</v>
      </c>
      <c r="Y4" t="n">
        <v>0.5</v>
      </c>
      <c r="Z4" t="n">
        <v>10</v>
      </c>
      <c r="AA4" t="n">
        <v>578.9010757350709</v>
      </c>
      <c r="AB4" t="n">
        <v>792.0779911337119</v>
      </c>
      <c r="AC4" t="n">
        <v>716.4831793483523</v>
      </c>
      <c r="AD4" t="n">
        <v>578901.0757350709</v>
      </c>
      <c r="AE4" t="n">
        <v>792077.9911337119</v>
      </c>
      <c r="AF4" t="n">
        <v>7.241336208303274e-06</v>
      </c>
      <c r="AG4" t="n">
        <v>2.866666666666667</v>
      </c>
      <c r="AH4" t="n">
        <v>716483.1793483524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1.5113</v>
      </c>
      <c r="E5" t="n">
        <v>66.17</v>
      </c>
      <c r="F5" t="n">
        <v>61.87</v>
      </c>
      <c r="G5" t="n">
        <v>36.39</v>
      </c>
      <c r="H5" t="n">
        <v>0.63</v>
      </c>
      <c r="I5" t="n">
        <v>102</v>
      </c>
      <c r="J5" t="n">
        <v>111.23</v>
      </c>
      <c r="K5" t="n">
        <v>41.65</v>
      </c>
      <c r="L5" t="n">
        <v>4</v>
      </c>
      <c r="M5" t="n">
        <v>100</v>
      </c>
      <c r="N5" t="n">
        <v>15.58</v>
      </c>
      <c r="O5" t="n">
        <v>13952.52</v>
      </c>
      <c r="P5" t="n">
        <v>558.91</v>
      </c>
      <c r="Q5" t="n">
        <v>1213.96</v>
      </c>
      <c r="R5" t="n">
        <v>271.67</v>
      </c>
      <c r="S5" t="n">
        <v>90.51000000000001</v>
      </c>
      <c r="T5" t="n">
        <v>79032.5</v>
      </c>
      <c r="U5" t="n">
        <v>0.33</v>
      </c>
      <c r="V5" t="n">
        <v>0.73</v>
      </c>
      <c r="W5" t="n">
        <v>4.17</v>
      </c>
      <c r="X5" t="n">
        <v>4.67</v>
      </c>
      <c r="Y5" t="n">
        <v>0.5</v>
      </c>
      <c r="Z5" t="n">
        <v>10</v>
      </c>
      <c r="AA5" t="n">
        <v>537.4888976570161</v>
      </c>
      <c r="AB5" t="n">
        <v>735.416022110962</v>
      </c>
      <c r="AC5" t="n">
        <v>665.2289491235607</v>
      </c>
      <c r="AD5" t="n">
        <v>537488.8976570161</v>
      </c>
      <c r="AE5" t="n">
        <v>735416.022110962</v>
      </c>
      <c r="AF5" t="n">
        <v>7.529295776820597e-06</v>
      </c>
      <c r="AG5" t="n">
        <v>2.757083333333334</v>
      </c>
      <c r="AH5" t="n">
        <v>665228.9491235607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1.5488</v>
      </c>
      <c r="E6" t="n">
        <v>64.56</v>
      </c>
      <c r="F6" t="n">
        <v>60.77</v>
      </c>
      <c r="G6" t="n">
        <v>46.16</v>
      </c>
      <c r="H6" t="n">
        <v>0.78</v>
      </c>
      <c r="I6" t="n">
        <v>79</v>
      </c>
      <c r="J6" t="n">
        <v>112.51</v>
      </c>
      <c r="K6" t="n">
        <v>41.65</v>
      </c>
      <c r="L6" t="n">
        <v>5</v>
      </c>
      <c r="M6" t="n">
        <v>77</v>
      </c>
      <c r="N6" t="n">
        <v>15.86</v>
      </c>
      <c r="O6" t="n">
        <v>14110.24</v>
      </c>
      <c r="P6" t="n">
        <v>541.0599999999999</v>
      </c>
      <c r="Q6" t="n">
        <v>1213.97</v>
      </c>
      <c r="R6" t="n">
        <v>234.52</v>
      </c>
      <c r="S6" t="n">
        <v>90.51000000000001</v>
      </c>
      <c r="T6" t="n">
        <v>60573.45</v>
      </c>
      <c r="U6" t="n">
        <v>0.39</v>
      </c>
      <c r="V6" t="n">
        <v>0.74</v>
      </c>
      <c r="W6" t="n">
        <v>4.14</v>
      </c>
      <c r="X6" t="n">
        <v>3.58</v>
      </c>
      <c r="Y6" t="n">
        <v>0.5</v>
      </c>
      <c r="Z6" t="n">
        <v>10</v>
      </c>
      <c r="AA6" t="n">
        <v>511.2087670215685</v>
      </c>
      <c r="AB6" t="n">
        <v>699.4583879780051</v>
      </c>
      <c r="AC6" t="n">
        <v>632.7030611253969</v>
      </c>
      <c r="AD6" t="n">
        <v>511208.7670215685</v>
      </c>
      <c r="AE6" t="n">
        <v>699458.3879780051</v>
      </c>
      <c r="AF6" t="n">
        <v>7.716120756394984e-06</v>
      </c>
      <c r="AG6" t="n">
        <v>2.69</v>
      </c>
      <c r="AH6" t="n">
        <v>632703.0611253969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1.5747</v>
      </c>
      <c r="E7" t="n">
        <v>63.51</v>
      </c>
      <c r="F7" t="n">
        <v>60.05</v>
      </c>
      <c r="G7" t="n">
        <v>56.29</v>
      </c>
      <c r="H7" t="n">
        <v>0.93</v>
      </c>
      <c r="I7" t="n">
        <v>64</v>
      </c>
      <c r="J7" t="n">
        <v>113.79</v>
      </c>
      <c r="K7" t="n">
        <v>41.65</v>
      </c>
      <c r="L7" t="n">
        <v>6</v>
      </c>
      <c r="M7" t="n">
        <v>62</v>
      </c>
      <c r="N7" t="n">
        <v>16.14</v>
      </c>
      <c r="O7" t="n">
        <v>14268.39</v>
      </c>
      <c r="P7" t="n">
        <v>526.37</v>
      </c>
      <c r="Q7" t="n">
        <v>1213.92</v>
      </c>
      <c r="R7" t="n">
        <v>209.89</v>
      </c>
      <c r="S7" t="n">
        <v>90.51000000000001</v>
      </c>
      <c r="T7" t="n">
        <v>48331.41</v>
      </c>
      <c r="U7" t="n">
        <v>0.43</v>
      </c>
      <c r="V7" t="n">
        <v>0.75</v>
      </c>
      <c r="W7" t="n">
        <v>4.11</v>
      </c>
      <c r="X7" t="n">
        <v>2.85</v>
      </c>
      <c r="Y7" t="n">
        <v>0.5</v>
      </c>
      <c r="Z7" t="n">
        <v>10</v>
      </c>
      <c r="AA7" t="n">
        <v>492.6056012208573</v>
      </c>
      <c r="AB7" t="n">
        <v>674.0047158157203</v>
      </c>
      <c r="AC7" t="n">
        <v>609.6786517098271</v>
      </c>
      <c r="AD7" t="n">
        <v>492605.6012208573</v>
      </c>
      <c r="AE7" t="n">
        <v>674004.7158157203</v>
      </c>
      <c r="AF7" t="n">
        <v>7.845154542287694e-06</v>
      </c>
      <c r="AG7" t="n">
        <v>2.64625</v>
      </c>
      <c r="AH7" t="n">
        <v>609678.6517098271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1.5905</v>
      </c>
      <c r="E8" t="n">
        <v>62.87</v>
      </c>
      <c r="F8" t="n">
        <v>59.64</v>
      </c>
      <c r="G8" t="n">
        <v>66.26000000000001</v>
      </c>
      <c r="H8" t="n">
        <v>1.07</v>
      </c>
      <c r="I8" t="n">
        <v>54</v>
      </c>
      <c r="J8" t="n">
        <v>115.08</v>
      </c>
      <c r="K8" t="n">
        <v>41.65</v>
      </c>
      <c r="L8" t="n">
        <v>7</v>
      </c>
      <c r="M8" t="n">
        <v>52</v>
      </c>
      <c r="N8" t="n">
        <v>16.43</v>
      </c>
      <c r="O8" t="n">
        <v>14426.96</v>
      </c>
      <c r="P8" t="n">
        <v>512.8</v>
      </c>
      <c r="Q8" t="n">
        <v>1213.92</v>
      </c>
      <c r="R8" t="n">
        <v>195.95</v>
      </c>
      <c r="S8" t="n">
        <v>90.51000000000001</v>
      </c>
      <c r="T8" t="n">
        <v>41411.02</v>
      </c>
      <c r="U8" t="n">
        <v>0.46</v>
      </c>
      <c r="V8" t="n">
        <v>0.75</v>
      </c>
      <c r="W8" t="n">
        <v>4.1</v>
      </c>
      <c r="X8" t="n">
        <v>2.44</v>
      </c>
      <c r="Y8" t="n">
        <v>0.5</v>
      </c>
      <c r="Z8" t="n">
        <v>10</v>
      </c>
      <c r="AA8" t="n">
        <v>479.1096690544388</v>
      </c>
      <c r="AB8" t="n">
        <v>655.5389860271205</v>
      </c>
      <c r="AC8" t="n">
        <v>592.9752652554367</v>
      </c>
      <c r="AD8" t="n">
        <v>479109.6690544388</v>
      </c>
      <c r="AE8" t="n">
        <v>655538.9860271205</v>
      </c>
      <c r="AF8" t="n">
        <v>7.923870133681704e-06</v>
      </c>
      <c r="AG8" t="n">
        <v>2.619583333333333</v>
      </c>
      <c r="AH8" t="n">
        <v>592975.2652554368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1.6047</v>
      </c>
      <c r="E9" t="n">
        <v>62.32</v>
      </c>
      <c r="F9" t="n">
        <v>59.26</v>
      </c>
      <c r="G9" t="n">
        <v>77.29000000000001</v>
      </c>
      <c r="H9" t="n">
        <v>1.21</v>
      </c>
      <c r="I9" t="n">
        <v>46</v>
      </c>
      <c r="J9" t="n">
        <v>116.37</v>
      </c>
      <c r="K9" t="n">
        <v>41.65</v>
      </c>
      <c r="L9" t="n">
        <v>8</v>
      </c>
      <c r="M9" t="n">
        <v>44</v>
      </c>
      <c r="N9" t="n">
        <v>16.72</v>
      </c>
      <c r="O9" t="n">
        <v>14585.96</v>
      </c>
      <c r="P9" t="n">
        <v>501.71</v>
      </c>
      <c r="Q9" t="n">
        <v>1213.92</v>
      </c>
      <c r="R9" t="n">
        <v>183.59</v>
      </c>
      <c r="S9" t="n">
        <v>90.51000000000001</v>
      </c>
      <c r="T9" t="n">
        <v>35273.18</v>
      </c>
      <c r="U9" t="n">
        <v>0.49</v>
      </c>
      <c r="V9" t="n">
        <v>0.76</v>
      </c>
      <c r="W9" t="n">
        <v>4.08</v>
      </c>
      <c r="X9" t="n">
        <v>2.07</v>
      </c>
      <c r="Y9" t="n">
        <v>0.5</v>
      </c>
      <c r="Z9" t="n">
        <v>10</v>
      </c>
      <c r="AA9" t="n">
        <v>467.7798456439796</v>
      </c>
      <c r="AB9" t="n">
        <v>640.0370218003981</v>
      </c>
      <c r="AC9" t="n">
        <v>578.9527867373691</v>
      </c>
      <c r="AD9" t="n">
        <v>467779.8456439796</v>
      </c>
      <c r="AE9" t="n">
        <v>640037.021800398</v>
      </c>
      <c r="AF9" t="n">
        <v>7.994614525947205e-06</v>
      </c>
      <c r="AG9" t="n">
        <v>2.596666666666667</v>
      </c>
      <c r="AH9" t="n">
        <v>578952.7867373691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1.6156</v>
      </c>
      <c r="E10" t="n">
        <v>61.9</v>
      </c>
      <c r="F10" t="n">
        <v>58.97</v>
      </c>
      <c r="G10" t="n">
        <v>88.45999999999999</v>
      </c>
      <c r="H10" t="n">
        <v>1.35</v>
      </c>
      <c r="I10" t="n">
        <v>40</v>
      </c>
      <c r="J10" t="n">
        <v>117.66</v>
      </c>
      <c r="K10" t="n">
        <v>41.65</v>
      </c>
      <c r="L10" t="n">
        <v>9</v>
      </c>
      <c r="M10" t="n">
        <v>38</v>
      </c>
      <c r="N10" t="n">
        <v>17.01</v>
      </c>
      <c r="O10" t="n">
        <v>14745.39</v>
      </c>
      <c r="P10" t="n">
        <v>489.03</v>
      </c>
      <c r="Q10" t="n">
        <v>1213.93</v>
      </c>
      <c r="R10" t="n">
        <v>173.69</v>
      </c>
      <c r="S10" t="n">
        <v>90.51000000000001</v>
      </c>
      <c r="T10" t="n">
        <v>30349.98</v>
      </c>
      <c r="U10" t="n">
        <v>0.52</v>
      </c>
      <c r="V10" t="n">
        <v>0.76</v>
      </c>
      <c r="W10" t="n">
        <v>4.07</v>
      </c>
      <c r="X10" t="n">
        <v>1.78</v>
      </c>
      <c r="Y10" t="n">
        <v>0.5</v>
      </c>
      <c r="Z10" t="n">
        <v>10</v>
      </c>
      <c r="AA10" t="n">
        <v>456.9753165629292</v>
      </c>
      <c r="AB10" t="n">
        <v>625.253788449523</v>
      </c>
      <c r="AC10" t="n">
        <v>565.5804444291034</v>
      </c>
      <c r="AD10" t="n">
        <v>456975.3165629292</v>
      </c>
      <c r="AE10" t="n">
        <v>625253.7884495229</v>
      </c>
      <c r="AF10" t="n">
        <v>8.04891832001016e-06</v>
      </c>
      <c r="AG10" t="n">
        <v>2.579166666666667</v>
      </c>
      <c r="AH10" t="n">
        <v>565580.4444291034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1.6224</v>
      </c>
      <c r="E11" t="n">
        <v>61.64</v>
      </c>
      <c r="F11" t="n">
        <v>58.8</v>
      </c>
      <c r="G11" t="n">
        <v>98</v>
      </c>
      <c r="H11" t="n">
        <v>1.48</v>
      </c>
      <c r="I11" t="n">
        <v>36</v>
      </c>
      <c r="J11" t="n">
        <v>118.96</v>
      </c>
      <c r="K11" t="n">
        <v>41.65</v>
      </c>
      <c r="L11" t="n">
        <v>10</v>
      </c>
      <c r="M11" t="n">
        <v>34</v>
      </c>
      <c r="N11" t="n">
        <v>17.31</v>
      </c>
      <c r="O11" t="n">
        <v>14905.25</v>
      </c>
      <c r="P11" t="n">
        <v>480.74</v>
      </c>
      <c r="Q11" t="n">
        <v>1213.92</v>
      </c>
      <c r="R11" t="n">
        <v>167.87</v>
      </c>
      <c r="S11" t="n">
        <v>90.51000000000001</v>
      </c>
      <c r="T11" t="n">
        <v>27463.26</v>
      </c>
      <c r="U11" t="n">
        <v>0.54</v>
      </c>
      <c r="V11" t="n">
        <v>0.76</v>
      </c>
      <c r="W11" t="n">
        <v>4.07</v>
      </c>
      <c r="X11" t="n">
        <v>1.61</v>
      </c>
      <c r="Y11" t="n">
        <v>0.5</v>
      </c>
      <c r="Z11" t="n">
        <v>10</v>
      </c>
      <c r="AA11" t="n">
        <v>450.1353169628956</v>
      </c>
      <c r="AB11" t="n">
        <v>615.8949992372716</v>
      </c>
      <c r="AC11" t="n">
        <v>557.1148449241263</v>
      </c>
      <c r="AD11" t="n">
        <v>450135.3169628956</v>
      </c>
      <c r="AE11" t="n">
        <v>615894.9992372716</v>
      </c>
      <c r="AF11" t="n">
        <v>8.082795916306317e-06</v>
      </c>
      <c r="AG11" t="n">
        <v>2.568333333333333</v>
      </c>
      <c r="AH11" t="n">
        <v>557114.8449241263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1.6302</v>
      </c>
      <c r="E12" t="n">
        <v>61.34</v>
      </c>
      <c r="F12" t="n">
        <v>58.6</v>
      </c>
      <c r="G12" t="n">
        <v>109.87</v>
      </c>
      <c r="H12" t="n">
        <v>1.61</v>
      </c>
      <c r="I12" t="n">
        <v>32</v>
      </c>
      <c r="J12" t="n">
        <v>120.26</v>
      </c>
      <c r="K12" t="n">
        <v>41.65</v>
      </c>
      <c r="L12" t="n">
        <v>11</v>
      </c>
      <c r="M12" t="n">
        <v>30</v>
      </c>
      <c r="N12" t="n">
        <v>17.61</v>
      </c>
      <c r="O12" t="n">
        <v>15065.56</v>
      </c>
      <c r="P12" t="n">
        <v>467.68</v>
      </c>
      <c r="Q12" t="n">
        <v>1213.91</v>
      </c>
      <c r="R12" t="n">
        <v>161.25</v>
      </c>
      <c r="S12" t="n">
        <v>90.51000000000001</v>
      </c>
      <c r="T12" t="n">
        <v>24172.78</v>
      </c>
      <c r="U12" t="n">
        <v>0.5600000000000001</v>
      </c>
      <c r="V12" t="n">
        <v>0.77</v>
      </c>
      <c r="W12" t="n">
        <v>4.05</v>
      </c>
      <c r="X12" t="n">
        <v>1.4</v>
      </c>
      <c r="Y12" t="n">
        <v>0.5</v>
      </c>
      <c r="Z12" t="n">
        <v>10</v>
      </c>
      <c r="AA12" t="n">
        <v>440.4472956934553</v>
      </c>
      <c r="AB12" t="n">
        <v>602.6394211310898</v>
      </c>
      <c r="AC12" t="n">
        <v>545.1243605880776</v>
      </c>
      <c r="AD12" t="n">
        <v>440447.2956934553</v>
      </c>
      <c r="AE12" t="n">
        <v>602639.4211310898</v>
      </c>
      <c r="AF12" t="n">
        <v>8.121655512057789e-06</v>
      </c>
      <c r="AG12" t="n">
        <v>2.555833333333334</v>
      </c>
      <c r="AH12" t="n">
        <v>545124.3605880776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1.6346</v>
      </c>
      <c r="E13" t="n">
        <v>61.18</v>
      </c>
      <c r="F13" t="n">
        <v>58.5</v>
      </c>
      <c r="G13" t="n">
        <v>121.03</v>
      </c>
      <c r="H13" t="n">
        <v>1.74</v>
      </c>
      <c r="I13" t="n">
        <v>29</v>
      </c>
      <c r="J13" t="n">
        <v>121.56</v>
      </c>
      <c r="K13" t="n">
        <v>41.65</v>
      </c>
      <c r="L13" t="n">
        <v>12</v>
      </c>
      <c r="M13" t="n">
        <v>23</v>
      </c>
      <c r="N13" t="n">
        <v>17.91</v>
      </c>
      <c r="O13" t="n">
        <v>15226.31</v>
      </c>
      <c r="P13" t="n">
        <v>459.33</v>
      </c>
      <c r="Q13" t="n">
        <v>1213.92</v>
      </c>
      <c r="R13" t="n">
        <v>157.4</v>
      </c>
      <c r="S13" t="n">
        <v>90.51000000000001</v>
      </c>
      <c r="T13" t="n">
        <v>22263.88</v>
      </c>
      <c r="U13" t="n">
        <v>0.58</v>
      </c>
      <c r="V13" t="n">
        <v>0.77</v>
      </c>
      <c r="W13" t="n">
        <v>4.06</v>
      </c>
      <c r="X13" t="n">
        <v>1.3</v>
      </c>
      <c r="Y13" t="n">
        <v>0.5</v>
      </c>
      <c r="Z13" t="n">
        <v>10</v>
      </c>
      <c r="AA13" t="n">
        <v>434.5386805375593</v>
      </c>
      <c r="AB13" t="n">
        <v>594.5549932050893</v>
      </c>
      <c r="AC13" t="n">
        <v>537.8114991167687</v>
      </c>
      <c r="AD13" t="n">
        <v>434538.6805375593</v>
      </c>
      <c r="AE13" t="n">
        <v>594554.9932050894</v>
      </c>
      <c r="AF13" t="n">
        <v>8.143576309661184e-06</v>
      </c>
      <c r="AG13" t="n">
        <v>2.549166666666667</v>
      </c>
      <c r="AH13" t="n">
        <v>537811.4991167687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1.6389</v>
      </c>
      <c r="E14" t="n">
        <v>61.02</v>
      </c>
      <c r="F14" t="n">
        <v>58.38</v>
      </c>
      <c r="G14" t="n">
        <v>129.74</v>
      </c>
      <c r="H14" t="n">
        <v>1.87</v>
      </c>
      <c r="I14" t="n">
        <v>27</v>
      </c>
      <c r="J14" t="n">
        <v>122.87</v>
      </c>
      <c r="K14" t="n">
        <v>41.65</v>
      </c>
      <c r="L14" t="n">
        <v>13</v>
      </c>
      <c r="M14" t="n">
        <v>12</v>
      </c>
      <c r="N14" t="n">
        <v>18.22</v>
      </c>
      <c r="O14" t="n">
        <v>15387.5</v>
      </c>
      <c r="P14" t="n">
        <v>451.68</v>
      </c>
      <c r="Q14" t="n">
        <v>1213.92</v>
      </c>
      <c r="R14" t="n">
        <v>153.12</v>
      </c>
      <c r="S14" t="n">
        <v>90.51000000000001</v>
      </c>
      <c r="T14" t="n">
        <v>20133.97</v>
      </c>
      <c r="U14" t="n">
        <v>0.59</v>
      </c>
      <c r="V14" t="n">
        <v>0.77</v>
      </c>
      <c r="W14" t="n">
        <v>4.07</v>
      </c>
      <c r="X14" t="n">
        <v>1.19</v>
      </c>
      <c r="Y14" t="n">
        <v>0.5</v>
      </c>
      <c r="Z14" t="n">
        <v>10</v>
      </c>
      <c r="AA14" t="n">
        <v>429.0018762261215</v>
      </c>
      <c r="AB14" t="n">
        <v>586.9792932796132</v>
      </c>
      <c r="AC14" t="n">
        <v>530.9588133596186</v>
      </c>
      <c r="AD14" t="n">
        <v>429001.8762261214</v>
      </c>
      <c r="AE14" t="n">
        <v>586979.2932796133</v>
      </c>
      <c r="AF14" t="n">
        <v>8.164998907319047e-06</v>
      </c>
      <c r="AG14" t="n">
        <v>2.5425</v>
      </c>
      <c r="AH14" t="n">
        <v>530958.8133596187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1.6397</v>
      </c>
      <c r="E15" t="n">
        <v>60.99</v>
      </c>
      <c r="F15" t="n">
        <v>58.37</v>
      </c>
      <c r="G15" t="n">
        <v>134.7</v>
      </c>
      <c r="H15" t="n">
        <v>1.99</v>
      </c>
      <c r="I15" t="n">
        <v>26</v>
      </c>
      <c r="J15" t="n">
        <v>124.18</v>
      </c>
      <c r="K15" t="n">
        <v>41.65</v>
      </c>
      <c r="L15" t="n">
        <v>14</v>
      </c>
      <c r="M15" t="n">
        <v>4</v>
      </c>
      <c r="N15" t="n">
        <v>18.53</v>
      </c>
      <c r="O15" t="n">
        <v>15549.15</v>
      </c>
      <c r="P15" t="n">
        <v>448.57</v>
      </c>
      <c r="Q15" t="n">
        <v>1213.91</v>
      </c>
      <c r="R15" t="n">
        <v>152.44</v>
      </c>
      <c r="S15" t="n">
        <v>90.51000000000001</v>
      </c>
      <c r="T15" t="n">
        <v>19794.32</v>
      </c>
      <c r="U15" t="n">
        <v>0.59</v>
      </c>
      <c r="V15" t="n">
        <v>0.77</v>
      </c>
      <c r="W15" t="n">
        <v>4.08</v>
      </c>
      <c r="X15" t="n">
        <v>1.18</v>
      </c>
      <c r="Y15" t="n">
        <v>0.5</v>
      </c>
      <c r="Z15" t="n">
        <v>10</v>
      </c>
      <c r="AA15" t="n">
        <v>427.1137010824835</v>
      </c>
      <c r="AB15" t="n">
        <v>584.3958087476796</v>
      </c>
      <c r="AC15" t="n">
        <v>528.6218929654693</v>
      </c>
      <c r="AD15" t="n">
        <v>427113.7010824835</v>
      </c>
      <c r="AE15" t="n">
        <v>584395.8087476796</v>
      </c>
      <c r="AF15" t="n">
        <v>8.1689845068833e-06</v>
      </c>
      <c r="AG15" t="n">
        <v>2.54125</v>
      </c>
      <c r="AH15" t="n">
        <v>528621.8929654693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1.6395</v>
      </c>
      <c r="E16" t="n">
        <v>60.99</v>
      </c>
      <c r="F16" t="n">
        <v>58.38</v>
      </c>
      <c r="G16" t="n">
        <v>134.72</v>
      </c>
      <c r="H16" t="n">
        <v>2.11</v>
      </c>
      <c r="I16" t="n">
        <v>26</v>
      </c>
      <c r="J16" t="n">
        <v>125.49</v>
      </c>
      <c r="K16" t="n">
        <v>41.65</v>
      </c>
      <c r="L16" t="n">
        <v>15</v>
      </c>
      <c r="M16" t="n">
        <v>0</v>
      </c>
      <c r="N16" t="n">
        <v>18.84</v>
      </c>
      <c r="O16" t="n">
        <v>15711.24</v>
      </c>
      <c r="P16" t="n">
        <v>452.99</v>
      </c>
      <c r="Q16" t="n">
        <v>1213.91</v>
      </c>
      <c r="R16" t="n">
        <v>152.48</v>
      </c>
      <c r="S16" t="n">
        <v>90.51000000000001</v>
      </c>
      <c r="T16" t="n">
        <v>19816.29</v>
      </c>
      <c r="U16" t="n">
        <v>0.59</v>
      </c>
      <c r="V16" t="n">
        <v>0.77</v>
      </c>
      <c r="W16" t="n">
        <v>4.09</v>
      </c>
      <c r="X16" t="n">
        <v>1.19</v>
      </c>
      <c r="Y16" t="n">
        <v>0.5</v>
      </c>
      <c r="Z16" t="n">
        <v>10</v>
      </c>
      <c r="AA16" t="n">
        <v>429.5381413524017</v>
      </c>
      <c r="AB16" t="n">
        <v>587.7130348837377</v>
      </c>
      <c r="AC16" t="n">
        <v>531.6225276948581</v>
      </c>
      <c r="AD16" t="n">
        <v>429538.1413524017</v>
      </c>
      <c r="AE16" t="n">
        <v>587713.0348837377</v>
      </c>
      <c r="AF16" t="n">
        <v>8.167988106992238e-06</v>
      </c>
      <c r="AG16" t="n">
        <v>2.54125</v>
      </c>
      <c r="AH16" t="n">
        <v>531622.5276948581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1.2582</v>
      </c>
      <c r="E2" t="n">
        <v>79.48</v>
      </c>
      <c r="F2" t="n">
        <v>73</v>
      </c>
      <c r="G2" t="n">
        <v>13</v>
      </c>
      <c r="H2" t="n">
        <v>0.28</v>
      </c>
      <c r="I2" t="n">
        <v>337</v>
      </c>
      <c r="J2" t="n">
        <v>61.76</v>
      </c>
      <c r="K2" t="n">
        <v>28.92</v>
      </c>
      <c r="L2" t="n">
        <v>1</v>
      </c>
      <c r="M2" t="n">
        <v>335</v>
      </c>
      <c r="N2" t="n">
        <v>6.84</v>
      </c>
      <c r="O2" t="n">
        <v>7851.41</v>
      </c>
      <c r="P2" t="n">
        <v>463.63</v>
      </c>
      <c r="Q2" t="n">
        <v>1213.98</v>
      </c>
      <c r="R2" t="n">
        <v>648.91</v>
      </c>
      <c r="S2" t="n">
        <v>90.51000000000001</v>
      </c>
      <c r="T2" t="n">
        <v>266478.49</v>
      </c>
      <c r="U2" t="n">
        <v>0.14</v>
      </c>
      <c r="V2" t="n">
        <v>0.61</v>
      </c>
      <c r="W2" t="n">
        <v>4.57</v>
      </c>
      <c r="X2" t="n">
        <v>15.81</v>
      </c>
      <c r="Y2" t="n">
        <v>0.5</v>
      </c>
      <c r="Z2" t="n">
        <v>10</v>
      </c>
      <c r="AA2" t="n">
        <v>554.3288300023974</v>
      </c>
      <c r="AB2" t="n">
        <v>758.4571604712943</v>
      </c>
      <c r="AC2" t="n">
        <v>686.071073577224</v>
      </c>
      <c r="AD2" t="n">
        <v>554328.8300023973</v>
      </c>
      <c r="AE2" t="n">
        <v>758457.1604712943</v>
      </c>
      <c r="AF2" t="n">
        <v>8.290471430243789e-06</v>
      </c>
      <c r="AG2" t="n">
        <v>3.311666666666667</v>
      </c>
      <c r="AH2" t="n">
        <v>686071.0735772239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1.483</v>
      </c>
      <c r="E3" t="n">
        <v>67.43000000000001</v>
      </c>
      <c r="F3" t="n">
        <v>63.68</v>
      </c>
      <c r="G3" t="n">
        <v>27.1</v>
      </c>
      <c r="H3" t="n">
        <v>0.55</v>
      </c>
      <c r="I3" t="n">
        <v>141</v>
      </c>
      <c r="J3" t="n">
        <v>62.92</v>
      </c>
      <c r="K3" t="n">
        <v>28.92</v>
      </c>
      <c r="L3" t="n">
        <v>2</v>
      </c>
      <c r="M3" t="n">
        <v>139</v>
      </c>
      <c r="N3" t="n">
        <v>7</v>
      </c>
      <c r="O3" t="n">
        <v>7994.37</v>
      </c>
      <c r="P3" t="n">
        <v>387.98</v>
      </c>
      <c r="Q3" t="n">
        <v>1213.99</v>
      </c>
      <c r="R3" t="n">
        <v>332.76</v>
      </c>
      <c r="S3" t="n">
        <v>90.51000000000001</v>
      </c>
      <c r="T3" t="n">
        <v>109380.08</v>
      </c>
      <c r="U3" t="n">
        <v>0.27</v>
      </c>
      <c r="V3" t="n">
        <v>0.7</v>
      </c>
      <c r="W3" t="n">
        <v>4.25</v>
      </c>
      <c r="X3" t="n">
        <v>6.48</v>
      </c>
      <c r="Y3" t="n">
        <v>0.5</v>
      </c>
      <c r="Z3" t="n">
        <v>10</v>
      </c>
      <c r="AA3" t="n">
        <v>404.184555996425</v>
      </c>
      <c r="AB3" t="n">
        <v>553.0231408784457</v>
      </c>
      <c r="AC3" t="n">
        <v>500.2433884858592</v>
      </c>
      <c r="AD3" t="n">
        <v>404184.555996425</v>
      </c>
      <c r="AE3" t="n">
        <v>553023.1408784457</v>
      </c>
      <c r="AF3" t="n">
        <v>9.771712868424367e-06</v>
      </c>
      <c r="AG3" t="n">
        <v>2.809583333333334</v>
      </c>
      <c r="AH3" t="n">
        <v>500243.3884858591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1.5595</v>
      </c>
      <c r="E4" t="n">
        <v>64.12</v>
      </c>
      <c r="F4" t="n">
        <v>61.13</v>
      </c>
      <c r="G4" t="n">
        <v>42.65</v>
      </c>
      <c r="H4" t="n">
        <v>0.8100000000000001</v>
      </c>
      <c r="I4" t="n">
        <v>86</v>
      </c>
      <c r="J4" t="n">
        <v>64.08</v>
      </c>
      <c r="K4" t="n">
        <v>28.92</v>
      </c>
      <c r="L4" t="n">
        <v>3</v>
      </c>
      <c r="M4" t="n">
        <v>84</v>
      </c>
      <c r="N4" t="n">
        <v>7.16</v>
      </c>
      <c r="O4" t="n">
        <v>8137.65</v>
      </c>
      <c r="P4" t="n">
        <v>355.35</v>
      </c>
      <c r="Q4" t="n">
        <v>1213.96</v>
      </c>
      <c r="R4" t="n">
        <v>246.64</v>
      </c>
      <c r="S4" t="n">
        <v>90.51000000000001</v>
      </c>
      <c r="T4" t="n">
        <v>66598.45</v>
      </c>
      <c r="U4" t="n">
        <v>0.37</v>
      </c>
      <c r="V4" t="n">
        <v>0.73</v>
      </c>
      <c r="W4" t="n">
        <v>4.16</v>
      </c>
      <c r="X4" t="n">
        <v>3.94</v>
      </c>
      <c r="Y4" t="n">
        <v>0.5</v>
      </c>
      <c r="Z4" t="n">
        <v>10</v>
      </c>
      <c r="AA4" t="n">
        <v>360.5292743978646</v>
      </c>
      <c r="AB4" t="n">
        <v>493.2920586601969</v>
      </c>
      <c r="AC4" t="n">
        <v>446.2129569214197</v>
      </c>
      <c r="AD4" t="n">
        <v>360529.2743978646</v>
      </c>
      <c r="AE4" t="n">
        <v>493292.0586601969</v>
      </c>
      <c r="AF4" t="n">
        <v>1.027578301976251e-05</v>
      </c>
      <c r="AG4" t="n">
        <v>2.671666666666667</v>
      </c>
      <c r="AH4" t="n">
        <v>446212.9569214197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1.5968</v>
      </c>
      <c r="E5" t="n">
        <v>62.63</v>
      </c>
      <c r="F5" t="n">
        <v>59.98</v>
      </c>
      <c r="G5" t="n">
        <v>59</v>
      </c>
      <c r="H5" t="n">
        <v>1.07</v>
      </c>
      <c r="I5" t="n">
        <v>61</v>
      </c>
      <c r="J5" t="n">
        <v>65.25</v>
      </c>
      <c r="K5" t="n">
        <v>28.92</v>
      </c>
      <c r="L5" t="n">
        <v>4</v>
      </c>
      <c r="M5" t="n">
        <v>52</v>
      </c>
      <c r="N5" t="n">
        <v>7.33</v>
      </c>
      <c r="O5" t="n">
        <v>8281.25</v>
      </c>
      <c r="P5" t="n">
        <v>331</v>
      </c>
      <c r="Q5" t="n">
        <v>1213.96</v>
      </c>
      <c r="R5" t="n">
        <v>207.46</v>
      </c>
      <c r="S5" t="n">
        <v>90.51000000000001</v>
      </c>
      <c r="T5" t="n">
        <v>47132.52</v>
      </c>
      <c r="U5" t="n">
        <v>0.44</v>
      </c>
      <c r="V5" t="n">
        <v>0.75</v>
      </c>
      <c r="W5" t="n">
        <v>4.12</v>
      </c>
      <c r="X5" t="n">
        <v>2.79</v>
      </c>
      <c r="Y5" t="n">
        <v>0.5</v>
      </c>
      <c r="Z5" t="n">
        <v>10</v>
      </c>
      <c r="AA5" t="n">
        <v>336.3648784231368</v>
      </c>
      <c r="AB5" t="n">
        <v>460.2292660296625</v>
      </c>
      <c r="AC5" t="n">
        <v>416.3056308156225</v>
      </c>
      <c r="AD5" t="n">
        <v>336364.8784231368</v>
      </c>
      <c r="AE5" t="n">
        <v>460229.2660296625</v>
      </c>
      <c r="AF5" t="n">
        <v>1.052155840074176e-05</v>
      </c>
      <c r="AG5" t="n">
        <v>2.609583333333334</v>
      </c>
      <c r="AH5" t="n">
        <v>416305.6308156225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1.6123</v>
      </c>
      <c r="E6" t="n">
        <v>62.02</v>
      </c>
      <c r="F6" t="n">
        <v>59.52</v>
      </c>
      <c r="G6" t="n">
        <v>70.02</v>
      </c>
      <c r="H6" t="n">
        <v>1.31</v>
      </c>
      <c r="I6" t="n">
        <v>51</v>
      </c>
      <c r="J6" t="n">
        <v>66.42</v>
      </c>
      <c r="K6" t="n">
        <v>28.92</v>
      </c>
      <c r="L6" t="n">
        <v>5</v>
      </c>
      <c r="M6" t="n">
        <v>11</v>
      </c>
      <c r="N6" t="n">
        <v>7.49</v>
      </c>
      <c r="O6" t="n">
        <v>8425.16</v>
      </c>
      <c r="P6" t="n">
        <v>319.21</v>
      </c>
      <c r="Q6" t="n">
        <v>1213.91</v>
      </c>
      <c r="R6" t="n">
        <v>190.45</v>
      </c>
      <c r="S6" t="n">
        <v>90.51000000000001</v>
      </c>
      <c r="T6" t="n">
        <v>38676.24</v>
      </c>
      <c r="U6" t="n">
        <v>0.48</v>
      </c>
      <c r="V6" t="n">
        <v>0.75</v>
      </c>
      <c r="W6" t="n">
        <v>4.14</v>
      </c>
      <c r="X6" t="n">
        <v>2.32</v>
      </c>
      <c r="Y6" t="n">
        <v>0.5</v>
      </c>
      <c r="Z6" t="n">
        <v>10</v>
      </c>
      <c r="AA6" t="n">
        <v>325.7839073253942</v>
      </c>
      <c r="AB6" t="n">
        <v>445.7519145742313</v>
      </c>
      <c r="AC6" t="n">
        <v>403.2099774640073</v>
      </c>
      <c r="AD6" t="n">
        <v>325783.9073253942</v>
      </c>
      <c r="AE6" t="n">
        <v>445751.9145742313</v>
      </c>
      <c r="AF6" t="n">
        <v>1.06236902614704e-05</v>
      </c>
      <c r="AG6" t="n">
        <v>2.584166666666667</v>
      </c>
      <c r="AH6" t="n">
        <v>403209.9774640073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1.6133</v>
      </c>
      <c r="E7" t="n">
        <v>61.98</v>
      </c>
      <c r="F7" t="n">
        <v>59.49</v>
      </c>
      <c r="G7" t="n">
        <v>71.39</v>
      </c>
      <c r="H7" t="n">
        <v>1.55</v>
      </c>
      <c r="I7" t="n">
        <v>50</v>
      </c>
      <c r="J7" t="n">
        <v>67.59</v>
      </c>
      <c r="K7" t="n">
        <v>28.92</v>
      </c>
      <c r="L7" t="n">
        <v>6</v>
      </c>
      <c r="M7" t="n">
        <v>0</v>
      </c>
      <c r="N7" t="n">
        <v>7.66</v>
      </c>
      <c r="O7" t="n">
        <v>8569.4</v>
      </c>
      <c r="P7" t="n">
        <v>322.66</v>
      </c>
      <c r="Q7" t="n">
        <v>1213.93</v>
      </c>
      <c r="R7" t="n">
        <v>188.93</v>
      </c>
      <c r="S7" t="n">
        <v>90.51000000000001</v>
      </c>
      <c r="T7" t="n">
        <v>37922.65</v>
      </c>
      <c r="U7" t="n">
        <v>0.48</v>
      </c>
      <c r="V7" t="n">
        <v>0.75</v>
      </c>
      <c r="W7" t="n">
        <v>4.16</v>
      </c>
      <c r="X7" t="n">
        <v>2.3</v>
      </c>
      <c r="Y7" t="n">
        <v>0.5</v>
      </c>
      <c r="Z7" t="n">
        <v>10</v>
      </c>
      <c r="AA7" t="n">
        <v>327.3796768848769</v>
      </c>
      <c r="AB7" t="n">
        <v>447.9353168858999</v>
      </c>
      <c r="AC7" t="n">
        <v>405.1849989234746</v>
      </c>
      <c r="AD7" t="n">
        <v>327379.6768848769</v>
      </c>
      <c r="AE7" t="n">
        <v>447935.3168858999</v>
      </c>
      <c r="AF7" t="n">
        <v>1.063027941377548e-05</v>
      </c>
      <c r="AG7" t="n">
        <v>2.5825</v>
      </c>
      <c r="AH7" t="n">
        <v>405184.9989234746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0.6964</v>
      </c>
      <c r="E2" t="n">
        <v>143.6</v>
      </c>
      <c r="F2" t="n">
        <v>107.27</v>
      </c>
      <c r="G2" t="n">
        <v>6.42</v>
      </c>
      <c r="H2" t="n">
        <v>0.11</v>
      </c>
      <c r="I2" t="n">
        <v>1002</v>
      </c>
      <c r="J2" t="n">
        <v>167.88</v>
      </c>
      <c r="K2" t="n">
        <v>51.39</v>
      </c>
      <c r="L2" t="n">
        <v>1</v>
      </c>
      <c r="M2" t="n">
        <v>1000</v>
      </c>
      <c r="N2" t="n">
        <v>30.49</v>
      </c>
      <c r="O2" t="n">
        <v>20939.59</v>
      </c>
      <c r="P2" t="n">
        <v>1361.31</v>
      </c>
      <c r="Q2" t="n">
        <v>1214.15</v>
      </c>
      <c r="R2" t="n">
        <v>1815.32</v>
      </c>
      <c r="S2" t="n">
        <v>90.51000000000001</v>
      </c>
      <c r="T2" t="n">
        <v>846355.27</v>
      </c>
      <c r="U2" t="n">
        <v>0.05</v>
      </c>
      <c r="V2" t="n">
        <v>0.42</v>
      </c>
      <c r="W2" t="n">
        <v>5.69</v>
      </c>
      <c r="X2" t="n">
        <v>50.06</v>
      </c>
      <c r="Y2" t="n">
        <v>0.5</v>
      </c>
      <c r="Z2" t="n">
        <v>10</v>
      </c>
      <c r="AA2" t="n">
        <v>2638.477133468363</v>
      </c>
      <c r="AB2" t="n">
        <v>3610.080815407551</v>
      </c>
      <c r="AC2" t="n">
        <v>3265.539769165165</v>
      </c>
      <c r="AD2" t="n">
        <v>2638477.133468363</v>
      </c>
      <c r="AE2" t="n">
        <v>3610080.815407551</v>
      </c>
      <c r="AF2" t="n">
        <v>2.80095876453523e-06</v>
      </c>
      <c r="AG2" t="n">
        <v>5.983333333333333</v>
      </c>
      <c r="AH2" t="n">
        <v>3265539.769165165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1.1558</v>
      </c>
      <c r="E3" t="n">
        <v>86.52</v>
      </c>
      <c r="F3" t="n">
        <v>72.83</v>
      </c>
      <c r="G3" t="n">
        <v>13.08</v>
      </c>
      <c r="H3" t="n">
        <v>0.21</v>
      </c>
      <c r="I3" t="n">
        <v>334</v>
      </c>
      <c r="J3" t="n">
        <v>169.33</v>
      </c>
      <c r="K3" t="n">
        <v>51.39</v>
      </c>
      <c r="L3" t="n">
        <v>2</v>
      </c>
      <c r="M3" t="n">
        <v>332</v>
      </c>
      <c r="N3" t="n">
        <v>30.94</v>
      </c>
      <c r="O3" t="n">
        <v>21118.46</v>
      </c>
      <c r="P3" t="n">
        <v>918.48</v>
      </c>
      <c r="Q3" t="n">
        <v>1213.99</v>
      </c>
      <c r="R3" t="n">
        <v>643.53</v>
      </c>
      <c r="S3" t="n">
        <v>90.51000000000001</v>
      </c>
      <c r="T3" t="n">
        <v>263801.01</v>
      </c>
      <c r="U3" t="n">
        <v>0.14</v>
      </c>
      <c r="V3" t="n">
        <v>0.62</v>
      </c>
      <c r="W3" t="n">
        <v>4.55</v>
      </c>
      <c r="X3" t="n">
        <v>15.63</v>
      </c>
      <c r="Y3" t="n">
        <v>0.5</v>
      </c>
      <c r="Z3" t="n">
        <v>10</v>
      </c>
      <c r="AA3" t="n">
        <v>1086.94732846642</v>
      </c>
      <c r="AB3" t="n">
        <v>1487.209287539554</v>
      </c>
      <c r="AC3" t="n">
        <v>1345.272120448123</v>
      </c>
      <c r="AD3" t="n">
        <v>1086947.32846642</v>
      </c>
      <c r="AE3" t="n">
        <v>1487209.287539554</v>
      </c>
      <c r="AF3" t="n">
        <v>4.648690608917029e-06</v>
      </c>
      <c r="AG3" t="n">
        <v>3.605</v>
      </c>
      <c r="AH3" t="n">
        <v>1345272.120448123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1.3208</v>
      </c>
      <c r="E4" t="n">
        <v>75.70999999999999</v>
      </c>
      <c r="F4" t="n">
        <v>66.48999999999999</v>
      </c>
      <c r="G4" t="n">
        <v>19.75</v>
      </c>
      <c r="H4" t="n">
        <v>0.31</v>
      </c>
      <c r="I4" t="n">
        <v>202</v>
      </c>
      <c r="J4" t="n">
        <v>170.79</v>
      </c>
      <c r="K4" t="n">
        <v>51.39</v>
      </c>
      <c r="L4" t="n">
        <v>3</v>
      </c>
      <c r="M4" t="n">
        <v>200</v>
      </c>
      <c r="N4" t="n">
        <v>31.4</v>
      </c>
      <c r="O4" t="n">
        <v>21297.94</v>
      </c>
      <c r="P4" t="n">
        <v>833.63</v>
      </c>
      <c r="Q4" t="n">
        <v>1213.98</v>
      </c>
      <c r="R4" t="n">
        <v>428.44</v>
      </c>
      <c r="S4" t="n">
        <v>90.51000000000001</v>
      </c>
      <c r="T4" t="n">
        <v>156914.88</v>
      </c>
      <c r="U4" t="n">
        <v>0.21</v>
      </c>
      <c r="V4" t="n">
        <v>0.67</v>
      </c>
      <c r="W4" t="n">
        <v>4.33</v>
      </c>
      <c r="X4" t="n">
        <v>9.289999999999999</v>
      </c>
      <c r="Y4" t="n">
        <v>0.5</v>
      </c>
      <c r="Z4" t="n">
        <v>10</v>
      </c>
      <c r="AA4" t="n">
        <v>868.008313772484</v>
      </c>
      <c r="AB4" t="n">
        <v>1187.647268727674</v>
      </c>
      <c r="AC4" t="n">
        <v>1074.299880273715</v>
      </c>
      <c r="AD4" t="n">
        <v>868008.3137724841</v>
      </c>
      <c r="AE4" t="n">
        <v>1187647.268727674</v>
      </c>
      <c r="AF4" t="n">
        <v>5.312329603960557e-06</v>
      </c>
      <c r="AG4" t="n">
        <v>3.154583333333333</v>
      </c>
      <c r="AH4" t="n">
        <v>1074299.880273715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1.4077</v>
      </c>
      <c r="E5" t="n">
        <v>71.04000000000001</v>
      </c>
      <c r="F5" t="n">
        <v>63.79</v>
      </c>
      <c r="G5" t="n">
        <v>26.58</v>
      </c>
      <c r="H5" t="n">
        <v>0.41</v>
      </c>
      <c r="I5" t="n">
        <v>144</v>
      </c>
      <c r="J5" t="n">
        <v>172.25</v>
      </c>
      <c r="K5" t="n">
        <v>51.39</v>
      </c>
      <c r="L5" t="n">
        <v>4</v>
      </c>
      <c r="M5" t="n">
        <v>142</v>
      </c>
      <c r="N5" t="n">
        <v>31.86</v>
      </c>
      <c r="O5" t="n">
        <v>21478.05</v>
      </c>
      <c r="P5" t="n">
        <v>795.21</v>
      </c>
      <c r="Q5" t="n">
        <v>1213.94</v>
      </c>
      <c r="R5" t="n">
        <v>336.66</v>
      </c>
      <c r="S5" t="n">
        <v>90.51000000000001</v>
      </c>
      <c r="T5" t="n">
        <v>111315.66</v>
      </c>
      <c r="U5" t="n">
        <v>0.27</v>
      </c>
      <c r="V5" t="n">
        <v>0.7</v>
      </c>
      <c r="W5" t="n">
        <v>4.24</v>
      </c>
      <c r="X5" t="n">
        <v>6.59</v>
      </c>
      <c r="Y5" t="n">
        <v>0.5</v>
      </c>
      <c r="Z5" t="n">
        <v>10</v>
      </c>
      <c r="AA5" t="n">
        <v>779.7394164461186</v>
      </c>
      <c r="AB5" t="n">
        <v>1066.873869256826</v>
      </c>
      <c r="AC5" t="n">
        <v>965.052924541834</v>
      </c>
      <c r="AD5" t="n">
        <v>779739.4164461186</v>
      </c>
      <c r="AE5" t="n">
        <v>1066873.869256826</v>
      </c>
      <c r="AF5" t="n">
        <v>5.661846141350148e-06</v>
      </c>
      <c r="AG5" t="n">
        <v>2.96</v>
      </c>
      <c r="AH5" t="n">
        <v>965052.924541834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1.4611</v>
      </c>
      <c r="E6" t="n">
        <v>68.44</v>
      </c>
      <c r="F6" t="n">
        <v>62.27</v>
      </c>
      <c r="G6" t="n">
        <v>33.36</v>
      </c>
      <c r="H6" t="n">
        <v>0.51</v>
      </c>
      <c r="I6" t="n">
        <v>112</v>
      </c>
      <c r="J6" t="n">
        <v>173.71</v>
      </c>
      <c r="K6" t="n">
        <v>51.39</v>
      </c>
      <c r="L6" t="n">
        <v>5</v>
      </c>
      <c r="M6" t="n">
        <v>110</v>
      </c>
      <c r="N6" t="n">
        <v>32.32</v>
      </c>
      <c r="O6" t="n">
        <v>21658.78</v>
      </c>
      <c r="P6" t="n">
        <v>772.52</v>
      </c>
      <c r="Q6" t="n">
        <v>1213.93</v>
      </c>
      <c r="R6" t="n">
        <v>286.01</v>
      </c>
      <c r="S6" t="n">
        <v>90.51000000000001</v>
      </c>
      <c r="T6" t="n">
        <v>86152.12</v>
      </c>
      <c r="U6" t="n">
        <v>0.32</v>
      </c>
      <c r="V6" t="n">
        <v>0.72</v>
      </c>
      <c r="W6" t="n">
        <v>4.18</v>
      </c>
      <c r="X6" t="n">
        <v>5.08</v>
      </c>
      <c r="Y6" t="n">
        <v>0.5</v>
      </c>
      <c r="Z6" t="n">
        <v>10</v>
      </c>
      <c r="AA6" t="n">
        <v>731.8505295551639</v>
      </c>
      <c r="AB6" t="n">
        <v>1001.35018150404</v>
      </c>
      <c r="AC6" t="n">
        <v>905.7827255851003</v>
      </c>
      <c r="AD6" t="n">
        <v>731850.5295551639</v>
      </c>
      <c r="AE6" t="n">
        <v>1001350.18150404</v>
      </c>
      <c r="AF6" t="n">
        <v>5.876623852473327e-06</v>
      </c>
      <c r="AG6" t="n">
        <v>2.851666666666667</v>
      </c>
      <c r="AH6" t="n">
        <v>905782.7255851002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1.4952</v>
      </c>
      <c r="E7" t="n">
        <v>66.88</v>
      </c>
      <c r="F7" t="n">
        <v>61.39</v>
      </c>
      <c r="G7" t="n">
        <v>40.04</v>
      </c>
      <c r="H7" t="n">
        <v>0.61</v>
      </c>
      <c r="I7" t="n">
        <v>92</v>
      </c>
      <c r="J7" t="n">
        <v>175.18</v>
      </c>
      <c r="K7" t="n">
        <v>51.39</v>
      </c>
      <c r="L7" t="n">
        <v>6</v>
      </c>
      <c r="M7" t="n">
        <v>90</v>
      </c>
      <c r="N7" t="n">
        <v>32.79</v>
      </c>
      <c r="O7" t="n">
        <v>21840.16</v>
      </c>
      <c r="P7" t="n">
        <v>757.34</v>
      </c>
      <c r="Q7" t="n">
        <v>1213.95</v>
      </c>
      <c r="R7" t="n">
        <v>255.54</v>
      </c>
      <c r="S7" t="n">
        <v>90.51000000000001</v>
      </c>
      <c r="T7" t="n">
        <v>71017.91</v>
      </c>
      <c r="U7" t="n">
        <v>0.35</v>
      </c>
      <c r="V7" t="n">
        <v>0.73</v>
      </c>
      <c r="W7" t="n">
        <v>4.16</v>
      </c>
      <c r="X7" t="n">
        <v>4.2</v>
      </c>
      <c r="Y7" t="n">
        <v>0.5</v>
      </c>
      <c r="Z7" t="n">
        <v>10</v>
      </c>
      <c r="AA7" t="n">
        <v>703.003514879725</v>
      </c>
      <c r="AB7" t="n">
        <v>961.8804233846355</v>
      </c>
      <c r="AC7" t="n">
        <v>870.0799057844582</v>
      </c>
      <c r="AD7" t="n">
        <v>703003.5148797251</v>
      </c>
      <c r="AE7" t="n">
        <v>961880.4233846355</v>
      </c>
      <c r="AF7" t="n">
        <v>6.01377591144899e-06</v>
      </c>
      <c r="AG7" t="n">
        <v>2.786666666666667</v>
      </c>
      <c r="AH7" t="n">
        <v>870079.9057844583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1.5209</v>
      </c>
      <c r="E8" t="n">
        <v>65.75</v>
      </c>
      <c r="F8" t="n">
        <v>60.73</v>
      </c>
      <c r="G8" t="n">
        <v>46.72</v>
      </c>
      <c r="H8" t="n">
        <v>0.7</v>
      </c>
      <c r="I8" t="n">
        <v>78</v>
      </c>
      <c r="J8" t="n">
        <v>176.66</v>
      </c>
      <c r="K8" t="n">
        <v>51.39</v>
      </c>
      <c r="L8" t="n">
        <v>7</v>
      </c>
      <c r="M8" t="n">
        <v>76</v>
      </c>
      <c r="N8" t="n">
        <v>33.27</v>
      </c>
      <c r="O8" t="n">
        <v>22022.17</v>
      </c>
      <c r="P8" t="n">
        <v>744.6799999999999</v>
      </c>
      <c r="Q8" t="n">
        <v>1213.93</v>
      </c>
      <c r="R8" t="n">
        <v>233.5</v>
      </c>
      <c r="S8" t="n">
        <v>90.51000000000001</v>
      </c>
      <c r="T8" t="n">
        <v>60064.96</v>
      </c>
      <c r="U8" t="n">
        <v>0.39</v>
      </c>
      <c r="V8" t="n">
        <v>0.74</v>
      </c>
      <c r="W8" t="n">
        <v>4.13</v>
      </c>
      <c r="X8" t="n">
        <v>3.54</v>
      </c>
      <c r="Y8" t="n">
        <v>0.5</v>
      </c>
      <c r="Z8" t="n">
        <v>10</v>
      </c>
      <c r="AA8" t="n">
        <v>681.4311312897349</v>
      </c>
      <c r="AB8" t="n">
        <v>932.3641364504155</v>
      </c>
      <c r="AC8" t="n">
        <v>843.3806118488712</v>
      </c>
      <c r="AD8" t="n">
        <v>681431.131289735</v>
      </c>
      <c r="AE8" t="n">
        <v>932364.1364504155</v>
      </c>
      <c r="AF8" t="n">
        <v>6.117142712495163e-06</v>
      </c>
      <c r="AG8" t="n">
        <v>2.739583333333333</v>
      </c>
      <c r="AH8" t="n">
        <v>843380.6118488712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1.5414</v>
      </c>
      <c r="E9" t="n">
        <v>64.88</v>
      </c>
      <c r="F9" t="n">
        <v>60.23</v>
      </c>
      <c r="G9" t="n">
        <v>53.94</v>
      </c>
      <c r="H9" t="n">
        <v>0.8</v>
      </c>
      <c r="I9" t="n">
        <v>67</v>
      </c>
      <c r="J9" t="n">
        <v>178.14</v>
      </c>
      <c r="K9" t="n">
        <v>51.39</v>
      </c>
      <c r="L9" t="n">
        <v>8</v>
      </c>
      <c r="M9" t="n">
        <v>65</v>
      </c>
      <c r="N9" t="n">
        <v>33.75</v>
      </c>
      <c r="O9" t="n">
        <v>22204.83</v>
      </c>
      <c r="P9" t="n">
        <v>734.9400000000001</v>
      </c>
      <c r="Q9" t="n">
        <v>1213.93</v>
      </c>
      <c r="R9" t="n">
        <v>216.46</v>
      </c>
      <c r="S9" t="n">
        <v>90.51000000000001</v>
      </c>
      <c r="T9" t="n">
        <v>51599.78</v>
      </c>
      <c r="U9" t="n">
        <v>0.42</v>
      </c>
      <c r="V9" t="n">
        <v>0.74</v>
      </c>
      <c r="W9" t="n">
        <v>4.12</v>
      </c>
      <c r="X9" t="n">
        <v>3.04</v>
      </c>
      <c r="Y9" t="n">
        <v>0.5</v>
      </c>
      <c r="Z9" t="n">
        <v>10</v>
      </c>
      <c r="AA9" t="n">
        <v>665.0412809284594</v>
      </c>
      <c r="AB9" t="n">
        <v>909.9388201169518</v>
      </c>
      <c r="AC9" t="n">
        <v>823.0955362321445</v>
      </c>
      <c r="AD9" t="n">
        <v>665041.2809284594</v>
      </c>
      <c r="AE9" t="n">
        <v>909938.8201169518</v>
      </c>
      <c r="AF9" t="n">
        <v>6.199594830061178e-06</v>
      </c>
      <c r="AG9" t="n">
        <v>2.703333333333333</v>
      </c>
      <c r="AH9" t="n">
        <v>823095.5362321445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1.557</v>
      </c>
      <c r="E10" t="n">
        <v>64.23</v>
      </c>
      <c r="F10" t="n">
        <v>59.85</v>
      </c>
      <c r="G10" t="n">
        <v>60.87</v>
      </c>
      <c r="H10" t="n">
        <v>0.89</v>
      </c>
      <c r="I10" t="n">
        <v>59</v>
      </c>
      <c r="J10" t="n">
        <v>179.63</v>
      </c>
      <c r="K10" t="n">
        <v>51.39</v>
      </c>
      <c r="L10" t="n">
        <v>9</v>
      </c>
      <c r="M10" t="n">
        <v>57</v>
      </c>
      <c r="N10" t="n">
        <v>34.24</v>
      </c>
      <c r="O10" t="n">
        <v>22388.15</v>
      </c>
      <c r="P10" t="n">
        <v>725.48</v>
      </c>
      <c r="Q10" t="n">
        <v>1213.92</v>
      </c>
      <c r="R10" t="n">
        <v>203.52</v>
      </c>
      <c r="S10" t="n">
        <v>90.51000000000001</v>
      </c>
      <c r="T10" t="n">
        <v>45172.51</v>
      </c>
      <c r="U10" t="n">
        <v>0.44</v>
      </c>
      <c r="V10" t="n">
        <v>0.75</v>
      </c>
      <c r="W10" t="n">
        <v>4.11</v>
      </c>
      <c r="X10" t="n">
        <v>2.66</v>
      </c>
      <c r="Y10" t="n">
        <v>0.5</v>
      </c>
      <c r="Z10" t="n">
        <v>10</v>
      </c>
      <c r="AA10" t="n">
        <v>651.713296612261</v>
      </c>
      <c r="AB10" t="n">
        <v>891.7028839863596</v>
      </c>
      <c r="AC10" t="n">
        <v>806.6000122515587</v>
      </c>
      <c r="AD10" t="n">
        <v>651713.2966122611</v>
      </c>
      <c r="AE10" t="n">
        <v>891702.8839863596</v>
      </c>
      <c r="AF10" t="n">
        <v>6.262338880501656e-06</v>
      </c>
      <c r="AG10" t="n">
        <v>2.67625</v>
      </c>
      <c r="AH10" t="n">
        <v>806600.0122515587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1.5694</v>
      </c>
      <c r="E11" t="n">
        <v>63.72</v>
      </c>
      <c r="F11" t="n">
        <v>59.55</v>
      </c>
      <c r="G11" t="n">
        <v>67.41</v>
      </c>
      <c r="H11" t="n">
        <v>0.98</v>
      </c>
      <c r="I11" t="n">
        <v>53</v>
      </c>
      <c r="J11" t="n">
        <v>181.12</v>
      </c>
      <c r="K11" t="n">
        <v>51.39</v>
      </c>
      <c r="L11" t="n">
        <v>10</v>
      </c>
      <c r="M11" t="n">
        <v>51</v>
      </c>
      <c r="N11" t="n">
        <v>34.73</v>
      </c>
      <c r="O11" t="n">
        <v>22572.13</v>
      </c>
      <c r="P11" t="n">
        <v>717.5599999999999</v>
      </c>
      <c r="Q11" t="n">
        <v>1213.94</v>
      </c>
      <c r="R11" t="n">
        <v>193.29</v>
      </c>
      <c r="S11" t="n">
        <v>90.51000000000001</v>
      </c>
      <c r="T11" t="n">
        <v>40087.23</v>
      </c>
      <c r="U11" t="n">
        <v>0.47</v>
      </c>
      <c r="V11" t="n">
        <v>0.75</v>
      </c>
      <c r="W11" t="n">
        <v>4.09</v>
      </c>
      <c r="X11" t="n">
        <v>2.35</v>
      </c>
      <c r="Y11" t="n">
        <v>0.5</v>
      </c>
      <c r="Z11" t="n">
        <v>10</v>
      </c>
      <c r="AA11" t="n">
        <v>641.0924804471097</v>
      </c>
      <c r="AB11" t="n">
        <v>877.1710147518593</v>
      </c>
      <c r="AC11" t="n">
        <v>793.4550442211925</v>
      </c>
      <c r="AD11" t="n">
        <v>641092.4804471097</v>
      </c>
      <c r="AE11" t="n">
        <v>877171.0147518592</v>
      </c>
      <c r="AF11" t="n">
        <v>6.312212356492806e-06</v>
      </c>
      <c r="AG11" t="n">
        <v>2.655</v>
      </c>
      <c r="AH11" t="n">
        <v>793455.0442211925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1.5785</v>
      </c>
      <c r="E12" t="n">
        <v>63.35</v>
      </c>
      <c r="F12" t="n">
        <v>59.35</v>
      </c>
      <c r="G12" t="n">
        <v>74.19</v>
      </c>
      <c r="H12" t="n">
        <v>1.07</v>
      </c>
      <c r="I12" t="n">
        <v>48</v>
      </c>
      <c r="J12" t="n">
        <v>182.62</v>
      </c>
      <c r="K12" t="n">
        <v>51.39</v>
      </c>
      <c r="L12" t="n">
        <v>11</v>
      </c>
      <c r="M12" t="n">
        <v>46</v>
      </c>
      <c r="N12" t="n">
        <v>35.22</v>
      </c>
      <c r="O12" t="n">
        <v>22756.91</v>
      </c>
      <c r="P12" t="n">
        <v>710.6</v>
      </c>
      <c r="Q12" t="n">
        <v>1213.92</v>
      </c>
      <c r="R12" t="n">
        <v>186.38</v>
      </c>
      <c r="S12" t="n">
        <v>90.51000000000001</v>
      </c>
      <c r="T12" t="n">
        <v>36657.02</v>
      </c>
      <c r="U12" t="n">
        <v>0.49</v>
      </c>
      <c r="V12" t="n">
        <v>0.76</v>
      </c>
      <c r="W12" t="n">
        <v>4.09</v>
      </c>
      <c r="X12" t="n">
        <v>2.16</v>
      </c>
      <c r="Y12" t="n">
        <v>0.5</v>
      </c>
      <c r="Z12" t="n">
        <v>10</v>
      </c>
      <c r="AA12" t="n">
        <v>632.8436090661952</v>
      </c>
      <c r="AB12" t="n">
        <v>865.8845450139709</v>
      </c>
      <c r="AC12" t="n">
        <v>783.2457393144283</v>
      </c>
      <c r="AD12" t="n">
        <v>632843.6090661952</v>
      </c>
      <c r="AE12" t="n">
        <v>865884.5450139708</v>
      </c>
      <c r="AF12" t="n">
        <v>6.348813052583085e-06</v>
      </c>
      <c r="AG12" t="n">
        <v>2.639583333333333</v>
      </c>
      <c r="AH12" t="n">
        <v>783245.7393144283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1.5862</v>
      </c>
      <c r="E13" t="n">
        <v>63.04</v>
      </c>
      <c r="F13" t="n">
        <v>59.18</v>
      </c>
      <c r="G13" t="n">
        <v>80.7</v>
      </c>
      <c r="H13" t="n">
        <v>1.16</v>
      </c>
      <c r="I13" t="n">
        <v>44</v>
      </c>
      <c r="J13" t="n">
        <v>184.12</v>
      </c>
      <c r="K13" t="n">
        <v>51.39</v>
      </c>
      <c r="L13" t="n">
        <v>12</v>
      </c>
      <c r="M13" t="n">
        <v>42</v>
      </c>
      <c r="N13" t="n">
        <v>35.73</v>
      </c>
      <c r="O13" t="n">
        <v>22942.24</v>
      </c>
      <c r="P13" t="n">
        <v>704.74</v>
      </c>
      <c r="Q13" t="n">
        <v>1213.93</v>
      </c>
      <c r="R13" t="n">
        <v>180.81</v>
      </c>
      <c r="S13" t="n">
        <v>90.51000000000001</v>
      </c>
      <c r="T13" t="n">
        <v>33893.78</v>
      </c>
      <c r="U13" t="n">
        <v>0.5</v>
      </c>
      <c r="V13" t="n">
        <v>0.76</v>
      </c>
      <c r="W13" t="n">
        <v>4.08</v>
      </c>
      <c r="X13" t="n">
        <v>1.99</v>
      </c>
      <c r="Y13" t="n">
        <v>0.5</v>
      </c>
      <c r="Z13" t="n">
        <v>10</v>
      </c>
      <c r="AA13" t="n">
        <v>625.9509098522935</v>
      </c>
      <c r="AB13" t="n">
        <v>856.4536498650822</v>
      </c>
      <c r="AC13" t="n">
        <v>774.7149155622051</v>
      </c>
      <c r="AD13" t="n">
        <v>625950.9098522936</v>
      </c>
      <c r="AE13" t="n">
        <v>856453.6498650822</v>
      </c>
      <c r="AF13" t="n">
        <v>6.379782872351784e-06</v>
      </c>
      <c r="AG13" t="n">
        <v>2.626666666666666</v>
      </c>
      <c r="AH13" t="n">
        <v>774714.9155622051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1.5947</v>
      </c>
      <c r="E14" t="n">
        <v>62.71</v>
      </c>
      <c r="F14" t="n">
        <v>58.98</v>
      </c>
      <c r="G14" t="n">
        <v>88.47</v>
      </c>
      <c r="H14" t="n">
        <v>1.24</v>
      </c>
      <c r="I14" t="n">
        <v>40</v>
      </c>
      <c r="J14" t="n">
        <v>185.63</v>
      </c>
      <c r="K14" t="n">
        <v>51.39</v>
      </c>
      <c r="L14" t="n">
        <v>13</v>
      </c>
      <c r="M14" t="n">
        <v>38</v>
      </c>
      <c r="N14" t="n">
        <v>36.24</v>
      </c>
      <c r="O14" t="n">
        <v>23128.27</v>
      </c>
      <c r="P14" t="n">
        <v>699.03</v>
      </c>
      <c r="Q14" t="n">
        <v>1213.91</v>
      </c>
      <c r="R14" t="n">
        <v>174.05</v>
      </c>
      <c r="S14" t="n">
        <v>90.51000000000001</v>
      </c>
      <c r="T14" t="n">
        <v>30534</v>
      </c>
      <c r="U14" t="n">
        <v>0.52</v>
      </c>
      <c r="V14" t="n">
        <v>0.76</v>
      </c>
      <c r="W14" t="n">
        <v>4.07</v>
      </c>
      <c r="X14" t="n">
        <v>1.79</v>
      </c>
      <c r="Y14" t="n">
        <v>0.5</v>
      </c>
      <c r="Z14" t="n">
        <v>10</v>
      </c>
      <c r="AA14" t="n">
        <v>618.7931599933455</v>
      </c>
      <c r="AB14" t="n">
        <v>846.6601007304321</v>
      </c>
      <c r="AC14" t="n">
        <v>765.8560490116334</v>
      </c>
      <c r="AD14" t="n">
        <v>618793.1599933455</v>
      </c>
      <c r="AE14" t="n">
        <v>846660.1007304321</v>
      </c>
      <c r="AF14" t="n">
        <v>6.413970335732814e-06</v>
      </c>
      <c r="AG14" t="n">
        <v>2.612916666666667</v>
      </c>
      <c r="AH14" t="n">
        <v>765856.0490116335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1.6016</v>
      </c>
      <c r="E15" t="n">
        <v>62.44</v>
      </c>
      <c r="F15" t="n">
        <v>58.81</v>
      </c>
      <c r="G15" t="n">
        <v>95.37</v>
      </c>
      <c r="H15" t="n">
        <v>1.33</v>
      </c>
      <c r="I15" t="n">
        <v>37</v>
      </c>
      <c r="J15" t="n">
        <v>187.14</v>
      </c>
      <c r="K15" t="n">
        <v>51.39</v>
      </c>
      <c r="L15" t="n">
        <v>14</v>
      </c>
      <c r="M15" t="n">
        <v>35</v>
      </c>
      <c r="N15" t="n">
        <v>36.75</v>
      </c>
      <c r="O15" t="n">
        <v>23314.98</v>
      </c>
      <c r="P15" t="n">
        <v>691.42</v>
      </c>
      <c r="Q15" t="n">
        <v>1213.94</v>
      </c>
      <c r="R15" t="n">
        <v>168.33</v>
      </c>
      <c r="S15" t="n">
        <v>90.51000000000001</v>
      </c>
      <c r="T15" t="n">
        <v>27684.19</v>
      </c>
      <c r="U15" t="n">
        <v>0.54</v>
      </c>
      <c r="V15" t="n">
        <v>0.76</v>
      </c>
      <c r="W15" t="n">
        <v>4.06</v>
      </c>
      <c r="X15" t="n">
        <v>1.62</v>
      </c>
      <c r="Y15" t="n">
        <v>0.5</v>
      </c>
      <c r="Z15" t="n">
        <v>10</v>
      </c>
      <c r="AA15" t="n">
        <v>611.3922926046731</v>
      </c>
      <c r="AB15" t="n">
        <v>836.5339074660249</v>
      </c>
      <c r="AC15" t="n">
        <v>756.6962854201796</v>
      </c>
      <c r="AD15" t="n">
        <v>611392.2926046731</v>
      </c>
      <c r="AE15" t="n">
        <v>836533.9074660249</v>
      </c>
      <c r="AF15" t="n">
        <v>6.441722511889179e-06</v>
      </c>
      <c r="AG15" t="n">
        <v>2.601666666666667</v>
      </c>
      <c r="AH15" t="n">
        <v>756696.2854201796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1.6069</v>
      </c>
      <c r="E16" t="n">
        <v>62.23</v>
      </c>
      <c r="F16" t="n">
        <v>58.71</v>
      </c>
      <c r="G16" t="n">
        <v>103.6</v>
      </c>
      <c r="H16" t="n">
        <v>1.41</v>
      </c>
      <c r="I16" t="n">
        <v>34</v>
      </c>
      <c r="J16" t="n">
        <v>188.66</v>
      </c>
      <c r="K16" t="n">
        <v>51.39</v>
      </c>
      <c r="L16" t="n">
        <v>15</v>
      </c>
      <c r="M16" t="n">
        <v>32</v>
      </c>
      <c r="N16" t="n">
        <v>37.27</v>
      </c>
      <c r="O16" t="n">
        <v>23502.4</v>
      </c>
      <c r="P16" t="n">
        <v>686.1</v>
      </c>
      <c r="Q16" t="n">
        <v>1213.91</v>
      </c>
      <c r="R16" t="n">
        <v>165.01</v>
      </c>
      <c r="S16" t="n">
        <v>90.51000000000001</v>
      </c>
      <c r="T16" t="n">
        <v>26043.26</v>
      </c>
      <c r="U16" t="n">
        <v>0.55</v>
      </c>
      <c r="V16" t="n">
        <v>0.76</v>
      </c>
      <c r="W16" t="n">
        <v>4.06</v>
      </c>
      <c r="X16" t="n">
        <v>1.52</v>
      </c>
      <c r="Y16" t="n">
        <v>0.5</v>
      </c>
      <c r="Z16" t="n">
        <v>10</v>
      </c>
      <c r="AA16" t="n">
        <v>606.1420573688163</v>
      </c>
      <c r="AB16" t="n">
        <v>829.3503039922941</v>
      </c>
      <c r="AC16" t="n">
        <v>750.198274979731</v>
      </c>
      <c r="AD16" t="n">
        <v>606142.0573688162</v>
      </c>
      <c r="AE16" t="n">
        <v>829350.3039922941</v>
      </c>
      <c r="AF16" t="n">
        <v>6.46303940082088e-06</v>
      </c>
      <c r="AG16" t="n">
        <v>2.592916666666667</v>
      </c>
      <c r="AH16" t="n">
        <v>750198.274979731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1.6114</v>
      </c>
      <c r="E17" t="n">
        <v>62.06</v>
      </c>
      <c r="F17" t="n">
        <v>58.6</v>
      </c>
      <c r="G17" t="n">
        <v>109.87</v>
      </c>
      <c r="H17" t="n">
        <v>1.49</v>
      </c>
      <c r="I17" t="n">
        <v>32</v>
      </c>
      <c r="J17" t="n">
        <v>190.19</v>
      </c>
      <c r="K17" t="n">
        <v>51.39</v>
      </c>
      <c r="L17" t="n">
        <v>16</v>
      </c>
      <c r="M17" t="n">
        <v>30</v>
      </c>
      <c r="N17" t="n">
        <v>37.79</v>
      </c>
      <c r="O17" t="n">
        <v>23690.52</v>
      </c>
      <c r="P17" t="n">
        <v>681.13</v>
      </c>
      <c r="Q17" t="n">
        <v>1213.92</v>
      </c>
      <c r="R17" t="n">
        <v>161.2</v>
      </c>
      <c r="S17" t="n">
        <v>90.51000000000001</v>
      </c>
      <c r="T17" t="n">
        <v>24144.82</v>
      </c>
      <c r="U17" t="n">
        <v>0.5600000000000001</v>
      </c>
      <c r="V17" t="n">
        <v>0.77</v>
      </c>
      <c r="W17" t="n">
        <v>4.06</v>
      </c>
      <c r="X17" t="n">
        <v>1.41</v>
      </c>
      <c r="Y17" t="n">
        <v>0.5</v>
      </c>
      <c r="Z17" t="n">
        <v>10</v>
      </c>
      <c r="AA17" t="n">
        <v>601.3808725307308</v>
      </c>
      <c r="AB17" t="n">
        <v>822.8358408481749</v>
      </c>
      <c r="AC17" t="n">
        <v>744.3055430549805</v>
      </c>
      <c r="AD17" t="n">
        <v>601380.8725307308</v>
      </c>
      <c r="AE17" t="n">
        <v>822835.840848175</v>
      </c>
      <c r="AF17" t="n">
        <v>6.481138646140249e-06</v>
      </c>
      <c r="AG17" t="n">
        <v>2.585833333333333</v>
      </c>
      <c r="AH17" t="n">
        <v>744305.5430549805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1.6152</v>
      </c>
      <c r="E18" t="n">
        <v>61.91</v>
      </c>
      <c r="F18" t="n">
        <v>58.52</v>
      </c>
      <c r="G18" t="n">
        <v>117.04</v>
      </c>
      <c r="H18" t="n">
        <v>1.57</v>
      </c>
      <c r="I18" t="n">
        <v>30</v>
      </c>
      <c r="J18" t="n">
        <v>191.72</v>
      </c>
      <c r="K18" t="n">
        <v>51.39</v>
      </c>
      <c r="L18" t="n">
        <v>17</v>
      </c>
      <c r="M18" t="n">
        <v>28</v>
      </c>
      <c r="N18" t="n">
        <v>38.33</v>
      </c>
      <c r="O18" t="n">
        <v>23879.37</v>
      </c>
      <c r="P18" t="n">
        <v>677.4299999999999</v>
      </c>
      <c r="Q18" t="n">
        <v>1213.91</v>
      </c>
      <c r="R18" t="n">
        <v>158.43</v>
      </c>
      <c r="S18" t="n">
        <v>90.51000000000001</v>
      </c>
      <c r="T18" t="n">
        <v>22773.14</v>
      </c>
      <c r="U18" t="n">
        <v>0.57</v>
      </c>
      <c r="V18" t="n">
        <v>0.77</v>
      </c>
      <c r="W18" t="n">
        <v>4.06</v>
      </c>
      <c r="X18" t="n">
        <v>1.33</v>
      </c>
      <c r="Y18" t="n">
        <v>0.5</v>
      </c>
      <c r="Z18" t="n">
        <v>10</v>
      </c>
      <c r="AA18" t="n">
        <v>597.6913875638847</v>
      </c>
      <c r="AB18" t="n">
        <v>817.7877247479473</v>
      </c>
      <c r="AC18" t="n">
        <v>739.7392120702827</v>
      </c>
      <c r="AD18" t="n">
        <v>597691.3875638847</v>
      </c>
      <c r="AE18" t="n">
        <v>817787.7247479473</v>
      </c>
      <c r="AF18" t="n">
        <v>6.496422453298827e-06</v>
      </c>
      <c r="AG18" t="n">
        <v>2.579583333333333</v>
      </c>
      <c r="AH18" t="n">
        <v>739739.2120702828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1.6196</v>
      </c>
      <c r="E19" t="n">
        <v>61.74</v>
      </c>
      <c r="F19" t="n">
        <v>58.42</v>
      </c>
      <c r="G19" t="n">
        <v>125.19</v>
      </c>
      <c r="H19" t="n">
        <v>1.65</v>
      </c>
      <c r="I19" t="n">
        <v>28</v>
      </c>
      <c r="J19" t="n">
        <v>193.26</v>
      </c>
      <c r="K19" t="n">
        <v>51.39</v>
      </c>
      <c r="L19" t="n">
        <v>18</v>
      </c>
      <c r="M19" t="n">
        <v>26</v>
      </c>
      <c r="N19" t="n">
        <v>38.86</v>
      </c>
      <c r="O19" t="n">
        <v>24068.93</v>
      </c>
      <c r="P19" t="n">
        <v>671.3099999999999</v>
      </c>
      <c r="Q19" t="n">
        <v>1213.94</v>
      </c>
      <c r="R19" t="n">
        <v>154.88</v>
      </c>
      <c r="S19" t="n">
        <v>90.51000000000001</v>
      </c>
      <c r="T19" t="n">
        <v>21007.8</v>
      </c>
      <c r="U19" t="n">
        <v>0.58</v>
      </c>
      <c r="V19" t="n">
        <v>0.77</v>
      </c>
      <c r="W19" t="n">
        <v>4.06</v>
      </c>
      <c r="X19" t="n">
        <v>1.23</v>
      </c>
      <c r="Y19" t="n">
        <v>0.5</v>
      </c>
      <c r="Z19" t="n">
        <v>10</v>
      </c>
      <c r="AA19" t="n">
        <v>592.4292666723788</v>
      </c>
      <c r="AB19" t="n">
        <v>810.5878587957991</v>
      </c>
      <c r="AC19" t="n">
        <v>733.2264912195325</v>
      </c>
      <c r="AD19" t="n">
        <v>592429.2666723789</v>
      </c>
      <c r="AE19" t="n">
        <v>810587.8587957991</v>
      </c>
      <c r="AF19" t="n">
        <v>6.514119493166655e-06</v>
      </c>
      <c r="AG19" t="n">
        <v>2.5725</v>
      </c>
      <c r="AH19" t="n">
        <v>733226.4912195324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1.6214</v>
      </c>
      <c r="E20" t="n">
        <v>61.67</v>
      </c>
      <c r="F20" t="n">
        <v>58.39</v>
      </c>
      <c r="G20" t="n">
        <v>129.75</v>
      </c>
      <c r="H20" t="n">
        <v>1.73</v>
      </c>
      <c r="I20" t="n">
        <v>27</v>
      </c>
      <c r="J20" t="n">
        <v>194.8</v>
      </c>
      <c r="K20" t="n">
        <v>51.39</v>
      </c>
      <c r="L20" t="n">
        <v>19</v>
      </c>
      <c r="M20" t="n">
        <v>25</v>
      </c>
      <c r="N20" t="n">
        <v>39.41</v>
      </c>
      <c r="O20" t="n">
        <v>24259.23</v>
      </c>
      <c r="P20" t="n">
        <v>666.73</v>
      </c>
      <c r="Q20" t="n">
        <v>1213.91</v>
      </c>
      <c r="R20" t="n">
        <v>154.06</v>
      </c>
      <c r="S20" t="n">
        <v>90.51000000000001</v>
      </c>
      <c r="T20" t="n">
        <v>20600.08</v>
      </c>
      <c r="U20" t="n">
        <v>0.59</v>
      </c>
      <c r="V20" t="n">
        <v>0.77</v>
      </c>
      <c r="W20" t="n">
        <v>4.05</v>
      </c>
      <c r="X20" t="n">
        <v>1.19</v>
      </c>
      <c r="Y20" t="n">
        <v>0.5</v>
      </c>
      <c r="Z20" t="n">
        <v>10</v>
      </c>
      <c r="AA20" t="n">
        <v>589.2077898878327</v>
      </c>
      <c r="AB20" t="n">
        <v>806.180092137658</v>
      </c>
      <c r="AC20" t="n">
        <v>729.2393956249049</v>
      </c>
      <c r="AD20" t="n">
        <v>589207.7898878327</v>
      </c>
      <c r="AE20" t="n">
        <v>806180.092137658</v>
      </c>
      <c r="AF20" t="n">
        <v>6.521359191294403e-06</v>
      </c>
      <c r="AG20" t="n">
        <v>2.569583333333334</v>
      </c>
      <c r="AH20" t="n">
        <v>729239.3956249049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1.6258</v>
      </c>
      <c r="E21" t="n">
        <v>61.51</v>
      </c>
      <c r="F21" t="n">
        <v>58.29</v>
      </c>
      <c r="G21" t="n">
        <v>139.89</v>
      </c>
      <c r="H21" t="n">
        <v>1.81</v>
      </c>
      <c r="I21" t="n">
        <v>25</v>
      </c>
      <c r="J21" t="n">
        <v>196.35</v>
      </c>
      <c r="K21" t="n">
        <v>51.39</v>
      </c>
      <c r="L21" t="n">
        <v>20</v>
      </c>
      <c r="M21" t="n">
        <v>23</v>
      </c>
      <c r="N21" t="n">
        <v>39.96</v>
      </c>
      <c r="O21" t="n">
        <v>24450.27</v>
      </c>
      <c r="P21" t="n">
        <v>659.8</v>
      </c>
      <c r="Q21" t="n">
        <v>1213.91</v>
      </c>
      <c r="R21" t="n">
        <v>150.6</v>
      </c>
      <c r="S21" t="n">
        <v>90.51000000000001</v>
      </c>
      <c r="T21" t="n">
        <v>18882.14</v>
      </c>
      <c r="U21" t="n">
        <v>0.6</v>
      </c>
      <c r="V21" t="n">
        <v>0.77</v>
      </c>
      <c r="W21" t="n">
        <v>4.05</v>
      </c>
      <c r="X21" t="n">
        <v>1.09</v>
      </c>
      <c r="Y21" t="n">
        <v>0.5</v>
      </c>
      <c r="Z21" t="n">
        <v>10</v>
      </c>
      <c r="AA21" t="n">
        <v>583.5583754429676</v>
      </c>
      <c r="AB21" t="n">
        <v>798.4503140596186</v>
      </c>
      <c r="AC21" t="n">
        <v>722.2473367178219</v>
      </c>
      <c r="AD21" t="n">
        <v>583558.3754429676</v>
      </c>
      <c r="AE21" t="n">
        <v>798450.3140596185</v>
      </c>
      <c r="AF21" t="n">
        <v>6.53905623116223e-06</v>
      </c>
      <c r="AG21" t="n">
        <v>2.562916666666667</v>
      </c>
      <c r="AH21" t="n">
        <v>722247.3367178219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1.6275</v>
      </c>
      <c r="E22" t="n">
        <v>61.44</v>
      </c>
      <c r="F22" t="n">
        <v>58.26</v>
      </c>
      <c r="G22" t="n">
        <v>145.65</v>
      </c>
      <c r="H22" t="n">
        <v>1.88</v>
      </c>
      <c r="I22" t="n">
        <v>24</v>
      </c>
      <c r="J22" t="n">
        <v>197.9</v>
      </c>
      <c r="K22" t="n">
        <v>51.39</v>
      </c>
      <c r="L22" t="n">
        <v>21</v>
      </c>
      <c r="M22" t="n">
        <v>22</v>
      </c>
      <c r="N22" t="n">
        <v>40.51</v>
      </c>
      <c r="O22" t="n">
        <v>24642.07</v>
      </c>
      <c r="P22" t="n">
        <v>657.21</v>
      </c>
      <c r="Q22" t="n">
        <v>1213.91</v>
      </c>
      <c r="R22" t="n">
        <v>149.71</v>
      </c>
      <c r="S22" t="n">
        <v>90.51000000000001</v>
      </c>
      <c r="T22" t="n">
        <v>18442.88</v>
      </c>
      <c r="U22" t="n">
        <v>0.6</v>
      </c>
      <c r="V22" t="n">
        <v>0.77</v>
      </c>
      <c r="W22" t="n">
        <v>4.04</v>
      </c>
      <c r="X22" t="n">
        <v>1.07</v>
      </c>
      <c r="Y22" t="n">
        <v>0.5</v>
      </c>
      <c r="Z22" t="n">
        <v>10</v>
      </c>
      <c r="AA22" t="n">
        <v>581.4574808430025</v>
      </c>
      <c r="AB22" t="n">
        <v>795.5757773830173</v>
      </c>
      <c r="AC22" t="n">
        <v>719.6471417871981</v>
      </c>
      <c r="AD22" t="n">
        <v>581457.4808430024</v>
      </c>
      <c r="AE22" t="n">
        <v>795575.7773830174</v>
      </c>
      <c r="AF22" t="n">
        <v>6.545893723838436e-06</v>
      </c>
      <c r="AG22" t="n">
        <v>2.56</v>
      </c>
      <c r="AH22" t="n">
        <v>719647.141787198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1.6295</v>
      </c>
      <c r="E23" t="n">
        <v>61.37</v>
      </c>
      <c r="F23" t="n">
        <v>58.22</v>
      </c>
      <c r="G23" t="n">
        <v>151.87</v>
      </c>
      <c r="H23" t="n">
        <v>1.96</v>
      </c>
      <c r="I23" t="n">
        <v>23</v>
      </c>
      <c r="J23" t="n">
        <v>199.46</v>
      </c>
      <c r="K23" t="n">
        <v>51.39</v>
      </c>
      <c r="L23" t="n">
        <v>22</v>
      </c>
      <c r="M23" t="n">
        <v>21</v>
      </c>
      <c r="N23" t="n">
        <v>41.07</v>
      </c>
      <c r="O23" t="n">
        <v>24834.62</v>
      </c>
      <c r="P23" t="n">
        <v>648.64</v>
      </c>
      <c r="Q23" t="n">
        <v>1213.91</v>
      </c>
      <c r="R23" t="n">
        <v>148.18</v>
      </c>
      <c r="S23" t="n">
        <v>90.51000000000001</v>
      </c>
      <c r="T23" t="n">
        <v>17680.04</v>
      </c>
      <c r="U23" t="n">
        <v>0.61</v>
      </c>
      <c r="V23" t="n">
        <v>0.77</v>
      </c>
      <c r="W23" t="n">
        <v>4.04</v>
      </c>
      <c r="X23" t="n">
        <v>1.02</v>
      </c>
      <c r="Y23" t="n">
        <v>0.5</v>
      </c>
      <c r="Z23" t="n">
        <v>10</v>
      </c>
      <c r="AA23" t="n">
        <v>576.028732325903</v>
      </c>
      <c r="AB23" t="n">
        <v>788.1479241624406</v>
      </c>
      <c r="AC23" t="n">
        <v>712.9281924529354</v>
      </c>
      <c r="AD23" t="n">
        <v>576028.732325903</v>
      </c>
      <c r="AE23" t="n">
        <v>788147.9241624406</v>
      </c>
      <c r="AF23" t="n">
        <v>6.553937832869267e-06</v>
      </c>
      <c r="AG23" t="n">
        <v>2.557083333333333</v>
      </c>
      <c r="AH23" t="n">
        <v>712928.1924529354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1.6339</v>
      </c>
      <c r="E24" t="n">
        <v>61.2</v>
      </c>
      <c r="F24" t="n">
        <v>58.12</v>
      </c>
      <c r="G24" t="n">
        <v>166.06</v>
      </c>
      <c r="H24" t="n">
        <v>2.03</v>
      </c>
      <c r="I24" t="n">
        <v>21</v>
      </c>
      <c r="J24" t="n">
        <v>201.03</v>
      </c>
      <c r="K24" t="n">
        <v>51.39</v>
      </c>
      <c r="L24" t="n">
        <v>23</v>
      </c>
      <c r="M24" t="n">
        <v>19</v>
      </c>
      <c r="N24" t="n">
        <v>41.64</v>
      </c>
      <c r="O24" t="n">
        <v>25027.94</v>
      </c>
      <c r="P24" t="n">
        <v>642.48</v>
      </c>
      <c r="Q24" t="n">
        <v>1213.92</v>
      </c>
      <c r="R24" t="n">
        <v>144.79</v>
      </c>
      <c r="S24" t="n">
        <v>90.51000000000001</v>
      </c>
      <c r="T24" t="n">
        <v>15994.41</v>
      </c>
      <c r="U24" t="n">
        <v>0.63</v>
      </c>
      <c r="V24" t="n">
        <v>0.77</v>
      </c>
      <c r="W24" t="n">
        <v>4.05</v>
      </c>
      <c r="X24" t="n">
        <v>0.93</v>
      </c>
      <c r="Y24" t="n">
        <v>0.5</v>
      </c>
      <c r="Z24" t="n">
        <v>10</v>
      </c>
      <c r="AA24" t="n">
        <v>570.8485083611381</v>
      </c>
      <c r="AB24" t="n">
        <v>781.0601131984972</v>
      </c>
      <c r="AC24" t="n">
        <v>706.5168322195857</v>
      </c>
      <c r="AD24" t="n">
        <v>570848.5083611381</v>
      </c>
      <c r="AE24" t="n">
        <v>781060.1131984972</v>
      </c>
      <c r="AF24" t="n">
        <v>6.571634872737094e-06</v>
      </c>
      <c r="AG24" t="n">
        <v>2.55</v>
      </c>
      <c r="AH24" t="n">
        <v>706516.8322195857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1.6343</v>
      </c>
      <c r="E25" t="n">
        <v>61.19</v>
      </c>
      <c r="F25" t="n">
        <v>58.1</v>
      </c>
      <c r="G25" t="n">
        <v>166.01</v>
      </c>
      <c r="H25" t="n">
        <v>2.1</v>
      </c>
      <c r="I25" t="n">
        <v>21</v>
      </c>
      <c r="J25" t="n">
        <v>202.61</v>
      </c>
      <c r="K25" t="n">
        <v>51.39</v>
      </c>
      <c r="L25" t="n">
        <v>24</v>
      </c>
      <c r="M25" t="n">
        <v>19</v>
      </c>
      <c r="N25" t="n">
        <v>42.21</v>
      </c>
      <c r="O25" t="n">
        <v>25222.04</v>
      </c>
      <c r="P25" t="n">
        <v>638.97</v>
      </c>
      <c r="Q25" t="n">
        <v>1213.91</v>
      </c>
      <c r="R25" t="n">
        <v>144.36</v>
      </c>
      <c r="S25" t="n">
        <v>90.51000000000001</v>
      </c>
      <c r="T25" t="n">
        <v>15783.01</v>
      </c>
      <c r="U25" t="n">
        <v>0.63</v>
      </c>
      <c r="V25" t="n">
        <v>0.77</v>
      </c>
      <c r="W25" t="n">
        <v>4.04</v>
      </c>
      <c r="X25" t="n">
        <v>0.91</v>
      </c>
      <c r="Y25" t="n">
        <v>0.5</v>
      </c>
      <c r="Z25" t="n">
        <v>10</v>
      </c>
      <c r="AA25" t="n">
        <v>568.7714439385913</v>
      </c>
      <c r="AB25" t="n">
        <v>778.2181820219537</v>
      </c>
      <c r="AC25" t="n">
        <v>703.946130965856</v>
      </c>
      <c r="AD25" t="n">
        <v>568771.4439385914</v>
      </c>
      <c r="AE25" t="n">
        <v>778218.1820219536</v>
      </c>
      <c r="AF25" t="n">
        <v>6.573243694543261e-06</v>
      </c>
      <c r="AG25" t="n">
        <v>2.549583333333333</v>
      </c>
      <c r="AH25" t="n">
        <v>703946.130965856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1.6366</v>
      </c>
      <c r="E26" t="n">
        <v>61.1</v>
      </c>
      <c r="F26" t="n">
        <v>58.05</v>
      </c>
      <c r="G26" t="n">
        <v>174.16</v>
      </c>
      <c r="H26" t="n">
        <v>2.17</v>
      </c>
      <c r="I26" t="n">
        <v>20</v>
      </c>
      <c r="J26" t="n">
        <v>204.19</v>
      </c>
      <c r="K26" t="n">
        <v>51.39</v>
      </c>
      <c r="L26" t="n">
        <v>25</v>
      </c>
      <c r="M26" t="n">
        <v>18</v>
      </c>
      <c r="N26" t="n">
        <v>42.79</v>
      </c>
      <c r="O26" t="n">
        <v>25417.05</v>
      </c>
      <c r="P26" t="n">
        <v>633.88</v>
      </c>
      <c r="Q26" t="n">
        <v>1213.91</v>
      </c>
      <c r="R26" t="n">
        <v>142.54</v>
      </c>
      <c r="S26" t="n">
        <v>90.51000000000001</v>
      </c>
      <c r="T26" t="n">
        <v>14874.5</v>
      </c>
      <c r="U26" t="n">
        <v>0.64</v>
      </c>
      <c r="V26" t="n">
        <v>0.77</v>
      </c>
      <c r="W26" t="n">
        <v>4.04</v>
      </c>
      <c r="X26" t="n">
        <v>0.86</v>
      </c>
      <c r="Y26" t="n">
        <v>0.5</v>
      </c>
      <c r="Z26" t="n">
        <v>10</v>
      </c>
      <c r="AA26" t="n">
        <v>565.0906681867566</v>
      </c>
      <c r="AB26" t="n">
        <v>773.1819822539276</v>
      </c>
      <c r="AC26" t="n">
        <v>699.3905790353397</v>
      </c>
      <c r="AD26" t="n">
        <v>565090.6681867565</v>
      </c>
      <c r="AE26" t="n">
        <v>773181.9822539276</v>
      </c>
      <c r="AF26" t="n">
        <v>6.582494419928716e-06</v>
      </c>
      <c r="AG26" t="n">
        <v>2.545833333333333</v>
      </c>
      <c r="AH26" t="n">
        <v>699390.5790353396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1.6385</v>
      </c>
      <c r="E27" t="n">
        <v>61.03</v>
      </c>
      <c r="F27" t="n">
        <v>58.01</v>
      </c>
      <c r="G27" t="n">
        <v>183.2</v>
      </c>
      <c r="H27" t="n">
        <v>2.24</v>
      </c>
      <c r="I27" t="n">
        <v>19</v>
      </c>
      <c r="J27" t="n">
        <v>205.77</v>
      </c>
      <c r="K27" t="n">
        <v>51.39</v>
      </c>
      <c r="L27" t="n">
        <v>26</v>
      </c>
      <c r="M27" t="n">
        <v>17</v>
      </c>
      <c r="N27" t="n">
        <v>43.38</v>
      </c>
      <c r="O27" t="n">
        <v>25612.75</v>
      </c>
      <c r="P27" t="n">
        <v>630.6900000000001</v>
      </c>
      <c r="Q27" t="n">
        <v>1213.91</v>
      </c>
      <c r="R27" t="n">
        <v>141.41</v>
      </c>
      <c r="S27" t="n">
        <v>90.51000000000001</v>
      </c>
      <c r="T27" t="n">
        <v>14314.15</v>
      </c>
      <c r="U27" t="n">
        <v>0.64</v>
      </c>
      <c r="V27" t="n">
        <v>0.77</v>
      </c>
      <c r="W27" t="n">
        <v>4.03</v>
      </c>
      <c r="X27" t="n">
        <v>0.82</v>
      </c>
      <c r="Y27" t="n">
        <v>0.5</v>
      </c>
      <c r="Z27" t="n">
        <v>10</v>
      </c>
      <c r="AA27" t="n">
        <v>562.6032815836354</v>
      </c>
      <c r="AB27" t="n">
        <v>769.778630167785</v>
      </c>
      <c r="AC27" t="n">
        <v>696.3120380956639</v>
      </c>
      <c r="AD27" t="n">
        <v>562603.2815836354</v>
      </c>
      <c r="AE27" t="n">
        <v>769778.630167785</v>
      </c>
      <c r="AF27" t="n">
        <v>6.590136323508005e-06</v>
      </c>
      <c r="AG27" t="n">
        <v>2.542916666666667</v>
      </c>
      <c r="AH27" t="n">
        <v>696312.0380956639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1.6405</v>
      </c>
      <c r="E28" t="n">
        <v>60.96</v>
      </c>
      <c r="F28" t="n">
        <v>57.97</v>
      </c>
      <c r="G28" t="n">
        <v>193.24</v>
      </c>
      <c r="H28" t="n">
        <v>2.31</v>
      </c>
      <c r="I28" t="n">
        <v>18</v>
      </c>
      <c r="J28" t="n">
        <v>207.37</v>
      </c>
      <c r="K28" t="n">
        <v>51.39</v>
      </c>
      <c r="L28" t="n">
        <v>27</v>
      </c>
      <c r="M28" t="n">
        <v>15</v>
      </c>
      <c r="N28" t="n">
        <v>43.97</v>
      </c>
      <c r="O28" t="n">
        <v>25809.25</v>
      </c>
      <c r="P28" t="n">
        <v>624.9</v>
      </c>
      <c r="Q28" t="n">
        <v>1213.93</v>
      </c>
      <c r="R28" t="n">
        <v>139.87</v>
      </c>
      <c r="S28" t="n">
        <v>90.51000000000001</v>
      </c>
      <c r="T28" t="n">
        <v>13552.38</v>
      </c>
      <c r="U28" t="n">
        <v>0.65</v>
      </c>
      <c r="V28" t="n">
        <v>0.77</v>
      </c>
      <c r="W28" t="n">
        <v>4.04</v>
      </c>
      <c r="X28" t="n">
        <v>0.78</v>
      </c>
      <c r="Y28" t="n">
        <v>0.5</v>
      </c>
      <c r="Z28" t="n">
        <v>10</v>
      </c>
      <c r="AA28" t="n">
        <v>558.7090477734184</v>
      </c>
      <c r="AB28" t="n">
        <v>764.4503676671756</v>
      </c>
      <c r="AC28" t="n">
        <v>691.4922974898492</v>
      </c>
      <c r="AD28" t="n">
        <v>558709.0477734185</v>
      </c>
      <c r="AE28" t="n">
        <v>764450.3676671756</v>
      </c>
      <c r="AF28" t="n">
        <v>6.598180432538836e-06</v>
      </c>
      <c r="AG28" t="n">
        <v>2.54</v>
      </c>
      <c r="AH28" t="n">
        <v>691492.2974898492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1.6431</v>
      </c>
      <c r="E29" t="n">
        <v>60.86</v>
      </c>
      <c r="F29" t="n">
        <v>57.91</v>
      </c>
      <c r="G29" t="n">
        <v>204.39</v>
      </c>
      <c r="H29" t="n">
        <v>2.38</v>
      </c>
      <c r="I29" t="n">
        <v>17</v>
      </c>
      <c r="J29" t="n">
        <v>208.97</v>
      </c>
      <c r="K29" t="n">
        <v>51.39</v>
      </c>
      <c r="L29" t="n">
        <v>28</v>
      </c>
      <c r="M29" t="n">
        <v>13</v>
      </c>
      <c r="N29" t="n">
        <v>44.57</v>
      </c>
      <c r="O29" t="n">
        <v>26006.56</v>
      </c>
      <c r="P29" t="n">
        <v>618.9</v>
      </c>
      <c r="Q29" t="n">
        <v>1213.91</v>
      </c>
      <c r="R29" t="n">
        <v>137.7</v>
      </c>
      <c r="S29" t="n">
        <v>90.51000000000001</v>
      </c>
      <c r="T29" t="n">
        <v>12470.48</v>
      </c>
      <c r="U29" t="n">
        <v>0.66</v>
      </c>
      <c r="V29" t="n">
        <v>0.77</v>
      </c>
      <c r="W29" t="n">
        <v>4.04</v>
      </c>
      <c r="X29" t="n">
        <v>0.72</v>
      </c>
      <c r="Y29" t="n">
        <v>0.5</v>
      </c>
      <c r="Z29" t="n">
        <v>10</v>
      </c>
      <c r="AA29" t="n">
        <v>554.4384856016783</v>
      </c>
      <c r="AB29" t="n">
        <v>758.6071960998945</v>
      </c>
      <c r="AC29" t="n">
        <v>686.2067900160066</v>
      </c>
      <c r="AD29" t="n">
        <v>554438.4856016783</v>
      </c>
      <c r="AE29" t="n">
        <v>758607.1960998945</v>
      </c>
      <c r="AF29" t="n">
        <v>6.608637774278915e-06</v>
      </c>
      <c r="AG29" t="n">
        <v>2.535833333333333</v>
      </c>
      <c r="AH29" t="n">
        <v>686206.7900160066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1.6431</v>
      </c>
      <c r="E30" t="n">
        <v>60.86</v>
      </c>
      <c r="F30" t="n">
        <v>57.91</v>
      </c>
      <c r="G30" t="n">
        <v>204.39</v>
      </c>
      <c r="H30" t="n">
        <v>2.45</v>
      </c>
      <c r="I30" t="n">
        <v>17</v>
      </c>
      <c r="J30" t="n">
        <v>210.57</v>
      </c>
      <c r="K30" t="n">
        <v>51.39</v>
      </c>
      <c r="L30" t="n">
        <v>29</v>
      </c>
      <c r="M30" t="n">
        <v>9</v>
      </c>
      <c r="N30" t="n">
        <v>45.18</v>
      </c>
      <c r="O30" t="n">
        <v>26204.71</v>
      </c>
      <c r="P30" t="n">
        <v>612.0700000000001</v>
      </c>
      <c r="Q30" t="n">
        <v>1213.91</v>
      </c>
      <c r="R30" t="n">
        <v>137.51</v>
      </c>
      <c r="S30" t="n">
        <v>90.51000000000001</v>
      </c>
      <c r="T30" t="n">
        <v>12375.66</v>
      </c>
      <c r="U30" t="n">
        <v>0.66</v>
      </c>
      <c r="V30" t="n">
        <v>0.77</v>
      </c>
      <c r="W30" t="n">
        <v>4.04</v>
      </c>
      <c r="X30" t="n">
        <v>0.72</v>
      </c>
      <c r="Y30" t="n">
        <v>0.5</v>
      </c>
      <c r="Z30" t="n">
        <v>10</v>
      </c>
      <c r="AA30" t="n">
        <v>550.8191244416927</v>
      </c>
      <c r="AB30" t="n">
        <v>753.6550264858572</v>
      </c>
      <c r="AC30" t="n">
        <v>681.7272485195192</v>
      </c>
      <c r="AD30" t="n">
        <v>550819.1244416927</v>
      </c>
      <c r="AE30" t="n">
        <v>753655.0264858572</v>
      </c>
      <c r="AF30" t="n">
        <v>6.608637774278915e-06</v>
      </c>
      <c r="AG30" t="n">
        <v>2.535833333333333</v>
      </c>
      <c r="AH30" t="n">
        <v>681727.2485195192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1.6451</v>
      </c>
      <c r="E31" t="n">
        <v>60.79</v>
      </c>
      <c r="F31" t="n">
        <v>57.87</v>
      </c>
      <c r="G31" t="n">
        <v>217.01</v>
      </c>
      <c r="H31" t="n">
        <v>2.51</v>
      </c>
      <c r="I31" t="n">
        <v>16</v>
      </c>
      <c r="J31" t="n">
        <v>212.19</v>
      </c>
      <c r="K31" t="n">
        <v>51.39</v>
      </c>
      <c r="L31" t="n">
        <v>30</v>
      </c>
      <c r="M31" t="n">
        <v>8</v>
      </c>
      <c r="N31" t="n">
        <v>45.79</v>
      </c>
      <c r="O31" t="n">
        <v>26403.69</v>
      </c>
      <c r="P31" t="n">
        <v>612.0700000000001</v>
      </c>
      <c r="Q31" t="n">
        <v>1213.92</v>
      </c>
      <c r="R31" t="n">
        <v>136.22</v>
      </c>
      <c r="S31" t="n">
        <v>90.51000000000001</v>
      </c>
      <c r="T31" t="n">
        <v>11736.79</v>
      </c>
      <c r="U31" t="n">
        <v>0.66</v>
      </c>
      <c r="V31" t="n">
        <v>0.78</v>
      </c>
      <c r="W31" t="n">
        <v>4.04</v>
      </c>
      <c r="X31" t="n">
        <v>0.68</v>
      </c>
      <c r="Y31" t="n">
        <v>0.5</v>
      </c>
      <c r="Z31" t="n">
        <v>10</v>
      </c>
      <c r="AA31" t="n">
        <v>550.0144579701255</v>
      </c>
      <c r="AB31" t="n">
        <v>752.5540463200798</v>
      </c>
      <c r="AC31" t="n">
        <v>680.7313443555284</v>
      </c>
      <c r="AD31" t="n">
        <v>550014.4579701255</v>
      </c>
      <c r="AE31" t="n">
        <v>752554.0463200798</v>
      </c>
      <c r="AF31" t="n">
        <v>6.616681883309746e-06</v>
      </c>
      <c r="AG31" t="n">
        <v>2.532916666666666</v>
      </c>
      <c r="AH31" t="n">
        <v>680731.3443555285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1.6447</v>
      </c>
      <c r="E32" t="n">
        <v>60.8</v>
      </c>
      <c r="F32" t="n">
        <v>57.89</v>
      </c>
      <c r="G32" t="n">
        <v>217.08</v>
      </c>
      <c r="H32" t="n">
        <v>2.58</v>
      </c>
      <c r="I32" t="n">
        <v>16</v>
      </c>
      <c r="J32" t="n">
        <v>213.81</v>
      </c>
      <c r="K32" t="n">
        <v>51.39</v>
      </c>
      <c r="L32" t="n">
        <v>31</v>
      </c>
      <c r="M32" t="n">
        <v>6</v>
      </c>
      <c r="N32" t="n">
        <v>46.41</v>
      </c>
      <c r="O32" t="n">
        <v>26603.52</v>
      </c>
      <c r="P32" t="n">
        <v>616.14</v>
      </c>
      <c r="Q32" t="n">
        <v>1213.91</v>
      </c>
      <c r="R32" t="n">
        <v>136.67</v>
      </c>
      <c r="S32" t="n">
        <v>90.51000000000001</v>
      </c>
      <c r="T32" t="n">
        <v>11959.76</v>
      </c>
      <c r="U32" t="n">
        <v>0.66</v>
      </c>
      <c r="V32" t="n">
        <v>0.78</v>
      </c>
      <c r="W32" t="n">
        <v>4.05</v>
      </c>
      <c r="X32" t="n">
        <v>0.6899999999999999</v>
      </c>
      <c r="Y32" t="n">
        <v>0.5</v>
      </c>
      <c r="Z32" t="n">
        <v>10</v>
      </c>
      <c r="AA32" t="n">
        <v>552.3698538022165</v>
      </c>
      <c r="AB32" t="n">
        <v>755.776802810277</v>
      </c>
      <c r="AC32" t="n">
        <v>683.6465254894681</v>
      </c>
      <c r="AD32" t="n">
        <v>552369.8538022166</v>
      </c>
      <c r="AE32" t="n">
        <v>755776.802810277</v>
      </c>
      <c r="AF32" t="n">
        <v>6.61507306150358e-06</v>
      </c>
      <c r="AG32" t="n">
        <v>2.533333333333333</v>
      </c>
      <c r="AH32" t="n">
        <v>683646.5254894681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1.6445</v>
      </c>
      <c r="E33" t="n">
        <v>60.81</v>
      </c>
      <c r="F33" t="n">
        <v>57.89</v>
      </c>
      <c r="G33" t="n">
        <v>217.1</v>
      </c>
      <c r="H33" t="n">
        <v>2.64</v>
      </c>
      <c r="I33" t="n">
        <v>16</v>
      </c>
      <c r="J33" t="n">
        <v>215.43</v>
      </c>
      <c r="K33" t="n">
        <v>51.39</v>
      </c>
      <c r="L33" t="n">
        <v>32</v>
      </c>
      <c r="M33" t="n">
        <v>3</v>
      </c>
      <c r="N33" t="n">
        <v>47.04</v>
      </c>
      <c r="O33" t="n">
        <v>26804.21</v>
      </c>
      <c r="P33" t="n">
        <v>617.85</v>
      </c>
      <c r="Q33" t="n">
        <v>1213.91</v>
      </c>
      <c r="R33" t="n">
        <v>136.64</v>
      </c>
      <c r="S33" t="n">
        <v>90.51000000000001</v>
      </c>
      <c r="T33" t="n">
        <v>11944.77</v>
      </c>
      <c r="U33" t="n">
        <v>0.66</v>
      </c>
      <c r="V33" t="n">
        <v>0.77</v>
      </c>
      <c r="W33" t="n">
        <v>4.05</v>
      </c>
      <c r="X33" t="n">
        <v>0.7</v>
      </c>
      <c r="Y33" t="n">
        <v>0.5</v>
      </c>
      <c r="Z33" t="n">
        <v>10</v>
      </c>
      <c r="AA33" t="n">
        <v>553.3432884183269</v>
      </c>
      <c r="AB33" t="n">
        <v>757.1086989969436</v>
      </c>
      <c r="AC33" t="n">
        <v>684.8513073734073</v>
      </c>
      <c r="AD33" t="n">
        <v>553343.2884183269</v>
      </c>
      <c r="AE33" t="n">
        <v>757108.6989969437</v>
      </c>
      <c r="AF33" t="n">
        <v>6.614268650600497e-06</v>
      </c>
      <c r="AG33" t="n">
        <v>2.53375</v>
      </c>
      <c r="AH33" t="n">
        <v>684851.3073734073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1.6444</v>
      </c>
      <c r="E34" t="n">
        <v>60.81</v>
      </c>
      <c r="F34" t="n">
        <v>57.9</v>
      </c>
      <c r="G34" t="n">
        <v>217.12</v>
      </c>
      <c r="H34" t="n">
        <v>2.7</v>
      </c>
      <c r="I34" t="n">
        <v>16</v>
      </c>
      <c r="J34" t="n">
        <v>217.07</v>
      </c>
      <c r="K34" t="n">
        <v>51.39</v>
      </c>
      <c r="L34" t="n">
        <v>33</v>
      </c>
      <c r="M34" t="n">
        <v>1</v>
      </c>
      <c r="N34" t="n">
        <v>47.68</v>
      </c>
      <c r="O34" t="n">
        <v>27005.77</v>
      </c>
      <c r="P34" t="n">
        <v>620.1799999999999</v>
      </c>
      <c r="Q34" t="n">
        <v>1213.92</v>
      </c>
      <c r="R34" t="n">
        <v>136.96</v>
      </c>
      <c r="S34" t="n">
        <v>90.51000000000001</v>
      </c>
      <c r="T34" t="n">
        <v>12105.96</v>
      </c>
      <c r="U34" t="n">
        <v>0.66</v>
      </c>
      <c r="V34" t="n">
        <v>0.77</v>
      </c>
      <c r="W34" t="n">
        <v>4.05</v>
      </c>
      <c r="X34" t="n">
        <v>0.7</v>
      </c>
      <c r="Y34" t="n">
        <v>0.5</v>
      </c>
      <c r="Z34" t="n">
        <v>10</v>
      </c>
      <c r="AA34" t="n">
        <v>554.6437264791998</v>
      </c>
      <c r="AB34" t="n">
        <v>758.8880157231081</v>
      </c>
      <c r="AC34" t="n">
        <v>686.4608086085134</v>
      </c>
      <c r="AD34" t="n">
        <v>554643.7264791998</v>
      </c>
      <c r="AE34" t="n">
        <v>758888.0157231081</v>
      </c>
      <c r="AF34" t="n">
        <v>6.613866445148955e-06</v>
      </c>
      <c r="AG34" t="n">
        <v>2.53375</v>
      </c>
      <c r="AH34" t="n">
        <v>686460.8086085134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1.6444</v>
      </c>
      <c r="E35" t="n">
        <v>60.81</v>
      </c>
      <c r="F35" t="n">
        <v>57.9</v>
      </c>
      <c r="G35" t="n">
        <v>217.11</v>
      </c>
      <c r="H35" t="n">
        <v>2.76</v>
      </c>
      <c r="I35" t="n">
        <v>16</v>
      </c>
      <c r="J35" t="n">
        <v>218.71</v>
      </c>
      <c r="K35" t="n">
        <v>51.39</v>
      </c>
      <c r="L35" t="n">
        <v>34</v>
      </c>
      <c r="M35" t="n">
        <v>0</v>
      </c>
      <c r="N35" t="n">
        <v>48.32</v>
      </c>
      <c r="O35" t="n">
        <v>27208.22</v>
      </c>
      <c r="P35" t="n">
        <v>624</v>
      </c>
      <c r="Q35" t="n">
        <v>1213.92</v>
      </c>
      <c r="R35" t="n">
        <v>136.86</v>
      </c>
      <c r="S35" t="n">
        <v>90.51000000000001</v>
      </c>
      <c r="T35" t="n">
        <v>12054.89</v>
      </c>
      <c r="U35" t="n">
        <v>0.66</v>
      </c>
      <c r="V35" t="n">
        <v>0.77</v>
      </c>
      <c r="W35" t="n">
        <v>4.05</v>
      </c>
      <c r="X35" t="n">
        <v>0.7</v>
      </c>
      <c r="Y35" t="n">
        <v>0.5</v>
      </c>
      <c r="Z35" t="n">
        <v>10</v>
      </c>
      <c r="AA35" t="n">
        <v>556.6664247740946</v>
      </c>
      <c r="AB35" t="n">
        <v>761.6555607653341</v>
      </c>
      <c r="AC35" t="n">
        <v>688.9642230361832</v>
      </c>
      <c r="AD35" t="n">
        <v>556666.4247740946</v>
      </c>
      <c r="AE35" t="n">
        <v>761655.5607653342</v>
      </c>
      <c r="AF35" t="n">
        <v>6.613866445148955e-06</v>
      </c>
      <c r="AG35" t="n">
        <v>2.53375</v>
      </c>
      <c r="AH35" t="n">
        <v>688964.2230361832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1.3246</v>
      </c>
      <c r="E2" t="n">
        <v>75.48999999999999</v>
      </c>
      <c r="F2" t="n">
        <v>70.31</v>
      </c>
      <c r="G2" t="n">
        <v>15.01</v>
      </c>
      <c r="H2" t="n">
        <v>0.34</v>
      </c>
      <c r="I2" t="n">
        <v>281</v>
      </c>
      <c r="J2" t="n">
        <v>51.33</v>
      </c>
      <c r="K2" t="n">
        <v>24.83</v>
      </c>
      <c r="L2" t="n">
        <v>1</v>
      </c>
      <c r="M2" t="n">
        <v>279</v>
      </c>
      <c r="N2" t="n">
        <v>5.51</v>
      </c>
      <c r="O2" t="n">
        <v>6564.78</v>
      </c>
      <c r="P2" t="n">
        <v>386.46</v>
      </c>
      <c r="Q2" t="n">
        <v>1214.01</v>
      </c>
      <c r="R2" t="n">
        <v>557.41</v>
      </c>
      <c r="S2" t="n">
        <v>90.51000000000001</v>
      </c>
      <c r="T2" t="n">
        <v>221004.05</v>
      </c>
      <c r="U2" t="n">
        <v>0.16</v>
      </c>
      <c r="V2" t="n">
        <v>0.64</v>
      </c>
      <c r="W2" t="n">
        <v>4.48</v>
      </c>
      <c r="X2" t="n">
        <v>13.11</v>
      </c>
      <c r="Y2" t="n">
        <v>0.5</v>
      </c>
      <c r="Z2" t="n">
        <v>10</v>
      </c>
      <c r="AA2" t="n">
        <v>452.7643246656206</v>
      </c>
      <c r="AB2" t="n">
        <v>619.4921235597741</v>
      </c>
      <c r="AC2" t="n">
        <v>560.3686647498847</v>
      </c>
      <c r="AD2" t="n">
        <v>452764.3246656206</v>
      </c>
      <c r="AE2" t="n">
        <v>619492.1235597741</v>
      </c>
      <c r="AF2" t="n">
        <v>9.550029124121361e-06</v>
      </c>
      <c r="AG2" t="n">
        <v>3.145416666666666</v>
      </c>
      <c r="AH2" t="n">
        <v>560368.6647498847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1.5211</v>
      </c>
      <c r="E3" t="n">
        <v>65.73999999999999</v>
      </c>
      <c r="F3" t="n">
        <v>62.55</v>
      </c>
      <c r="G3" t="n">
        <v>31.81</v>
      </c>
      <c r="H3" t="n">
        <v>0.66</v>
      </c>
      <c r="I3" t="n">
        <v>118</v>
      </c>
      <c r="J3" t="n">
        <v>52.47</v>
      </c>
      <c r="K3" t="n">
        <v>24.83</v>
      </c>
      <c r="L3" t="n">
        <v>2</v>
      </c>
      <c r="M3" t="n">
        <v>116</v>
      </c>
      <c r="N3" t="n">
        <v>5.64</v>
      </c>
      <c r="O3" t="n">
        <v>6705.1</v>
      </c>
      <c r="P3" t="n">
        <v>323.94</v>
      </c>
      <c r="Q3" t="n">
        <v>1213.94</v>
      </c>
      <c r="R3" t="n">
        <v>294.8</v>
      </c>
      <c r="S3" t="n">
        <v>90.51000000000001</v>
      </c>
      <c r="T3" t="n">
        <v>90516.45</v>
      </c>
      <c r="U3" t="n">
        <v>0.31</v>
      </c>
      <c r="V3" t="n">
        <v>0.72</v>
      </c>
      <c r="W3" t="n">
        <v>4.2</v>
      </c>
      <c r="X3" t="n">
        <v>5.36</v>
      </c>
      <c r="Y3" t="n">
        <v>0.5</v>
      </c>
      <c r="Z3" t="n">
        <v>10</v>
      </c>
      <c r="AA3" t="n">
        <v>342.3894867243707</v>
      </c>
      <c r="AB3" t="n">
        <v>468.4724008943708</v>
      </c>
      <c r="AC3" t="n">
        <v>423.7620524581554</v>
      </c>
      <c r="AD3" t="n">
        <v>342389.4867243707</v>
      </c>
      <c r="AE3" t="n">
        <v>468472.4008943707</v>
      </c>
      <c r="AF3" t="n">
        <v>1.096674414970633e-05</v>
      </c>
      <c r="AG3" t="n">
        <v>2.739166666666666</v>
      </c>
      <c r="AH3" t="n">
        <v>423762.0524581554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1.5859</v>
      </c>
      <c r="E4" t="n">
        <v>63.05</v>
      </c>
      <c r="F4" t="n">
        <v>60.43</v>
      </c>
      <c r="G4" t="n">
        <v>50.36</v>
      </c>
      <c r="H4" t="n">
        <v>0.97</v>
      </c>
      <c r="I4" t="n">
        <v>72</v>
      </c>
      <c r="J4" t="n">
        <v>53.61</v>
      </c>
      <c r="K4" t="n">
        <v>24.83</v>
      </c>
      <c r="L4" t="n">
        <v>3</v>
      </c>
      <c r="M4" t="n">
        <v>57</v>
      </c>
      <c r="N4" t="n">
        <v>5.78</v>
      </c>
      <c r="O4" t="n">
        <v>6845.59</v>
      </c>
      <c r="P4" t="n">
        <v>291.21</v>
      </c>
      <c r="Q4" t="n">
        <v>1213.95</v>
      </c>
      <c r="R4" t="n">
        <v>222.17</v>
      </c>
      <c r="S4" t="n">
        <v>90.51000000000001</v>
      </c>
      <c r="T4" t="n">
        <v>54432.87</v>
      </c>
      <c r="U4" t="n">
        <v>0.41</v>
      </c>
      <c r="V4" t="n">
        <v>0.74</v>
      </c>
      <c r="W4" t="n">
        <v>4.14</v>
      </c>
      <c r="X4" t="n">
        <v>3.23</v>
      </c>
      <c r="Y4" t="n">
        <v>0.5</v>
      </c>
      <c r="Z4" t="n">
        <v>10</v>
      </c>
      <c r="AA4" t="n">
        <v>306.2433086665741</v>
      </c>
      <c r="AB4" t="n">
        <v>419.0156054188627</v>
      </c>
      <c r="AC4" t="n">
        <v>379.0253441297814</v>
      </c>
      <c r="AD4" t="n">
        <v>306243.3086665741</v>
      </c>
      <c r="AE4" t="n">
        <v>419015.6054188627</v>
      </c>
      <c r="AF4" t="n">
        <v>1.143393566959389e-05</v>
      </c>
      <c r="AG4" t="n">
        <v>2.627083333333333</v>
      </c>
      <c r="AH4" t="n">
        <v>379025.3441297815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1.5979</v>
      </c>
      <c r="E5" t="n">
        <v>62.58</v>
      </c>
      <c r="F5" t="n">
        <v>60.08</v>
      </c>
      <c r="G5" t="n">
        <v>58.14</v>
      </c>
      <c r="H5" t="n">
        <v>1.27</v>
      </c>
      <c r="I5" t="n">
        <v>62</v>
      </c>
      <c r="J5" t="n">
        <v>54.75</v>
      </c>
      <c r="K5" t="n">
        <v>24.83</v>
      </c>
      <c r="L5" t="n">
        <v>4</v>
      </c>
      <c r="M5" t="n">
        <v>3</v>
      </c>
      <c r="N5" t="n">
        <v>5.92</v>
      </c>
      <c r="O5" t="n">
        <v>6986.39</v>
      </c>
      <c r="P5" t="n">
        <v>285.12</v>
      </c>
      <c r="Q5" t="n">
        <v>1214.09</v>
      </c>
      <c r="R5" t="n">
        <v>208.21</v>
      </c>
      <c r="S5" t="n">
        <v>90.51000000000001</v>
      </c>
      <c r="T5" t="n">
        <v>47501.09</v>
      </c>
      <c r="U5" t="n">
        <v>0.43</v>
      </c>
      <c r="V5" t="n">
        <v>0.75</v>
      </c>
      <c r="W5" t="n">
        <v>4.19</v>
      </c>
      <c r="X5" t="n">
        <v>2.88</v>
      </c>
      <c r="Y5" t="n">
        <v>0.5</v>
      </c>
      <c r="Z5" t="n">
        <v>10</v>
      </c>
      <c r="AA5" t="n">
        <v>299.9417930087713</v>
      </c>
      <c r="AB5" t="n">
        <v>410.3935936926067</v>
      </c>
      <c r="AC5" t="n">
        <v>371.2262051016098</v>
      </c>
      <c r="AD5" t="n">
        <v>299941.7930087713</v>
      </c>
      <c r="AE5" t="n">
        <v>410393.5936926067</v>
      </c>
      <c r="AF5" t="n">
        <v>1.152045261772122e-05</v>
      </c>
      <c r="AG5" t="n">
        <v>2.6075</v>
      </c>
      <c r="AH5" t="n">
        <v>371226.2051016098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1.5985</v>
      </c>
      <c r="E6" t="n">
        <v>62.56</v>
      </c>
      <c r="F6" t="n">
        <v>60.05</v>
      </c>
      <c r="G6" t="n">
        <v>58.12</v>
      </c>
      <c r="H6" t="n">
        <v>1.55</v>
      </c>
      <c r="I6" t="n">
        <v>62</v>
      </c>
      <c r="J6" t="n">
        <v>55.89</v>
      </c>
      <c r="K6" t="n">
        <v>24.83</v>
      </c>
      <c r="L6" t="n">
        <v>5</v>
      </c>
      <c r="M6" t="n">
        <v>0</v>
      </c>
      <c r="N6" t="n">
        <v>6.07</v>
      </c>
      <c r="O6" t="n">
        <v>7127.49</v>
      </c>
      <c r="P6" t="n">
        <v>290.39</v>
      </c>
      <c r="Q6" t="n">
        <v>1214.1</v>
      </c>
      <c r="R6" t="n">
        <v>207.27</v>
      </c>
      <c r="S6" t="n">
        <v>90.51000000000001</v>
      </c>
      <c r="T6" t="n">
        <v>47034</v>
      </c>
      <c r="U6" t="n">
        <v>0.44</v>
      </c>
      <c r="V6" t="n">
        <v>0.75</v>
      </c>
      <c r="W6" t="n">
        <v>4.19</v>
      </c>
      <c r="X6" t="n">
        <v>2.86</v>
      </c>
      <c r="Y6" t="n">
        <v>0.5</v>
      </c>
      <c r="Z6" t="n">
        <v>10</v>
      </c>
      <c r="AA6" t="n">
        <v>302.6420890287829</v>
      </c>
      <c r="AB6" t="n">
        <v>414.0882578358392</v>
      </c>
      <c r="AC6" t="n">
        <v>374.568255684506</v>
      </c>
      <c r="AD6" t="n">
        <v>302642.0890287829</v>
      </c>
      <c r="AE6" t="n">
        <v>414088.2578358392</v>
      </c>
      <c r="AF6" t="n">
        <v>1.152477846512758e-05</v>
      </c>
      <c r="AG6" t="n">
        <v>2.606666666666667</v>
      </c>
      <c r="AH6" t="n">
        <v>374568.255684506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0.8597</v>
      </c>
      <c r="E2" t="n">
        <v>116.32</v>
      </c>
      <c r="F2" t="n">
        <v>93.75</v>
      </c>
      <c r="G2" t="n">
        <v>7.51</v>
      </c>
      <c r="H2" t="n">
        <v>0.13</v>
      </c>
      <c r="I2" t="n">
        <v>749</v>
      </c>
      <c r="J2" t="n">
        <v>133.21</v>
      </c>
      <c r="K2" t="n">
        <v>46.47</v>
      </c>
      <c r="L2" t="n">
        <v>1</v>
      </c>
      <c r="M2" t="n">
        <v>747</v>
      </c>
      <c r="N2" t="n">
        <v>20.75</v>
      </c>
      <c r="O2" t="n">
        <v>16663.42</v>
      </c>
      <c r="P2" t="n">
        <v>1022.27</v>
      </c>
      <c r="Q2" t="n">
        <v>1214.13</v>
      </c>
      <c r="R2" t="n">
        <v>1354.59</v>
      </c>
      <c r="S2" t="n">
        <v>90.51000000000001</v>
      </c>
      <c r="T2" t="n">
        <v>617256.89</v>
      </c>
      <c r="U2" t="n">
        <v>0.07000000000000001</v>
      </c>
      <c r="V2" t="n">
        <v>0.48</v>
      </c>
      <c r="W2" t="n">
        <v>5.26</v>
      </c>
      <c r="X2" t="n">
        <v>36.55</v>
      </c>
      <c r="Y2" t="n">
        <v>0.5</v>
      </c>
      <c r="Z2" t="n">
        <v>10</v>
      </c>
      <c r="AA2" t="n">
        <v>1640.33302552603</v>
      </c>
      <c r="AB2" t="n">
        <v>2244.376011910438</v>
      </c>
      <c r="AC2" t="n">
        <v>2030.175915335222</v>
      </c>
      <c r="AD2" t="n">
        <v>1640333.02552603</v>
      </c>
      <c r="AE2" t="n">
        <v>2244376.011910438</v>
      </c>
      <c r="AF2" t="n">
        <v>3.852915630547806e-06</v>
      </c>
      <c r="AG2" t="n">
        <v>4.846666666666667</v>
      </c>
      <c r="AH2" t="n">
        <v>2030175.915335222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1.2567</v>
      </c>
      <c r="E3" t="n">
        <v>79.56999999999999</v>
      </c>
      <c r="F3" t="n">
        <v>69.94</v>
      </c>
      <c r="G3" t="n">
        <v>15.31</v>
      </c>
      <c r="H3" t="n">
        <v>0.26</v>
      </c>
      <c r="I3" t="n">
        <v>274</v>
      </c>
      <c r="J3" t="n">
        <v>134.55</v>
      </c>
      <c r="K3" t="n">
        <v>46.47</v>
      </c>
      <c r="L3" t="n">
        <v>2</v>
      </c>
      <c r="M3" t="n">
        <v>272</v>
      </c>
      <c r="N3" t="n">
        <v>21.09</v>
      </c>
      <c r="O3" t="n">
        <v>16828.84</v>
      </c>
      <c r="P3" t="n">
        <v>755.2</v>
      </c>
      <c r="Q3" t="n">
        <v>1214.03</v>
      </c>
      <c r="R3" t="n">
        <v>545.02</v>
      </c>
      <c r="S3" t="n">
        <v>90.51000000000001</v>
      </c>
      <c r="T3" t="n">
        <v>214846.88</v>
      </c>
      <c r="U3" t="n">
        <v>0.17</v>
      </c>
      <c r="V3" t="n">
        <v>0.64</v>
      </c>
      <c r="W3" t="n">
        <v>4.45</v>
      </c>
      <c r="X3" t="n">
        <v>12.73</v>
      </c>
      <c r="Y3" t="n">
        <v>0.5</v>
      </c>
      <c r="Z3" t="n">
        <v>10</v>
      </c>
      <c r="AA3" t="n">
        <v>840.5963340493329</v>
      </c>
      <c r="AB3" t="n">
        <v>1150.140988739264</v>
      </c>
      <c r="AC3" t="n">
        <v>1040.373147007004</v>
      </c>
      <c r="AD3" t="n">
        <v>840596.3340493329</v>
      </c>
      <c r="AE3" t="n">
        <v>1150140.988739264</v>
      </c>
      <c r="AF3" t="n">
        <v>5.632149671873244e-06</v>
      </c>
      <c r="AG3" t="n">
        <v>3.315416666666666</v>
      </c>
      <c r="AH3" t="n">
        <v>1040373.147007004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1.3951</v>
      </c>
      <c r="E4" t="n">
        <v>71.68000000000001</v>
      </c>
      <c r="F4" t="n">
        <v>64.93000000000001</v>
      </c>
      <c r="G4" t="n">
        <v>23.19</v>
      </c>
      <c r="H4" t="n">
        <v>0.39</v>
      </c>
      <c r="I4" t="n">
        <v>168</v>
      </c>
      <c r="J4" t="n">
        <v>135.9</v>
      </c>
      <c r="K4" t="n">
        <v>46.47</v>
      </c>
      <c r="L4" t="n">
        <v>3</v>
      </c>
      <c r="M4" t="n">
        <v>166</v>
      </c>
      <c r="N4" t="n">
        <v>21.43</v>
      </c>
      <c r="O4" t="n">
        <v>16994.64</v>
      </c>
      <c r="P4" t="n">
        <v>694.74</v>
      </c>
      <c r="Q4" t="n">
        <v>1213.95</v>
      </c>
      <c r="R4" t="n">
        <v>375.35</v>
      </c>
      <c r="S4" t="n">
        <v>90.51000000000001</v>
      </c>
      <c r="T4" t="n">
        <v>130540.74</v>
      </c>
      <c r="U4" t="n">
        <v>0.24</v>
      </c>
      <c r="V4" t="n">
        <v>0.6899999999999999</v>
      </c>
      <c r="W4" t="n">
        <v>4.28</v>
      </c>
      <c r="X4" t="n">
        <v>7.73</v>
      </c>
      <c r="Y4" t="n">
        <v>0.5</v>
      </c>
      <c r="Z4" t="n">
        <v>10</v>
      </c>
      <c r="AA4" t="n">
        <v>701.1815835639546</v>
      </c>
      <c r="AB4" t="n">
        <v>959.3875765804617</v>
      </c>
      <c r="AC4" t="n">
        <v>867.8249727805425</v>
      </c>
      <c r="AD4" t="n">
        <v>701181.5835639547</v>
      </c>
      <c r="AE4" t="n">
        <v>959387.5765804617</v>
      </c>
      <c r="AF4" t="n">
        <v>6.252416652526747e-06</v>
      </c>
      <c r="AG4" t="n">
        <v>2.986666666666667</v>
      </c>
      <c r="AH4" t="n">
        <v>867824.9727805424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1.4663</v>
      </c>
      <c r="E5" t="n">
        <v>68.2</v>
      </c>
      <c r="F5" t="n">
        <v>62.72</v>
      </c>
      <c r="G5" t="n">
        <v>31.1</v>
      </c>
      <c r="H5" t="n">
        <v>0.52</v>
      </c>
      <c r="I5" t="n">
        <v>121</v>
      </c>
      <c r="J5" t="n">
        <v>137.25</v>
      </c>
      <c r="K5" t="n">
        <v>46.47</v>
      </c>
      <c r="L5" t="n">
        <v>4</v>
      </c>
      <c r="M5" t="n">
        <v>119</v>
      </c>
      <c r="N5" t="n">
        <v>21.78</v>
      </c>
      <c r="O5" t="n">
        <v>17160.92</v>
      </c>
      <c r="P5" t="n">
        <v>664.95</v>
      </c>
      <c r="Q5" t="n">
        <v>1213.97</v>
      </c>
      <c r="R5" t="n">
        <v>301.2</v>
      </c>
      <c r="S5" t="n">
        <v>90.51000000000001</v>
      </c>
      <c r="T5" t="n">
        <v>93701.84</v>
      </c>
      <c r="U5" t="n">
        <v>0.3</v>
      </c>
      <c r="V5" t="n">
        <v>0.72</v>
      </c>
      <c r="W5" t="n">
        <v>4.19</v>
      </c>
      <c r="X5" t="n">
        <v>5.53</v>
      </c>
      <c r="Y5" t="n">
        <v>0.5</v>
      </c>
      <c r="Z5" t="n">
        <v>10</v>
      </c>
      <c r="AA5" t="n">
        <v>641.8162648347326</v>
      </c>
      <c r="AB5" t="n">
        <v>878.1613284821186</v>
      </c>
      <c r="AC5" t="n">
        <v>794.35084379895</v>
      </c>
      <c r="AD5" t="n">
        <v>641816.2648347326</v>
      </c>
      <c r="AE5" t="n">
        <v>878161.3284821187</v>
      </c>
      <c r="AF5" t="n">
        <v>6.571513538527681e-06</v>
      </c>
      <c r="AG5" t="n">
        <v>2.841666666666667</v>
      </c>
      <c r="AH5" t="n">
        <v>794350.84379895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1.5094</v>
      </c>
      <c r="E6" t="n">
        <v>66.25</v>
      </c>
      <c r="F6" t="n">
        <v>61.51</v>
      </c>
      <c r="G6" t="n">
        <v>39.26</v>
      </c>
      <c r="H6" t="n">
        <v>0.64</v>
      </c>
      <c r="I6" t="n">
        <v>94</v>
      </c>
      <c r="J6" t="n">
        <v>138.6</v>
      </c>
      <c r="K6" t="n">
        <v>46.47</v>
      </c>
      <c r="L6" t="n">
        <v>5</v>
      </c>
      <c r="M6" t="n">
        <v>92</v>
      </c>
      <c r="N6" t="n">
        <v>22.13</v>
      </c>
      <c r="O6" t="n">
        <v>17327.69</v>
      </c>
      <c r="P6" t="n">
        <v>646.04</v>
      </c>
      <c r="Q6" t="n">
        <v>1213.93</v>
      </c>
      <c r="R6" t="n">
        <v>258.93</v>
      </c>
      <c r="S6" t="n">
        <v>90.51000000000001</v>
      </c>
      <c r="T6" t="n">
        <v>72700.36</v>
      </c>
      <c r="U6" t="n">
        <v>0.35</v>
      </c>
      <c r="V6" t="n">
        <v>0.73</v>
      </c>
      <c r="W6" t="n">
        <v>4.19</v>
      </c>
      <c r="X6" t="n">
        <v>4.32</v>
      </c>
      <c r="Y6" t="n">
        <v>0.5</v>
      </c>
      <c r="Z6" t="n">
        <v>10</v>
      </c>
      <c r="AA6" t="n">
        <v>608.5269688224081</v>
      </c>
      <c r="AB6" t="n">
        <v>832.6134450579661</v>
      </c>
      <c r="AC6" t="n">
        <v>753.1499864419426</v>
      </c>
      <c r="AD6" t="n">
        <v>608526.9688224081</v>
      </c>
      <c r="AE6" t="n">
        <v>832613.4450579662</v>
      </c>
      <c r="AF6" t="n">
        <v>6.764674715306338e-06</v>
      </c>
      <c r="AG6" t="n">
        <v>2.760416666666667</v>
      </c>
      <c r="AH6" t="n">
        <v>753149.9864419426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1.5399</v>
      </c>
      <c r="E7" t="n">
        <v>64.94</v>
      </c>
      <c r="F7" t="n">
        <v>60.66</v>
      </c>
      <c r="G7" t="n">
        <v>47.27</v>
      </c>
      <c r="H7" t="n">
        <v>0.76</v>
      </c>
      <c r="I7" t="n">
        <v>77</v>
      </c>
      <c r="J7" t="n">
        <v>139.95</v>
      </c>
      <c r="K7" t="n">
        <v>46.47</v>
      </c>
      <c r="L7" t="n">
        <v>6</v>
      </c>
      <c r="M7" t="n">
        <v>75</v>
      </c>
      <c r="N7" t="n">
        <v>22.49</v>
      </c>
      <c r="O7" t="n">
        <v>17494.97</v>
      </c>
      <c r="P7" t="n">
        <v>632</v>
      </c>
      <c r="Q7" t="n">
        <v>1213.91</v>
      </c>
      <c r="R7" t="n">
        <v>230.58</v>
      </c>
      <c r="S7" t="n">
        <v>90.51000000000001</v>
      </c>
      <c r="T7" t="n">
        <v>58612.09</v>
      </c>
      <c r="U7" t="n">
        <v>0.39</v>
      </c>
      <c r="V7" t="n">
        <v>0.74</v>
      </c>
      <c r="W7" t="n">
        <v>4.14</v>
      </c>
      <c r="X7" t="n">
        <v>3.47</v>
      </c>
      <c r="Y7" t="n">
        <v>0.5</v>
      </c>
      <c r="Z7" t="n">
        <v>10</v>
      </c>
      <c r="AA7" t="n">
        <v>585.7456888362163</v>
      </c>
      <c r="AB7" t="n">
        <v>801.4430927417179</v>
      </c>
      <c r="AC7" t="n">
        <v>724.9544888028927</v>
      </c>
      <c r="AD7" t="n">
        <v>585745.6888362163</v>
      </c>
      <c r="AE7" t="n">
        <v>801443.0927417179</v>
      </c>
      <c r="AF7" t="n">
        <v>6.901366499337638e-06</v>
      </c>
      <c r="AG7" t="n">
        <v>2.705833333333333</v>
      </c>
      <c r="AH7" t="n">
        <v>724954.4888028927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1.5607</v>
      </c>
      <c r="E8" t="n">
        <v>64.06999999999999</v>
      </c>
      <c r="F8" t="n">
        <v>60.12</v>
      </c>
      <c r="G8" t="n">
        <v>55.5</v>
      </c>
      <c r="H8" t="n">
        <v>0.88</v>
      </c>
      <c r="I8" t="n">
        <v>65</v>
      </c>
      <c r="J8" t="n">
        <v>141.31</v>
      </c>
      <c r="K8" t="n">
        <v>46.47</v>
      </c>
      <c r="L8" t="n">
        <v>7</v>
      </c>
      <c r="M8" t="n">
        <v>63</v>
      </c>
      <c r="N8" t="n">
        <v>22.85</v>
      </c>
      <c r="O8" t="n">
        <v>17662.75</v>
      </c>
      <c r="P8" t="n">
        <v>619.23</v>
      </c>
      <c r="Q8" t="n">
        <v>1213.91</v>
      </c>
      <c r="R8" t="n">
        <v>212.84</v>
      </c>
      <c r="S8" t="n">
        <v>90.51000000000001</v>
      </c>
      <c r="T8" t="n">
        <v>49801.97</v>
      </c>
      <c r="U8" t="n">
        <v>0.43</v>
      </c>
      <c r="V8" t="n">
        <v>0.75</v>
      </c>
      <c r="W8" t="n">
        <v>4.11</v>
      </c>
      <c r="X8" t="n">
        <v>2.93</v>
      </c>
      <c r="Y8" t="n">
        <v>0.5</v>
      </c>
      <c r="Z8" t="n">
        <v>10</v>
      </c>
      <c r="AA8" t="n">
        <v>569.0651778519684</v>
      </c>
      <c r="AB8" t="n">
        <v>778.620081720862</v>
      </c>
      <c r="AC8" t="n">
        <v>704.3096739215702</v>
      </c>
      <c r="AD8" t="n">
        <v>569065.1778519684</v>
      </c>
      <c r="AE8" t="n">
        <v>778620.081720862</v>
      </c>
      <c r="AF8" t="n">
        <v>6.994585814349146e-06</v>
      </c>
      <c r="AG8" t="n">
        <v>2.669583333333333</v>
      </c>
      <c r="AH8" t="n">
        <v>704309.6739215702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1.577</v>
      </c>
      <c r="E9" t="n">
        <v>63.41</v>
      </c>
      <c r="F9" t="n">
        <v>59.71</v>
      </c>
      <c r="G9" t="n">
        <v>63.97</v>
      </c>
      <c r="H9" t="n">
        <v>0.99</v>
      </c>
      <c r="I9" t="n">
        <v>56</v>
      </c>
      <c r="J9" t="n">
        <v>142.68</v>
      </c>
      <c r="K9" t="n">
        <v>46.47</v>
      </c>
      <c r="L9" t="n">
        <v>8</v>
      </c>
      <c r="M9" t="n">
        <v>54</v>
      </c>
      <c r="N9" t="n">
        <v>23.21</v>
      </c>
      <c r="O9" t="n">
        <v>17831.04</v>
      </c>
      <c r="P9" t="n">
        <v>609.59</v>
      </c>
      <c r="Q9" t="n">
        <v>1213.91</v>
      </c>
      <c r="R9" t="n">
        <v>198.59</v>
      </c>
      <c r="S9" t="n">
        <v>90.51000000000001</v>
      </c>
      <c r="T9" t="n">
        <v>42720.63</v>
      </c>
      <c r="U9" t="n">
        <v>0.46</v>
      </c>
      <c r="V9" t="n">
        <v>0.75</v>
      </c>
      <c r="W9" t="n">
        <v>4.1</v>
      </c>
      <c r="X9" t="n">
        <v>2.51</v>
      </c>
      <c r="Y9" t="n">
        <v>0.5</v>
      </c>
      <c r="Z9" t="n">
        <v>10</v>
      </c>
      <c r="AA9" t="n">
        <v>556.5486722563502</v>
      </c>
      <c r="AB9" t="n">
        <v>761.4944465756816</v>
      </c>
      <c r="AC9" t="n">
        <v>688.8184853586663</v>
      </c>
      <c r="AD9" t="n">
        <v>556548.6722563502</v>
      </c>
      <c r="AE9" t="n">
        <v>761494.4465756817</v>
      </c>
      <c r="AF9" t="n">
        <v>7.067637489093743e-06</v>
      </c>
      <c r="AG9" t="n">
        <v>2.642083333333333</v>
      </c>
      <c r="AH9" t="n">
        <v>688818.4853586663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1.5906</v>
      </c>
      <c r="E10" t="n">
        <v>62.87</v>
      </c>
      <c r="F10" t="n">
        <v>59.35</v>
      </c>
      <c r="G10" t="n">
        <v>72.68000000000001</v>
      </c>
      <c r="H10" t="n">
        <v>1.11</v>
      </c>
      <c r="I10" t="n">
        <v>49</v>
      </c>
      <c r="J10" t="n">
        <v>144.05</v>
      </c>
      <c r="K10" t="n">
        <v>46.47</v>
      </c>
      <c r="L10" t="n">
        <v>9</v>
      </c>
      <c r="M10" t="n">
        <v>47</v>
      </c>
      <c r="N10" t="n">
        <v>23.58</v>
      </c>
      <c r="O10" t="n">
        <v>17999.83</v>
      </c>
      <c r="P10" t="n">
        <v>598.41</v>
      </c>
      <c r="Q10" t="n">
        <v>1213.92</v>
      </c>
      <c r="R10" t="n">
        <v>186.74</v>
      </c>
      <c r="S10" t="n">
        <v>90.51000000000001</v>
      </c>
      <c r="T10" t="n">
        <v>36833.22</v>
      </c>
      <c r="U10" t="n">
        <v>0.48</v>
      </c>
      <c r="V10" t="n">
        <v>0.76</v>
      </c>
      <c r="W10" t="n">
        <v>4.08</v>
      </c>
      <c r="X10" t="n">
        <v>2.16</v>
      </c>
      <c r="Y10" t="n">
        <v>0.5</v>
      </c>
      <c r="Z10" t="n">
        <v>10</v>
      </c>
      <c r="AA10" t="n">
        <v>544.5272274266855</v>
      </c>
      <c r="AB10" t="n">
        <v>745.0461754110187</v>
      </c>
      <c r="AC10" t="n">
        <v>673.940014108665</v>
      </c>
      <c r="AD10" t="n">
        <v>544527.2274266855</v>
      </c>
      <c r="AE10" t="n">
        <v>745046.1754110187</v>
      </c>
      <c r="AF10" t="n">
        <v>7.128588579678191e-06</v>
      </c>
      <c r="AG10" t="n">
        <v>2.619583333333333</v>
      </c>
      <c r="AH10" t="n">
        <v>673940.0141086649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1.5985</v>
      </c>
      <c r="E11" t="n">
        <v>62.56</v>
      </c>
      <c r="F11" t="n">
        <v>59.18</v>
      </c>
      <c r="G11" t="n">
        <v>80.7</v>
      </c>
      <c r="H11" t="n">
        <v>1.22</v>
      </c>
      <c r="I11" t="n">
        <v>44</v>
      </c>
      <c r="J11" t="n">
        <v>145.42</v>
      </c>
      <c r="K11" t="n">
        <v>46.47</v>
      </c>
      <c r="L11" t="n">
        <v>10</v>
      </c>
      <c r="M11" t="n">
        <v>42</v>
      </c>
      <c r="N11" t="n">
        <v>23.95</v>
      </c>
      <c r="O11" t="n">
        <v>18169.15</v>
      </c>
      <c r="P11" t="n">
        <v>591.8</v>
      </c>
      <c r="Q11" t="n">
        <v>1213.91</v>
      </c>
      <c r="R11" t="n">
        <v>180.87</v>
      </c>
      <c r="S11" t="n">
        <v>90.51000000000001</v>
      </c>
      <c r="T11" t="n">
        <v>33921.19</v>
      </c>
      <c r="U11" t="n">
        <v>0.5</v>
      </c>
      <c r="V11" t="n">
        <v>0.76</v>
      </c>
      <c r="W11" t="n">
        <v>4.08</v>
      </c>
      <c r="X11" t="n">
        <v>1.99</v>
      </c>
      <c r="Y11" t="n">
        <v>0.5</v>
      </c>
      <c r="Z11" t="n">
        <v>10</v>
      </c>
      <c r="AA11" t="n">
        <v>537.6998673276786</v>
      </c>
      <c r="AB11" t="n">
        <v>735.7046801216877</v>
      </c>
      <c r="AC11" t="n">
        <v>665.4900580188765</v>
      </c>
      <c r="AD11" t="n">
        <v>537699.8673276786</v>
      </c>
      <c r="AE11" t="n">
        <v>735704.6801216877</v>
      </c>
      <c r="AF11" t="n">
        <v>7.163993992591216e-06</v>
      </c>
      <c r="AG11" t="n">
        <v>2.606666666666667</v>
      </c>
      <c r="AH11" t="n">
        <v>665490.0580188766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1.6086</v>
      </c>
      <c r="E12" t="n">
        <v>62.17</v>
      </c>
      <c r="F12" t="n">
        <v>58.92</v>
      </c>
      <c r="G12" t="n">
        <v>90.65000000000001</v>
      </c>
      <c r="H12" t="n">
        <v>1.33</v>
      </c>
      <c r="I12" t="n">
        <v>39</v>
      </c>
      <c r="J12" t="n">
        <v>146.8</v>
      </c>
      <c r="K12" t="n">
        <v>46.47</v>
      </c>
      <c r="L12" t="n">
        <v>11</v>
      </c>
      <c r="M12" t="n">
        <v>37</v>
      </c>
      <c r="N12" t="n">
        <v>24.33</v>
      </c>
      <c r="O12" t="n">
        <v>18338.99</v>
      </c>
      <c r="P12" t="n">
        <v>580.72</v>
      </c>
      <c r="Q12" t="n">
        <v>1213.93</v>
      </c>
      <c r="R12" t="n">
        <v>172.15</v>
      </c>
      <c r="S12" t="n">
        <v>90.51000000000001</v>
      </c>
      <c r="T12" t="n">
        <v>29585.96</v>
      </c>
      <c r="U12" t="n">
        <v>0.53</v>
      </c>
      <c r="V12" t="n">
        <v>0.76</v>
      </c>
      <c r="W12" t="n">
        <v>4.07</v>
      </c>
      <c r="X12" t="n">
        <v>1.73</v>
      </c>
      <c r="Y12" t="n">
        <v>0.5</v>
      </c>
      <c r="Z12" t="n">
        <v>10</v>
      </c>
      <c r="AA12" t="n">
        <v>527.510987770745</v>
      </c>
      <c r="AB12" t="n">
        <v>721.7638056102492</v>
      </c>
      <c r="AC12" t="n">
        <v>652.8796810046696</v>
      </c>
      <c r="AD12" t="n">
        <v>527510.9877707451</v>
      </c>
      <c r="AE12" t="n">
        <v>721763.8056102492</v>
      </c>
      <c r="AF12" t="n">
        <v>7.209259140745843e-06</v>
      </c>
      <c r="AG12" t="n">
        <v>2.590416666666667</v>
      </c>
      <c r="AH12" t="n">
        <v>652879.6810046696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1.6134</v>
      </c>
      <c r="E13" t="n">
        <v>61.98</v>
      </c>
      <c r="F13" t="n">
        <v>58.82</v>
      </c>
      <c r="G13" t="n">
        <v>98.03</v>
      </c>
      <c r="H13" t="n">
        <v>1.43</v>
      </c>
      <c r="I13" t="n">
        <v>36</v>
      </c>
      <c r="J13" t="n">
        <v>148.18</v>
      </c>
      <c r="K13" t="n">
        <v>46.47</v>
      </c>
      <c r="L13" t="n">
        <v>12</v>
      </c>
      <c r="M13" t="n">
        <v>34</v>
      </c>
      <c r="N13" t="n">
        <v>24.71</v>
      </c>
      <c r="O13" t="n">
        <v>18509.36</v>
      </c>
      <c r="P13" t="n">
        <v>575.45</v>
      </c>
      <c r="Q13" t="n">
        <v>1213.91</v>
      </c>
      <c r="R13" t="n">
        <v>168.26</v>
      </c>
      <c r="S13" t="n">
        <v>90.51000000000001</v>
      </c>
      <c r="T13" t="n">
        <v>27658.31</v>
      </c>
      <c r="U13" t="n">
        <v>0.54</v>
      </c>
      <c r="V13" t="n">
        <v>0.76</v>
      </c>
      <c r="W13" t="n">
        <v>4.08</v>
      </c>
      <c r="X13" t="n">
        <v>1.63</v>
      </c>
      <c r="Y13" t="n">
        <v>0.5</v>
      </c>
      <c r="Z13" t="n">
        <v>10</v>
      </c>
      <c r="AA13" t="n">
        <v>522.783268661804</v>
      </c>
      <c r="AB13" t="n">
        <v>715.2951317531493</v>
      </c>
      <c r="AC13" t="n">
        <v>647.0283683016509</v>
      </c>
      <c r="AD13" t="n">
        <v>522783.268661804</v>
      </c>
      <c r="AE13" t="n">
        <v>715295.1317531493</v>
      </c>
      <c r="AF13" t="n">
        <v>7.230771290363883e-06</v>
      </c>
      <c r="AG13" t="n">
        <v>2.5825</v>
      </c>
      <c r="AH13" t="n">
        <v>647028.3683016509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1.6195</v>
      </c>
      <c r="E14" t="n">
        <v>61.75</v>
      </c>
      <c r="F14" t="n">
        <v>58.67</v>
      </c>
      <c r="G14" t="n">
        <v>106.67</v>
      </c>
      <c r="H14" t="n">
        <v>1.54</v>
      </c>
      <c r="I14" t="n">
        <v>33</v>
      </c>
      <c r="J14" t="n">
        <v>149.56</v>
      </c>
      <c r="K14" t="n">
        <v>46.47</v>
      </c>
      <c r="L14" t="n">
        <v>13</v>
      </c>
      <c r="M14" t="n">
        <v>31</v>
      </c>
      <c r="N14" t="n">
        <v>25.1</v>
      </c>
      <c r="O14" t="n">
        <v>18680.25</v>
      </c>
      <c r="P14" t="n">
        <v>566.35</v>
      </c>
      <c r="Q14" t="n">
        <v>1213.92</v>
      </c>
      <c r="R14" t="n">
        <v>163.26</v>
      </c>
      <c r="S14" t="n">
        <v>90.51000000000001</v>
      </c>
      <c r="T14" t="n">
        <v>25172.2</v>
      </c>
      <c r="U14" t="n">
        <v>0.55</v>
      </c>
      <c r="V14" t="n">
        <v>0.76</v>
      </c>
      <c r="W14" t="n">
        <v>4.07</v>
      </c>
      <c r="X14" t="n">
        <v>1.48</v>
      </c>
      <c r="Y14" t="n">
        <v>0.5</v>
      </c>
      <c r="Z14" t="n">
        <v>10</v>
      </c>
      <c r="AA14" t="n">
        <v>515.4553586182531</v>
      </c>
      <c r="AB14" t="n">
        <v>705.2687619469881</v>
      </c>
      <c r="AC14" t="n">
        <v>637.958901157691</v>
      </c>
      <c r="AD14" t="n">
        <v>515455.3586182531</v>
      </c>
      <c r="AE14" t="n">
        <v>705268.7619469881</v>
      </c>
      <c r="AF14" t="n">
        <v>7.258109647170143e-06</v>
      </c>
      <c r="AG14" t="n">
        <v>2.572916666666667</v>
      </c>
      <c r="AH14" t="n">
        <v>637958.901157691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1.6258</v>
      </c>
      <c r="E15" t="n">
        <v>61.51</v>
      </c>
      <c r="F15" t="n">
        <v>58.51</v>
      </c>
      <c r="G15" t="n">
        <v>117.02</v>
      </c>
      <c r="H15" t="n">
        <v>1.64</v>
      </c>
      <c r="I15" t="n">
        <v>30</v>
      </c>
      <c r="J15" t="n">
        <v>150.95</v>
      </c>
      <c r="K15" t="n">
        <v>46.47</v>
      </c>
      <c r="L15" t="n">
        <v>14</v>
      </c>
      <c r="M15" t="n">
        <v>28</v>
      </c>
      <c r="N15" t="n">
        <v>25.49</v>
      </c>
      <c r="O15" t="n">
        <v>18851.69</v>
      </c>
      <c r="P15" t="n">
        <v>558.67</v>
      </c>
      <c r="Q15" t="n">
        <v>1213.92</v>
      </c>
      <c r="R15" t="n">
        <v>158.29</v>
      </c>
      <c r="S15" t="n">
        <v>90.51000000000001</v>
      </c>
      <c r="T15" t="n">
        <v>22701.69</v>
      </c>
      <c r="U15" t="n">
        <v>0.57</v>
      </c>
      <c r="V15" t="n">
        <v>0.77</v>
      </c>
      <c r="W15" t="n">
        <v>4.05</v>
      </c>
      <c r="X15" t="n">
        <v>1.32</v>
      </c>
      <c r="Y15" t="n">
        <v>0.5</v>
      </c>
      <c r="Z15" t="n">
        <v>10</v>
      </c>
      <c r="AA15" t="n">
        <v>508.8475398652768</v>
      </c>
      <c r="AB15" t="n">
        <v>696.2276528127769</v>
      </c>
      <c r="AC15" t="n">
        <v>629.7806627899727</v>
      </c>
      <c r="AD15" t="n">
        <v>508847.5398652768</v>
      </c>
      <c r="AE15" t="n">
        <v>696227.6528127769</v>
      </c>
      <c r="AF15" t="n">
        <v>7.286344343543821e-06</v>
      </c>
      <c r="AG15" t="n">
        <v>2.562916666666667</v>
      </c>
      <c r="AH15" t="n">
        <v>629780.6627899726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1.6289</v>
      </c>
      <c r="E16" t="n">
        <v>61.39</v>
      </c>
      <c r="F16" t="n">
        <v>58.45</v>
      </c>
      <c r="G16" t="n">
        <v>125.25</v>
      </c>
      <c r="H16" t="n">
        <v>1.74</v>
      </c>
      <c r="I16" t="n">
        <v>28</v>
      </c>
      <c r="J16" t="n">
        <v>152.35</v>
      </c>
      <c r="K16" t="n">
        <v>46.47</v>
      </c>
      <c r="L16" t="n">
        <v>15</v>
      </c>
      <c r="M16" t="n">
        <v>26</v>
      </c>
      <c r="N16" t="n">
        <v>25.88</v>
      </c>
      <c r="O16" t="n">
        <v>19023.66</v>
      </c>
      <c r="P16" t="n">
        <v>546.74</v>
      </c>
      <c r="Q16" t="n">
        <v>1213.91</v>
      </c>
      <c r="R16" t="n">
        <v>155.87</v>
      </c>
      <c r="S16" t="n">
        <v>90.51000000000001</v>
      </c>
      <c r="T16" t="n">
        <v>21500.31</v>
      </c>
      <c r="U16" t="n">
        <v>0.58</v>
      </c>
      <c r="V16" t="n">
        <v>0.77</v>
      </c>
      <c r="W16" t="n">
        <v>4.06</v>
      </c>
      <c r="X16" t="n">
        <v>1.26</v>
      </c>
      <c r="Y16" t="n">
        <v>0.5</v>
      </c>
      <c r="Z16" t="n">
        <v>10</v>
      </c>
      <c r="AA16" t="n">
        <v>501.3155425239759</v>
      </c>
      <c r="AB16" t="n">
        <v>685.922041762138</v>
      </c>
      <c r="AC16" t="n">
        <v>620.4586047939906</v>
      </c>
      <c r="AD16" t="n">
        <v>501315.5425239759</v>
      </c>
      <c r="AE16" t="n">
        <v>685922.0417621379</v>
      </c>
      <c r="AF16" t="n">
        <v>7.300237606838806e-06</v>
      </c>
      <c r="AG16" t="n">
        <v>2.557916666666667</v>
      </c>
      <c r="AH16" t="n">
        <v>620458.6047939906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1.6329</v>
      </c>
      <c r="E17" t="n">
        <v>61.24</v>
      </c>
      <c r="F17" t="n">
        <v>58.35</v>
      </c>
      <c r="G17" t="n">
        <v>134.66</v>
      </c>
      <c r="H17" t="n">
        <v>1.84</v>
      </c>
      <c r="I17" t="n">
        <v>26</v>
      </c>
      <c r="J17" t="n">
        <v>153.75</v>
      </c>
      <c r="K17" t="n">
        <v>46.47</v>
      </c>
      <c r="L17" t="n">
        <v>16</v>
      </c>
      <c r="M17" t="n">
        <v>24</v>
      </c>
      <c r="N17" t="n">
        <v>26.28</v>
      </c>
      <c r="O17" t="n">
        <v>19196.18</v>
      </c>
      <c r="P17" t="n">
        <v>539.17</v>
      </c>
      <c r="Q17" t="n">
        <v>1213.93</v>
      </c>
      <c r="R17" t="n">
        <v>152.68</v>
      </c>
      <c r="S17" t="n">
        <v>90.51000000000001</v>
      </c>
      <c r="T17" t="n">
        <v>19918.01</v>
      </c>
      <c r="U17" t="n">
        <v>0.59</v>
      </c>
      <c r="V17" t="n">
        <v>0.77</v>
      </c>
      <c r="W17" t="n">
        <v>4.05</v>
      </c>
      <c r="X17" t="n">
        <v>1.16</v>
      </c>
      <c r="Y17" t="n">
        <v>0.5</v>
      </c>
      <c r="Z17" t="n">
        <v>10</v>
      </c>
      <c r="AA17" t="n">
        <v>495.7418547139586</v>
      </c>
      <c r="AB17" t="n">
        <v>678.2958762067202</v>
      </c>
      <c r="AC17" t="n">
        <v>613.5602697757915</v>
      </c>
      <c r="AD17" t="n">
        <v>495741.8547139586</v>
      </c>
      <c r="AE17" t="n">
        <v>678295.8762067202</v>
      </c>
      <c r="AF17" t="n">
        <v>7.318164398187173e-06</v>
      </c>
      <c r="AG17" t="n">
        <v>2.551666666666667</v>
      </c>
      <c r="AH17" t="n">
        <v>613560.2697757916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1.6373</v>
      </c>
      <c r="E18" t="n">
        <v>61.08</v>
      </c>
      <c r="F18" t="n">
        <v>58.24</v>
      </c>
      <c r="G18" t="n">
        <v>145.61</v>
      </c>
      <c r="H18" t="n">
        <v>1.94</v>
      </c>
      <c r="I18" t="n">
        <v>24</v>
      </c>
      <c r="J18" t="n">
        <v>155.15</v>
      </c>
      <c r="K18" t="n">
        <v>46.47</v>
      </c>
      <c r="L18" t="n">
        <v>17</v>
      </c>
      <c r="M18" t="n">
        <v>22</v>
      </c>
      <c r="N18" t="n">
        <v>26.68</v>
      </c>
      <c r="O18" t="n">
        <v>19369.26</v>
      </c>
      <c r="P18" t="n">
        <v>533.11</v>
      </c>
      <c r="Q18" t="n">
        <v>1213.92</v>
      </c>
      <c r="R18" t="n">
        <v>149.18</v>
      </c>
      <c r="S18" t="n">
        <v>90.51000000000001</v>
      </c>
      <c r="T18" t="n">
        <v>18177.36</v>
      </c>
      <c r="U18" t="n">
        <v>0.61</v>
      </c>
      <c r="V18" t="n">
        <v>0.77</v>
      </c>
      <c r="W18" t="n">
        <v>4.04</v>
      </c>
      <c r="X18" t="n">
        <v>1.05</v>
      </c>
      <c r="Y18" t="n">
        <v>0.5</v>
      </c>
      <c r="Z18" t="n">
        <v>10</v>
      </c>
      <c r="AA18" t="n">
        <v>490.8494813022764</v>
      </c>
      <c r="AB18" t="n">
        <v>671.601915068575</v>
      </c>
      <c r="AC18" t="n">
        <v>607.5051708936373</v>
      </c>
      <c r="AD18" t="n">
        <v>490849.4813022764</v>
      </c>
      <c r="AE18" t="n">
        <v>671601.9150685749</v>
      </c>
      <c r="AF18" t="n">
        <v>7.337883868670377e-06</v>
      </c>
      <c r="AG18" t="n">
        <v>2.545</v>
      </c>
      <c r="AH18" t="n">
        <v>607505.1708936373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1.6413</v>
      </c>
      <c r="E19" t="n">
        <v>60.93</v>
      </c>
      <c r="F19" t="n">
        <v>58.15</v>
      </c>
      <c r="G19" t="n">
        <v>158.59</v>
      </c>
      <c r="H19" t="n">
        <v>2.04</v>
      </c>
      <c r="I19" t="n">
        <v>22</v>
      </c>
      <c r="J19" t="n">
        <v>156.56</v>
      </c>
      <c r="K19" t="n">
        <v>46.47</v>
      </c>
      <c r="L19" t="n">
        <v>18</v>
      </c>
      <c r="M19" t="n">
        <v>20</v>
      </c>
      <c r="N19" t="n">
        <v>27.09</v>
      </c>
      <c r="O19" t="n">
        <v>19542.89</v>
      </c>
      <c r="P19" t="n">
        <v>524.3</v>
      </c>
      <c r="Q19" t="n">
        <v>1213.91</v>
      </c>
      <c r="R19" t="n">
        <v>146.01</v>
      </c>
      <c r="S19" t="n">
        <v>90.51000000000001</v>
      </c>
      <c r="T19" t="n">
        <v>16602.38</v>
      </c>
      <c r="U19" t="n">
        <v>0.62</v>
      </c>
      <c r="V19" t="n">
        <v>0.77</v>
      </c>
      <c r="W19" t="n">
        <v>4.04</v>
      </c>
      <c r="X19" t="n">
        <v>0.96</v>
      </c>
      <c r="Y19" t="n">
        <v>0.5</v>
      </c>
      <c r="Z19" t="n">
        <v>10</v>
      </c>
      <c r="AA19" t="n">
        <v>484.7025271692287</v>
      </c>
      <c r="AB19" t="n">
        <v>663.1913812392622</v>
      </c>
      <c r="AC19" t="n">
        <v>599.8973266087356</v>
      </c>
      <c r="AD19" t="n">
        <v>484702.5271692288</v>
      </c>
      <c r="AE19" t="n">
        <v>663191.3812392622</v>
      </c>
      <c r="AF19" t="n">
        <v>7.355810660018744e-06</v>
      </c>
      <c r="AG19" t="n">
        <v>2.53875</v>
      </c>
      <c r="AH19" t="n">
        <v>599897.3266087356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1.6432</v>
      </c>
      <c r="E20" t="n">
        <v>60.86</v>
      </c>
      <c r="F20" t="n">
        <v>58.1</v>
      </c>
      <c r="G20" t="n">
        <v>166.01</v>
      </c>
      <c r="H20" t="n">
        <v>2.13</v>
      </c>
      <c r="I20" t="n">
        <v>21</v>
      </c>
      <c r="J20" t="n">
        <v>157.97</v>
      </c>
      <c r="K20" t="n">
        <v>46.47</v>
      </c>
      <c r="L20" t="n">
        <v>19</v>
      </c>
      <c r="M20" t="n">
        <v>12</v>
      </c>
      <c r="N20" t="n">
        <v>27.5</v>
      </c>
      <c r="O20" t="n">
        <v>19717.08</v>
      </c>
      <c r="P20" t="n">
        <v>517.53</v>
      </c>
      <c r="Q20" t="n">
        <v>1213.92</v>
      </c>
      <c r="R20" t="n">
        <v>144.24</v>
      </c>
      <c r="S20" t="n">
        <v>90.51000000000001</v>
      </c>
      <c r="T20" t="n">
        <v>15721.52</v>
      </c>
      <c r="U20" t="n">
        <v>0.63</v>
      </c>
      <c r="V20" t="n">
        <v>0.77</v>
      </c>
      <c r="W20" t="n">
        <v>4.04</v>
      </c>
      <c r="X20" t="n">
        <v>0.91</v>
      </c>
      <c r="Y20" t="n">
        <v>0.5</v>
      </c>
      <c r="Z20" t="n">
        <v>10</v>
      </c>
      <c r="AA20" t="n">
        <v>480.4011650313694</v>
      </c>
      <c r="AB20" t="n">
        <v>657.306067799538</v>
      </c>
      <c r="AC20" t="n">
        <v>594.5736992236095</v>
      </c>
      <c r="AD20" t="n">
        <v>480401.1650313694</v>
      </c>
      <c r="AE20" t="n">
        <v>657306.067799538</v>
      </c>
      <c r="AF20" t="n">
        <v>7.364325885909218e-06</v>
      </c>
      <c r="AG20" t="n">
        <v>2.535833333333333</v>
      </c>
      <c r="AH20" t="n">
        <v>594573.6992236095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1.6429</v>
      </c>
      <c r="E21" t="n">
        <v>60.87</v>
      </c>
      <c r="F21" t="n">
        <v>58.12</v>
      </c>
      <c r="G21" t="n">
        <v>166.04</v>
      </c>
      <c r="H21" t="n">
        <v>2.22</v>
      </c>
      <c r="I21" t="n">
        <v>21</v>
      </c>
      <c r="J21" t="n">
        <v>159.39</v>
      </c>
      <c r="K21" t="n">
        <v>46.47</v>
      </c>
      <c r="L21" t="n">
        <v>20</v>
      </c>
      <c r="M21" t="n">
        <v>7</v>
      </c>
      <c r="N21" t="n">
        <v>27.92</v>
      </c>
      <c r="O21" t="n">
        <v>19891.97</v>
      </c>
      <c r="P21" t="n">
        <v>515.53</v>
      </c>
      <c r="Q21" t="n">
        <v>1213.91</v>
      </c>
      <c r="R21" t="n">
        <v>144.28</v>
      </c>
      <c r="S21" t="n">
        <v>90.51000000000001</v>
      </c>
      <c r="T21" t="n">
        <v>15743.23</v>
      </c>
      <c r="U21" t="n">
        <v>0.63</v>
      </c>
      <c r="V21" t="n">
        <v>0.77</v>
      </c>
      <c r="W21" t="n">
        <v>4.05</v>
      </c>
      <c r="X21" t="n">
        <v>0.92</v>
      </c>
      <c r="Y21" t="n">
        <v>0.5</v>
      </c>
      <c r="Z21" t="n">
        <v>10</v>
      </c>
      <c r="AA21" t="n">
        <v>479.4903986949452</v>
      </c>
      <c r="AB21" t="n">
        <v>656.0599171178676</v>
      </c>
      <c r="AC21" t="n">
        <v>593.4464794140142</v>
      </c>
      <c r="AD21" t="n">
        <v>479490.3986949452</v>
      </c>
      <c r="AE21" t="n">
        <v>656059.9171178676</v>
      </c>
      <c r="AF21" t="n">
        <v>7.362981376558091e-06</v>
      </c>
      <c r="AG21" t="n">
        <v>2.53625</v>
      </c>
      <c r="AH21" t="n">
        <v>593446.4794140143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1.6449</v>
      </c>
      <c r="E22" t="n">
        <v>60.79</v>
      </c>
      <c r="F22" t="n">
        <v>58.07</v>
      </c>
      <c r="G22" t="n">
        <v>174.21</v>
      </c>
      <c r="H22" t="n">
        <v>2.31</v>
      </c>
      <c r="I22" t="n">
        <v>20</v>
      </c>
      <c r="J22" t="n">
        <v>160.81</v>
      </c>
      <c r="K22" t="n">
        <v>46.47</v>
      </c>
      <c r="L22" t="n">
        <v>21</v>
      </c>
      <c r="M22" t="n">
        <v>3</v>
      </c>
      <c r="N22" t="n">
        <v>28.34</v>
      </c>
      <c r="O22" t="n">
        <v>20067.32</v>
      </c>
      <c r="P22" t="n">
        <v>518.6900000000001</v>
      </c>
      <c r="Q22" t="n">
        <v>1213.91</v>
      </c>
      <c r="R22" t="n">
        <v>142.46</v>
      </c>
      <c r="S22" t="n">
        <v>90.51000000000001</v>
      </c>
      <c r="T22" t="n">
        <v>14836.08</v>
      </c>
      <c r="U22" t="n">
        <v>0.64</v>
      </c>
      <c r="V22" t="n">
        <v>0.77</v>
      </c>
      <c r="W22" t="n">
        <v>4.06</v>
      </c>
      <c r="X22" t="n">
        <v>0.88</v>
      </c>
      <c r="Y22" t="n">
        <v>0.5</v>
      </c>
      <c r="Z22" t="n">
        <v>10</v>
      </c>
      <c r="AA22" t="n">
        <v>480.42425469736</v>
      </c>
      <c r="AB22" t="n">
        <v>657.3376600991907</v>
      </c>
      <c r="AC22" t="n">
        <v>594.6022763985234</v>
      </c>
      <c r="AD22" t="n">
        <v>480424.25469736</v>
      </c>
      <c r="AE22" t="n">
        <v>657337.6600991907</v>
      </c>
      <c r="AF22" t="n">
        <v>7.371944772232275e-06</v>
      </c>
      <c r="AG22" t="n">
        <v>2.532916666666666</v>
      </c>
      <c r="AH22" t="n">
        <v>594602.2763985234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1.6447</v>
      </c>
      <c r="E23" t="n">
        <v>60.8</v>
      </c>
      <c r="F23" t="n">
        <v>58.08</v>
      </c>
      <c r="G23" t="n">
        <v>174.23</v>
      </c>
      <c r="H23" t="n">
        <v>2.4</v>
      </c>
      <c r="I23" t="n">
        <v>20</v>
      </c>
      <c r="J23" t="n">
        <v>162.24</v>
      </c>
      <c r="K23" t="n">
        <v>46.47</v>
      </c>
      <c r="L23" t="n">
        <v>22</v>
      </c>
      <c r="M23" t="n">
        <v>0</v>
      </c>
      <c r="N23" t="n">
        <v>28.77</v>
      </c>
      <c r="O23" t="n">
        <v>20243.25</v>
      </c>
      <c r="P23" t="n">
        <v>522.49</v>
      </c>
      <c r="Q23" t="n">
        <v>1213.91</v>
      </c>
      <c r="R23" t="n">
        <v>142.57</v>
      </c>
      <c r="S23" t="n">
        <v>90.51000000000001</v>
      </c>
      <c r="T23" t="n">
        <v>14892.32</v>
      </c>
      <c r="U23" t="n">
        <v>0.63</v>
      </c>
      <c r="V23" t="n">
        <v>0.77</v>
      </c>
      <c r="W23" t="n">
        <v>4.07</v>
      </c>
      <c r="X23" t="n">
        <v>0.89</v>
      </c>
      <c r="Y23" t="n">
        <v>0.5</v>
      </c>
      <c r="Z23" t="n">
        <v>10</v>
      </c>
      <c r="AA23" t="n">
        <v>482.5263295932774</v>
      </c>
      <c r="AB23" t="n">
        <v>660.2138117087842</v>
      </c>
      <c r="AC23" t="n">
        <v>597.2039321352014</v>
      </c>
      <c r="AD23" t="n">
        <v>482526.3295932774</v>
      </c>
      <c r="AE23" t="n">
        <v>660213.8117087842</v>
      </c>
      <c r="AF23" t="n">
        <v>7.371048432664856e-06</v>
      </c>
      <c r="AG23" t="n">
        <v>2.533333333333333</v>
      </c>
      <c r="AH23" t="n">
        <v>597203.9321352014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0.7762</v>
      </c>
      <c r="E2" t="n">
        <v>128.83</v>
      </c>
      <c r="F2" t="n">
        <v>100.03</v>
      </c>
      <c r="G2" t="n">
        <v>6.91</v>
      </c>
      <c r="H2" t="n">
        <v>0.12</v>
      </c>
      <c r="I2" t="n">
        <v>868</v>
      </c>
      <c r="J2" t="n">
        <v>150.44</v>
      </c>
      <c r="K2" t="n">
        <v>49.1</v>
      </c>
      <c r="L2" t="n">
        <v>1</v>
      </c>
      <c r="M2" t="n">
        <v>866</v>
      </c>
      <c r="N2" t="n">
        <v>25.34</v>
      </c>
      <c r="O2" t="n">
        <v>18787.76</v>
      </c>
      <c r="P2" t="n">
        <v>1181.74</v>
      </c>
      <c r="Q2" t="n">
        <v>1214.05</v>
      </c>
      <c r="R2" t="n">
        <v>1568.73</v>
      </c>
      <c r="S2" t="n">
        <v>90.51000000000001</v>
      </c>
      <c r="T2" t="n">
        <v>723729.2</v>
      </c>
      <c r="U2" t="n">
        <v>0.06</v>
      </c>
      <c r="V2" t="n">
        <v>0.45</v>
      </c>
      <c r="W2" t="n">
        <v>5.45</v>
      </c>
      <c r="X2" t="n">
        <v>42.83</v>
      </c>
      <c r="Y2" t="n">
        <v>0.5</v>
      </c>
      <c r="Z2" t="n">
        <v>10</v>
      </c>
      <c r="AA2" t="n">
        <v>2076.368204099019</v>
      </c>
      <c r="AB2" t="n">
        <v>2840.978579748434</v>
      </c>
      <c r="AC2" t="n">
        <v>2569.839571435723</v>
      </c>
      <c r="AD2" t="n">
        <v>2076368.204099019</v>
      </c>
      <c r="AE2" t="n">
        <v>2840978.579748434</v>
      </c>
      <c r="AF2" t="n">
        <v>3.283580994531354e-06</v>
      </c>
      <c r="AG2" t="n">
        <v>5.367916666666667</v>
      </c>
      <c r="AH2" t="n">
        <v>2569839.571435723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1.2054</v>
      </c>
      <c r="E3" t="n">
        <v>82.95999999999999</v>
      </c>
      <c r="F3" t="n">
        <v>71.40000000000001</v>
      </c>
      <c r="G3" t="n">
        <v>14.09</v>
      </c>
      <c r="H3" t="n">
        <v>0.23</v>
      </c>
      <c r="I3" t="n">
        <v>304</v>
      </c>
      <c r="J3" t="n">
        <v>151.83</v>
      </c>
      <c r="K3" t="n">
        <v>49.1</v>
      </c>
      <c r="L3" t="n">
        <v>2</v>
      </c>
      <c r="M3" t="n">
        <v>302</v>
      </c>
      <c r="N3" t="n">
        <v>25.73</v>
      </c>
      <c r="O3" t="n">
        <v>18959.54</v>
      </c>
      <c r="P3" t="n">
        <v>837.13</v>
      </c>
      <c r="Q3" t="n">
        <v>1213.98</v>
      </c>
      <c r="R3" t="n">
        <v>594.24</v>
      </c>
      <c r="S3" t="n">
        <v>90.51000000000001</v>
      </c>
      <c r="T3" t="n">
        <v>239305.47</v>
      </c>
      <c r="U3" t="n">
        <v>0.15</v>
      </c>
      <c r="V3" t="n">
        <v>0.63</v>
      </c>
      <c r="W3" t="n">
        <v>4.52</v>
      </c>
      <c r="X3" t="n">
        <v>14.2</v>
      </c>
      <c r="Y3" t="n">
        <v>0.5</v>
      </c>
      <c r="Z3" t="n">
        <v>10</v>
      </c>
      <c r="AA3" t="n">
        <v>959.8722370369995</v>
      </c>
      <c r="AB3" t="n">
        <v>1313.33954128845</v>
      </c>
      <c r="AC3" t="n">
        <v>1187.996258751503</v>
      </c>
      <c r="AD3" t="n">
        <v>959872.2370369995</v>
      </c>
      <c r="AE3" t="n">
        <v>1313339.54128845</v>
      </c>
      <c r="AF3" t="n">
        <v>5.099237993826455e-06</v>
      </c>
      <c r="AG3" t="n">
        <v>3.456666666666667</v>
      </c>
      <c r="AH3" t="n">
        <v>1187996.258751503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1.358</v>
      </c>
      <c r="E4" t="n">
        <v>73.64</v>
      </c>
      <c r="F4" t="n">
        <v>65.70999999999999</v>
      </c>
      <c r="G4" t="n">
        <v>21.31</v>
      </c>
      <c r="H4" t="n">
        <v>0.35</v>
      </c>
      <c r="I4" t="n">
        <v>185</v>
      </c>
      <c r="J4" t="n">
        <v>153.23</v>
      </c>
      <c r="K4" t="n">
        <v>49.1</v>
      </c>
      <c r="L4" t="n">
        <v>3</v>
      </c>
      <c r="M4" t="n">
        <v>183</v>
      </c>
      <c r="N4" t="n">
        <v>26.13</v>
      </c>
      <c r="O4" t="n">
        <v>19131.85</v>
      </c>
      <c r="P4" t="n">
        <v>764.8099999999999</v>
      </c>
      <c r="Q4" t="n">
        <v>1213.97</v>
      </c>
      <c r="R4" t="n">
        <v>401.19</v>
      </c>
      <c r="S4" t="n">
        <v>90.51000000000001</v>
      </c>
      <c r="T4" t="n">
        <v>143375.09</v>
      </c>
      <c r="U4" t="n">
        <v>0.23</v>
      </c>
      <c r="V4" t="n">
        <v>0.68</v>
      </c>
      <c r="W4" t="n">
        <v>4.32</v>
      </c>
      <c r="X4" t="n">
        <v>8.51</v>
      </c>
      <c r="Y4" t="n">
        <v>0.5</v>
      </c>
      <c r="Z4" t="n">
        <v>10</v>
      </c>
      <c r="AA4" t="n">
        <v>783.1416401010691</v>
      </c>
      <c r="AB4" t="n">
        <v>1071.528941757044</v>
      </c>
      <c r="AC4" t="n">
        <v>969.2637234560666</v>
      </c>
      <c r="AD4" t="n">
        <v>783141.6401010691</v>
      </c>
      <c r="AE4" t="n">
        <v>1071528.941757044</v>
      </c>
      <c r="AF4" t="n">
        <v>5.744786125449085e-06</v>
      </c>
      <c r="AG4" t="n">
        <v>3.068333333333333</v>
      </c>
      <c r="AH4" t="n">
        <v>969263.7234560666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1.4363</v>
      </c>
      <c r="E5" t="n">
        <v>69.62</v>
      </c>
      <c r="F5" t="n">
        <v>63.28</v>
      </c>
      <c r="G5" t="n">
        <v>28.55</v>
      </c>
      <c r="H5" t="n">
        <v>0.46</v>
      </c>
      <c r="I5" t="n">
        <v>133</v>
      </c>
      <c r="J5" t="n">
        <v>154.63</v>
      </c>
      <c r="K5" t="n">
        <v>49.1</v>
      </c>
      <c r="L5" t="n">
        <v>4</v>
      </c>
      <c r="M5" t="n">
        <v>131</v>
      </c>
      <c r="N5" t="n">
        <v>26.53</v>
      </c>
      <c r="O5" t="n">
        <v>19304.72</v>
      </c>
      <c r="P5" t="n">
        <v>731.59</v>
      </c>
      <c r="Q5" t="n">
        <v>1213.98</v>
      </c>
      <c r="R5" t="n">
        <v>319.53</v>
      </c>
      <c r="S5" t="n">
        <v>90.51000000000001</v>
      </c>
      <c r="T5" t="n">
        <v>102805.49</v>
      </c>
      <c r="U5" t="n">
        <v>0.28</v>
      </c>
      <c r="V5" t="n">
        <v>0.71</v>
      </c>
      <c r="W5" t="n">
        <v>4.23</v>
      </c>
      <c r="X5" t="n">
        <v>6.09</v>
      </c>
      <c r="Y5" t="n">
        <v>0.5</v>
      </c>
      <c r="Z5" t="n">
        <v>10</v>
      </c>
      <c r="AA5" t="n">
        <v>711.1356646095967</v>
      </c>
      <c r="AB5" t="n">
        <v>973.0071894101718</v>
      </c>
      <c r="AC5" t="n">
        <v>880.1447488770316</v>
      </c>
      <c r="AD5" t="n">
        <v>711135.6646095967</v>
      </c>
      <c r="AE5" t="n">
        <v>973007.1894101718</v>
      </c>
      <c r="AF5" t="n">
        <v>6.076020848293461e-06</v>
      </c>
      <c r="AG5" t="n">
        <v>2.900833333333333</v>
      </c>
      <c r="AH5" t="n">
        <v>880144.7488770316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1.4862</v>
      </c>
      <c r="E6" t="n">
        <v>67.29000000000001</v>
      </c>
      <c r="F6" t="n">
        <v>61.86</v>
      </c>
      <c r="G6" t="n">
        <v>36.04</v>
      </c>
      <c r="H6" t="n">
        <v>0.57</v>
      </c>
      <c r="I6" t="n">
        <v>103</v>
      </c>
      <c r="J6" t="n">
        <v>156.03</v>
      </c>
      <c r="K6" t="n">
        <v>49.1</v>
      </c>
      <c r="L6" t="n">
        <v>5</v>
      </c>
      <c r="M6" t="n">
        <v>101</v>
      </c>
      <c r="N6" t="n">
        <v>26.94</v>
      </c>
      <c r="O6" t="n">
        <v>19478.15</v>
      </c>
      <c r="P6" t="n">
        <v>709.24</v>
      </c>
      <c r="Q6" t="n">
        <v>1213.93</v>
      </c>
      <c r="R6" t="n">
        <v>271.99</v>
      </c>
      <c r="S6" t="n">
        <v>90.51000000000001</v>
      </c>
      <c r="T6" t="n">
        <v>79185.21000000001</v>
      </c>
      <c r="U6" t="n">
        <v>0.33</v>
      </c>
      <c r="V6" t="n">
        <v>0.73</v>
      </c>
      <c r="W6" t="n">
        <v>4.17</v>
      </c>
      <c r="X6" t="n">
        <v>4.67</v>
      </c>
      <c r="Y6" t="n">
        <v>0.5</v>
      </c>
      <c r="Z6" t="n">
        <v>10</v>
      </c>
      <c r="AA6" t="n">
        <v>669.0462070476968</v>
      </c>
      <c r="AB6" t="n">
        <v>915.4185367181631</v>
      </c>
      <c r="AC6" t="n">
        <v>828.0522763717665</v>
      </c>
      <c r="AD6" t="n">
        <v>669046.2070476968</v>
      </c>
      <c r="AE6" t="n">
        <v>915418.5367181631</v>
      </c>
      <c r="AF6" t="n">
        <v>6.287114241268358e-06</v>
      </c>
      <c r="AG6" t="n">
        <v>2.80375</v>
      </c>
      <c r="AH6" t="n">
        <v>828052.2763717666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1.5166</v>
      </c>
      <c r="E7" t="n">
        <v>65.94</v>
      </c>
      <c r="F7" t="n">
        <v>61.07</v>
      </c>
      <c r="G7" t="n">
        <v>43.1</v>
      </c>
      <c r="H7" t="n">
        <v>0.67</v>
      </c>
      <c r="I7" t="n">
        <v>85</v>
      </c>
      <c r="J7" t="n">
        <v>157.44</v>
      </c>
      <c r="K7" t="n">
        <v>49.1</v>
      </c>
      <c r="L7" t="n">
        <v>6</v>
      </c>
      <c r="M7" t="n">
        <v>83</v>
      </c>
      <c r="N7" t="n">
        <v>27.35</v>
      </c>
      <c r="O7" t="n">
        <v>19652.13</v>
      </c>
      <c r="P7" t="n">
        <v>695.88</v>
      </c>
      <c r="Q7" t="n">
        <v>1213.97</v>
      </c>
      <c r="R7" t="n">
        <v>244.72</v>
      </c>
      <c r="S7" t="n">
        <v>90.51000000000001</v>
      </c>
      <c r="T7" t="n">
        <v>65639.67999999999</v>
      </c>
      <c r="U7" t="n">
        <v>0.37</v>
      </c>
      <c r="V7" t="n">
        <v>0.73</v>
      </c>
      <c r="W7" t="n">
        <v>4.14</v>
      </c>
      <c r="X7" t="n">
        <v>3.87</v>
      </c>
      <c r="Y7" t="n">
        <v>0.5</v>
      </c>
      <c r="Z7" t="n">
        <v>10</v>
      </c>
      <c r="AA7" t="n">
        <v>645.1749026718403</v>
      </c>
      <c r="AB7" t="n">
        <v>882.7567649434932</v>
      </c>
      <c r="AC7" t="n">
        <v>798.5076982541864</v>
      </c>
      <c r="AD7" t="n">
        <v>645174.9026718403</v>
      </c>
      <c r="AE7" t="n">
        <v>882756.7649434932</v>
      </c>
      <c r="AF7" t="n">
        <v>6.415716228170899e-06</v>
      </c>
      <c r="AG7" t="n">
        <v>2.7475</v>
      </c>
      <c r="AH7" t="n">
        <v>798507.6982541864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1.5422</v>
      </c>
      <c r="E8" t="n">
        <v>64.84</v>
      </c>
      <c r="F8" t="n">
        <v>60.4</v>
      </c>
      <c r="G8" t="n">
        <v>51.04</v>
      </c>
      <c r="H8" t="n">
        <v>0.78</v>
      </c>
      <c r="I8" t="n">
        <v>71</v>
      </c>
      <c r="J8" t="n">
        <v>158.86</v>
      </c>
      <c r="K8" t="n">
        <v>49.1</v>
      </c>
      <c r="L8" t="n">
        <v>7</v>
      </c>
      <c r="M8" t="n">
        <v>69</v>
      </c>
      <c r="N8" t="n">
        <v>27.77</v>
      </c>
      <c r="O8" t="n">
        <v>19826.68</v>
      </c>
      <c r="P8" t="n">
        <v>682.1900000000001</v>
      </c>
      <c r="Q8" t="n">
        <v>1213.93</v>
      </c>
      <c r="R8" t="n">
        <v>221.66</v>
      </c>
      <c r="S8" t="n">
        <v>90.51000000000001</v>
      </c>
      <c r="T8" t="n">
        <v>54179.49</v>
      </c>
      <c r="U8" t="n">
        <v>0.41</v>
      </c>
      <c r="V8" t="n">
        <v>0.74</v>
      </c>
      <c r="W8" t="n">
        <v>4.13</v>
      </c>
      <c r="X8" t="n">
        <v>3.2</v>
      </c>
      <c r="Y8" t="n">
        <v>0.5</v>
      </c>
      <c r="Z8" t="n">
        <v>10</v>
      </c>
      <c r="AA8" t="n">
        <v>624.4069997028445</v>
      </c>
      <c r="AB8" t="n">
        <v>854.3412038860973</v>
      </c>
      <c r="AC8" t="n">
        <v>772.8040784626181</v>
      </c>
      <c r="AD8" t="n">
        <v>624406.9997028444</v>
      </c>
      <c r="AE8" t="n">
        <v>854341.2038860973</v>
      </c>
      <c r="AF8" t="n">
        <v>6.524012638194093e-06</v>
      </c>
      <c r="AG8" t="n">
        <v>2.701666666666667</v>
      </c>
      <c r="AH8" t="n">
        <v>772804.0784626182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1.5588</v>
      </c>
      <c r="E9" t="n">
        <v>64.15000000000001</v>
      </c>
      <c r="F9" t="n">
        <v>59.98</v>
      </c>
      <c r="G9" t="n">
        <v>58.05</v>
      </c>
      <c r="H9" t="n">
        <v>0.88</v>
      </c>
      <c r="I9" t="n">
        <v>62</v>
      </c>
      <c r="J9" t="n">
        <v>160.28</v>
      </c>
      <c r="K9" t="n">
        <v>49.1</v>
      </c>
      <c r="L9" t="n">
        <v>8</v>
      </c>
      <c r="M9" t="n">
        <v>60</v>
      </c>
      <c r="N9" t="n">
        <v>28.19</v>
      </c>
      <c r="O9" t="n">
        <v>20001.93</v>
      </c>
      <c r="P9" t="n">
        <v>674.1799999999999</v>
      </c>
      <c r="Q9" t="n">
        <v>1213.92</v>
      </c>
      <c r="R9" t="n">
        <v>207.96</v>
      </c>
      <c r="S9" t="n">
        <v>90.51000000000001</v>
      </c>
      <c r="T9" t="n">
        <v>47378.76</v>
      </c>
      <c r="U9" t="n">
        <v>0.44</v>
      </c>
      <c r="V9" t="n">
        <v>0.75</v>
      </c>
      <c r="W9" t="n">
        <v>4.11</v>
      </c>
      <c r="X9" t="n">
        <v>2.79</v>
      </c>
      <c r="Y9" t="n">
        <v>0.5</v>
      </c>
      <c r="Z9" t="n">
        <v>10</v>
      </c>
      <c r="AA9" t="n">
        <v>611.8409962346752</v>
      </c>
      <c r="AB9" t="n">
        <v>837.147843568001</v>
      </c>
      <c r="AC9" t="n">
        <v>757.2516283222482</v>
      </c>
      <c r="AD9" t="n">
        <v>611840.9962346753</v>
      </c>
      <c r="AE9" t="n">
        <v>837147.8435680011</v>
      </c>
      <c r="AF9" t="n">
        <v>6.594236091568507e-06</v>
      </c>
      <c r="AG9" t="n">
        <v>2.672916666666667</v>
      </c>
      <c r="AH9" t="n">
        <v>757251.6283222481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1.5737</v>
      </c>
      <c r="E10" t="n">
        <v>63.54</v>
      </c>
      <c r="F10" t="n">
        <v>59.62</v>
      </c>
      <c r="G10" t="n">
        <v>66.23999999999999</v>
      </c>
      <c r="H10" t="n">
        <v>0.99</v>
      </c>
      <c r="I10" t="n">
        <v>54</v>
      </c>
      <c r="J10" t="n">
        <v>161.71</v>
      </c>
      <c r="K10" t="n">
        <v>49.1</v>
      </c>
      <c r="L10" t="n">
        <v>9</v>
      </c>
      <c r="M10" t="n">
        <v>52</v>
      </c>
      <c r="N10" t="n">
        <v>28.61</v>
      </c>
      <c r="O10" t="n">
        <v>20177.64</v>
      </c>
      <c r="P10" t="n">
        <v>663.78</v>
      </c>
      <c r="Q10" t="n">
        <v>1213.9</v>
      </c>
      <c r="R10" t="n">
        <v>195.64</v>
      </c>
      <c r="S10" t="n">
        <v>90.51000000000001</v>
      </c>
      <c r="T10" t="n">
        <v>41257.2</v>
      </c>
      <c r="U10" t="n">
        <v>0.46</v>
      </c>
      <c r="V10" t="n">
        <v>0.75</v>
      </c>
      <c r="W10" t="n">
        <v>4.1</v>
      </c>
      <c r="X10" t="n">
        <v>2.42</v>
      </c>
      <c r="Y10" t="n">
        <v>0.5</v>
      </c>
      <c r="Z10" t="n">
        <v>10</v>
      </c>
      <c r="AA10" t="n">
        <v>599.0686202006508</v>
      </c>
      <c r="AB10" t="n">
        <v>819.672115200786</v>
      </c>
      <c r="AC10" t="n">
        <v>741.4437589430613</v>
      </c>
      <c r="AD10" t="n">
        <v>599068.6202006508</v>
      </c>
      <c r="AE10" t="n">
        <v>819672.115200786</v>
      </c>
      <c r="AF10" t="n">
        <v>6.65726798646482e-06</v>
      </c>
      <c r="AG10" t="n">
        <v>2.6475</v>
      </c>
      <c r="AH10" t="n">
        <v>741443.7589430613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1.5849</v>
      </c>
      <c r="E11" t="n">
        <v>63.1</v>
      </c>
      <c r="F11" t="n">
        <v>59.35</v>
      </c>
      <c r="G11" t="n">
        <v>74.19</v>
      </c>
      <c r="H11" t="n">
        <v>1.09</v>
      </c>
      <c r="I11" t="n">
        <v>48</v>
      </c>
      <c r="J11" t="n">
        <v>163.13</v>
      </c>
      <c r="K11" t="n">
        <v>49.1</v>
      </c>
      <c r="L11" t="n">
        <v>10</v>
      </c>
      <c r="M11" t="n">
        <v>46</v>
      </c>
      <c r="N11" t="n">
        <v>29.04</v>
      </c>
      <c r="O11" t="n">
        <v>20353.94</v>
      </c>
      <c r="P11" t="n">
        <v>655.99</v>
      </c>
      <c r="Q11" t="n">
        <v>1213.91</v>
      </c>
      <c r="R11" t="n">
        <v>186.4</v>
      </c>
      <c r="S11" t="n">
        <v>90.51000000000001</v>
      </c>
      <c r="T11" t="n">
        <v>36664.85</v>
      </c>
      <c r="U11" t="n">
        <v>0.49</v>
      </c>
      <c r="V11" t="n">
        <v>0.76</v>
      </c>
      <c r="W11" t="n">
        <v>4.09</v>
      </c>
      <c r="X11" t="n">
        <v>2.16</v>
      </c>
      <c r="Y11" t="n">
        <v>0.5</v>
      </c>
      <c r="Z11" t="n">
        <v>10</v>
      </c>
      <c r="AA11" t="n">
        <v>589.6475202779816</v>
      </c>
      <c r="AB11" t="n">
        <v>806.7817506569952</v>
      </c>
      <c r="AC11" t="n">
        <v>729.7836326995896</v>
      </c>
      <c r="AD11" t="n">
        <v>589647.5202779815</v>
      </c>
      <c r="AE11" t="n">
        <v>806781.7506569952</v>
      </c>
      <c r="AF11" t="n">
        <v>6.704647665849966e-06</v>
      </c>
      <c r="AG11" t="n">
        <v>2.629166666666667</v>
      </c>
      <c r="AH11" t="n">
        <v>729783.6326995896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1.5925</v>
      </c>
      <c r="E12" t="n">
        <v>62.79</v>
      </c>
      <c r="F12" t="n">
        <v>59.17</v>
      </c>
      <c r="G12" t="n">
        <v>80.69</v>
      </c>
      <c r="H12" t="n">
        <v>1.18</v>
      </c>
      <c r="I12" t="n">
        <v>44</v>
      </c>
      <c r="J12" t="n">
        <v>164.57</v>
      </c>
      <c r="K12" t="n">
        <v>49.1</v>
      </c>
      <c r="L12" t="n">
        <v>11</v>
      </c>
      <c r="M12" t="n">
        <v>42</v>
      </c>
      <c r="N12" t="n">
        <v>29.47</v>
      </c>
      <c r="O12" t="n">
        <v>20530.82</v>
      </c>
      <c r="P12" t="n">
        <v>649.13</v>
      </c>
      <c r="Q12" t="n">
        <v>1213.91</v>
      </c>
      <c r="R12" t="n">
        <v>180.79</v>
      </c>
      <c r="S12" t="n">
        <v>90.51000000000001</v>
      </c>
      <c r="T12" t="n">
        <v>33881.74</v>
      </c>
      <c r="U12" t="n">
        <v>0.5</v>
      </c>
      <c r="V12" t="n">
        <v>0.76</v>
      </c>
      <c r="W12" t="n">
        <v>4.07</v>
      </c>
      <c r="X12" t="n">
        <v>1.98</v>
      </c>
      <c r="Y12" t="n">
        <v>0.5</v>
      </c>
      <c r="Z12" t="n">
        <v>10</v>
      </c>
      <c r="AA12" t="n">
        <v>582.4745168408467</v>
      </c>
      <c r="AB12" t="n">
        <v>796.9673309037298</v>
      </c>
      <c r="AC12" t="n">
        <v>720.9058873929512</v>
      </c>
      <c r="AD12" t="n">
        <v>582474.5168408467</v>
      </c>
      <c r="AE12" t="n">
        <v>796967.3309037298</v>
      </c>
      <c r="AF12" t="n">
        <v>6.736798162575602e-06</v>
      </c>
      <c r="AG12" t="n">
        <v>2.61625</v>
      </c>
      <c r="AH12" t="n">
        <v>720905.8873929512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1.601</v>
      </c>
      <c r="E13" t="n">
        <v>62.46</v>
      </c>
      <c r="F13" t="n">
        <v>58.96</v>
      </c>
      <c r="G13" t="n">
        <v>88.44</v>
      </c>
      <c r="H13" t="n">
        <v>1.28</v>
      </c>
      <c r="I13" t="n">
        <v>40</v>
      </c>
      <c r="J13" t="n">
        <v>166.01</v>
      </c>
      <c r="K13" t="n">
        <v>49.1</v>
      </c>
      <c r="L13" t="n">
        <v>12</v>
      </c>
      <c r="M13" t="n">
        <v>38</v>
      </c>
      <c r="N13" t="n">
        <v>29.91</v>
      </c>
      <c r="O13" t="n">
        <v>20708.3</v>
      </c>
      <c r="P13" t="n">
        <v>640.8</v>
      </c>
      <c r="Q13" t="n">
        <v>1213.91</v>
      </c>
      <c r="R13" t="n">
        <v>173.35</v>
      </c>
      <c r="S13" t="n">
        <v>90.51000000000001</v>
      </c>
      <c r="T13" t="n">
        <v>30182.71</v>
      </c>
      <c r="U13" t="n">
        <v>0.52</v>
      </c>
      <c r="V13" t="n">
        <v>0.76</v>
      </c>
      <c r="W13" t="n">
        <v>4.07</v>
      </c>
      <c r="X13" t="n">
        <v>1.77</v>
      </c>
      <c r="Y13" t="n">
        <v>0.5</v>
      </c>
      <c r="Z13" t="n">
        <v>10</v>
      </c>
      <c r="AA13" t="n">
        <v>574.1510008648951</v>
      </c>
      <c r="AB13" t="n">
        <v>785.578729137824</v>
      </c>
      <c r="AC13" t="n">
        <v>710.6041977955806</v>
      </c>
      <c r="AD13" t="n">
        <v>574151.0008648951</v>
      </c>
      <c r="AE13" t="n">
        <v>785578.729137824</v>
      </c>
      <c r="AF13" t="n">
        <v>6.772755954966115e-06</v>
      </c>
      <c r="AG13" t="n">
        <v>2.6025</v>
      </c>
      <c r="AH13" t="n">
        <v>710604.1977955806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1.6079</v>
      </c>
      <c r="E14" t="n">
        <v>62.19</v>
      </c>
      <c r="F14" t="n">
        <v>58.82</v>
      </c>
      <c r="G14" t="n">
        <v>98.03</v>
      </c>
      <c r="H14" t="n">
        <v>1.38</v>
      </c>
      <c r="I14" t="n">
        <v>36</v>
      </c>
      <c r="J14" t="n">
        <v>167.45</v>
      </c>
      <c r="K14" t="n">
        <v>49.1</v>
      </c>
      <c r="L14" t="n">
        <v>13</v>
      </c>
      <c r="M14" t="n">
        <v>34</v>
      </c>
      <c r="N14" t="n">
        <v>30.36</v>
      </c>
      <c r="O14" t="n">
        <v>20886.38</v>
      </c>
      <c r="P14" t="n">
        <v>633.1900000000001</v>
      </c>
      <c r="Q14" t="n">
        <v>1213.92</v>
      </c>
      <c r="R14" t="n">
        <v>168.47</v>
      </c>
      <c r="S14" t="n">
        <v>90.51000000000001</v>
      </c>
      <c r="T14" t="n">
        <v>27761.46</v>
      </c>
      <c r="U14" t="n">
        <v>0.54</v>
      </c>
      <c r="V14" t="n">
        <v>0.76</v>
      </c>
      <c r="W14" t="n">
        <v>4.07</v>
      </c>
      <c r="X14" t="n">
        <v>1.62</v>
      </c>
      <c r="Y14" t="n">
        <v>0.5</v>
      </c>
      <c r="Z14" t="n">
        <v>10</v>
      </c>
      <c r="AA14" t="n">
        <v>567.1004706675001</v>
      </c>
      <c r="AB14" t="n">
        <v>775.9318826743084</v>
      </c>
      <c r="AC14" t="n">
        <v>701.8780328191089</v>
      </c>
      <c r="AD14" t="n">
        <v>567100.4706675</v>
      </c>
      <c r="AE14" t="n">
        <v>775931.8826743085</v>
      </c>
      <c r="AF14" t="n">
        <v>6.801945221730179e-06</v>
      </c>
      <c r="AG14" t="n">
        <v>2.59125</v>
      </c>
      <c r="AH14" t="n">
        <v>701878.0328191088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1.6127</v>
      </c>
      <c r="E15" t="n">
        <v>62.01</v>
      </c>
      <c r="F15" t="n">
        <v>58.69</v>
      </c>
      <c r="G15" t="n">
        <v>103.58</v>
      </c>
      <c r="H15" t="n">
        <v>1.47</v>
      </c>
      <c r="I15" t="n">
        <v>34</v>
      </c>
      <c r="J15" t="n">
        <v>168.9</v>
      </c>
      <c r="K15" t="n">
        <v>49.1</v>
      </c>
      <c r="L15" t="n">
        <v>14</v>
      </c>
      <c r="M15" t="n">
        <v>32</v>
      </c>
      <c r="N15" t="n">
        <v>30.81</v>
      </c>
      <c r="O15" t="n">
        <v>21065.06</v>
      </c>
      <c r="P15" t="n">
        <v>627.33</v>
      </c>
      <c r="Q15" t="n">
        <v>1213.92</v>
      </c>
      <c r="R15" t="n">
        <v>164.54</v>
      </c>
      <c r="S15" t="n">
        <v>90.51000000000001</v>
      </c>
      <c r="T15" t="n">
        <v>25808.72</v>
      </c>
      <c r="U15" t="n">
        <v>0.55</v>
      </c>
      <c r="V15" t="n">
        <v>0.76</v>
      </c>
      <c r="W15" t="n">
        <v>4.06</v>
      </c>
      <c r="X15" t="n">
        <v>1.5</v>
      </c>
      <c r="Y15" t="n">
        <v>0.5</v>
      </c>
      <c r="Z15" t="n">
        <v>10</v>
      </c>
      <c r="AA15" t="n">
        <v>561.8188360323259</v>
      </c>
      <c r="AB15" t="n">
        <v>768.705317157188</v>
      </c>
      <c r="AC15" t="n">
        <v>695.3411605723941</v>
      </c>
      <c r="AD15" t="n">
        <v>561818.8360323259</v>
      </c>
      <c r="AE15" t="n">
        <v>768705.317157188</v>
      </c>
      <c r="AF15" t="n">
        <v>6.822250798609528e-06</v>
      </c>
      <c r="AG15" t="n">
        <v>2.58375</v>
      </c>
      <c r="AH15" t="n">
        <v>695341.160572394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1.6181</v>
      </c>
      <c r="E16" t="n">
        <v>61.8</v>
      </c>
      <c r="F16" t="n">
        <v>58.58</v>
      </c>
      <c r="G16" t="n">
        <v>113.38</v>
      </c>
      <c r="H16" t="n">
        <v>1.56</v>
      </c>
      <c r="I16" t="n">
        <v>31</v>
      </c>
      <c r="J16" t="n">
        <v>170.35</v>
      </c>
      <c r="K16" t="n">
        <v>49.1</v>
      </c>
      <c r="L16" t="n">
        <v>15</v>
      </c>
      <c r="M16" t="n">
        <v>29</v>
      </c>
      <c r="N16" t="n">
        <v>31.26</v>
      </c>
      <c r="O16" t="n">
        <v>21244.37</v>
      </c>
      <c r="P16" t="n">
        <v>621.61</v>
      </c>
      <c r="Q16" t="n">
        <v>1213.92</v>
      </c>
      <c r="R16" t="n">
        <v>160.34</v>
      </c>
      <c r="S16" t="n">
        <v>90.51000000000001</v>
      </c>
      <c r="T16" t="n">
        <v>23719.5</v>
      </c>
      <c r="U16" t="n">
        <v>0.5600000000000001</v>
      </c>
      <c r="V16" t="n">
        <v>0.77</v>
      </c>
      <c r="W16" t="n">
        <v>4.06</v>
      </c>
      <c r="X16" t="n">
        <v>1.39</v>
      </c>
      <c r="Y16" t="n">
        <v>0.5</v>
      </c>
      <c r="Z16" t="n">
        <v>10</v>
      </c>
      <c r="AA16" t="n">
        <v>556.501711478339</v>
      </c>
      <c r="AB16" t="n">
        <v>761.4301927674431</v>
      </c>
      <c r="AC16" t="n">
        <v>688.7603638437051</v>
      </c>
      <c r="AD16" t="n">
        <v>556501.7114783389</v>
      </c>
      <c r="AE16" t="n">
        <v>761430.1927674431</v>
      </c>
      <c r="AF16" t="n">
        <v>6.845094572598796e-06</v>
      </c>
      <c r="AG16" t="n">
        <v>2.575</v>
      </c>
      <c r="AH16" t="n">
        <v>688760.3638437052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1.6225</v>
      </c>
      <c r="E17" t="n">
        <v>61.63</v>
      </c>
      <c r="F17" t="n">
        <v>58.47</v>
      </c>
      <c r="G17" t="n">
        <v>120.97</v>
      </c>
      <c r="H17" t="n">
        <v>1.65</v>
      </c>
      <c r="I17" t="n">
        <v>29</v>
      </c>
      <c r="J17" t="n">
        <v>171.81</v>
      </c>
      <c r="K17" t="n">
        <v>49.1</v>
      </c>
      <c r="L17" t="n">
        <v>16</v>
      </c>
      <c r="M17" t="n">
        <v>27</v>
      </c>
      <c r="N17" t="n">
        <v>31.72</v>
      </c>
      <c r="O17" t="n">
        <v>21424.29</v>
      </c>
      <c r="P17" t="n">
        <v>615.34</v>
      </c>
      <c r="Q17" t="n">
        <v>1213.92</v>
      </c>
      <c r="R17" t="n">
        <v>156.9</v>
      </c>
      <c r="S17" t="n">
        <v>90.51000000000001</v>
      </c>
      <c r="T17" t="n">
        <v>22012.63</v>
      </c>
      <c r="U17" t="n">
        <v>0.58</v>
      </c>
      <c r="V17" t="n">
        <v>0.77</v>
      </c>
      <c r="W17" t="n">
        <v>4.05</v>
      </c>
      <c r="X17" t="n">
        <v>1.28</v>
      </c>
      <c r="Y17" t="n">
        <v>0.5</v>
      </c>
      <c r="Z17" t="n">
        <v>10</v>
      </c>
      <c r="AA17" t="n">
        <v>551.2638799669511</v>
      </c>
      <c r="AB17" t="n">
        <v>754.2635606167449</v>
      </c>
      <c r="AC17" t="n">
        <v>682.2777050070382</v>
      </c>
      <c r="AD17" t="n">
        <v>551263.8799669511</v>
      </c>
      <c r="AE17" t="n">
        <v>754263.5606167449</v>
      </c>
      <c r="AF17" t="n">
        <v>6.863708018071531e-06</v>
      </c>
      <c r="AG17" t="n">
        <v>2.567916666666667</v>
      </c>
      <c r="AH17" t="n">
        <v>682277.7050070382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1.6267</v>
      </c>
      <c r="E18" t="n">
        <v>61.47</v>
      </c>
      <c r="F18" t="n">
        <v>58.37</v>
      </c>
      <c r="G18" t="n">
        <v>129.72</v>
      </c>
      <c r="H18" t="n">
        <v>1.74</v>
      </c>
      <c r="I18" t="n">
        <v>27</v>
      </c>
      <c r="J18" t="n">
        <v>173.28</v>
      </c>
      <c r="K18" t="n">
        <v>49.1</v>
      </c>
      <c r="L18" t="n">
        <v>17</v>
      </c>
      <c r="M18" t="n">
        <v>25</v>
      </c>
      <c r="N18" t="n">
        <v>32.18</v>
      </c>
      <c r="O18" t="n">
        <v>21604.83</v>
      </c>
      <c r="P18" t="n">
        <v>608.6799999999999</v>
      </c>
      <c r="Q18" t="n">
        <v>1213.93</v>
      </c>
      <c r="R18" t="n">
        <v>153.22</v>
      </c>
      <c r="S18" t="n">
        <v>90.51000000000001</v>
      </c>
      <c r="T18" t="n">
        <v>20181.94</v>
      </c>
      <c r="U18" t="n">
        <v>0.59</v>
      </c>
      <c r="V18" t="n">
        <v>0.77</v>
      </c>
      <c r="W18" t="n">
        <v>4.06</v>
      </c>
      <c r="X18" t="n">
        <v>1.18</v>
      </c>
      <c r="Y18" t="n">
        <v>0.5</v>
      </c>
      <c r="Z18" t="n">
        <v>10</v>
      </c>
      <c r="AA18" t="n">
        <v>545.946460063097</v>
      </c>
      <c r="AB18" t="n">
        <v>746.9880321162819</v>
      </c>
      <c r="AC18" t="n">
        <v>675.6965427353909</v>
      </c>
      <c r="AD18" t="n">
        <v>545946.460063097</v>
      </c>
      <c r="AE18" t="n">
        <v>746988.0321162819</v>
      </c>
      <c r="AF18" t="n">
        <v>6.881475397840962e-06</v>
      </c>
      <c r="AG18" t="n">
        <v>2.56125</v>
      </c>
      <c r="AH18" t="n">
        <v>675696.5427353909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1.6305</v>
      </c>
      <c r="E19" t="n">
        <v>61.33</v>
      </c>
      <c r="F19" t="n">
        <v>58.29</v>
      </c>
      <c r="G19" t="n">
        <v>139.9</v>
      </c>
      <c r="H19" t="n">
        <v>1.83</v>
      </c>
      <c r="I19" t="n">
        <v>25</v>
      </c>
      <c r="J19" t="n">
        <v>174.75</v>
      </c>
      <c r="K19" t="n">
        <v>49.1</v>
      </c>
      <c r="L19" t="n">
        <v>18</v>
      </c>
      <c r="M19" t="n">
        <v>23</v>
      </c>
      <c r="N19" t="n">
        <v>32.65</v>
      </c>
      <c r="O19" t="n">
        <v>21786.02</v>
      </c>
      <c r="P19" t="n">
        <v>601.34</v>
      </c>
      <c r="Q19" t="n">
        <v>1213.91</v>
      </c>
      <c r="R19" t="n">
        <v>150.65</v>
      </c>
      <c r="S19" t="n">
        <v>90.51000000000001</v>
      </c>
      <c r="T19" t="n">
        <v>18906.35</v>
      </c>
      <c r="U19" t="n">
        <v>0.6</v>
      </c>
      <c r="V19" t="n">
        <v>0.77</v>
      </c>
      <c r="W19" t="n">
        <v>4.05</v>
      </c>
      <c r="X19" t="n">
        <v>1.1</v>
      </c>
      <c r="Y19" t="n">
        <v>0.5</v>
      </c>
      <c r="Z19" t="n">
        <v>10</v>
      </c>
      <c r="AA19" t="n">
        <v>540.4936031332568</v>
      </c>
      <c r="AB19" t="n">
        <v>739.5271927018047</v>
      </c>
      <c r="AC19" t="n">
        <v>668.9477553632777</v>
      </c>
      <c r="AD19" t="n">
        <v>540493.6031332568</v>
      </c>
      <c r="AE19" t="n">
        <v>739527.1927018047</v>
      </c>
      <c r="AF19" t="n">
        <v>6.89755064620378e-06</v>
      </c>
      <c r="AG19" t="n">
        <v>2.555416666666666</v>
      </c>
      <c r="AH19" t="n">
        <v>668947.7553632776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1.6326</v>
      </c>
      <c r="E20" t="n">
        <v>61.25</v>
      </c>
      <c r="F20" t="n">
        <v>58.24</v>
      </c>
      <c r="G20" t="n">
        <v>145.61</v>
      </c>
      <c r="H20" t="n">
        <v>1.91</v>
      </c>
      <c r="I20" t="n">
        <v>24</v>
      </c>
      <c r="J20" t="n">
        <v>176.22</v>
      </c>
      <c r="K20" t="n">
        <v>49.1</v>
      </c>
      <c r="L20" t="n">
        <v>19</v>
      </c>
      <c r="M20" t="n">
        <v>22</v>
      </c>
      <c r="N20" t="n">
        <v>33.13</v>
      </c>
      <c r="O20" t="n">
        <v>21967.84</v>
      </c>
      <c r="P20" t="n">
        <v>595.4299999999999</v>
      </c>
      <c r="Q20" t="n">
        <v>1213.91</v>
      </c>
      <c r="R20" t="n">
        <v>149.27</v>
      </c>
      <c r="S20" t="n">
        <v>90.51000000000001</v>
      </c>
      <c r="T20" t="n">
        <v>18223.08</v>
      </c>
      <c r="U20" t="n">
        <v>0.61</v>
      </c>
      <c r="V20" t="n">
        <v>0.77</v>
      </c>
      <c r="W20" t="n">
        <v>4.04</v>
      </c>
      <c r="X20" t="n">
        <v>1.05</v>
      </c>
      <c r="Y20" t="n">
        <v>0.5</v>
      </c>
      <c r="Z20" t="n">
        <v>10</v>
      </c>
      <c r="AA20" t="n">
        <v>536.482097048787</v>
      </c>
      <c r="AB20" t="n">
        <v>734.0384731018751</v>
      </c>
      <c r="AC20" t="n">
        <v>663.9828714584988</v>
      </c>
      <c r="AD20" t="n">
        <v>536482.0970487869</v>
      </c>
      <c r="AE20" t="n">
        <v>734038.473101875</v>
      </c>
      <c r="AF20" t="n">
        <v>6.906434336088494e-06</v>
      </c>
      <c r="AG20" t="n">
        <v>2.552083333333333</v>
      </c>
      <c r="AH20" t="n">
        <v>663982.8714584989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1.6365</v>
      </c>
      <c r="E21" t="n">
        <v>61.11</v>
      </c>
      <c r="F21" t="n">
        <v>58.16</v>
      </c>
      <c r="G21" t="n">
        <v>158.62</v>
      </c>
      <c r="H21" t="n">
        <v>2</v>
      </c>
      <c r="I21" t="n">
        <v>22</v>
      </c>
      <c r="J21" t="n">
        <v>177.7</v>
      </c>
      <c r="K21" t="n">
        <v>49.1</v>
      </c>
      <c r="L21" t="n">
        <v>20</v>
      </c>
      <c r="M21" t="n">
        <v>20</v>
      </c>
      <c r="N21" t="n">
        <v>33.61</v>
      </c>
      <c r="O21" t="n">
        <v>22150.3</v>
      </c>
      <c r="P21" t="n">
        <v>586.26</v>
      </c>
      <c r="Q21" t="n">
        <v>1213.91</v>
      </c>
      <c r="R21" t="n">
        <v>146.13</v>
      </c>
      <c r="S21" t="n">
        <v>90.51000000000001</v>
      </c>
      <c r="T21" t="n">
        <v>16662.6</v>
      </c>
      <c r="U21" t="n">
        <v>0.62</v>
      </c>
      <c r="V21" t="n">
        <v>0.77</v>
      </c>
      <c r="W21" t="n">
        <v>4.05</v>
      </c>
      <c r="X21" t="n">
        <v>0.97</v>
      </c>
      <c r="Y21" t="n">
        <v>0.5</v>
      </c>
      <c r="Z21" t="n">
        <v>10</v>
      </c>
      <c r="AA21" t="n">
        <v>530.0659318342178</v>
      </c>
      <c r="AB21" t="n">
        <v>725.2595927940698</v>
      </c>
      <c r="AC21" t="n">
        <v>656.0418351660347</v>
      </c>
      <c r="AD21" t="n">
        <v>530065.9318342179</v>
      </c>
      <c r="AE21" t="n">
        <v>725259.5927940698</v>
      </c>
      <c r="AF21" t="n">
        <v>6.922932617302965e-06</v>
      </c>
      <c r="AG21" t="n">
        <v>2.54625</v>
      </c>
      <c r="AH21" t="n">
        <v>656041.8351660348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1.6389</v>
      </c>
      <c r="E22" t="n">
        <v>61.02</v>
      </c>
      <c r="F22" t="n">
        <v>58.1</v>
      </c>
      <c r="G22" t="n">
        <v>166</v>
      </c>
      <c r="H22" t="n">
        <v>2.08</v>
      </c>
      <c r="I22" t="n">
        <v>21</v>
      </c>
      <c r="J22" t="n">
        <v>179.18</v>
      </c>
      <c r="K22" t="n">
        <v>49.1</v>
      </c>
      <c r="L22" t="n">
        <v>21</v>
      </c>
      <c r="M22" t="n">
        <v>19</v>
      </c>
      <c r="N22" t="n">
        <v>34.09</v>
      </c>
      <c r="O22" t="n">
        <v>22333.43</v>
      </c>
      <c r="P22" t="n">
        <v>579.15</v>
      </c>
      <c r="Q22" t="n">
        <v>1213.91</v>
      </c>
      <c r="R22" t="n">
        <v>144.21</v>
      </c>
      <c r="S22" t="n">
        <v>90.51000000000001</v>
      </c>
      <c r="T22" t="n">
        <v>15704.47</v>
      </c>
      <c r="U22" t="n">
        <v>0.63</v>
      </c>
      <c r="V22" t="n">
        <v>0.77</v>
      </c>
      <c r="W22" t="n">
        <v>4.04</v>
      </c>
      <c r="X22" t="n">
        <v>0.91</v>
      </c>
      <c r="Y22" t="n">
        <v>0.5</v>
      </c>
      <c r="Z22" t="n">
        <v>10</v>
      </c>
      <c r="AA22" t="n">
        <v>525.3161283539241</v>
      </c>
      <c r="AB22" t="n">
        <v>718.7607021257915</v>
      </c>
      <c r="AC22" t="n">
        <v>650.1631895018863</v>
      </c>
      <c r="AD22" t="n">
        <v>525316.1283539241</v>
      </c>
      <c r="AE22" t="n">
        <v>718760.7021257915</v>
      </c>
      <c r="AF22" t="n">
        <v>6.93308540574264e-06</v>
      </c>
      <c r="AG22" t="n">
        <v>2.5425</v>
      </c>
      <c r="AH22" t="n">
        <v>650163.1895018864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1.641</v>
      </c>
      <c r="E23" t="n">
        <v>60.94</v>
      </c>
      <c r="F23" t="n">
        <v>58.05</v>
      </c>
      <c r="G23" t="n">
        <v>174.16</v>
      </c>
      <c r="H23" t="n">
        <v>2.16</v>
      </c>
      <c r="I23" t="n">
        <v>20</v>
      </c>
      <c r="J23" t="n">
        <v>180.67</v>
      </c>
      <c r="K23" t="n">
        <v>49.1</v>
      </c>
      <c r="L23" t="n">
        <v>22</v>
      </c>
      <c r="M23" t="n">
        <v>17</v>
      </c>
      <c r="N23" t="n">
        <v>34.58</v>
      </c>
      <c r="O23" t="n">
        <v>22517.21</v>
      </c>
      <c r="P23" t="n">
        <v>576.4</v>
      </c>
      <c r="Q23" t="n">
        <v>1213.91</v>
      </c>
      <c r="R23" t="n">
        <v>142.58</v>
      </c>
      <c r="S23" t="n">
        <v>90.51000000000001</v>
      </c>
      <c r="T23" t="n">
        <v>14895.88</v>
      </c>
      <c r="U23" t="n">
        <v>0.63</v>
      </c>
      <c r="V23" t="n">
        <v>0.77</v>
      </c>
      <c r="W23" t="n">
        <v>4.04</v>
      </c>
      <c r="X23" t="n">
        <v>0.86</v>
      </c>
      <c r="Y23" t="n">
        <v>0.5</v>
      </c>
      <c r="Z23" t="n">
        <v>10</v>
      </c>
      <c r="AA23" t="n">
        <v>523.0209520886783</v>
      </c>
      <c r="AB23" t="n">
        <v>715.6203407036514</v>
      </c>
      <c r="AC23" t="n">
        <v>647.3225397663505</v>
      </c>
      <c r="AD23" t="n">
        <v>523020.9520886783</v>
      </c>
      <c r="AE23" t="n">
        <v>715620.3407036514</v>
      </c>
      <c r="AF23" t="n">
        <v>6.941969095627355e-06</v>
      </c>
      <c r="AG23" t="n">
        <v>2.539166666666667</v>
      </c>
      <c r="AH23" t="n">
        <v>647322.5397663505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1.643</v>
      </c>
      <c r="E24" t="n">
        <v>60.86</v>
      </c>
      <c r="F24" t="n">
        <v>58.01</v>
      </c>
      <c r="G24" t="n">
        <v>183.18</v>
      </c>
      <c r="H24" t="n">
        <v>2.24</v>
      </c>
      <c r="I24" t="n">
        <v>19</v>
      </c>
      <c r="J24" t="n">
        <v>182.17</v>
      </c>
      <c r="K24" t="n">
        <v>49.1</v>
      </c>
      <c r="L24" t="n">
        <v>23</v>
      </c>
      <c r="M24" t="n">
        <v>14</v>
      </c>
      <c r="N24" t="n">
        <v>35.08</v>
      </c>
      <c r="O24" t="n">
        <v>22701.78</v>
      </c>
      <c r="P24" t="n">
        <v>568.8099999999999</v>
      </c>
      <c r="Q24" t="n">
        <v>1213.91</v>
      </c>
      <c r="R24" t="n">
        <v>140.86</v>
      </c>
      <c r="S24" t="n">
        <v>90.51000000000001</v>
      </c>
      <c r="T24" t="n">
        <v>14039.38</v>
      </c>
      <c r="U24" t="n">
        <v>0.64</v>
      </c>
      <c r="V24" t="n">
        <v>0.77</v>
      </c>
      <c r="W24" t="n">
        <v>4.04</v>
      </c>
      <c r="X24" t="n">
        <v>0.8100000000000001</v>
      </c>
      <c r="Y24" t="n">
        <v>0.5</v>
      </c>
      <c r="Z24" t="n">
        <v>10</v>
      </c>
      <c r="AA24" t="n">
        <v>518.2296588403607</v>
      </c>
      <c r="AB24" t="n">
        <v>709.0646819043635</v>
      </c>
      <c r="AC24" t="n">
        <v>641.3925438419417</v>
      </c>
      <c r="AD24" t="n">
        <v>518229.6588403607</v>
      </c>
      <c r="AE24" t="n">
        <v>709064.6819043636</v>
      </c>
      <c r="AF24" t="n">
        <v>6.950429752660417e-06</v>
      </c>
      <c r="AG24" t="n">
        <v>2.535833333333333</v>
      </c>
      <c r="AH24" t="n">
        <v>641392.5438419416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1.6424</v>
      </c>
      <c r="E25" t="n">
        <v>60.89</v>
      </c>
      <c r="F25" t="n">
        <v>58.03</v>
      </c>
      <c r="G25" t="n">
        <v>183.25</v>
      </c>
      <c r="H25" t="n">
        <v>2.32</v>
      </c>
      <c r="I25" t="n">
        <v>19</v>
      </c>
      <c r="J25" t="n">
        <v>183.67</v>
      </c>
      <c r="K25" t="n">
        <v>49.1</v>
      </c>
      <c r="L25" t="n">
        <v>24</v>
      </c>
      <c r="M25" t="n">
        <v>11</v>
      </c>
      <c r="N25" t="n">
        <v>35.58</v>
      </c>
      <c r="O25" t="n">
        <v>22886.92</v>
      </c>
      <c r="P25" t="n">
        <v>566.6</v>
      </c>
      <c r="Q25" t="n">
        <v>1213.92</v>
      </c>
      <c r="R25" t="n">
        <v>141.37</v>
      </c>
      <c r="S25" t="n">
        <v>90.51000000000001</v>
      </c>
      <c r="T25" t="n">
        <v>14295.66</v>
      </c>
      <c r="U25" t="n">
        <v>0.64</v>
      </c>
      <c r="V25" t="n">
        <v>0.77</v>
      </c>
      <c r="W25" t="n">
        <v>4.05</v>
      </c>
      <c r="X25" t="n">
        <v>0.83</v>
      </c>
      <c r="Y25" t="n">
        <v>0.5</v>
      </c>
      <c r="Z25" t="n">
        <v>10</v>
      </c>
      <c r="AA25" t="n">
        <v>517.3158103781089</v>
      </c>
      <c r="AB25" t="n">
        <v>707.814314122162</v>
      </c>
      <c r="AC25" t="n">
        <v>640.2615094059713</v>
      </c>
      <c r="AD25" t="n">
        <v>517315.810378109</v>
      </c>
      <c r="AE25" t="n">
        <v>707814.3141221621</v>
      </c>
      <c r="AF25" t="n">
        <v>6.947891555550499e-06</v>
      </c>
      <c r="AG25" t="n">
        <v>2.537083333333333</v>
      </c>
      <c r="AH25" t="n">
        <v>640261.5094059713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1.6443</v>
      </c>
      <c r="E26" t="n">
        <v>60.82</v>
      </c>
      <c r="F26" t="n">
        <v>57.99</v>
      </c>
      <c r="G26" t="n">
        <v>193.3</v>
      </c>
      <c r="H26" t="n">
        <v>2.4</v>
      </c>
      <c r="I26" t="n">
        <v>18</v>
      </c>
      <c r="J26" t="n">
        <v>185.18</v>
      </c>
      <c r="K26" t="n">
        <v>49.1</v>
      </c>
      <c r="L26" t="n">
        <v>25</v>
      </c>
      <c r="M26" t="n">
        <v>8</v>
      </c>
      <c r="N26" t="n">
        <v>36.08</v>
      </c>
      <c r="O26" t="n">
        <v>23072.73</v>
      </c>
      <c r="P26" t="n">
        <v>566.86</v>
      </c>
      <c r="Q26" t="n">
        <v>1213.91</v>
      </c>
      <c r="R26" t="n">
        <v>140.25</v>
      </c>
      <c r="S26" t="n">
        <v>90.51000000000001</v>
      </c>
      <c r="T26" t="n">
        <v>13739.69</v>
      </c>
      <c r="U26" t="n">
        <v>0.65</v>
      </c>
      <c r="V26" t="n">
        <v>0.77</v>
      </c>
      <c r="W26" t="n">
        <v>4.05</v>
      </c>
      <c r="X26" t="n">
        <v>0.8</v>
      </c>
      <c r="Y26" t="n">
        <v>0.5</v>
      </c>
      <c r="Z26" t="n">
        <v>10</v>
      </c>
      <c r="AA26" t="n">
        <v>516.7259164407017</v>
      </c>
      <c r="AB26" t="n">
        <v>707.0071952127173</v>
      </c>
      <c r="AC26" t="n">
        <v>639.5314207924454</v>
      </c>
      <c r="AD26" t="n">
        <v>516725.9164407016</v>
      </c>
      <c r="AE26" t="n">
        <v>707007.1952127173</v>
      </c>
      <c r="AF26" t="n">
        <v>6.955929179731907e-06</v>
      </c>
      <c r="AG26" t="n">
        <v>2.534166666666667</v>
      </c>
      <c r="AH26" t="n">
        <v>639531.4207924454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1.6441</v>
      </c>
      <c r="E27" t="n">
        <v>60.82</v>
      </c>
      <c r="F27" t="n">
        <v>58</v>
      </c>
      <c r="G27" t="n">
        <v>193.32</v>
      </c>
      <c r="H27" t="n">
        <v>2.47</v>
      </c>
      <c r="I27" t="n">
        <v>18</v>
      </c>
      <c r="J27" t="n">
        <v>186.69</v>
      </c>
      <c r="K27" t="n">
        <v>49.1</v>
      </c>
      <c r="L27" t="n">
        <v>26</v>
      </c>
      <c r="M27" t="n">
        <v>3</v>
      </c>
      <c r="N27" t="n">
        <v>36.6</v>
      </c>
      <c r="O27" t="n">
        <v>23259.24</v>
      </c>
      <c r="P27" t="n">
        <v>569.71</v>
      </c>
      <c r="Q27" t="n">
        <v>1213.91</v>
      </c>
      <c r="R27" t="n">
        <v>139.93</v>
      </c>
      <c r="S27" t="n">
        <v>90.51000000000001</v>
      </c>
      <c r="T27" t="n">
        <v>13582.14</v>
      </c>
      <c r="U27" t="n">
        <v>0.65</v>
      </c>
      <c r="V27" t="n">
        <v>0.77</v>
      </c>
      <c r="W27" t="n">
        <v>4.06</v>
      </c>
      <c r="X27" t="n">
        <v>0.8</v>
      </c>
      <c r="Y27" t="n">
        <v>0.5</v>
      </c>
      <c r="Z27" t="n">
        <v>10</v>
      </c>
      <c r="AA27" t="n">
        <v>518.3279273301615</v>
      </c>
      <c r="AB27" t="n">
        <v>709.1991371874088</v>
      </c>
      <c r="AC27" t="n">
        <v>641.5141669014822</v>
      </c>
      <c r="AD27" t="n">
        <v>518327.9273301615</v>
      </c>
      <c r="AE27" t="n">
        <v>709199.1371874089</v>
      </c>
      <c r="AF27" t="n">
        <v>6.9550831140286e-06</v>
      </c>
      <c r="AG27" t="n">
        <v>2.534166666666667</v>
      </c>
      <c r="AH27" t="n">
        <v>641514.1669014823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1.6447</v>
      </c>
      <c r="E28" t="n">
        <v>60.8</v>
      </c>
      <c r="F28" t="n">
        <v>57.98</v>
      </c>
      <c r="G28" t="n">
        <v>193.25</v>
      </c>
      <c r="H28" t="n">
        <v>2.55</v>
      </c>
      <c r="I28" t="n">
        <v>18</v>
      </c>
      <c r="J28" t="n">
        <v>188.21</v>
      </c>
      <c r="K28" t="n">
        <v>49.1</v>
      </c>
      <c r="L28" t="n">
        <v>27</v>
      </c>
      <c r="M28" t="n">
        <v>2</v>
      </c>
      <c r="N28" t="n">
        <v>37.11</v>
      </c>
      <c r="O28" t="n">
        <v>23446.45</v>
      </c>
      <c r="P28" t="n">
        <v>570.8</v>
      </c>
      <c r="Q28" t="n">
        <v>1213.91</v>
      </c>
      <c r="R28" t="n">
        <v>139.25</v>
      </c>
      <c r="S28" t="n">
        <v>90.51000000000001</v>
      </c>
      <c r="T28" t="n">
        <v>13239.27</v>
      </c>
      <c r="U28" t="n">
        <v>0.65</v>
      </c>
      <c r="V28" t="n">
        <v>0.77</v>
      </c>
      <c r="W28" t="n">
        <v>4.06</v>
      </c>
      <c r="X28" t="n">
        <v>0.78</v>
      </c>
      <c r="Y28" t="n">
        <v>0.5</v>
      </c>
      <c r="Z28" t="n">
        <v>10</v>
      </c>
      <c r="AA28" t="n">
        <v>518.6514838142164</v>
      </c>
      <c r="AB28" t="n">
        <v>709.6418414431972</v>
      </c>
      <c r="AC28" t="n">
        <v>641.9146200844376</v>
      </c>
      <c r="AD28" t="n">
        <v>518651.4838142164</v>
      </c>
      <c r="AE28" t="n">
        <v>709641.8414431972</v>
      </c>
      <c r="AF28" t="n">
        <v>6.95762131113852e-06</v>
      </c>
      <c r="AG28" t="n">
        <v>2.533333333333333</v>
      </c>
      <c r="AH28" t="n">
        <v>641914.6200844377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1.6443</v>
      </c>
      <c r="E29" t="n">
        <v>60.82</v>
      </c>
      <c r="F29" t="n">
        <v>57.99</v>
      </c>
      <c r="G29" t="n">
        <v>193.3</v>
      </c>
      <c r="H29" t="n">
        <v>2.62</v>
      </c>
      <c r="I29" t="n">
        <v>18</v>
      </c>
      <c r="J29" t="n">
        <v>189.73</v>
      </c>
      <c r="K29" t="n">
        <v>49.1</v>
      </c>
      <c r="L29" t="n">
        <v>28</v>
      </c>
      <c r="M29" t="n">
        <v>0</v>
      </c>
      <c r="N29" t="n">
        <v>37.64</v>
      </c>
      <c r="O29" t="n">
        <v>23634.36</v>
      </c>
      <c r="P29" t="n">
        <v>574.04</v>
      </c>
      <c r="Q29" t="n">
        <v>1213.94</v>
      </c>
      <c r="R29" t="n">
        <v>139.76</v>
      </c>
      <c r="S29" t="n">
        <v>90.51000000000001</v>
      </c>
      <c r="T29" t="n">
        <v>13496.56</v>
      </c>
      <c r="U29" t="n">
        <v>0.65</v>
      </c>
      <c r="V29" t="n">
        <v>0.77</v>
      </c>
      <c r="W29" t="n">
        <v>4.06</v>
      </c>
      <c r="X29" t="n">
        <v>0.8</v>
      </c>
      <c r="Y29" t="n">
        <v>0.5</v>
      </c>
      <c r="Z29" t="n">
        <v>10</v>
      </c>
      <c r="AA29" t="n">
        <v>520.5279732440355</v>
      </c>
      <c r="AB29" t="n">
        <v>712.2093370659468</v>
      </c>
      <c r="AC29" t="n">
        <v>644.2370775284547</v>
      </c>
      <c r="AD29" t="n">
        <v>520527.9732440354</v>
      </c>
      <c r="AE29" t="n">
        <v>712209.3370659468</v>
      </c>
      <c r="AF29" t="n">
        <v>6.955929179731907e-06</v>
      </c>
      <c r="AG29" t="n">
        <v>2.534166666666667</v>
      </c>
      <c r="AH29" t="n">
        <v>644237.0775284547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0.6188</v>
      </c>
      <c r="E2" t="n">
        <v>161.59</v>
      </c>
      <c r="F2" t="n">
        <v>115.98</v>
      </c>
      <c r="G2" t="n">
        <v>6</v>
      </c>
      <c r="H2" t="n">
        <v>0.1</v>
      </c>
      <c r="I2" t="n">
        <v>1159</v>
      </c>
      <c r="J2" t="n">
        <v>185.69</v>
      </c>
      <c r="K2" t="n">
        <v>53.44</v>
      </c>
      <c r="L2" t="n">
        <v>1</v>
      </c>
      <c r="M2" t="n">
        <v>1157</v>
      </c>
      <c r="N2" t="n">
        <v>36.26</v>
      </c>
      <c r="O2" t="n">
        <v>23136.14</v>
      </c>
      <c r="P2" t="n">
        <v>1571.06</v>
      </c>
      <c r="Q2" t="n">
        <v>1214.29</v>
      </c>
      <c r="R2" t="n">
        <v>2112.45</v>
      </c>
      <c r="S2" t="n">
        <v>90.51000000000001</v>
      </c>
      <c r="T2" t="n">
        <v>994137.1</v>
      </c>
      <c r="U2" t="n">
        <v>0.04</v>
      </c>
      <c r="V2" t="n">
        <v>0.39</v>
      </c>
      <c r="W2" t="n">
        <v>5.96</v>
      </c>
      <c r="X2" t="n">
        <v>58.77</v>
      </c>
      <c r="Y2" t="n">
        <v>0.5</v>
      </c>
      <c r="Z2" t="n">
        <v>10</v>
      </c>
      <c r="AA2" t="n">
        <v>3393.873793714945</v>
      </c>
      <c r="AB2" t="n">
        <v>4643.64785170562</v>
      </c>
      <c r="AC2" t="n">
        <v>4200.464618139354</v>
      </c>
      <c r="AD2" t="n">
        <v>3393873.793714945</v>
      </c>
      <c r="AE2" t="n">
        <v>4643647.85170562</v>
      </c>
      <c r="AF2" t="n">
        <v>2.379653341230533e-06</v>
      </c>
      <c r="AG2" t="n">
        <v>6.732916666666667</v>
      </c>
      <c r="AH2" t="n">
        <v>4200464.618139354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1.107</v>
      </c>
      <c r="E3" t="n">
        <v>90.33</v>
      </c>
      <c r="F3" t="n">
        <v>74.31999999999999</v>
      </c>
      <c r="G3" t="n">
        <v>12.25</v>
      </c>
      <c r="H3" t="n">
        <v>0.19</v>
      </c>
      <c r="I3" t="n">
        <v>364</v>
      </c>
      <c r="J3" t="n">
        <v>187.21</v>
      </c>
      <c r="K3" t="n">
        <v>53.44</v>
      </c>
      <c r="L3" t="n">
        <v>2</v>
      </c>
      <c r="M3" t="n">
        <v>362</v>
      </c>
      <c r="N3" t="n">
        <v>36.77</v>
      </c>
      <c r="O3" t="n">
        <v>23322.88</v>
      </c>
      <c r="P3" t="n">
        <v>1001.34</v>
      </c>
      <c r="Q3" t="n">
        <v>1213.97</v>
      </c>
      <c r="R3" t="n">
        <v>693.66</v>
      </c>
      <c r="S3" t="n">
        <v>90.51000000000001</v>
      </c>
      <c r="T3" t="n">
        <v>288718.9</v>
      </c>
      <c r="U3" t="n">
        <v>0.13</v>
      </c>
      <c r="V3" t="n">
        <v>0.6</v>
      </c>
      <c r="W3" t="n">
        <v>4.61</v>
      </c>
      <c r="X3" t="n">
        <v>17.12</v>
      </c>
      <c r="Y3" t="n">
        <v>0.5</v>
      </c>
      <c r="Z3" t="n">
        <v>10</v>
      </c>
      <c r="AA3" t="n">
        <v>1225.363154898438</v>
      </c>
      <c r="AB3" t="n">
        <v>1676.59592773913</v>
      </c>
      <c r="AC3" t="n">
        <v>1516.58396551287</v>
      </c>
      <c r="AD3" t="n">
        <v>1225363.154898438</v>
      </c>
      <c r="AE3" t="n">
        <v>1676595.92773913</v>
      </c>
      <c r="AF3" t="n">
        <v>4.257072153752748e-06</v>
      </c>
      <c r="AG3" t="n">
        <v>3.76375</v>
      </c>
      <c r="AH3" t="n">
        <v>1516583.96551287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1.2841</v>
      </c>
      <c r="E4" t="n">
        <v>77.88</v>
      </c>
      <c r="F4" t="n">
        <v>67.29000000000001</v>
      </c>
      <c r="G4" t="n">
        <v>18.52</v>
      </c>
      <c r="H4" t="n">
        <v>0.28</v>
      </c>
      <c r="I4" t="n">
        <v>218</v>
      </c>
      <c r="J4" t="n">
        <v>188.73</v>
      </c>
      <c r="K4" t="n">
        <v>53.44</v>
      </c>
      <c r="L4" t="n">
        <v>3</v>
      </c>
      <c r="M4" t="n">
        <v>216</v>
      </c>
      <c r="N4" t="n">
        <v>37.29</v>
      </c>
      <c r="O4" t="n">
        <v>23510.33</v>
      </c>
      <c r="P4" t="n">
        <v>902.91</v>
      </c>
      <c r="Q4" t="n">
        <v>1214</v>
      </c>
      <c r="R4" t="n">
        <v>454.48</v>
      </c>
      <c r="S4" t="n">
        <v>90.51000000000001</v>
      </c>
      <c r="T4" t="n">
        <v>169854.59</v>
      </c>
      <c r="U4" t="n">
        <v>0.2</v>
      </c>
      <c r="V4" t="n">
        <v>0.67</v>
      </c>
      <c r="W4" t="n">
        <v>4.39</v>
      </c>
      <c r="X4" t="n">
        <v>10.1</v>
      </c>
      <c r="Y4" t="n">
        <v>0.5</v>
      </c>
      <c r="Z4" t="n">
        <v>10</v>
      </c>
      <c r="AA4" t="n">
        <v>957.1600809704672</v>
      </c>
      <c r="AB4" t="n">
        <v>1309.62864970634</v>
      </c>
      <c r="AC4" t="n">
        <v>1184.639529453719</v>
      </c>
      <c r="AD4" t="n">
        <v>957160.0809704672</v>
      </c>
      <c r="AE4" t="n">
        <v>1309628.649706339</v>
      </c>
      <c r="AF4" t="n">
        <v>4.93812678648049e-06</v>
      </c>
      <c r="AG4" t="n">
        <v>3.245</v>
      </c>
      <c r="AH4" t="n">
        <v>1184639.52945372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1.3765</v>
      </c>
      <c r="E5" t="n">
        <v>72.65000000000001</v>
      </c>
      <c r="F5" t="n">
        <v>64.37</v>
      </c>
      <c r="G5" t="n">
        <v>24.76</v>
      </c>
      <c r="H5" t="n">
        <v>0.37</v>
      </c>
      <c r="I5" t="n">
        <v>156</v>
      </c>
      <c r="J5" t="n">
        <v>190.25</v>
      </c>
      <c r="K5" t="n">
        <v>53.44</v>
      </c>
      <c r="L5" t="n">
        <v>4</v>
      </c>
      <c r="M5" t="n">
        <v>154</v>
      </c>
      <c r="N5" t="n">
        <v>37.82</v>
      </c>
      <c r="O5" t="n">
        <v>23698.48</v>
      </c>
      <c r="P5" t="n">
        <v>859.66</v>
      </c>
      <c r="Q5" t="n">
        <v>1214.01</v>
      </c>
      <c r="R5" t="n">
        <v>356.28</v>
      </c>
      <c r="S5" t="n">
        <v>90.51000000000001</v>
      </c>
      <c r="T5" t="n">
        <v>121068.04</v>
      </c>
      <c r="U5" t="n">
        <v>0.25</v>
      </c>
      <c r="V5" t="n">
        <v>0.7</v>
      </c>
      <c r="W5" t="n">
        <v>4.27</v>
      </c>
      <c r="X5" t="n">
        <v>7.17</v>
      </c>
      <c r="Y5" t="n">
        <v>0.5</v>
      </c>
      <c r="Z5" t="n">
        <v>10</v>
      </c>
      <c r="AA5" t="n">
        <v>853.0262671013553</v>
      </c>
      <c r="AB5" t="n">
        <v>1167.148171510985</v>
      </c>
      <c r="AC5" t="n">
        <v>1055.757188124723</v>
      </c>
      <c r="AD5" t="n">
        <v>853026.2671013552</v>
      </c>
      <c r="AE5" t="n">
        <v>1167148.171510985</v>
      </c>
      <c r="AF5" t="n">
        <v>5.293459638338444e-06</v>
      </c>
      <c r="AG5" t="n">
        <v>3.027083333333334</v>
      </c>
      <c r="AH5" t="n">
        <v>1055757.188124723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1.4352</v>
      </c>
      <c r="E6" t="n">
        <v>69.68000000000001</v>
      </c>
      <c r="F6" t="n">
        <v>62.7</v>
      </c>
      <c r="G6" t="n">
        <v>31.09</v>
      </c>
      <c r="H6" t="n">
        <v>0.46</v>
      </c>
      <c r="I6" t="n">
        <v>121</v>
      </c>
      <c r="J6" t="n">
        <v>191.78</v>
      </c>
      <c r="K6" t="n">
        <v>53.44</v>
      </c>
      <c r="L6" t="n">
        <v>5</v>
      </c>
      <c r="M6" t="n">
        <v>119</v>
      </c>
      <c r="N6" t="n">
        <v>38.35</v>
      </c>
      <c r="O6" t="n">
        <v>23887.36</v>
      </c>
      <c r="P6" t="n">
        <v>833.65</v>
      </c>
      <c r="Q6" t="n">
        <v>1213.93</v>
      </c>
      <c r="R6" t="n">
        <v>299.75</v>
      </c>
      <c r="S6" t="n">
        <v>90.51000000000001</v>
      </c>
      <c r="T6" t="n">
        <v>92975.67</v>
      </c>
      <c r="U6" t="n">
        <v>0.3</v>
      </c>
      <c r="V6" t="n">
        <v>0.72</v>
      </c>
      <c r="W6" t="n">
        <v>4.21</v>
      </c>
      <c r="X6" t="n">
        <v>5.51</v>
      </c>
      <c r="Y6" t="n">
        <v>0.5</v>
      </c>
      <c r="Z6" t="n">
        <v>10</v>
      </c>
      <c r="AA6" t="n">
        <v>795.3933198167776</v>
      </c>
      <c r="AB6" t="n">
        <v>1088.292230450038</v>
      </c>
      <c r="AC6" t="n">
        <v>984.4271474036248</v>
      </c>
      <c r="AD6" t="n">
        <v>795393.3198167776</v>
      </c>
      <c r="AE6" t="n">
        <v>1088292.230450039</v>
      </c>
      <c r="AF6" t="n">
        <v>5.519195984702749e-06</v>
      </c>
      <c r="AG6" t="n">
        <v>2.903333333333334</v>
      </c>
      <c r="AH6" t="n">
        <v>984427.1474036247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1.4744</v>
      </c>
      <c r="E7" t="n">
        <v>67.81999999999999</v>
      </c>
      <c r="F7" t="n">
        <v>61.67</v>
      </c>
      <c r="G7" t="n">
        <v>37.38</v>
      </c>
      <c r="H7" t="n">
        <v>0.55</v>
      </c>
      <c r="I7" t="n">
        <v>99</v>
      </c>
      <c r="J7" t="n">
        <v>193.32</v>
      </c>
      <c r="K7" t="n">
        <v>53.44</v>
      </c>
      <c r="L7" t="n">
        <v>6</v>
      </c>
      <c r="M7" t="n">
        <v>97</v>
      </c>
      <c r="N7" t="n">
        <v>38.89</v>
      </c>
      <c r="O7" t="n">
        <v>24076.95</v>
      </c>
      <c r="P7" t="n">
        <v>816.54</v>
      </c>
      <c r="Q7" t="n">
        <v>1213.94</v>
      </c>
      <c r="R7" t="n">
        <v>264.89</v>
      </c>
      <c r="S7" t="n">
        <v>90.51000000000001</v>
      </c>
      <c r="T7" t="n">
        <v>75658.06</v>
      </c>
      <c r="U7" t="n">
        <v>0.34</v>
      </c>
      <c r="V7" t="n">
        <v>0.73</v>
      </c>
      <c r="W7" t="n">
        <v>4.17</v>
      </c>
      <c r="X7" t="n">
        <v>4.48</v>
      </c>
      <c r="Y7" t="n">
        <v>0.5</v>
      </c>
      <c r="Z7" t="n">
        <v>10</v>
      </c>
      <c r="AA7" t="n">
        <v>760.0188232516257</v>
      </c>
      <c r="AB7" t="n">
        <v>1039.891283636952</v>
      </c>
      <c r="AC7" t="n">
        <v>940.6455190232235</v>
      </c>
      <c r="AD7" t="n">
        <v>760018.8232516256</v>
      </c>
      <c r="AE7" t="n">
        <v>1039891.283636952</v>
      </c>
      <c r="AF7" t="n">
        <v>5.669943255187941e-06</v>
      </c>
      <c r="AG7" t="n">
        <v>2.825833333333333</v>
      </c>
      <c r="AH7" t="n">
        <v>940645.5190232235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1.5017</v>
      </c>
      <c r="E8" t="n">
        <v>66.59</v>
      </c>
      <c r="F8" t="n">
        <v>61</v>
      </c>
      <c r="G8" t="n">
        <v>43.57</v>
      </c>
      <c r="H8" t="n">
        <v>0.64</v>
      </c>
      <c r="I8" t="n">
        <v>84</v>
      </c>
      <c r="J8" t="n">
        <v>194.86</v>
      </c>
      <c r="K8" t="n">
        <v>53.44</v>
      </c>
      <c r="L8" t="n">
        <v>7</v>
      </c>
      <c r="M8" t="n">
        <v>82</v>
      </c>
      <c r="N8" t="n">
        <v>39.43</v>
      </c>
      <c r="O8" t="n">
        <v>24267.28</v>
      </c>
      <c r="P8" t="n">
        <v>804.6</v>
      </c>
      <c r="Q8" t="n">
        <v>1213.92</v>
      </c>
      <c r="R8" t="n">
        <v>242.46</v>
      </c>
      <c r="S8" t="n">
        <v>90.51000000000001</v>
      </c>
      <c r="T8" t="n">
        <v>64514.81</v>
      </c>
      <c r="U8" t="n">
        <v>0.37</v>
      </c>
      <c r="V8" t="n">
        <v>0.74</v>
      </c>
      <c r="W8" t="n">
        <v>4.14</v>
      </c>
      <c r="X8" t="n">
        <v>3.8</v>
      </c>
      <c r="Y8" t="n">
        <v>0.5</v>
      </c>
      <c r="Z8" t="n">
        <v>10</v>
      </c>
      <c r="AA8" t="n">
        <v>736.6508197709899</v>
      </c>
      <c r="AB8" t="n">
        <v>1007.918150351191</v>
      </c>
      <c r="AC8" t="n">
        <v>911.7238567036816</v>
      </c>
      <c r="AD8" t="n">
        <v>736650.8197709898</v>
      </c>
      <c r="AE8" t="n">
        <v>1007918.150351191</v>
      </c>
      <c r="AF8" t="n">
        <v>5.7749279614187e-06</v>
      </c>
      <c r="AG8" t="n">
        <v>2.774583333333334</v>
      </c>
      <c r="AH8" t="n">
        <v>911723.8567036815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1.5225</v>
      </c>
      <c r="E9" t="n">
        <v>65.68000000000001</v>
      </c>
      <c r="F9" t="n">
        <v>60.5</v>
      </c>
      <c r="G9" t="n">
        <v>49.72</v>
      </c>
      <c r="H9" t="n">
        <v>0.72</v>
      </c>
      <c r="I9" t="n">
        <v>73</v>
      </c>
      <c r="J9" t="n">
        <v>196.41</v>
      </c>
      <c r="K9" t="n">
        <v>53.44</v>
      </c>
      <c r="L9" t="n">
        <v>8</v>
      </c>
      <c r="M9" t="n">
        <v>71</v>
      </c>
      <c r="N9" t="n">
        <v>39.98</v>
      </c>
      <c r="O9" t="n">
        <v>24458.36</v>
      </c>
      <c r="P9" t="n">
        <v>793.54</v>
      </c>
      <c r="Q9" t="n">
        <v>1213.94</v>
      </c>
      <c r="R9" t="n">
        <v>225.05</v>
      </c>
      <c r="S9" t="n">
        <v>90.51000000000001</v>
      </c>
      <c r="T9" t="n">
        <v>55868.53</v>
      </c>
      <c r="U9" t="n">
        <v>0.4</v>
      </c>
      <c r="V9" t="n">
        <v>0.74</v>
      </c>
      <c r="W9" t="n">
        <v>4.13</v>
      </c>
      <c r="X9" t="n">
        <v>3.3</v>
      </c>
      <c r="Y9" t="n">
        <v>0.5</v>
      </c>
      <c r="Z9" t="n">
        <v>10</v>
      </c>
      <c r="AA9" t="n">
        <v>718.3265338390262</v>
      </c>
      <c r="AB9" t="n">
        <v>982.8460539286378</v>
      </c>
      <c r="AC9" t="n">
        <v>889.0446059747884</v>
      </c>
      <c r="AD9" t="n">
        <v>718326.5338390262</v>
      </c>
      <c r="AE9" t="n">
        <v>982846.0539286379</v>
      </c>
      <c r="AF9" t="n">
        <v>5.854916309023087e-06</v>
      </c>
      <c r="AG9" t="n">
        <v>2.736666666666667</v>
      </c>
      <c r="AH9" t="n">
        <v>889044.6059747884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1.5402</v>
      </c>
      <c r="E10" t="n">
        <v>64.93000000000001</v>
      </c>
      <c r="F10" t="n">
        <v>60.08</v>
      </c>
      <c r="G10" t="n">
        <v>56.32</v>
      </c>
      <c r="H10" t="n">
        <v>0.8100000000000001</v>
      </c>
      <c r="I10" t="n">
        <v>64</v>
      </c>
      <c r="J10" t="n">
        <v>197.97</v>
      </c>
      <c r="K10" t="n">
        <v>53.44</v>
      </c>
      <c r="L10" t="n">
        <v>9</v>
      </c>
      <c r="M10" t="n">
        <v>62</v>
      </c>
      <c r="N10" t="n">
        <v>40.53</v>
      </c>
      <c r="O10" t="n">
        <v>24650.18</v>
      </c>
      <c r="P10" t="n">
        <v>785.74</v>
      </c>
      <c r="Q10" t="n">
        <v>1213.91</v>
      </c>
      <c r="R10" t="n">
        <v>210.77</v>
      </c>
      <c r="S10" t="n">
        <v>90.51000000000001</v>
      </c>
      <c r="T10" t="n">
        <v>48770.47</v>
      </c>
      <c r="U10" t="n">
        <v>0.43</v>
      </c>
      <c r="V10" t="n">
        <v>0.75</v>
      </c>
      <c r="W10" t="n">
        <v>4.12</v>
      </c>
      <c r="X10" t="n">
        <v>2.88</v>
      </c>
      <c r="Y10" t="n">
        <v>0.5</v>
      </c>
      <c r="Z10" t="n">
        <v>10</v>
      </c>
      <c r="AA10" t="n">
        <v>704.0573556768704</v>
      </c>
      <c r="AB10" t="n">
        <v>963.3223348554648</v>
      </c>
      <c r="AC10" t="n">
        <v>871.384203248247</v>
      </c>
      <c r="AD10" t="n">
        <v>704057.3556768704</v>
      </c>
      <c r="AE10" t="n">
        <v>963322.3348554648</v>
      </c>
      <c r="AF10" t="n">
        <v>5.922983316359514e-06</v>
      </c>
      <c r="AG10" t="n">
        <v>2.705416666666667</v>
      </c>
      <c r="AH10" t="n">
        <v>871384.203248247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1.5549</v>
      </c>
      <c r="E11" t="n">
        <v>64.31</v>
      </c>
      <c r="F11" t="n">
        <v>59.72</v>
      </c>
      <c r="G11" t="n">
        <v>62.86</v>
      </c>
      <c r="H11" t="n">
        <v>0.89</v>
      </c>
      <c r="I11" t="n">
        <v>57</v>
      </c>
      <c r="J11" t="n">
        <v>199.53</v>
      </c>
      <c r="K11" t="n">
        <v>53.44</v>
      </c>
      <c r="L11" t="n">
        <v>10</v>
      </c>
      <c r="M11" t="n">
        <v>55</v>
      </c>
      <c r="N11" t="n">
        <v>41.1</v>
      </c>
      <c r="O11" t="n">
        <v>24842.77</v>
      </c>
      <c r="P11" t="n">
        <v>777.64</v>
      </c>
      <c r="Q11" t="n">
        <v>1213.92</v>
      </c>
      <c r="R11" t="n">
        <v>198.92</v>
      </c>
      <c r="S11" t="n">
        <v>90.51000000000001</v>
      </c>
      <c r="T11" t="n">
        <v>42881.7</v>
      </c>
      <c r="U11" t="n">
        <v>0.46</v>
      </c>
      <c r="V11" t="n">
        <v>0.75</v>
      </c>
      <c r="W11" t="n">
        <v>4.1</v>
      </c>
      <c r="X11" t="n">
        <v>2.53</v>
      </c>
      <c r="Y11" t="n">
        <v>0.5</v>
      </c>
      <c r="Z11" t="n">
        <v>10</v>
      </c>
      <c r="AA11" t="n">
        <v>691.4984139552779</v>
      </c>
      <c r="AB11" t="n">
        <v>946.138636730577</v>
      </c>
      <c r="AC11" t="n">
        <v>855.8404931549267</v>
      </c>
      <c r="AD11" t="n">
        <v>691498.4139552779</v>
      </c>
      <c r="AE11" t="n">
        <v>946138.636730577</v>
      </c>
      <c r="AF11" t="n">
        <v>5.97951354279146e-06</v>
      </c>
      <c r="AG11" t="n">
        <v>2.679583333333333</v>
      </c>
      <c r="AH11" t="n">
        <v>855840.4931549267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1.5642</v>
      </c>
      <c r="E12" t="n">
        <v>63.93</v>
      </c>
      <c r="F12" t="n">
        <v>59.53</v>
      </c>
      <c r="G12" t="n">
        <v>68.68000000000001</v>
      </c>
      <c r="H12" t="n">
        <v>0.97</v>
      </c>
      <c r="I12" t="n">
        <v>52</v>
      </c>
      <c r="J12" t="n">
        <v>201.1</v>
      </c>
      <c r="K12" t="n">
        <v>53.44</v>
      </c>
      <c r="L12" t="n">
        <v>11</v>
      </c>
      <c r="M12" t="n">
        <v>50</v>
      </c>
      <c r="N12" t="n">
        <v>41.66</v>
      </c>
      <c r="O12" t="n">
        <v>25036.12</v>
      </c>
      <c r="P12" t="n">
        <v>771.26</v>
      </c>
      <c r="Q12" t="n">
        <v>1213.92</v>
      </c>
      <c r="R12" t="n">
        <v>192.46</v>
      </c>
      <c r="S12" t="n">
        <v>90.51000000000001</v>
      </c>
      <c r="T12" t="n">
        <v>39678.76</v>
      </c>
      <c r="U12" t="n">
        <v>0.47</v>
      </c>
      <c r="V12" t="n">
        <v>0.75</v>
      </c>
      <c r="W12" t="n">
        <v>4.09</v>
      </c>
      <c r="X12" t="n">
        <v>2.33</v>
      </c>
      <c r="Y12" t="n">
        <v>0.5</v>
      </c>
      <c r="Z12" t="n">
        <v>10</v>
      </c>
      <c r="AA12" t="n">
        <v>683.1222025673859</v>
      </c>
      <c r="AB12" t="n">
        <v>934.6779347772971</v>
      </c>
      <c r="AC12" t="n">
        <v>845.4735845108715</v>
      </c>
      <c r="AD12" t="n">
        <v>683122.2025673859</v>
      </c>
      <c r="AE12" t="n">
        <v>934677.9347772971</v>
      </c>
      <c r="AF12" t="n">
        <v>6.015277563595345e-06</v>
      </c>
      <c r="AG12" t="n">
        <v>2.66375</v>
      </c>
      <c r="AH12" t="n">
        <v>845473.5845108716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1.5744</v>
      </c>
      <c r="E13" t="n">
        <v>63.51</v>
      </c>
      <c r="F13" t="n">
        <v>59.3</v>
      </c>
      <c r="G13" t="n">
        <v>75.7</v>
      </c>
      <c r="H13" t="n">
        <v>1.05</v>
      </c>
      <c r="I13" t="n">
        <v>47</v>
      </c>
      <c r="J13" t="n">
        <v>202.67</v>
      </c>
      <c r="K13" t="n">
        <v>53.44</v>
      </c>
      <c r="L13" t="n">
        <v>12</v>
      </c>
      <c r="M13" t="n">
        <v>45</v>
      </c>
      <c r="N13" t="n">
        <v>42.24</v>
      </c>
      <c r="O13" t="n">
        <v>25230.25</v>
      </c>
      <c r="P13" t="n">
        <v>765.1</v>
      </c>
      <c r="Q13" t="n">
        <v>1213.91</v>
      </c>
      <c r="R13" t="n">
        <v>184.53</v>
      </c>
      <c r="S13" t="n">
        <v>90.51000000000001</v>
      </c>
      <c r="T13" t="n">
        <v>35734.94</v>
      </c>
      <c r="U13" t="n">
        <v>0.49</v>
      </c>
      <c r="V13" t="n">
        <v>0.76</v>
      </c>
      <c r="W13" t="n">
        <v>4.09</v>
      </c>
      <c r="X13" t="n">
        <v>2.1</v>
      </c>
      <c r="Y13" t="n">
        <v>0.5</v>
      </c>
      <c r="Z13" t="n">
        <v>10</v>
      </c>
      <c r="AA13" t="n">
        <v>674.4271970299661</v>
      </c>
      <c r="AB13" t="n">
        <v>922.7810446044277</v>
      </c>
      <c r="AC13" t="n">
        <v>834.7121168387107</v>
      </c>
      <c r="AD13" t="n">
        <v>674427.1970299662</v>
      </c>
      <c r="AE13" t="n">
        <v>922781.0446044278</v>
      </c>
      <c r="AF13" t="n">
        <v>6.054502618670574e-06</v>
      </c>
      <c r="AG13" t="n">
        <v>2.64625</v>
      </c>
      <c r="AH13" t="n">
        <v>834712.1168387107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1.5827</v>
      </c>
      <c r="E14" t="n">
        <v>63.18</v>
      </c>
      <c r="F14" t="n">
        <v>59.12</v>
      </c>
      <c r="G14" t="n">
        <v>82.48999999999999</v>
      </c>
      <c r="H14" t="n">
        <v>1.13</v>
      </c>
      <c r="I14" t="n">
        <v>43</v>
      </c>
      <c r="J14" t="n">
        <v>204.25</v>
      </c>
      <c r="K14" t="n">
        <v>53.44</v>
      </c>
      <c r="L14" t="n">
        <v>13</v>
      </c>
      <c r="M14" t="n">
        <v>41</v>
      </c>
      <c r="N14" t="n">
        <v>42.82</v>
      </c>
      <c r="O14" t="n">
        <v>25425.3</v>
      </c>
      <c r="P14" t="n">
        <v>758.83</v>
      </c>
      <c r="Q14" t="n">
        <v>1213.94</v>
      </c>
      <c r="R14" t="n">
        <v>178.55</v>
      </c>
      <c r="S14" t="n">
        <v>90.51000000000001</v>
      </c>
      <c r="T14" t="n">
        <v>32767.83</v>
      </c>
      <c r="U14" t="n">
        <v>0.51</v>
      </c>
      <c r="V14" t="n">
        <v>0.76</v>
      </c>
      <c r="W14" t="n">
        <v>4.08</v>
      </c>
      <c r="X14" t="n">
        <v>1.92</v>
      </c>
      <c r="Y14" t="n">
        <v>0.5</v>
      </c>
      <c r="Z14" t="n">
        <v>10</v>
      </c>
      <c r="AA14" t="n">
        <v>666.7728229537236</v>
      </c>
      <c r="AB14" t="n">
        <v>912.3079923061611</v>
      </c>
      <c r="AC14" t="n">
        <v>825.2385979527696</v>
      </c>
      <c r="AD14" t="n">
        <v>666772.8229537236</v>
      </c>
      <c r="AE14" t="n">
        <v>912307.9923061611</v>
      </c>
      <c r="AF14" t="n">
        <v>6.086421045839632e-06</v>
      </c>
      <c r="AG14" t="n">
        <v>2.6325</v>
      </c>
      <c r="AH14" t="n">
        <v>825238.5979527696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1.5887</v>
      </c>
      <c r="E15" t="n">
        <v>62.95</v>
      </c>
      <c r="F15" t="n">
        <v>58.99</v>
      </c>
      <c r="G15" t="n">
        <v>88.48</v>
      </c>
      <c r="H15" t="n">
        <v>1.21</v>
      </c>
      <c r="I15" t="n">
        <v>40</v>
      </c>
      <c r="J15" t="n">
        <v>205.84</v>
      </c>
      <c r="K15" t="n">
        <v>53.44</v>
      </c>
      <c r="L15" t="n">
        <v>14</v>
      </c>
      <c r="M15" t="n">
        <v>38</v>
      </c>
      <c r="N15" t="n">
        <v>43.4</v>
      </c>
      <c r="O15" t="n">
        <v>25621.03</v>
      </c>
      <c r="P15" t="n">
        <v>754.3</v>
      </c>
      <c r="Q15" t="n">
        <v>1213.93</v>
      </c>
      <c r="R15" t="n">
        <v>174.02</v>
      </c>
      <c r="S15" t="n">
        <v>90.51000000000001</v>
      </c>
      <c r="T15" t="n">
        <v>30515.17</v>
      </c>
      <c r="U15" t="n">
        <v>0.52</v>
      </c>
      <c r="V15" t="n">
        <v>0.76</v>
      </c>
      <c r="W15" t="n">
        <v>4.08</v>
      </c>
      <c r="X15" t="n">
        <v>1.79</v>
      </c>
      <c r="Y15" t="n">
        <v>0.5</v>
      </c>
      <c r="Z15" t="n">
        <v>10</v>
      </c>
      <c r="AA15" t="n">
        <v>661.2937630402523</v>
      </c>
      <c r="AB15" t="n">
        <v>904.8113008134859</v>
      </c>
      <c r="AC15" t="n">
        <v>818.4573801744826</v>
      </c>
      <c r="AD15" t="n">
        <v>661293.7630402523</v>
      </c>
      <c r="AE15" t="n">
        <v>904811.3008134859</v>
      </c>
      <c r="AF15" t="n">
        <v>6.10949460764859e-06</v>
      </c>
      <c r="AG15" t="n">
        <v>2.622916666666667</v>
      </c>
      <c r="AH15" t="n">
        <v>818457.3801744826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1.5956</v>
      </c>
      <c r="E16" t="n">
        <v>62.67</v>
      </c>
      <c r="F16" t="n">
        <v>58.83</v>
      </c>
      <c r="G16" t="n">
        <v>95.39</v>
      </c>
      <c r="H16" t="n">
        <v>1.28</v>
      </c>
      <c r="I16" t="n">
        <v>37</v>
      </c>
      <c r="J16" t="n">
        <v>207.43</v>
      </c>
      <c r="K16" t="n">
        <v>53.44</v>
      </c>
      <c r="L16" t="n">
        <v>15</v>
      </c>
      <c r="M16" t="n">
        <v>35</v>
      </c>
      <c r="N16" t="n">
        <v>44</v>
      </c>
      <c r="O16" t="n">
        <v>25817.56</v>
      </c>
      <c r="P16" t="n">
        <v>748.74</v>
      </c>
      <c r="Q16" t="n">
        <v>1213.91</v>
      </c>
      <c r="R16" t="n">
        <v>168.79</v>
      </c>
      <c r="S16" t="n">
        <v>90.51000000000001</v>
      </c>
      <c r="T16" t="n">
        <v>27917.28</v>
      </c>
      <c r="U16" t="n">
        <v>0.54</v>
      </c>
      <c r="V16" t="n">
        <v>0.76</v>
      </c>
      <c r="W16" t="n">
        <v>4.07</v>
      </c>
      <c r="X16" t="n">
        <v>1.63</v>
      </c>
      <c r="Y16" t="n">
        <v>0.5</v>
      </c>
      <c r="Z16" t="n">
        <v>10</v>
      </c>
      <c r="AA16" t="n">
        <v>654.8062395568181</v>
      </c>
      <c r="AB16" t="n">
        <v>895.9347849741151</v>
      </c>
      <c r="AC16" t="n">
        <v>810.428026548553</v>
      </c>
      <c r="AD16" t="n">
        <v>654806.2395568182</v>
      </c>
      <c r="AE16" t="n">
        <v>895934.7849741151</v>
      </c>
      <c r="AF16" t="n">
        <v>6.136029203728892e-06</v>
      </c>
      <c r="AG16" t="n">
        <v>2.61125</v>
      </c>
      <c r="AH16" t="n">
        <v>810428.026548553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1.5995</v>
      </c>
      <c r="E17" t="n">
        <v>62.52</v>
      </c>
      <c r="F17" t="n">
        <v>58.75</v>
      </c>
      <c r="G17" t="n">
        <v>100.71</v>
      </c>
      <c r="H17" t="n">
        <v>1.36</v>
      </c>
      <c r="I17" t="n">
        <v>35</v>
      </c>
      <c r="J17" t="n">
        <v>209.03</v>
      </c>
      <c r="K17" t="n">
        <v>53.44</v>
      </c>
      <c r="L17" t="n">
        <v>16</v>
      </c>
      <c r="M17" t="n">
        <v>33</v>
      </c>
      <c r="N17" t="n">
        <v>44.6</v>
      </c>
      <c r="O17" t="n">
        <v>26014.91</v>
      </c>
      <c r="P17" t="n">
        <v>743.5700000000001</v>
      </c>
      <c r="Q17" t="n">
        <v>1213.92</v>
      </c>
      <c r="R17" t="n">
        <v>166.14</v>
      </c>
      <c r="S17" t="n">
        <v>90.51000000000001</v>
      </c>
      <c r="T17" t="n">
        <v>26601.21</v>
      </c>
      <c r="U17" t="n">
        <v>0.54</v>
      </c>
      <c r="V17" t="n">
        <v>0.76</v>
      </c>
      <c r="W17" t="n">
        <v>4.06</v>
      </c>
      <c r="X17" t="n">
        <v>1.55</v>
      </c>
      <c r="Y17" t="n">
        <v>0.5</v>
      </c>
      <c r="Z17" t="n">
        <v>10</v>
      </c>
      <c r="AA17" t="n">
        <v>650.1022308650031</v>
      </c>
      <c r="AB17" t="n">
        <v>889.4985527557567</v>
      </c>
      <c r="AC17" t="n">
        <v>804.6060592998062</v>
      </c>
      <c r="AD17" t="n">
        <v>650102.2308650031</v>
      </c>
      <c r="AE17" t="n">
        <v>889498.5527557567</v>
      </c>
      <c r="AF17" t="n">
        <v>6.151027018904715e-06</v>
      </c>
      <c r="AG17" t="n">
        <v>2.605</v>
      </c>
      <c r="AH17" t="n">
        <v>804606.0592998062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1.6036</v>
      </c>
      <c r="E18" t="n">
        <v>62.36</v>
      </c>
      <c r="F18" t="n">
        <v>58.66</v>
      </c>
      <c r="G18" t="n">
        <v>106.66</v>
      </c>
      <c r="H18" t="n">
        <v>1.43</v>
      </c>
      <c r="I18" t="n">
        <v>33</v>
      </c>
      <c r="J18" t="n">
        <v>210.64</v>
      </c>
      <c r="K18" t="n">
        <v>53.44</v>
      </c>
      <c r="L18" t="n">
        <v>17</v>
      </c>
      <c r="M18" t="n">
        <v>31</v>
      </c>
      <c r="N18" t="n">
        <v>45.21</v>
      </c>
      <c r="O18" t="n">
        <v>26213.09</v>
      </c>
      <c r="P18" t="n">
        <v>740.29</v>
      </c>
      <c r="Q18" t="n">
        <v>1213.91</v>
      </c>
      <c r="R18" t="n">
        <v>163.2</v>
      </c>
      <c r="S18" t="n">
        <v>90.51000000000001</v>
      </c>
      <c r="T18" t="n">
        <v>25139.72</v>
      </c>
      <c r="U18" t="n">
        <v>0.55</v>
      </c>
      <c r="V18" t="n">
        <v>0.76</v>
      </c>
      <c r="W18" t="n">
        <v>4.07</v>
      </c>
      <c r="X18" t="n">
        <v>1.47</v>
      </c>
      <c r="Y18" t="n">
        <v>0.5</v>
      </c>
      <c r="Z18" t="n">
        <v>10</v>
      </c>
      <c r="AA18" t="n">
        <v>646.3286992597344</v>
      </c>
      <c r="AB18" t="n">
        <v>884.3354403369631</v>
      </c>
      <c r="AC18" t="n">
        <v>799.9357070837882</v>
      </c>
      <c r="AD18" t="n">
        <v>646328.6992597345</v>
      </c>
      <c r="AE18" t="n">
        <v>884335.440336963</v>
      </c>
      <c r="AF18" t="n">
        <v>6.166793952807502e-06</v>
      </c>
      <c r="AG18" t="n">
        <v>2.598333333333333</v>
      </c>
      <c r="AH18" t="n">
        <v>799935.7070837882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1.6086</v>
      </c>
      <c r="E19" t="n">
        <v>62.17</v>
      </c>
      <c r="F19" t="n">
        <v>58.54</v>
      </c>
      <c r="G19" t="n">
        <v>113.31</v>
      </c>
      <c r="H19" t="n">
        <v>1.51</v>
      </c>
      <c r="I19" t="n">
        <v>31</v>
      </c>
      <c r="J19" t="n">
        <v>212.25</v>
      </c>
      <c r="K19" t="n">
        <v>53.44</v>
      </c>
      <c r="L19" t="n">
        <v>18</v>
      </c>
      <c r="M19" t="n">
        <v>29</v>
      </c>
      <c r="N19" t="n">
        <v>45.82</v>
      </c>
      <c r="O19" t="n">
        <v>26412.11</v>
      </c>
      <c r="P19" t="n">
        <v>734.51</v>
      </c>
      <c r="Q19" t="n">
        <v>1213.91</v>
      </c>
      <c r="R19" t="n">
        <v>159.14</v>
      </c>
      <c r="S19" t="n">
        <v>90.51000000000001</v>
      </c>
      <c r="T19" t="n">
        <v>23120.47</v>
      </c>
      <c r="U19" t="n">
        <v>0.57</v>
      </c>
      <c r="V19" t="n">
        <v>0.77</v>
      </c>
      <c r="W19" t="n">
        <v>4.06</v>
      </c>
      <c r="X19" t="n">
        <v>1.35</v>
      </c>
      <c r="Y19" t="n">
        <v>0.5</v>
      </c>
      <c r="Z19" t="n">
        <v>10</v>
      </c>
      <c r="AA19" t="n">
        <v>640.753077146358</v>
      </c>
      <c r="AB19" t="n">
        <v>876.7066281823538</v>
      </c>
      <c r="AC19" t="n">
        <v>793.03497805411</v>
      </c>
      <c r="AD19" t="n">
        <v>640753.077146358</v>
      </c>
      <c r="AE19" t="n">
        <v>876706.6281823538</v>
      </c>
      <c r="AF19" t="n">
        <v>6.186021920981635e-06</v>
      </c>
      <c r="AG19" t="n">
        <v>2.590416666666667</v>
      </c>
      <c r="AH19" t="n">
        <v>793034.97805411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1.6129</v>
      </c>
      <c r="E20" t="n">
        <v>62</v>
      </c>
      <c r="F20" t="n">
        <v>58.45</v>
      </c>
      <c r="G20" t="n">
        <v>120.93</v>
      </c>
      <c r="H20" t="n">
        <v>1.58</v>
      </c>
      <c r="I20" t="n">
        <v>29</v>
      </c>
      <c r="J20" t="n">
        <v>213.87</v>
      </c>
      <c r="K20" t="n">
        <v>53.44</v>
      </c>
      <c r="L20" t="n">
        <v>19</v>
      </c>
      <c r="M20" t="n">
        <v>27</v>
      </c>
      <c r="N20" t="n">
        <v>46.44</v>
      </c>
      <c r="O20" t="n">
        <v>26611.98</v>
      </c>
      <c r="P20" t="n">
        <v>731.53</v>
      </c>
      <c r="Q20" t="n">
        <v>1213.93</v>
      </c>
      <c r="R20" t="n">
        <v>156.32</v>
      </c>
      <c r="S20" t="n">
        <v>90.51000000000001</v>
      </c>
      <c r="T20" t="n">
        <v>21721.85</v>
      </c>
      <c r="U20" t="n">
        <v>0.58</v>
      </c>
      <c r="V20" t="n">
        <v>0.77</v>
      </c>
      <c r="W20" t="n">
        <v>4.05</v>
      </c>
      <c r="X20" t="n">
        <v>1.26</v>
      </c>
      <c r="Y20" t="n">
        <v>0.5</v>
      </c>
      <c r="Z20" t="n">
        <v>10</v>
      </c>
      <c r="AA20" t="n">
        <v>637.1061006210718</v>
      </c>
      <c r="AB20" t="n">
        <v>871.7166740072086</v>
      </c>
      <c r="AC20" t="n">
        <v>788.521258101996</v>
      </c>
      <c r="AD20" t="n">
        <v>637106.1006210719</v>
      </c>
      <c r="AE20" t="n">
        <v>871716.6740072086</v>
      </c>
      <c r="AF20" t="n">
        <v>6.202557973611387e-06</v>
      </c>
      <c r="AG20" t="n">
        <v>2.583333333333333</v>
      </c>
      <c r="AH20" t="n">
        <v>788521.2581019959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1.6168</v>
      </c>
      <c r="E21" t="n">
        <v>61.85</v>
      </c>
      <c r="F21" t="n">
        <v>58.38</v>
      </c>
      <c r="G21" t="n">
        <v>129.72</v>
      </c>
      <c r="H21" t="n">
        <v>1.65</v>
      </c>
      <c r="I21" t="n">
        <v>27</v>
      </c>
      <c r="J21" t="n">
        <v>215.5</v>
      </c>
      <c r="K21" t="n">
        <v>53.44</v>
      </c>
      <c r="L21" t="n">
        <v>20</v>
      </c>
      <c r="M21" t="n">
        <v>25</v>
      </c>
      <c r="N21" t="n">
        <v>47.07</v>
      </c>
      <c r="O21" t="n">
        <v>26812.71</v>
      </c>
      <c r="P21" t="n">
        <v>724.25</v>
      </c>
      <c r="Q21" t="n">
        <v>1213.9</v>
      </c>
      <c r="R21" t="n">
        <v>153.46</v>
      </c>
      <c r="S21" t="n">
        <v>90.51000000000001</v>
      </c>
      <c r="T21" t="n">
        <v>20300.72</v>
      </c>
      <c r="U21" t="n">
        <v>0.59</v>
      </c>
      <c r="V21" t="n">
        <v>0.77</v>
      </c>
      <c r="W21" t="n">
        <v>4.05</v>
      </c>
      <c r="X21" t="n">
        <v>1.18</v>
      </c>
      <c r="Y21" t="n">
        <v>0.5</v>
      </c>
      <c r="Z21" t="n">
        <v>10</v>
      </c>
      <c r="AA21" t="n">
        <v>631.394327384907</v>
      </c>
      <c r="AB21" t="n">
        <v>863.9015738798367</v>
      </c>
      <c r="AC21" t="n">
        <v>781.4520201622186</v>
      </c>
      <c r="AD21" t="n">
        <v>631394.3273849071</v>
      </c>
      <c r="AE21" t="n">
        <v>863901.5738798367</v>
      </c>
      <c r="AF21" t="n">
        <v>6.21755578878721e-06</v>
      </c>
      <c r="AG21" t="n">
        <v>2.577083333333333</v>
      </c>
      <c r="AH21" t="n">
        <v>781452.0201622186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1.619</v>
      </c>
      <c r="E22" t="n">
        <v>61.76</v>
      </c>
      <c r="F22" t="n">
        <v>58.33</v>
      </c>
      <c r="G22" t="n">
        <v>134.6</v>
      </c>
      <c r="H22" t="n">
        <v>1.72</v>
      </c>
      <c r="I22" t="n">
        <v>26</v>
      </c>
      <c r="J22" t="n">
        <v>217.14</v>
      </c>
      <c r="K22" t="n">
        <v>53.44</v>
      </c>
      <c r="L22" t="n">
        <v>21</v>
      </c>
      <c r="M22" t="n">
        <v>24</v>
      </c>
      <c r="N22" t="n">
        <v>47.7</v>
      </c>
      <c r="O22" t="n">
        <v>27014.3</v>
      </c>
      <c r="P22" t="n">
        <v>722.01</v>
      </c>
      <c r="Q22" t="n">
        <v>1213.91</v>
      </c>
      <c r="R22" t="n">
        <v>151.96</v>
      </c>
      <c r="S22" t="n">
        <v>90.51000000000001</v>
      </c>
      <c r="T22" t="n">
        <v>19554.22</v>
      </c>
      <c r="U22" t="n">
        <v>0.6</v>
      </c>
      <c r="V22" t="n">
        <v>0.77</v>
      </c>
      <c r="W22" t="n">
        <v>4.05</v>
      </c>
      <c r="X22" t="n">
        <v>1.14</v>
      </c>
      <c r="Y22" t="n">
        <v>0.5</v>
      </c>
      <c r="Z22" t="n">
        <v>10</v>
      </c>
      <c r="AA22" t="n">
        <v>629.1473960252899</v>
      </c>
      <c r="AB22" t="n">
        <v>860.8272232659933</v>
      </c>
      <c r="AC22" t="n">
        <v>778.6710812560822</v>
      </c>
      <c r="AD22" t="n">
        <v>629147.3960252899</v>
      </c>
      <c r="AE22" t="n">
        <v>860827.2232659933</v>
      </c>
      <c r="AF22" t="n">
        <v>6.226016094783829e-06</v>
      </c>
      <c r="AG22" t="n">
        <v>2.573333333333333</v>
      </c>
      <c r="AH22" t="n">
        <v>778671.0812560822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1.6215</v>
      </c>
      <c r="E23" t="n">
        <v>61.67</v>
      </c>
      <c r="F23" t="n">
        <v>58.27</v>
      </c>
      <c r="G23" t="n">
        <v>139.85</v>
      </c>
      <c r="H23" t="n">
        <v>1.79</v>
      </c>
      <c r="I23" t="n">
        <v>25</v>
      </c>
      <c r="J23" t="n">
        <v>218.78</v>
      </c>
      <c r="K23" t="n">
        <v>53.44</v>
      </c>
      <c r="L23" t="n">
        <v>22</v>
      </c>
      <c r="M23" t="n">
        <v>23</v>
      </c>
      <c r="N23" t="n">
        <v>48.34</v>
      </c>
      <c r="O23" t="n">
        <v>27216.79</v>
      </c>
      <c r="P23" t="n">
        <v>717.79</v>
      </c>
      <c r="Q23" t="n">
        <v>1213.93</v>
      </c>
      <c r="R23" t="n">
        <v>150.39</v>
      </c>
      <c r="S23" t="n">
        <v>90.51000000000001</v>
      </c>
      <c r="T23" t="n">
        <v>18777.85</v>
      </c>
      <c r="U23" t="n">
        <v>0.6</v>
      </c>
      <c r="V23" t="n">
        <v>0.77</v>
      </c>
      <c r="W23" t="n">
        <v>4.04</v>
      </c>
      <c r="X23" t="n">
        <v>1.08</v>
      </c>
      <c r="Y23" t="n">
        <v>0.5</v>
      </c>
      <c r="Z23" t="n">
        <v>10</v>
      </c>
      <c r="AA23" t="n">
        <v>625.6954058558216</v>
      </c>
      <c r="AB23" t="n">
        <v>856.1040580250685</v>
      </c>
      <c r="AC23" t="n">
        <v>774.3986882767472</v>
      </c>
      <c r="AD23" t="n">
        <v>625695.4058558216</v>
      </c>
      <c r="AE23" t="n">
        <v>856104.0580250685</v>
      </c>
      <c r="AF23" t="n">
        <v>6.235630078870894e-06</v>
      </c>
      <c r="AG23" t="n">
        <v>2.569583333333334</v>
      </c>
      <c r="AH23" t="n">
        <v>774398.6882767471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1.6234</v>
      </c>
      <c r="E24" t="n">
        <v>61.6</v>
      </c>
      <c r="F24" t="n">
        <v>58.24</v>
      </c>
      <c r="G24" t="n">
        <v>145.59</v>
      </c>
      <c r="H24" t="n">
        <v>1.85</v>
      </c>
      <c r="I24" t="n">
        <v>24</v>
      </c>
      <c r="J24" t="n">
        <v>220.43</v>
      </c>
      <c r="K24" t="n">
        <v>53.44</v>
      </c>
      <c r="L24" t="n">
        <v>23</v>
      </c>
      <c r="M24" t="n">
        <v>22</v>
      </c>
      <c r="N24" t="n">
        <v>48.99</v>
      </c>
      <c r="O24" t="n">
        <v>27420.16</v>
      </c>
      <c r="P24" t="n">
        <v>716.11</v>
      </c>
      <c r="Q24" t="n">
        <v>1213.92</v>
      </c>
      <c r="R24" t="n">
        <v>148.97</v>
      </c>
      <c r="S24" t="n">
        <v>90.51000000000001</v>
      </c>
      <c r="T24" t="n">
        <v>18073.77</v>
      </c>
      <c r="U24" t="n">
        <v>0.61</v>
      </c>
      <c r="V24" t="n">
        <v>0.77</v>
      </c>
      <c r="W24" t="n">
        <v>4.04</v>
      </c>
      <c r="X24" t="n">
        <v>1.04</v>
      </c>
      <c r="Y24" t="n">
        <v>0.5</v>
      </c>
      <c r="Z24" t="n">
        <v>10</v>
      </c>
      <c r="AA24" t="n">
        <v>623.9546143995539</v>
      </c>
      <c r="AB24" t="n">
        <v>853.7222303563041</v>
      </c>
      <c r="AC24" t="n">
        <v>772.2441788977735</v>
      </c>
      <c r="AD24" t="n">
        <v>623954.6143995539</v>
      </c>
      <c r="AE24" t="n">
        <v>853722.2303563041</v>
      </c>
      <c r="AF24" t="n">
        <v>6.242936706777064e-06</v>
      </c>
      <c r="AG24" t="n">
        <v>2.566666666666667</v>
      </c>
      <c r="AH24" t="n">
        <v>772244.1788977735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1.625</v>
      </c>
      <c r="E25" t="n">
        <v>61.54</v>
      </c>
      <c r="F25" t="n">
        <v>58.21</v>
      </c>
      <c r="G25" t="n">
        <v>151.86</v>
      </c>
      <c r="H25" t="n">
        <v>1.92</v>
      </c>
      <c r="I25" t="n">
        <v>23</v>
      </c>
      <c r="J25" t="n">
        <v>222.08</v>
      </c>
      <c r="K25" t="n">
        <v>53.44</v>
      </c>
      <c r="L25" t="n">
        <v>24</v>
      </c>
      <c r="M25" t="n">
        <v>21</v>
      </c>
      <c r="N25" t="n">
        <v>49.65</v>
      </c>
      <c r="O25" t="n">
        <v>27624.44</v>
      </c>
      <c r="P25" t="n">
        <v>708.91</v>
      </c>
      <c r="Q25" t="n">
        <v>1213.91</v>
      </c>
      <c r="R25" t="n">
        <v>148.18</v>
      </c>
      <c r="S25" t="n">
        <v>90.51000000000001</v>
      </c>
      <c r="T25" t="n">
        <v>17682.78</v>
      </c>
      <c r="U25" t="n">
        <v>0.61</v>
      </c>
      <c r="V25" t="n">
        <v>0.77</v>
      </c>
      <c r="W25" t="n">
        <v>4.04</v>
      </c>
      <c r="X25" t="n">
        <v>1.02</v>
      </c>
      <c r="Y25" t="n">
        <v>0.5</v>
      </c>
      <c r="Z25" t="n">
        <v>10</v>
      </c>
      <c r="AA25" t="n">
        <v>619.3741315526586</v>
      </c>
      <c r="AB25" t="n">
        <v>847.4550116485404</v>
      </c>
      <c r="AC25" t="n">
        <v>766.5750947473821</v>
      </c>
      <c r="AD25" t="n">
        <v>619374.1315526586</v>
      </c>
      <c r="AE25" t="n">
        <v>847455.0116485405</v>
      </c>
      <c r="AF25" t="n">
        <v>6.249089656592786e-06</v>
      </c>
      <c r="AG25" t="n">
        <v>2.564166666666666</v>
      </c>
      <c r="AH25" t="n">
        <v>766575.0947473821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1.6278</v>
      </c>
      <c r="E26" t="n">
        <v>61.43</v>
      </c>
      <c r="F26" t="n">
        <v>58.14</v>
      </c>
      <c r="G26" t="n">
        <v>158.57</v>
      </c>
      <c r="H26" t="n">
        <v>1.99</v>
      </c>
      <c r="I26" t="n">
        <v>22</v>
      </c>
      <c r="J26" t="n">
        <v>223.75</v>
      </c>
      <c r="K26" t="n">
        <v>53.44</v>
      </c>
      <c r="L26" t="n">
        <v>25</v>
      </c>
      <c r="M26" t="n">
        <v>20</v>
      </c>
      <c r="N26" t="n">
        <v>50.31</v>
      </c>
      <c r="O26" t="n">
        <v>27829.77</v>
      </c>
      <c r="P26" t="n">
        <v>705.65</v>
      </c>
      <c r="Q26" t="n">
        <v>1213.91</v>
      </c>
      <c r="R26" t="n">
        <v>145.73</v>
      </c>
      <c r="S26" t="n">
        <v>90.51000000000001</v>
      </c>
      <c r="T26" t="n">
        <v>16462.57</v>
      </c>
      <c r="U26" t="n">
        <v>0.62</v>
      </c>
      <c r="V26" t="n">
        <v>0.77</v>
      </c>
      <c r="W26" t="n">
        <v>4.04</v>
      </c>
      <c r="X26" t="n">
        <v>0.95</v>
      </c>
      <c r="Y26" t="n">
        <v>0.5</v>
      </c>
      <c r="Z26" t="n">
        <v>10</v>
      </c>
      <c r="AA26" t="n">
        <v>616.3098034981448</v>
      </c>
      <c r="AB26" t="n">
        <v>843.2622628157421</v>
      </c>
      <c r="AC26" t="n">
        <v>762.7824959786261</v>
      </c>
      <c r="AD26" t="n">
        <v>616309.8034981448</v>
      </c>
      <c r="AE26" t="n">
        <v>843262.2628157422</v>
      </c>
      <c r="AF26" t="n">
        <v>6.2598573187703e-06</v>
      </c>
      <c r="AG26" t="n">
        <v>2.559583333333333</v>
      </c>
      <c r="AH26" t="n">
        <v>762782.4959786261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1.6296</v>
      </c>
      <c r="E27" t="n">
        <v>61.36</v>
      </c>
      <c r="F27" t="n">
        <v>58.11</v>
      </c>
      <c r="G27" t="n">
        <v>166.04</v>
      </c>
      <c r="H27" t="n">
        <v>2.05</v>
      </c>
      <c r="I27" t="n">
        <v>21</v>
      </c>
      <c r="J27" t="n">
        <v>225.42</v>
      </c>
      <c r="K27" t="n">
        <v>53.44</v>
      </c>
      <c r="L27" t="n">
        <v>26</v>
      </c>
      <c r="M27" t="n">
        <v>19</v>
      </c>
      <c r="N27" t="n">
        <v>50.98</v>
      </c>
      <c r="O27" t="n">
        <v>28035.92</v>
      </c>
      <c r="P27" t="n">
        <v>703.39</v>
      </c>
      <c r="Q27" t="n">
        <v>1213.92</v>
      </c>
      <c r="R27" t="n">
        <v>144.91</v>
      </c>
      <c r="S27" t="n">
        <v>90.51000000000001</v>
      </c>
      <c r="T27" t="n">
        <v>16055.57</v>
      </c>
      <c r="U27" t="n">
        <v>0.62</v>
      </c>
      <c r="V27" t="n">
        <v>0.77</v>
      </c>
      <c r="W27" t="n">
        <v>4.04</v>
      </c>
      <c r="X27" t="n">
        <v>0.92</v>
      </c>
      <c r="Y27" t="n">
        <v>0.5</v>
      </c>
      <c r="Z27" t="n">
        <v>10</v>
      </c>
      <c r="AA27" t="n">
        <v>614.312669391296</v>
      </c>
      <c r="AB27" t="n">
        <v>840.5296958234134</v>
      </c>
      <c r="AC27" t="n">
        <v>760.3107213448631</v>
      </c>
      <c r="AD27" t="n">
        <v>614312.669391296</v>
      </c>
      <c r="AE27" t="n">
        <v>840529.6958234133</v>
      </c>
      <c r="AF27" t="n">
        <v>6.266779387312987e-06</v>
      </c>
      <c r="AG27" t="n">
        <v>2.556666666666667</v>
      </c>
      <c r="AH27" t="n">
        <v>760310.7213448631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1.6325</v>
      </c>
      <c r="E28" t="n">
        <v>61.25</v>
      </c>
      <c r="F28" t="n">
        <v>58.04</v>
      </c>
      <c r="G28" t="n">
        <v>174.12</v>
      </c>
      <c r="H28" t="n">
        <v>2.11</v>
      </c>
      <c r="I28" t="n">
        <v>20</v>
      </c>
      <c r="J28" t="n">
        <v>227.1</v>
      </c>
      <c r="K28" t="n">
        <v>53.44</v>
      </c>
      <c r="L28" t="n">
        <v>27</v>
      </c>
      <c r="M28" t="n">
        <v>18</v>
      </c>
      <c r="N28" t="n">
        <v>51.66</v>
      </c>
      <c r="O28" t="n">
        <v>28243</v>
      </c>
      <c r="P28" t="n">
        <v>701.99</v>
      </c>
      <c r="Q28" t="n">
        <v>1213.91</v>
      </c>
      <c r="R28" t="n">
        <v>142.26</v>
      </c>
      <c r="S28" t="n">
        <v>90.51000000000001</v>
      </c>
      <c r="T28" t="n">
        <v>14735.56</v>
      </c>
      <c r="U28" t="n">
        <v>0.64</v>
      </c>
      <c r="V28" t="n">
        <v>0.77</v>
      </c>
      <c r="W28" t="n">
        <v>4.04</v>
      </c>
      <c r="X28" t="n">
        <v>0.85</v>
      </c>
      <c r="Y28" t="n">
        <v>0.5</v>
      </c>
      <c r="Z28" t="n">
        <v>10</v>
      </c>
      <c r="AA28" t="n">
        <v>612.2216196073233</v>
      </c>
      <c r="AB28" t="n">
        <v>837.6686292583762</v>
      </c>
      <c r="AC28" t="n">
        <v>757.7227109572611</v>
      </c>
      <c r="AD28" t="n">
        <v>612221.6196073233</v>
      </c>
      <c r="AE28" t="n">
        <v>837668.6292583762</v>
      </c>
      <c r="AF28" t="n">
        <v>6.277931608853984e-06</v>
      </c>
      <c r="AG28" t="n">
        <v>2.552083333333333</v>
      </c>
      <c r="AH28" t="n">
        <v>757722.7109572612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1.6348</v>
      </c>
      <c r="E29" t="n">
        <v>61.17</v>
      </c>
      <c r="F29" t="n">
        <v>58</v>
      </c>
      <c r="G29" t="n">
        <v>183.14</v>
      </c>
      <c r="H29" t="n">
        <v>2.18</v>
      </c>
      <c r="I29" t="n">
        <v>19</v>
      </c>
      <c r="J29" t="n">
        <v>228.79</v>
      </c>
      <c r="K29" t="n">
        <v>53.44</v>
      </c>
      <c r="L29" t="n">
        <v>28</v>
      </c>
      <c r="M29" t="n">
        <v>17</v>
      </c>
      <c r="N29" t="n">
        <v>52.35</v>
      </c>
      <c r="O29" t="n">
        <v>28451.04</v>
      </c>
      <c r="P29" t="n">
        <v>694.79</v>
      </c>
      <c r="Q29" t="n">
        <v>1213.91</v>
      </c>
      <c r="R29" t="n">
        <v>140.73</v>
      </c>
      <c r="S29" t="n">
        <v>90.51000000000001</v>
      </c>
      <c r="T29" t="n">
        <v>13976.23</v>
      </c>
      <c r="U29" t="n">
        <v>0.64</v>
      </c>
      <c r="V29" t="n">
        <v>0.77</v>
      </c>
      <c r="W29" t="n">
        <v>4.04</v>
      </c>
      <c r="X29" t="n">
        <v>0.8</v>
      </c>
      <c r="Y29" t="n">
        <v>0.5</v>
      </c>
      <c r="Z29" t="n">
        <v>10</v>
      </c>
      <c r="AA29" t="n">
        <v>607.3843706397555</v>
      </c>
      <c r="AB29" t="n">
        <v>831.0500918165868</v>
      </c>
      <c r="AC29" t="n">
        <v>751.7358374397404</v>
      </c>
      <c r="AD29" t="n">
        <v>607384.3706397555</v>
      </c>
      <c r="AE29" t="n">
        <v>831050.0918165868</v>
      </c>
      <c r="AF29" t="n">
        <v>6.286776474214085e-06</v>
      </c>
      <c r="AG29" t="n">
        <v>2.54875</v>
      </c>
      <c r="AH29" t="n">
        <v>751735.8374397404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1.634</v>
      </c>
      <c r="E30" t="n">
        <v>61.2</v>
      </c>
      <c r="F30" t="n">
        <v>58.02</v>
      </c>
      <c r="G30" t="n">
        <v>183.24</v>
      </c>
      <c r="H30" t="n">
        <v>2.24</v>
      </c>
      <c r="I30" t="n">
        <v>19</v>
      </c>
      <c r="J30" t="n">
        <v>230.48</v>
      </c>
      <c r="K30" t="n">
        <v>53.44</v>
      </c>
      <c r="L30" t="n">
        <v>29</v>
      </c>
      <c r="M30" t="n">
        <v>17</v>
      </c>
      <c r="N30" t="n">
        <v>53.05</v>
      </c>
      <c r="O30" t="n">
        <v>28660.06</v>
      </c>
      <c r="P30" t="n">
        <v>690.76</v>
      </c>
      <c r="Q30" t="n">
        <v>1213.91</v>
      </c>
      <c r="R30" t="n">
        <v>141.72</v>
      </c>
      <c r="S30" t="n">
        <v>90.51000000000001</v>
      </c>
      <c r="T30" t="n">
        <v>14473.81</v>
      </c>
      <c r="U30" t="n">
        <v>0.64</v>
      </c>
      <c r="V30" t="n">
        <v>0.77</v>
      </c>
      <c r="W30" t="n">
        <v>4.04</v>
      </c>
      <c r="X30" t="n">
        <v>0.83</v>
      </c>
      <c r="Y30" t="n">
        <v>0.5</v>
      </c>
      <c r="Z30" t="n">
        <v>10</v>
      </c>
      <c r="AA30" t="n">
        <v>605.6064386889047</v>
      </c>
      <c r="AB30" t="n">
        <v>828.6174468846108</v>
      </c>
      <c r="AC30" t="n">
        <v>749.5353607258338</v>
      </c>
      <c r="AD30" t="n">
        <v>605606.4386889047</v>
      </c>
      <c r="AE30" t="n">
        <v>828617.4468846108</v>
      </c>
      <c r="AF30" t="n">
        <v>6.283699999306223e-06</v>
      </c>
      <c r="AG30" t="n">
        <v>2.55</v>
      </c>
      <c r="AH30" t="n">
        <v>749535.3607258338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1.6367</v>
      </c>
      <c r="E31" t="n">
        <v>61.1</v>
      </c>
      <c r="F31" t="n">
        <v>57.96</v>
      </c>
      <c r="G31" t="n">
        <v>193.2</v>
      </c>
      <c r="H31" t="n">
        <v>2.3</v>
      </c>
      <c r="I31" t="n">
        <v>18</v>
      </c>
      <c r="J31" t="n">
        <v>232.18</v>
      </c>
      <c r="K31" t="n">
        <v>53.44</v>
      </c>
      <c r="L31" t="n">
        <v>30</v>
      </c>
      <c r="M31" t="n">
        <v>16</v>
      </c>
      <c r="N31" t="n">
        <v>53.75</v>
      </c>
      <c r="O31" t="n">
        <v>28870.05</v>
      </c>
      <c r="P31" t="n">
        <v>688.12</v>
      </c>
      <c r="Q31" t="n">
        <v>1213.92</v>
      </c>
      <c r="R31" t="n">
        <v>139.5</v>
      </c>
      <c r="S31" t="n">
        <v>90.51000000000001</v>
      </c>
      <c r="T31" t="n">
        <v>13365.86</v>
      </c>
      <c r="U31" t="n">
        <v>0.65</v>
      </c>
      <c r="V31" t="n">
        <v>0.77</v>
      </c>
      <c r="W31" t="n">
        <v>4.03</v>
      </c>
      <c r="X31" t="n">
        <v>0.77</v>
      </c>
      <c r="Y31" t="n">
        <v>0.5</v>
      </c>
      <c r="Z31" t="n">
        <v>10</v>
      </c>
      <c r="AA31" t="n">
        <v>602.9874960565783</v>
      </c>
      <c r="AB31" t="n">
        <v>825.0340940354671</v>
      </c>
      <c r="AC31" t="n">
        <v>746.293998043345</v>
      </c>
      <c r="AD31" t="n">
        <v>602987.4960565782</v>
      </c>
      <c r="AE31" t="n">
        <v>825034.0940354671</v>
      </c>
      <c r="AF31" t="n">
        <v>6.294083102120254e-06</v>
      </c>
      <c r="AG31" t="n">
        <v>2.545833333333333</v>
      </c>
      <c r="AH31" t="n">
        <v>746293.9980433451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1.6389</v>
      </c>
      <c r="E32" t="n">
        <v>61.02</v>
      </c>
      <c r="F32" t="n">
        <v>57.91</v>
      </c>
      <c r="G32" t="n">
        <v>204.41</v>
      </c>
      <c r="H32" t="n">
        <v>2.36</v>
      </c>
      <c r="I32" t="n">
        <v>17</v>
      </c>
      <c r="J32" t="n">
        <v>233.89</v>
      </c>
      <c r="K32" t="n">
        <v>53.44</v>
      </c>
      <c r="L32" t="n">
        <v>31</v>
      </c>
      <c r="M32" t="n">
        <v>15</v>
      </c>
      <c r="N32" t="n">
        <v>54.46</v>
      </c>
      <c r="O32" t="n">
        <v>29081.05</v>
      </c>
      <c r="P32" t="n">
        <v>681.5700000000001</v>
      </c>
      <c r="Q32" t="n">
        <v>1213.91</v>
      </c>
      <c r="R32" t="n">
        <v>138</v>
      </c>
      <c r="S32" t="n">
        <v>90.51000000000001</v>
      </c>
      <c r="T32" t="n">
        <v>12621.44</v>
      </c>
      <c r="U32" t="n">
        <v>0.66</v>
      </c>
      <c r="V32" t="n">
        <v>0.77</v>
      </c>
      <c r="W32" t="n">
        <v>4.03</v>
      </c>
      <c r="X32" t="n">
        <v>0.72</v>
      </c>
      <c r="Y32" t="n">
        <v>0.5</v>
      </c>
      <c r="Z32" t="n">
        <v>10</v>
      </c>
      <c r="AA32" t="n">
        <v>598.519346860573</v>
      </c>
      <c r="AB32" t="n">
        <v>818.9205751846623</v>
      </c>
      <c r="AC32" t="n">
        <v>740.7639448512832</v>
      </c>
      <c r="AD32" t="n">
        <v>598519.346860573</v>
      </c>
      <c r="AE32" t="n">
        <v>818920.5751846624</v>
      </c>
      <c r="AF32" t="n">
        <v>6.302543408116872e-06</v>
      </c>
      <c r="AG32" t="n">
        <v>2.5425</v>
      </c>
      <c r="AH32" t="n">
        <v>740763.9448512832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1.6394</v>
      </c>
      <c r="E33" t="n">
        <v>61</v>
      </c>
      <c r="F33" t="n">
        <v>57.9</v>
      </c>
      <c r="G33" t="n">
        <v>204.34</v>
      </c>
      <c r="H33" t="n">
        <v>2.41</v>
      </c>
      <c r="I33" t="n">
        <v>17</v>
      </c>
      <c r="J33" t="n">
        <v>235.61</v>
      </c>
      <c r="K33" t="n">
        <v>53.44</v>
      </c>
      <c r="L33" t="n">
        <v>32</v>
      </c>
      <c r="M33" t="n">
        <v>15</v>
      </c>
      <c r="N33" t="n">
        <v>55.18</v>
      </c>
      <c r="O33" t="n">
        <v>29293.06</v>
      </c>
      <c r="P33" t="n">
        <v>675.14</v>
      </c>
      <c r="Q33" t="n">
        <v>1213.91</v>
      </c>
      <c r="R33" t="n">
        <v>137.2</v>
      </c>
      <c r="S33" t="n">
        <v>90.51000000000001</v>
      </c>
      <c r="T33" t="n">
        <v>12221.74</v>
      </c>
      <c r="U33" t="n">
        <v>0.66</v>
      </c>
      <c r="V33" t="n">
        <v>0.77</v>
      </c>
      <c r="W33" t="n">
        <v>4.04</v>
      </c>
      <c r="X33" t="n">
        <v>0.7</v>
      </c>
      <c r="Y33" t="n">
        <v>0.5</v>
      </c>
      <c r="Z33" t="n">
        <v>10</v>
      </c>
      <c r="AA33" t="n">
        <v>594.8852965494299</v>
      </c>
      <c r="AB33" t="n">
        <v>813.9483072259716</v>
      </c>
      <c r="AC33" t="n">
        <v>736.2662231679481</v>
      </c>
      <c r="AD33" t="n">
        <v>594885.2965494299</v>
      </c>
      <c r="AE33" t="n">
        <v>813948.3072259716</v>
      </c>
      <c r="AF33" t="n">
        <v>6.304466204934285e-06</v>
      </c>
      <c r="AG33" t="n">
        <v>2.541666666666667</v>
      </c>
      <c r="AH33" t="n">
        <v>736266.2231679481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1.641</v>
      </c>
      <c r="E34" t="n">
        <v>60.94</v>
      </c>
      <c r="F34" t="n">
        <v>57.87</v>
      </c>
      <c r="G34" t="n">
        <v>217.03</v>
      </c>
      <c r="H34" t="n">
        <v>2.47</v>
      </c>
      <c r="I34" t="n">
        <v>16</v>
      </c>
      <c r="J34" t="n">
        <v>237.34</v>
      </c>
      <c r="K34" t="n">
        <v>53.44</v>
      </c>
      <c r="L34" t="n">
        <v>33</v>
      </c>
      <c r="M34" t="n">
        <v>13</v>
      </c>
      <c r="N34" t="n">
        <v>55.91</v>
      </c>
      <c r="O34" t="n">
        <v>29506.09</v>
      </c>
      <c r="P34" t="n">
        <v>676.0700000000001</v>
      </c>
      <c r="Q34" t="n">
        <v>1213.93</v>
      </c>
      <c r="R34" t="n">
        <v>136.43</v>
      </c>
      <c r="S34" t="n">
        <v>90.51000000000001</v>
      </c>
      <c r="T34" t="n">
        <v>11839.56</v>
      </c>
      <c r="U34" t="n">
        <v>0.66</v>
      </c>
      <c r="V34" t="n">
        <v>0.78</v>
      </c>
      <c r="W34" t="n">
        <v>4.04</v>
      </c>
      <c r="X34" t="n">
        <v>0.68</v>
      </c>
      <c r="Y34" t="n">
        <v>0.5</v>
      </c>
      <c r="Z34" t="n">
        <v>10</v>
      </c>
      <c r="AA34" t="n">
        <v>594.6911180967531</v>
      </c>
      <c r="AB34" t="n">
        <v>813.6826237004707</v>
      </c>
      <c r="AC34" t="n">
        <v>736.0258961052316</v>
      </c>
      <c r="AD34" t="n">
        <v>594691.1180967531</v>
      </c>
      <c r="AE34" t="n">
        <v>813682.6237004707</v>
      </c>
      <c r="AF34" t="n">
        <v>6.310619154750008e-06</v>
      </c>
      <c r="AG34" t="n">
        <v>2.539166666666667</v>
      </c>
      <c r="AH34" t="n">
        <v>736025.8961052316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1.6408</v>
      </c>
      <c r="E35" t="n">
        <v>60.95</v>
      </c>
      <c r="F35" t="n">
        <v>57.88</v>
      </c>
      <c r="G35" t="n">
        <v>217.06</v>
      </c>
      <c r="H35" t="n">
        <v>2.53</v>
      </c>
      <c r="I35" t="n">
        <v>16</v>
      </c>
      <c r="J35" t="n">
        <v>239.08</v>
      </c>
      <c r="K35" t="n">
        <v>53.44</v>
      </c>
      <c r="L35" t="n">
        <v>34</v>
      </c>
      <c r="M35" t="n">
        <v>14</v>
      </c>
      <c r="N35" t="n">
        <v>56.64</v>
      </c>
      <c r="O35" t="n">
        <v>29720.17</v>
      </c>
      <c r="P35" t="n">
        <v>667.9</v>
      </c>
      <c r="Q35" t="n">
        <v>1213.91</v>
      </c>
      <c r="R35" t="n">
        <v>137.02</v>
      </c>
      <c r="S35" t="n">
        <v>90.51000000000001</v>
      </c>
      <c r="T35" t="n">
        <v>12135.32</v>
      </c>
      <c r="U35" t="n">
        <v>0.66</v>
      </c>
      <c r="V35" t="n">
        <v>0.78</v>
      </c>
      <c r="W35" t="n">
        <v>4.03</v>
      </c>
      <c r="X35" t="n">
        <v>0.6899999999999999</v>
      </c>
      <c r="Y35" t="n">
        <v>0.5</v>
      </c>
      <c r="Z35" t="n">
        <v>10</v>
      </c>
      <c r="AA35" t="n">
        <v>590.465222640688</v>
      </c>
      <c r="AB35" t="n">
        <v>807.9005671041327</v>
      </c>
      <c r="AC35" t="n">
        <v>730.7956708752812</v>
      </c>
      <c r="AD35" t="n">
        <v>590465.2226406881</v>
      </c>
      <c r="AE35" t="n">
        <v>807900.5671041327</v>
      </c>
      <c r="AF35" t="n">
        <v>6.309850036023043e-06</v>
      </c>
      <c r="AG35" t="n">
        <v>2.539583333333333</v>
      </c>
      <c r="AH35" t="n">
        <v>730795.6708752812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1.6428</v>
      </c>
      <c r="E36" t="n">
        <v>60.87</v>
      </c>
      <c r="F36" t="n">
        <v>57.84</v>
      </c>
      <c r="G36" t="n">
        <v>231.37</v>
      </c>
      <c r="H36" t="n">
        <v>2.58</v>
      </c>
      <c r="I36" t="n">
        <v>15</v>
      </c>
      <c r="J36" t="n">
        <v>240.82</v>
      </c>
      <c r="K36" t="n">
        <v>53.44</v>
      </c>
      <c r="L36" t="n">
        <v>35</v>
      </c>
      <c r="M36" t="n">
        <v>11</v>
      </c>
      <c r="N36" t="n">
        <v>57.39</v>
      </c>
      <c r="O36" t="n">
        <v>29935.43</v>
      </c>
      <c r="P36" t="n">
        <v>670.15</v>
      </c>
      <c r="Q36" t="n">
        <v>1213.95</v>
      </c>
      <c r="R36" t="n">
        <v>135.47</v>
      </c>
      <c r="S36" t="n">
        <v>90.51000000000001</v>
      </c>
      <c r="T36" t="n">
        <v>11368.29</v>
      </c>
      <c r="U36" t="n">
        <v>0.67</v>
      </c>
      <c r="V36" t="n">
        <v>0.78</v>
      </c>
      <c r="W36" t="n">
        <v>4.03</v>
      </c>
      <c r="X36" t="n">
        <v>0.65</v>
      </c>
      <c r="Y36" t="n">
        <v>0.5</v>
      </c>
      <c r="Z36" t="n">
        <v>10</v>
      </c>
      <c r="AA36" t="n">
        <v>590.7934105339954</v>
      </c>
      <c r="AB36" t="n">
        <v>808.3496082583837</v>
      </c>
      <c r="AC36" t="n">
        <v>731.2018561720035</v>
      </c>
      <c r="AD36" t="n">
        <v>590793.4105339954</v>
      </c>
      <c r="AE36" t="n">
        <v>808349.6082583837</v>
      </c>
      <c r="AF36" t="n">
        <v>6.317541223292695e-06</v>
      </c>
      <c r="AG36" t="n">
        <v>2.53625</v>
      </c>
      <c r="AH36" t="n">
        <v>731201.8561720036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1.6431</v>
      </c>
      <c r="E37" t="n">
        <v>60.86</v>
      </c>
      <c r="F37" t="n">
        <v>57.84</v>
      </c>
      <c r="G37" t="n">
        <v>231.34</v>
      </c>
      <c r="H37" t="n">
        <v>2.64</v>
      </c>
      <c r="I37" t="n">
        <v>15</v>
      </c>
      <c r="J37" t="n">
        <v>242.57</v>
      </c>
      <c r="K37" t="n">
        <v>53.44</v>
      </c>
      <c r="L37" t="n">
        <v>36</v>
      </c>
      <c r="M37" t="n">
        <v>8</v>
      </c>
      <c r="N37" t="n">
        <v>58.14</v>
      </c>
      <c r="O37" t="n">
        <v>30151.65</v>
      </c>
      <c r="P37" t="n">
        <v>670.49</v>
      </c>
      <c r="Q37" t="n">
        <v>1213.91</v>
      </c>
      <c r="R37" t="n">
        <v>135.12</v>
      </c>
      <c r="S37" t="n">
        <v>90.51000000000001</v>
      </c>
      <c r="T37" t="n">
        <v>11192.61</v>
      </c>
      <c r="U37" t="n">
        <v>0.67</v>
      </c>
      <c r="V37" t="n">
        <v>0.78</v>
      </c>
      <c r="W37" t="n">
        <v>4.04</v>
      </c>
      <c r="X37" t="n">
        <v>0.64</v>
      </c>
      <c r="Y37" t="n">
        <v>0.5</v>
      </c>
      <c r="Z37" t="n">
        <v>10</v>
      </c>
      <c r="AA37" t="n">
        <v>590.8664339404397</v>
      </c>
      <c r="AB37" t="n">
        <v>808.4495221046461</v>
      </c>
      <c r="AC37" t="n">
        <v>731.2922343810087</v>
      </c>
      <c r="AD37" t="n">
        <v>590866.4339404397</v>
      </c>
      <c r="AE37" t="n">
        <v>808449.5221046461</v>
      </c>
      <c r="AF37" t="n">
        <v>6.318694901383143e-06</v>
      </c>
      <c r="AG37" t="n">
        <v>2.535833333333333</v>
      </c>
      <c r="AH37" t="n">
        <v>731292.2343810087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1.6427</v>
      </c>
      <c r="E38" t="n">
        <v>60.88</v>
      </c>
      <c r="F38" t="n">
        <v>57.85</v>
      </c>
      <c r="G38" t="n">
        <v>231.4</v>
      </c>
      <c r="H38" t="n">
        <v>2.69</v>
      </c>
      <c r="I38" t="n">
        <v>15</v>
      </c>
      <c r="J38" t="n">
        <v>244.34</v>
      </c>
      <c r="K38" t="n">
        <v>53.44</v>
      </c>
      <c r="L38" t="n">
        <v>37</v>
      </c>
      <c r="M38" t="n">
        <v>6</v>
      </c>
      <c r="N38" t="n">
        <v>58.9</v>
      </c>
      <c r="O38" t="n">
        <v>30368.96</v>
      </c>
      <c r="P38" t="n">
        <v>670.91</v>
      </c>
      <c r="Q38" t="n">
        <v>1213.91</v>
      </c>
      <c r="R38" t="n">
        <v>135.58</v>
      </c>
      <c r="S38" t="n">
        <v>90.51000000000001</v>
      </c>
      <c r="T38" t="n">
        <v>11419.69</v>
      </c>
      <c r="U38" t="n">
        <v>0.67</v>
      </c>
      <c r="V38" t="n">
        <v>0.78</v>
      </c>
      <c r="W38" t="n">
        <v>4.04</v>
      </c>
      <c r="X38" t="n">
        <v>0.66</v>
      </c>
      <c r="Y38" t="n">
        <v>0.5</v>
      </c>
      <c r="Z38" t="n">
        <v>10</v>
      </c>
      <c r="AA38" t="n">
        <v>591.2709009573473</v>
      </c>
      <c r="AB38" t="n">
        <v>809.0029317210043</v>
      </c>
      <c r="AC38" t="n">
        <v>731.7928273602969</v>
      </c>
      <c r="AD38" t="n">
        <v>591270.9009573472</v>
      </c>
      <c r="AE38" t="n">
        <v>809002.9317210043</v>
      </c>
      <c r="AF38" t="n">
        <v>6.317156663929212e-06</v>
      </c>
      <c r="AG38" t="n">
        <v>2.536666666666667</v>
      </c>
      <c r="AH38" t="n">
        <v>731792.8273602969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1.6453</v>
      </c>
      <c r="E39" t="n">
        <v>60.78</v>
      </c>
      <c r="F39" t="n">
        <v>57.79</v>
      </c>
      <c r="G39" t="n">
        <v>247.67</v>
      </c>
      <c r="H39" t="n">
        <v>2.75</v>
      </c>
      <c r="I39" t="n">
        <v>14</v>
      </c>
      <c r="J39" t="n">
        <v>246.11</v>
      </c>
      <c r="K39" t="n">
        <v>53.44</v>
      </c>
      <c r="L39" t="n">
        <v>38</v>
      </c>
      <c r="M39" t="n">
        <v>4</v>
      </c>
      <c r="N39" t="n">
        <v>59.67</v>
      </c>
      <c r="O39" t="n">
        <v>30587.38</v>
      </c>
      <c r="P39" t="n">
        <v>666.63</v>
      </c>
      <c r="Q39" t="n">
        <v>1213.93</v>
      </c>
      <c r="R39" t="n">
        <v>133.25</v>
      </c>
      <c r="S39" t="n">
        <v>90.51000000000001</v>
      </c>
      <c r="T39" t="n">
        <v>10260.34</v>
      </c>
      <c r="U39" t="n">
        <v>0.68</v>
      </c>
      <c r="V39" t="n">
        <v>0.78</v>
      </c>
      <c r="W39" t="n">
        <v>4.04</v>
      </c>
      <c r="X39" t="n">
        <v>0.6</v>
      </c>
      <c r="Y39" t="n">
        <v>0.5</v>
      </c>
      <c r="Z39" t="n">
        <v>10</v>
      </c>
      <c r="AA39" t="n">
        <v>587.8552001057978</v>
      </c>
      <c r="AB39" t="n">
        <v>804.3294191258281</v>
      </c>
      <c r="AC39" t="n">
        <v>727.5653482478881</v>
      </c>
      <c r="AD39" t="n">
        <v>587855.2001057978</v>
      </c>
      <c r="AE39" t="n">
        <v>804329.4191258281</v>
      </c>
      <c r="AF39" t="n">
        <v>6.32715520737976e-06</v>
      </c>
      <c r="AG39" t="n">
        <v>2.5325</v>
      </c>
      <c r="AH39" t="n">
        <v>727565.3482478881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1.6455</v>
      </c>
      <c r="E40" t="n">
        <v>60.77</v>
      </c>
      <c r="F40" t="n">
        <v>57.78</v>
      </c>
      <c r="G40" t="n">
        <v>247.64</v>
      </c>
      <c r="H40" t="n">
        <v>2.8</v>
      </c>
      <c r="I40" t="n">
        <v>14</v>
      </c>
      <c r="J40" t="n">
        <v>247.89</v>
      </c>
      <c r="K40" t="n">
        <v>53.44</v>
      </c>
      <c r="L40" t="n">
        <v>39</v>
      </c>
      <c r="M40" t="n">
        <v>3</v>
      </c>
      <c r="N40" t="n">
        <v>60.45</v>
      </c>
      <c r="O40" t="n">
        <v>30806.92</v>
      </c>
      <c r="P40" t="n">
        <v>670.38</v>
      </c>
      <c r="Q40" t="n">
        <v>1213.91</v>
      </c>
      <c r="R40" t="n">
        <v>133.08</v>
      </c>
      <c r="S40" t="n">
        <v>90.51000000000001</v>
      </c>
      <c r="T40" t="n">
        <v>10174.71</v>
      </c>
      <c r="U40" t="n">
        <v>0.68</v>
      </c>
      <c r="V40" t="n">
        <v>0.78</v>
      </c>
      <c r="W40" t="n">
        <v>4.04</v>
      </c>
      <c r="X40" t="n">
        <v>0.59</v>
      </c>
      <c r="Y40" t="n">
        <v>0.5</v>
      </c>
      <c r="Z40" t="n">
        <v>10</v>
      </c>
      <c r="AA40" t="n">
        <v>589.7310017167011</v>
      </c>
      <c r="AB40" t="n">
        <v>806.8959736443926</v>
      </c>
      <c r="AC40" t="n">
        <v>729.8869544053829</v>
      </c>
      <c r="AD40" t="n">
        <v>589731.0017167012</v>
      </c>
      <c r="AE40" t="n">
        <v>806895.9736443926</v>
      </c>
      <c r="AF40" t="n">
        <v>6.327924326106726e-06</v>
      </c>
      <c r="AG40" t="n">
        <v>2.532083333333333</v>
      </c>
      <c r="AH40" t="n">
        <v>729886.9544053829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1.6452</v>
      </c>
      <c r="E41" t="n">
        <v>60.78</v>
      </c>
      <c r="F41" t="n">
        <v>57.79</v>
      </c>
      <c r="G41" t="n">
        <v>247.68</v>
      </c>
      <c r="H41" t="n">
        <v>2.85</v>
      </c>
      <c r="I41" t="n">
        <v>14</v>
      </c>
      <c r="J41" t="n">
        <v>249.68</v>
      </c>
      <c r="K41" t="n">
        <v>53.44</v>
      </c>
      <c r="L41" t="n">
        <v>40</v>
      </c>
      <c r="M41" t="n">
        <v>0</v>
      </c>
      <c r="N41" t="n">
        <v>61.24</v>
      </c>
      <c r="O41" t="n">
        <v>31027.6</v>
      </c>
      <c r="P41" t="n">
        <v>675.15</v>
      </c>
      <c r="Q41" t="n">
        <v>1213.92</v>
      </c>
      <c r="R41" t="n">
        <v>133.15</v>
      </c>
      <c r="S41" t="n">
        <v>90.51000000000001</v>
      </c>
      <c r="T41" t="n">
        <v>10211.78</v>
      </c>
      <c r="U41" t="n">
        <v>0.68</v>
      </c>
      <c r="V41" t="n">
        <v>0.78</v>
      </c>
      <c r="W41" t="n">
        <v>4.05</v>
      </c>
      <c r="X41" t="n">
        <v>0.6</v>
      </c>
      <c r="Y41" t="n">
        <v>0.5</v>
      </c>
      <c r="Z41" t="n">
        <v>10</v>
      </c>
      <c r="AA41" t="n">
        <v>592.398519507229</v>
      </c>
      <c r="AB41" t="n">
        <v>810.5457891679723</v>
      </c>
      <c r="AC41" t="n">
        <v>733.1884366579403</v>
      </c>
      <c r="AD41" t="n">
        <v>592398.519507229</v>
      </c>
      <c r="AE41" t="n">
        <v>810545.7891679723</v>
      </c>
      <c r="AF41" t="n">
        <v>6.326770648016278e-06</v>
      </c>
      <c r="AG41" t="n">
        <v>2.5325</v>
      </c>
      <c r="AH41" t="n">
        <v>733188.4366579403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0.9473</v>
      </c>
      <c r="E2" t="n">
        <v>105.57</v>
      </c>
      <c r="F2" t="n">
        <v>88.17</v>
      </c>
      <c r="G2" t="n">
        <v>8.25</v>
      </c>
      <c r="H2" t="n">
        <v>0.15</v>
      </c>
      <c r="I2" t="n">
        <v>641</v>
      </c>
      <c r="J2" t="n">
        <v>116.05</v>
      </c>
      <c r="K2" t="n">
        <v>43.4</v>
      </c>
      <c r="L2" t="n">
        <v>1</v>
      </c>
      <c r="M2" t="n">
        <v>639</v>
      </c>
      <c r="N2" t="n">
        <v>16.65</v>
      </c>
      <c r="O2" t="n">
        <v>14546.17</v>
      </c>
      <c r="P2" t="n">
        <v>876.45</v>
      </c>
      <c r="Q2" t="n">
        <v>1214.2</v>
      </c>
      <c r="R2" t="n">
        <v>1164.55</v>
      </c>
      <c r="S2" t="n">
        <v>90.51000000000001</v>
      </c>
      <c r="T2" t="n">
        <v>522777.15</v>
      </c>
      <c r="U2" t="n">
        <v>0.08</v>
      </c>
      <c r="V2" t="n">
        <v>0.51</v>
      </c>
      <c r="W2" t="n">
        <v>5.07</v>
      </c>
      <c r="X2" t="n">
        <v>30.96</v>
      </c>
      <c r="Y2" t="n">
        <v>0.5</v>
      </c>
      <c r="Z2" t="n">
        <v>10</v>
      </c>
      <c r="AA2" t="n">
        <v>1293.310251718269</v>
      </c>
      <c r="AB2" t="n">
        <v>1769.564143222373</v>
      </c>
      <c r="AC2" t="n">
        <v>1600.679424992102</v>
      </c>
      <c r="AD2" t="n">
        <v>1293310.251718268</v>
      </c>
      <c r="AE2" t="n">
        <v>1769564.143222373</v>
      </c>
      <c r="AF2" t="n">
        <v>4.541451995876374e-06</v>
      </c>
      <c r="AG2" t="n">
        <v>4.39875</v>
      </c>
      <c r="AH2" t="n">
        <v>1600679.424992102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1.3079</v>
      </c>
      <c r="E3" t="n">
        <v>76.45999999999999</v>
      </c>
      <c r="F3" t="n">
        <v>68.54000000000001</v>
      </c>
      <c r="G3" t="n">
        <v>16.86</v>
      </c>
      <c r="H3" t="n">
        <v>0.3</v>
      </c>
      <c r="I3" t="n">
        <v>244</v>
      </c>
      <c r="J3" t="n">
        <v>117.34</v>
      </c>
      <c r="K3" t="n">
        <v>43.4</v>
      </c>
      <c r="L3" t="n">
        <v>2</v>
      </c>
      <c r="M3" t="n">
        <v>242</v>
      </c>
      <c r="N3" t="n">
        <v>16.94</v>
      </c>
      <c r="O3" t="n">
        <v>14705.49</v>
      </c>
      <c r="P3" t="n">
        <v>673.38</v>
      </c>
      <c r="Q3" t="n">
        <v>1213.99</v>
      </c>
      <c r="R3" t="n">
        <v>496.73</v>
      </c>
      <c r="S3" t="n">
        <v>90.51000000000001</v>
      </c>
      <c r="T3" t="n">
        <v>190850.49</v>
      </c>
      <c r="U3" t="n">
        <v>0.18</v>
      </c>
      <c r="V3" t="n">
        <v>0.65</v>
      </c>
      <c r="W3" t="n">
        <v>4.44</v>
      </c>
      <c r="X3" t="n">
        <v>11.35</v>
      </c>
      <c r="Y3" t="n">
        <v>0.5</v>
      </c>
      <c r="Z3" t="n">
        <v>10</v>
      </c>
      <c r="AA3" t="n">
        <v>730.1499713365563</v>
      </c>
      <c r="AB3" t="n">
        <v>999.0234027260074</v>
      </c>
      <c r="AC3" t="n">
        <v>903.6780113079886</v>
      </c>
      <c r="AD3" t="n">
        <v>730149.9713365562</v>
      </c>
      <c r="AE3" t="n">
        <v>999023.4027260074</v>
      </c>
      <c r="AF3" t="n">
        <v>6.270204861613755e-06</v>
      </c>
      <c r="AG3" t="n">
        <v>3.185833333333333</v>
      </c>
      <c r="AH3" t="n">
        <v>903678.0113079887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1.4343</v>
      </c>
      <c r="E4" t="n">
        <v>69.72</v>
      </c>
      <c r="F4" t="n">
        <v>64.05</v>
      </c>
      <c r="G4" t="n">
        <v>25.62</v>
      </c>
      <c r="H4" t="n">
        <v>0.45</v>
      </c>
      <c r="I4" t="n">
        <v>150</v>
      </c>
      <c r="J4" t="n">
        <v>118.63</v>
      </c>
      <c r="K4" t="n">
        <v>43.4</v>
      </c>
      <c r="L4" t="n">
        <v>3</v>
      </c>
      <c r="M4" t="n">
        <v>148</v>
      </c>
      <c r="N4" t="n">
        <v>17.23</v>
      </c>
      <c r="O4" t="n">
        <v>14865.24</v>
      </c>
      <c r="P4" t="n">
        <v>621.24</v>
      </c>
      <c r="Q4" t="n">
        <v>1213.95</v>
      </c>
      <c r="R4" t="n">
        <v>345.56</v>
      </c>
      <c r="S4" t="n">
        <v>90.51000000000001</v>
      </c>
      <c r="T4" t="n">
        <v>115738.48</v>
      </c>
      <c r="U4" t="n">
        <v>0.26</v>
      </c>
      <c r="V4" t="n">
        <v>0.7</v>
      </c>
      <c r="W4" t="n">
        <v>4.26</v>
      </c>
      <c r="X4" t="n">
        <v>6.86</v>
      </c>
      <c r="Y4" t="n">
        <v>0.5</v>
      </c>
      <c r="Z4" t="n">
        <v>10</v>
      </c>
      <c r="AA4" t="n">
        <v>619.238503079073</v>
      </c>
      <c r="AB4" t="n">
        <v>847.2694387874749</v>
      </c>
      <c r="AC4" t="n">
        <v>766.4072326997233</v>
      </c>
      <c r="AD4" t="n">
        <v>619238.503079073</v>
      </c>
      <c r="AE4" t="n">
        <v>847269.4387874749</v>
      </c>
      <c r="AF4" t="n">
        <v>6.876179243835621e-06</v>
      </c>
      <c r="AG4" t="n">
        <v>2.905</v>
      </c>
      <c r="AH4" t="n">
        <v>766407.2326997233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1.4974</v>
      </c>
      <c r="E5" t="n">
        <v>66.78</v>
      </c>
      <c r="F5" t="n">
        <v>62.12</v>
      </c>
      <c r="G5" t="n">
        <v>34.51</v>
      </c>
      <c r="H5" t="n">
        <v>0.59</v>
      </c>
      <c r="I5" t="n">
        <v>108</v>
      </c>
      <c r="J5" t="n">
        <v>119.93</v>
      </c>
      <c r="K5" t="n">
        <v>43.4</v>
      </c>
      <c r="L5" t="n">
        <v>4</v>
      </c>
      <c r="M5" t="n">
        <v>106</v>
      </c>
      <c r="N5" t="n">
        <v>17.53</v>
      </c>
      <c r="O5" t="n">
        <v>15025.44</v>
      </c>
      <c r="P5" t="n">
        <v>594.3200000000001</v>
      </c>
      <c r="Q5" t="n">
        <v>1214</v>
      </c>
      <c r="R5" t="n">
        <v>280.26</v>
      </c>
      <c r="S5" t="n">
        <v>90.51000000000001</v>
      </c>
      <c r="T5" t="n">
        <v>83297.22</v>
      </c>
      <c r="U5" t="n">
        <v>0.32</v>
      </c>
      <c r="V5" t="n">
        <v>0.72</v>
      </c>
      <c r="W5" t="n">
        <v>4.18</v>
      </c>
      <c r="X5" t="n">
        <v>4.92</v>
      </c>
      <c r="Y5" t="n">
        <v>0.5</v>
      </c>
      <c r="Z5" t="n">
        <v>10</v>
      </c>
      <c r="AA5" t="n">
        <v>571.3963777581316</v>
      </c>
      <c r="AB5" t="n">
        <v>781.8097322777555</v>
      </c>
      <c r="AC5" t="n">
        <v>707.1949087060166</v>
      </c>
      <c r="AD5" t="n">
        <v>571396.3777581316</v>
      </c>
      <c r="AE5" t="n">
        <v>781809.7322777555</v>
      </c>
      <c r="AF5" t="n">
        <v>7.178687024834037e-06</v>
      </c>
      <c r="AG5" t="n">
        <v>2.7825</v>
      </c>
      <c r="AH5" t="n">
        <v>707194.9087060166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1.5366</v>
      </c>
      <c r="E6" t="n">
        <v>65.08</v>
      </c>
      <c r="F6" t="n">
        <v>60.99</v>
      </c>
      <c r="G6" t="n">
        <v>43.56</v>
      </c>
      <c r="H6" t="n">
        <v>0.73</v>
      </c>
      <c r="I6" t="n">
        <v>84</v>
      </c>
      <c r="J6" t="n">
        <v>121.23</v>
      </c>
      <c r="K6" t="n">
        <v>43.4</v>
      </c>
      <c r="L6" t="n">
        <v>5</v>
      </c>
      <c r="M6" t="n">
        <v>82</v>
      </c>
      <c r="N6" t="n">
        <v>17.83</v>
      </c>
      <c r="O6" t="n">
        <v>15186.08</v>
      </c>
      <c r="P6" t="n">
        <v>577.24</v>
      </c>
      <c r="Q6" t="n">
        <v>1213.92</v>
      </c>
      <c r="R6" t="n">
        <v>241.79</v>
      </c>
      <c r="S6" t="n">
        <v>90.51000000000001</v>
      </c>
      <c r="T6" t="n">
        <v>64181.89</v>
      </c>
      <c r="U6" t="n">
        <v>0.37</v>
      </c>
      <c r="V6" t="n">
        <v>0.74</v>
      </c>
      <c r="W6" t="n">
        <v>4.15</v>
      </c>
      <c r="X6" t="n">
        <v>3.79</v>
      </c>
      <c r="Y6" t="n">
        <v>0.5</v>
      </c>
      <c r="Z6" t="n">
        <v>10</v>
      </c>
      <c r="AA6" t="n">
        <v>543.6682297321295</v>
      </c>
      <c r="AB6" t="n">
        <v>743.8708568690233</v>
      </c>
      <c r="AC6" t="n">
        <v>672.8768663187477</v>
      </c>
      <c r="AD6" t="n">
        <v>543668.2297321295</v>
      </c>
      <c r="AE6" t="n">
        <v>743870.8568690233</v>
      </c>
      <c r="AF6" t="n">
        <v>7.366615788940818e-06</v>
      </c>
      <c r="AG6" t="n">
        <v>2.711666666666666</v>
      </c>
      <c r="AH6" t="n">
        <v>672876.8663187478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1.5612</v>
      </c>
      <c r="E7" t="n">
        <v>64.05</v>
      </c>
      <c r="F7" t="n">
        <v>60.32</v>
      </c>
      <c r="G7" t="n">
        <v>52.45</v>
      </c>
      <c r="H7" t="n">
        <v>0.86</v>
      </c>
      <c r="I7" t="n">
        <v>69</v>
      </c>
      <c r="J7" t="n">
        <v>122.54</v>
      </c>
      <c r="K7" t="n">
        <v>43.4</v>
      </c>
      <c r="L7" t="n">
        <v>6</v>
      </c>
      <c r="M7" t="n">
        <v>67</v>
      </c>
      <c r="N7" t="n">
        <v>18.14</v>
      </c>
      <c r="O7" t="n">
        <v>15347.16</v>
      </c>
      <c r="P7" t="n">
        <v>563.49</v>
      </c>
      <c r="Q7" t="n">
        <v>1213.93</v>
      </c>
      <c r="R7" t="n">
        <v>218.96</v>
      </c>
      <c r="S7" t="n">
        <v>90.51000000000001</v>
      </c>
      <c r="T7" t="n">
        <v>52843.29</v>
      </c>
      <c r="U7" t="n">
        <v>0.41</v>
      </c>
      <c r="V7" t="n">
        <v>0.74</v>
      </c>
      <c r="W7" t="n">
        <v>4.13</v>
      </c>
      <c r="X7" t="n">
        <v>3.12</v>
      </c>
      <c r="Y7" t="n">
        <v>0.5</v>
      </c>
      <c r="Z7" t="n">
        <v>10</v>
      </c>
      <c r="AA7" t="n">
        <v>525.4048715091093</v>
      </c>
      <c r="AB7" t="n">
        <v>718.8821244257873</v>
      </c>
      <c r="AC7" t="n">
        <v>650.2730234279878</v>
      </c>
      <c r="AD7" t="n">
        <v>525404.8715091093</v>
      </c>
      <c r="AE7" t="n">
        <v>718882.1244257874</v>
      </c>
      <c r="AF7" t="n">
        <v>7.484550676620074e-06</v>
      </c>
      <c r="AG7" t="n">
        <v>2.66875</v>
      </c>
      <c r="AH7" t="n">
        <v>650273.0234279878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1.5808</v>
      </c>
      <c r="E8" t="n">
        <v>63.26</v>
      </c>
      <c r="F8" t="n">
        <v>59.79</v>
      </c>
      <c r="G8" t="n">
        <v>61.85</v>
      </c>
      <c r="H8" t="n">
        <v>1</v>
      </c>
      <c r="I8" t="n">
        <v>58</v>
      </c>
      <c r="J8" t="n">
        <v>123.85</v>
      </c>
      <c r="K8" t="n">
        <v>43.4</v>
      </c>
      <c r="L8" t="n">
        <v>7</v>
      </c>
      <c r="M8" t="n">
        <v>56</v>
      </c>
      <c r="N8" t="n">
        <v>18.45</v>
      </c>
      <c r="O8" t="n">
        <v>15508.69</v>
      </c>
      <c r="P8" t="n">
        <v>550.47</v>
      </c>
      <c r="Q8" t="n">
        <v>1213.91</v>
      </c>
      <c r="R8" t="n">
        <v>201.23</v>
      </c>
      <c r="S8" t="n">
        <v>90.51000000000001</v>
      </c>
      <c r="T8" t="n">
        <v>44033.82</v>
      </c>
      <c r="U8" t="n">
        <v>0.45</v>
      </c>
      <c r="V8" t="n">
        <v>0.75</v>
      </c>
      <c r="W8" t="n">
        <v>4.1</v>
      </c>
      <c r="X8" t="n">
        <v>2.59</v>
      </c>
      <c r="Y8" t="n">
        <v>0.5</v>
      </c>
      <c r="Z8" t="n">
        <v>10</v>
      </c>
      <c r="AA8" t="n">
        <v>510.1377505315851</v>
      </c>
      <c r="AB8" t="n">
        <v>697.9929759664972</v>
      </c>
      <c r="AC8" t="n">
        <v>631.3775059795485</v>
      </c>
      <c r="AD8" t="n">
        <v>510137.7505315851</v>
      </c>
      <c r="AE8" t="n">
        <v>697992.9759664972</v>
      </c>
      <c r="AF8" t="n">
        <v>7.578515058673464e-06</v>
      </c>
      <c r="AG8" t="n">
        <v>2.635833333333333</v>
      </c>
      <c r="AH8" t="n">
        <v>631377.5059795484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1.594</v>
      </c>
      <c r="E9" t="n">
        <v>62.74</v>
      </c>
      <c r="F9" t="n">
        <v>59.46</v>
      </c>
      <c r="G9" t="n">
        <v>71.34999999999999</v>
      </c>
      <c r="H9" t="n">
        <v>1.13</v>
      </c>
      <c r="I9" t="n">
        <v>50</v>
      </c>
      <c r="J9" t="n">
        <v>125.16</v>
      </c>
      <c r="K9" t="n">
        <v>43.4</v>
      </c>
      <c r="L9" t="n">
        <v>8</v>
      </c>
      <c r="M9" t="n">
        <v>48</v>
      </c>
      <c r="N9" t="n">
        <v>18.76</v>
      </c>
      <c r="O9" t="n">
        <v>15670.68</v>
      </c>
      <c r="P9" t="n">
        <v>539.75</v>
      </c>
      <c r="Q9" t="n">
        <v>1213.91</v>
      </c>
      <c r="R9" t="n">
        <v>190.21</v>
      </c>
      <c r="S9" t="n">
        <v>90.51000000000001</v>
      </c>
      <c r="T9" t="n">
        <v>38563.55</v>
      </c>
      <c r="U9" t="n">
        <v>0.48</v>
      </c>
      <c r="V9" t="n">
        <v>0.75</v>
      </c>
      <c r="W9" t="n">
        <v>4.09</v>
      </c>
      <c r="X9" t="n">
        <v>2.26</v>
      </c>
      <c r="Y9" t="n">
        <v>0.5</v>
      </c>
      <c r="Z9" t="n">
        <v>10</v>
      </c>
      <c r="AA9" t="n">
        <v>499.0825694307312</v>
      </c>
      <c r="AB9" t="n">
        <v>682.8667894641402</v>
      </c>
      <c r="AC9" t="n">
        <v>617.6949414872404</v>
      </c>
      <c r="AD9" t="n">
        <v>499082.5694307312</v>
      </c>
      <c r="AE9" t="n">
        <v>682866.7894641402</v>
      </c>
      <c r="AF9" t="n">
        <v>7.641797193525748e-06</v>
      </c>
      <c r="AG9" t="n">
        <v>2.614166666666667</v>
      </c>
      <c r="AH9" t="n">
        <v>617694.9414872404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1.6047</v>
      </c>
      <c r="E10" t="n">
        <v>62.32</v>
      </c>
      <c r="F10" t="n">
        <v>59.18</v>
      </c>
      <c r="G10" t="n">
        <v>80.7</v>
      </c>
      <c r="H10" t="n">
        <v>1.26</v>
      </c>
      <c r="I10" t="n">
        <v>44</v>
      </c>
      <c r="J10" t="n">
        <v>126.48</v>
      </c>
      <c r="K10" t="n">
        <v>43.4</v>
      </c>
      <c r="L10" t="n">
        <v>9</v>
      </c>
      <c r="M10" t="n">
        <v>42</v>
      </c>
      <c r="N10" t="n">
        <v>19.08</v>
      </c>
      <c r="O10" t="n">
        <v>15833.12</v>
      </c>
      <c r="P10" t="n">
        <v>529.05</v>
      </c>
      <c r="Q10" t="n">
        <v>1213.92</v>
      </c>
      <c r="R10" t="n">
        <v>180.87</v>
      </c>
      <c r="S10" t="n">
        <v>90.51000000000001</v>
      </c>
      <c r="T10" t="n">
        <v>33922.66</v>
      </c>
      <c r="U10" t="n">
        <v>0.5</v>
      </c>
      <c r="V10" t="n">
        <v>0.76</v>
      </c>
      <c r="W10" t="n">
        <v>4.08</v>
      </c>
      <c r="X10" t="n">
        <v>1.99</v>
      </c>
      <c r="Y10" t="n">
        <v>0.5</v>
      </c>
      <c r="Z10" t="n">
        <v>10</v>
      </c>
      <c r="AA10" t="n">
        <v>489.1247762465137</v>
      </c>
      <c r="AB10" t="n">
        <v>669.2420975226635</v>
      </c>
      <c r="AC10" t="n">
        <v>605.3705710222828</v>
      </c>
      <c r="AD10" t="n">
        <v>489124.7762465137</v>
      </c>
      <c r="AE10" t="n">
        <v>669242.0975226634</v>
      </c>
      <c r="AF10" t="n">
        <v>7.6930940755651e-06</v>
      </c>
      <c r="AG10" t="n">
        <v>2.596666666666667</v>
      </c>
      <c r="AH10" t="n">
        <v>605370.5710222828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1.6144</v>
      </c>
      <c r="E11" t="n">
        <v>61.94</v>
      </c>
      <c r="F11" t="n">
        <v>58.93</v>
      </c>
      <c r="G11" t="n">
        <v>90.66</v>
      </c>
      <c r="H11" t="n">
        <v>1.38</v>
      </c>
      <c r="I11" t="n">
        <v>39</v>
      </c>
      <c r="J11" t="n">
        <v>127.8</v>
      </c>
      <c r="K11" t="n">
        <v>43.4</v>
      </c>
      <c r="L11" t="n">
        <v>10</v>
      </c>
      <c r="M11" t="n">
        <v>37</v>
      </c>
      <c r="N11" t="n">
        <v>19.4</v>
      </c>
      <c r="O11" t="n">
        <v>15996.02</v>
      </c>
      <c r="P11" t="n">
        <v>520.85</v>
      </c>
      <c r="Q11" t="n">
        <v>1213.92</v>
      </c>
      <c r="R11" t="n">
        <v>172.18</v>
      </c>
      <c r="S11" t="n">
        <v>90.51000000000001</v>
      </c>
      <c r="T11" t="n">
        <v>29600.67</v>
      </c>
      <c r="U11" t="n">
        <v>0.53</v>
      </c>
      <c r="V11" t="n">
        <v>0.76</v>
      </c>
      <c r="W11" t="n">
        <v>4.07</v>
      </c>
      <c r="X11" t="n">
        <v>1.73</v>
      </c>
      <c r="Y11" t="n">
        <v>0.5</v>
      </c>
      <c r="Z11" t="n">
        <v>10</v>
      </c>
      <c r="AA11" t="n">
        <v>481.0304412142725</v>
      </c>
      <c r="AB11" t="n">
        <v>658.1670712346918</v>
      </c>
      <c r="AC11" t="n">
        <v>595.3525296993383</v>
      </c>
      <c r="AD11" t="n">
        <v>481030.4412142725</v>
      </c>
      <c r="AE11" t="n">
        <v>658167.0712346918</v>
      </c>
      <c r="AF11" t="n">
        <v>7.739596856479278e-06</v>
      </c>
      <c r="AG11" t="n">
        <v>2.580833333333333</v>
      </c>
      <c r="AH11" t="n">
        <v>595352.5296993384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1.6235</v>
      </c>
      <c r="E12" t="n">
        <v>61.6</v>
      </c>
      <c r="F12" t="n">
        <v>58.7</v>
      </c>
      <c r="G12" t="n">
        <v>103.59</v>
      </c>
      <c r="H12" t="n">
        <v>1.5</v>
      </c>
      <c r="I12" t="n">
        <v>34</v>
      </c>
      <c r="J12" t="n">
        <v>129.13</v>
      </c>
      <c r="K12" t="n">
        <v>43.4</v>
      </c>
      <c r="L12" t="n">
        <v>11</v>
      </c>
      <c r="M12" t="n">
        <v>32</v>
      </c>
      <c r="N12" t="n">
        <v>19.73</v>
      </c>
      <c r="O12" t="n">
        <v>16159.39</v>
      </c>
      <c r="P12" t="n">
        <v>507.02</v>
      </c>
      <c r="Q12" t="n">
        <v>1213.91</v>
      </c>
      <c r="R12" t="n">
        <v>164.56</v>
      </c>
      <c r="S12" t="n">
        <v>90.51000000000001</v>
      </c>
      <c r="T12" t="n">
        <v>25814.7</v>
      </c>
      <c r="U12" t="n">
        <v>0.55</v>
      </c>
      <c r="V12" t="n">
        <v>0.76</v>
      </c>
      <c r="W12" t="n">
        <v>4.06</v>
      </c>
      <c r="X12" t="n">
        <v>1.51</v>
      </c>
      <c r="Y12" t="n">
        <v>0.5</v>
      </c>
      <c r="Z12" t="n">
        <v>10</v>
      </c>
      <c r="AA12" t="n">
        <v>470.2514130451307</v>
      </c>
      <c r="AB12" t="n">
        <v>643.418729356511</v>
      </c>
      <c r="AC12" t="n">
        <v>582.0117488705833</v>
      </c>
      <c r="AD12" t="n">
        <v>470251.4130451307</v>
      </c>
      <c r="AE12" t="n">
        <v>643418.729356511</v>
      </c>
      <c r="AF12" t="n">
        <v>7.783223176718351e-06</v>
      </c>
      <c r="AG12" t="n">
        <v>2.566666666666667</v>
      </c>
      <c r="AH12" t="n">
        <v>582011.7488705834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1.6283</v>
      </c>
      <c r="E13" t="n">
        <v>61.41</v>
      </c>
      <c r="F13" t="n">
        <v>58.59</v>
      </c>
      <c r="G13" t="n">
        <v>113.4</v>
      </c>
      <c r="H13" t="n">
        <v>1.63</v>
      </c>
      <c r="I13" t="n">
        <v>31</v>
      </c>
      <c r="J13" t="n">
        <v>130.45</v>
      </c>
      <c r="K13" t="n">
        <v>43.4</v>
      </c>
      <c r="L13" t="n">
        <v>12</v>
      </c>
      <c r="M13" t="n">
        <v>29</v>
      </c>
      <c r="N13" t="n">
        <v>20.05</v>
      </c>
      <c r="O13" t="n">
        <v>16323.22</v>
      </c>
      <c r="P13" t="n">
        <v>499.95</v>
      </c>
      <c r="Q13" t="n">
        <v>1213.91</v>
      </c>
      <c r="R13" t="n">
        <v>160.85</v>
      </c>
      <c r="S13" t="n">
        <v>90.51000000000001</v>
      </c>
      <c r="T13" t="n">
        <v>23978.4</v>
      </c>
      <c r="U13" t="n">
        <v>0.5600000000000001</v>
      </c>
      <c r="V13" t="n">
        <v>0.77</v>
      </c>
      <c r="W13" t="n">
        <v>4.06</v>
      </c>
      <c r="X13" t="n">
        <v>1.4</v>
      </c>
      <c r="Y13" t="n">
        <v>0.5</v>
      </c>
      <c r="Z13" t="n">
        <v>10</v>
      </c>
      <c r="AA13" t="n">
        <v>464.7630085970267</v>
      </c>
      <c r="AB13" t="n">
        <v>635.9092522592997</v>
      </c>
      <c r="AC13" t="n">
        <v>575.2189657279125</v>
      </c>
      <c r="AD13" t="n">
        <v>464763.0085970268</v>
      </c>
      <c r="AE13" t="n">
        <v>635909.2522592997</v>
      </c>
      <c r="AF13" t="n">
        <v>7.806234862119181e-06</v>
      </c>
      <c r="AG13" t="n">
        <v>2.55875</v>
      </c>
      <c r="AH13" t="n">
        <v>575218.9657279125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1.6349</v>
      </c>
      <c r="E14" t="n">
        <v>61.17</v>
      </c>
      <c r="F14" t="n">
        <v>58.41</v>
      </c>
      <c r="G14" t="n">
        <v>125.17</v>
      </c>
      <c r="H14" t="n">
        <v>1.74</v>
      </c>
      <c r="I14" t="n">
        <v>28</v>
      </c>
      <c r="J14" t="n">
        <v>131.79</v>
      </c>
      <c r="K14" t="n">
        <v>43.4</v>
      </c>
      <c r="L14" t="n">
        <v>13</v>
      </c>
      <c r="M14" t="n">
        <v>26</v>
      </c>
      <c r="N14" t="n">
        <v>20.39</v>
      </c>
      <c r="O14" t="n">
        <v>16487.53</v>
      </c>
      <c r="P14" t="n">
        <v>489.4</v>
      </c>
      <c r="Q14" t="n">
        <v>1213.92</v>
      </c>
      <c r="R14" t="n">
        <v>155.04</v>
      </c>
      <c r="S14" t="n">
        <v>90.51000000000001</v>
      </c>
      <c r="T14" t="n">
        <v>21086.2</v>
      </c>
      <c r="U14" t="n">
        <v>0.58</v>
      </c>
      <c r="V14" t="n">
        <v>0.77</v>
      </c>
      <c r="W14" t="n">
        <v>4.05</v>
      </c>
      <c r="X14" t="n">
        <v>1.22</v>
      </c>
      <c r="Y14" t="n">
        <v>0.5</v>
      </c>
      <c r="Z14" t="n">
        <v>10</v>
      </c>
      <c r="AA14" t="n">
        <v>456.7513384894173</v>
      </c>
      <c r="AB14" t="n">
        <v>624.9473317681288</v>
      </c>
      <c r="AC14" t="n">
        <v>565.3032355432666</v>
      </c>
      <c r="AD14" t="n">
        <v>456751.3384894173</v>
      </c>
      <c r="AE14" t="n">
        <v>624947.3317681288</v>
      </c>
      <c r="AF14" t="n">
        <v>7.837875929545323e-06</v>
      </c>
      <c r="AG14" t="n">
        <v>2.54875</v>
      </c>
      <c r="AH14" t="n">
        <v>565303.2355432666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1.6382</v>
      </c>
      <c r="E15" t="n">
        <v>61.04</v>
      </c>
      <c r="F15" t="n">
        <v>58.34</v>
      </c>
      <c r="G15" t="n">
        <v>134.63</v>
      </c>
      <c r="H15" t="n">
        <v>1.86</v>
      </c>
      <c r="I15" t="n">
        <v>26</v>
      </c>
      <c r="J15" t="n">
        <v>133.12</v>
      </c>
      <c r="K15" t="n">
        <v>43.4</v>
      </c>
      <c r="L15" t="n">
        <v>14</v>
      </c>
      <c r="M15" t="n">
        <v>20</v>
      </c>
      <c r="N15" t="n">
        <v>20.72</v>
      </c>
      <c r="O15" t="n">
        <v>16652.31</v>
      </c>
      <c r="P15" t="n">
        <v>478.66</v>
      </c>
      <c r="Q15" t="n">
        <v>1213.91</v>
      </c>
      <c r="R15" t="n">
        <v>151.93</v>
      </c>
      <c r="S15" t="n">
        <v>90.51000000000001</v>
      </c>
      <c r="T15" t="n">
        <v>19541.7</v>
      </c>
      <c r="U15" t="n">
        <v>0.6</v>
      </c>
      <c r="V15" t="n">
        <v>0.77</v>
      </c>
      <c r="W15" t="n">
        <v>4.06</v>
      </c>
      <c r="X15" t="n">
        <v>1.14</v>
      </c>
      <c r="Y15" t="n">
        <v>0.5</v>
      </c>
      <c r="Z15" t="n">
        <v>10</v>
      </c>
      <c r="AA15" t="n">
        <v>449.9191280065135</v>
      </c>
      <c r="AB15" t="n">
        <v>615.599199969566</v>
      </c>
      <c r="AC15" t="n">
        <v>556.8472763233735</v>
      </c>
      <c r="AD15" t="n">
        <v>449919.1280065135</v>
      </c>
      <c r="AE15" t="n">
        <v>615599.1999695661</v>
      </c>
      <c r="AF15" t="n">
        <v>7.853696463258394e-06</v>
      </c>
      <c r="AG15" t="n">
        <v>2.543333333333333</v>
      </c>
      <c r="AH15" t="n">
        <v>556847.2763233735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1.6398</v>
      </c>
      <c r="E16" t="n">
        <v>60.98</v>
      </c>
      <c r="F16" t="n">
        <v>58.3</v>
      </c>
      <c r="G16" t="n">
        <v>139.92</v>
      </c>
      <c r="H16" t="n">
        <v>1.97</v>
      </c>
      <c r="I16" t="n">
        <v>25</v>
      </c>
      <c r="J16" t="n">
        <v>134.46</v>
      </c>
      <c r="K16" t="n">
        <v>43.4</v>
      </c>
      <c r="L16" t="n">
        <v>15</v>
      </c>
      <c r="M16" t="n">
        <v>13</v>
      </c>
      <c r="N16" t="n">
        <v>21.06</v>
      </c>
      <c r="O16" t="n">
        <v>16817.7</v>
      </c>
      <c r="P16" t="n">
        <v>472.1</v>
      </c>
      <c r="Q16" t="n">
        <v>1213.91</v>
      </c>
      <c r="R16" t="n">
        <v>150.81</v>
      </c>
      <c r="S16" t="n">
        <v>90.51000000000001</v>
      </c>
      <c r="T16" t="n">
        <v>18988.28</v>
      </c>
      <c r="U16" t="n">
        <v>0.6</v>
      </c>
      <c r="V16" t="n">
        <v>0.77</v>
      </c>
      <c r="W16" t="n">
        <v>4.05</v>
      </c>
      <c r="X16" t="n">
        <v>1.11</v>
      </c>
      <c r="Y16" t="n">
        <v>0.5</v>
      </c>
      <c r="Z16" t="n">
        <v>10</v>
      </c>
      <c r="AA16" t="n">
        <v>445.8816222635801</v>
      </c>
      <c r="AB16" t="n">
        <v>610.0749064899027</v>
      </c>
      <c r="AC16" t="n">
        <v>551.8502136600144</v>
      </c>
      <c r="AD16" t="n">
        <v>445881.6222635802</v>
      </c>
      <c r="AE16" t="n">
        <v>610074.9064899026</v>
      </c>
      <c r="AF16" t="n">
        <v>7.861367025058671e-06</v>
      </c>
      <c r="AG16" t="n">
        <v>2.540833333333333</v>
      </c>
      <c r="AH16" t="n">
        <v>551850.2136600144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1.6413</v>
      </c>
      <c r="E17" t="n">
        <v>60.93</v>
      </c>
      <c r="F17" t="n">
        <v>58.27</v>
      </c>
      <c r="G17" t="n">
        <v>145.67</v>
      </c>
      <c r="H17" t="n">
        <v>2.08</v>
      </c>
      <c r="I17" t="n">
        <v>24</v>
      </c>
      <c r="J17" t="n">
        <v>135.81</v>
      </c>
      <c r="K17" t="n">
        <v>43.4</v>
      </c>
      <c r="L17" t="n">
        <v>16</v>
      </c>
      <c r="M17" t="n">
        <v>4</v>
      </c>
      <c r="N17" t="n">
        <v>21.41</v>
      </c>
      <c r="O17" t="n">
        <v>16983.46</v>
      </c>
      <c r="P17" t="n">
        <v>473.01</v>
      </c>
      <c r="Q17" t="n">
        <v>1213.94</v>
      </c>
      <c r="R17" t="n">
        <v>149.07</v>
      </c>
      <c r="S17" t="n">
        <v>90.51000000000001</v>
      </c>
      <c r="T17" t="n">
        <v>18119.44</v>
      </c>
      <c r="U17" t="n">
        <v>0.61</v>
      </c>
      <c r="V17" t="n">
        <v>0.77</v>
      </c>
      <c r="W17" t="n">
        <v>4.07</v>
      </c>
      <c r="X17" t="n">
        <v>1.07</v>
      </c>
      <c r="Y17" t="n">
        <v>0.5</v>
      </c>
      <c r="Z17" t="n">
        <v>10</v>
      </c>
      <c r="AA17" t="n">
        <v>445.8731899948297</v>
      </c>
      <c r="AB17" t="n">
        <v>610.0633690877927</v>
      </c>
      <c r="AC17" t="n">
        <v>551.8397773713691</v>
      </c>
      <c r="AD17" t="n">
        <v>445873.1899948297</v>
      </c>
      <c r="AE17" t="n">
        <v>610063.3690877927</v>
      </c>
      <c r="AF17" t="n">
        <v>7.868558176746429e-06</v>
      </c>
      <c r="AG17" t="n">
        <v>2.53875</v>
      </c>
      <c r="AH17" t="n">
        <v>551839.7773713691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1.641</v>
      </c>
      <c r="E18" t="n">
        <v>60.94</v>
      </c>
      <c r="F18" t="n">
        <v>58.28</v>
      </c>
      <c r="G18" t="n">
        <v>145.7</v>
      </c>
      <c r="H18" t="n">
        <v>2.19</v>
      </c>
      <c r="I18" t="n">
        <v>24</v>
      </c>
      <c r="J18" t="n">
        <v>137.15</v>
      </c>
      <c r="K18" t="n">
        <v>43.4</v>
      </c>
      <c r="L18" t="n">
        <v>17</v>
      </c>
      <c r="M18" t="n">
        <v>0</v>
      </c>
      <c r="N18" t="n">
        <v>21.75</v>
      </c>
      <c r="O18" t="n">
        <v>17149.71</v>
      </c>
      <c r="P18" t="n">
        <v>475.8</v>
      </c>
      <c r="Q18" t="n">
        <v>1213.94</v>
      </c>
      <c r="R18" t="n">
        <v>149.38</v>
      </c>
      <c r="S18" t="n">
        <v>90.51000000000001</v>
      </c>
      <c r="T18" t="n">
        <v>18276.74</v>
      </c>
      <c r="U18" t="n">
        <v>0.61</v>
      </c>
      <c r="V18" t="n">
        <v>0.77</v>
      </c>
      <c r="W18" t="n">
        <v>4.08</v>
      </c>
      <c r="X18" t="n">
        <v>1.09</v>
      </c>
      <c r="Y18" t="n">
        <v>0.5</v>
      </c>
      <c r="Z18" t="n">
        <v>10</v>
      </c>
      <c r="AA18" t="n">
        <v>447.4634603483732</v>
      </c>
      <c r="AB18" t="n">
        <v>612.2392471432873</v>
      </c>
      <c r="AC18" t="n">
        <v>553.8079926791114</v>
      </c>
      <c r="AD18" t="n">
        <v>447463.4603483732</v>
      </c>
      <c r="AE18" t="n">
        <v>612239.2471432873</v>
      </c>
      <c r="AF18" t="n">
        <v>7.867119946408879e-06</v>
      </c>
      <c r="AG18" t="n">
        <v>2.539166666666667</v>
      </c>
      <c r="AH18" t="n">
        <v>553807.9926791114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1.0901</v>
      </c>
      <c r="E2" t="n">
        <v>91.73</v>
      </c>
      <c r="F2" t="n">
        <v>80.54000000000001</v>
      </c>
      <c r="G2" t="n">
        <v>9.859999999999999</v>
      </c>
      <c r="H2" t="n">
        <v>0.2</v>
      </c>
      <c r="I2" t="n">
        <v>490</v>
      </c>
      <c r="J2" t="n">
        <v>89.87</v>
      </c>
      <c r="K2" t="n">
        <v>37.55</v>
      </c>
      <c r="L2" t="n">
        <v>1</v>
      </c>
      <c r="M2" t="n">
        <v>488</v>
      </c>
      <c r="N2" t="n">
        <v>11.32</v>
      </c>
      <c r="O2" t="n">
        <v>11317.98</v>
      </c>
      <c r="P2" t="n">
        <v>671.72</v>
      </c>
      <c r="Q2" t="n">
        <v>1214.17</v>
      </c>
      <c r="R2" t="n">
        <v>905.51</v>
      </c>
      <c r="S2" t="n">
        <v>90.51000000000001</v>
      </c>
      <c r="T2" t="n">
        <v>394013.68</v>
      </c>
      <c r="U2" t="n">
        <v>0.1</v>
      </c>
      <c r="V2" t="n">
        <v>0.5600000000000001</v>
      </c>
      <c r="W2" t="n">
        <v>4.8</v>
      </c>
      <c r="X2" t="n">
        <v>23.33</v>
      </c>
      <c r="Y2" t="n">
        <v>0.5</v>
      </c>
      <c r="Z2" t="n">
        <v>10</v>
      </c>
      <c r="AA2" t="n">
        <v>884.0738484869619</v>
      </c>
      <c r="AB2" t="n">
        <v>1209.628842085393</v>
      </c>
      <c r="AC2" t="n">
        <v>1094.183563121505</v>
      </c>
      <c r="AD2" t="n">
        <v>884073.8484869619</v>
      </c>
      <c r="AE2" t="n">
        <v>1209628.842085393</v>
      </c>
      <c r="AF2" t="n">
        <v>5.942379919685254e-06</v>
      </c>
      <c r="AG2" t="n">
        <v>3.822083333333333</v>
      </c>
      <c r="AH2" t="n">
        <v>1094183.563121505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1.3899</v>
      </c>
      <c r="E3" t="n">
        <v>71.95</v>
      </c>
      <c r="F3" t="n">
        <v>66.28</v>
      </c>
      <c r="G3" t="n">
        <v>20.19</v>
      </c>
      <c r="H3" t="n">
        <v>0.39</v>
      </c>
      <c r="I3" t="n">
        <v>197</v>
      </c>
      <c r="J3" t="n">
        <v>91.09999999999999</v>
      </c>
      <c r="K3" t="n">
        <v>37.55</v>
      </c>
      <c r="L3" t="n">
        <v>2</v>
      </c>
      <c r="M3" t="n">
        <v>195</v>
      </c>
      <c r="N3" t="n">
        <v>11.54</v>
      </c>
      <c r="O3" t="n">
        <v>11468.97</v>
      </c>
      <c r="P3" t="n">
        <v>542.08</v>
      </c>
      <c r="Q3" t="n">
        <v>1213.99</v>
      </c>
      <c r="R3" t="n">
        <v>420.79</v>
      </c>
      <c r="S3" t="n">
        <v>90.51000000000001</v>
      </c>
      <c r="T3" t="n">
        <v>153117.65</v>
      </c>
      <c r="U3" t="n">
        <v>0.22</v>
      </c>
      <c r="V3" t="n">
        <v>0.68</v>
      </c>
      <c r="W3" t="n">
        <v>4.34</v>
      </c>
      <c r="X3" t="n">
        <v>9.09</v>
      </c>
      <c r="Y3" t="n">
        <v>0.5</v>
      </c>
      <c r="Z3" t="n">
        <v>10</v>
      </c>
      <c r="AA3" t="n">
        <v>569.2359912162245</v>
      </c>
      <c r="AB3" t="n">
        <v>778.8537961015909</v>
      </c>
      <c r="AC3" t="n">
        <v>704.5210829298227</v>
      </c>
      <c r="AD3" t="n">
        <v>569235.9912162245</v>
      </c>
      <c r="AE3" t="n">
        <v>778853.7961015909</v>
      </c>
      <c r="AF3" t="n">
        <v>7.576657050151851e-06</v>
      </c>
      <c r="AG3" t="n">
        <v>2.997916666666667</v>
      </c>
      <c r="AH3" t="n">
        <v>704521.0829298227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1.4925</v>
      </c>
      <c r="E4" t="n">
        <v>67</v>
      </c>
      <c r="F4" t="n">
        <v>62.76</v>
      </c>
      <c r="G4" t="n">
        <v>30.86</v>
      </c>
      <c r="H4" t="n">
        <v>0.57</v>
      </c>
      <c r="I4" t="n">
        <v>122</v>
      </c>
      <c r="J4" t="n">
        <v>92.31999999999999</v>
      </c>
      <c r="K4" t="n">
        <v>37.55</v>
      </c>
      <c r="L4" t="n">
        <v>3</v>
      </c>
      <c r="M4" t="n">
        <v>120</v>
      </c>
      <c r="N4" t="n">
        <v>11.77</v>
      </c>
      <c r="O4" t="n">
        <v>11620.34</v>
      </c>
      <c r="P4" t="n">
        <v>502.9</v>
      </c>
      <c r="Q4" t="n">
        <v>1213.91</v>
      </c>
      <c r="R4" t="n">
        <v>301.33</v>
      </c>
      <c r="S4" t="n">
        <v>90.51000000000001</v>
      </c>
      <c r="T4" t="n">
        <v>93761.2</v>
      </c>
      <c r="U4" t="n">
        <v>0.3</v>
      </c>
      <c r="V4" t="n">
        <v>0.71</v>
      </c>
      <c r="W4" t="n">
        <v>4.22</v>
      </c>
      <c r="X4" t="n">
        <v>5.56</v>
      </c>
      <c r="Y4" t="n">
        <v>0.5</v>
      </c>
      <c r="Z4" t="n">
        <v>10</v>
      </c>
      <c r="AA4" t="n">
        <v>497.4415867299901</v>
      </c>
      <c r="AB4" t="n">
        <v>680.621524537939</v>
      </c>
      <c r="AC4" t="n">
        <v>615.6639614943466</v>
      </c>
      <c r="AD4" t="n">
        <v>497441.5867299901</v>
      </c>
      <c r="AE4" t="n">
        <v>680621.524537939</v>
      </c>
      <c r="AF4" t="n">
        <v>8.135952692533016e-06</v>
      </c>
      <c r="AG4" t="n">
        <v>2.791666666666667</v>
      </c>
      <c r="AH4" t="n">
        <v>615663.9614943466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1.5428</v>
      </c>
      <c r="E5" t="n">
        <v>64.81999999999999</v>
      </c>
      <c r="F5" t="n">
        <v>61.21</v>
      </c>
      <c r="G5" t="n">
        <v>41.74</v>
      </c>
      <c r="H5" t="n">
        <v>0.75</v>
      </c>
      <c r="I5" t="n">
        <v>88</v>
      </c>
      <c r="J5" t="n">
        <v>93.55</v>
      </c>
      <c r="K5" t="n">
        <v>37.55</v>
      </c>
      <c r="L5" t="n">
        <v>4</v>
      </c>
      <c r="M5" t="n">
        <v>86</v>
      </c>
      <c r="N5" t="n">
        <v>12</v>
      </c>
      <c r="O5" t="n">
        <v>11772.07</v>
      </c>
      <c r="P5" t="n">
        <v>480.3</v>
      </c>
      <c r="Q5" t="n">
        <v>1213.93</v>
      </c>
      <c r="R5" t="n">
        <v>249.56</v>
      </c>
      <c r="S5" t="n">
        <v>90.51000000000001</v>
      </c>
      <c r="T5" t="n">
        <v>68046.97</v>
      </c>
      <c r="U5" t="n">
        <v>0.36</v>
      </c>
      <c r="V5" t="n">
        <v>0.73</v>
      </c>
      <c r="W5" t="n">
        <v>4.15</v>
      </c>
      <c r="X5" t="n">
        <v>4.02</v>
      </c>
      <c r="Y5" t="n">
        <v>0.5</v>
      </c>
      <c r="Z5" t="n">
        <v>10</v>
      </c>
      <c r="AA5" t="n">
        <v>464.2988457148489</v>
      </c>
      <c r="AB5" t="n">
        <v>635.2741641264829</v>
      </c>
      <c r="AC5" t="n">
        <v>574.64448951514</v>
      </c>
      <c r="AD5" t="n">
        <v>464298.845714849</v>
      </c>
      <c r="AE5" t="n">
        <v>635274.1641264829</v>
      </c>
      <c r="AF5" t="n">
        <v>8.410149289138986e-06</v>
      </c>
      <c r="AG5" t="n">
        <v>2.700833333333333</v>
      </c>
      <c r="AH5" t="n">
        <v>574644.48951514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1.5746</v>
      </c>
      <c r="E6" t="n">
        <v>63.51</v>
      </c>
      <c r="F6" t="n">
        <v>60.28</v>
      </c>
      <c r="G6" t="n">
        <v>53.19</v>
      </c>
      <c r="H6" t="n">
        <v>0.93</v>
      </c>
      <c r="I6" t="n">
        <v>68</v>
      </c>
      <c r="J6" t="n">
        <v>94.79000000000001</v>
      </c>
      <c r="K6" t="n">
        <v>37.55</v>
      </c>
      <c r="L6" t="n">
        <v>5</v>
      </c>
      <c r="M6" t="n">
        <v>66</v>
      </c>
      <c r="N6" t="n">
        <v>12.23</v>
      </c>
      <c r="O6" t="n">
        <v>11924.18</v>
      </c>
      <c r="P6" t="n">
        <v>461.7</v>
      </c>
      <c r="Q6" t="n">
        <v>1213.92</v>
      </c>
      <c r="R6" t="n">
        <v>217.59</v>
      </c>
      <c r="S6" t="n">
        <v>90.51000000000001</v>
      </c>
      <c r="T6" t="n">
        <v>52163.07</v>
      </c>
      <c r="U6" t="n">
        <v>0.42</v>
      </c>
      <c r="V6" t="n">
        <v>0.74</v>
      </c>
      <c r="W6" t="n">
        <v>4.13</v>
      </c>
      <c r="X6" t="n">
        <v>3.09</v>
      </c>
      <c r="Y6" t="n">
        <v>0.5</v>
      </c>
      <c r="Z6" t="n">
        <v>10</v>
      </c>
      <c r="AA6" t="n">
        <v>442.1855280142948</v>
      </c>
      <c r="AB6" t="n">
        <v>605.0177472778602</v>
      </c>
      <c r="AC6" t="n">
        <v>547.2757026254018</v>
      </c>
      <c r="AD6" t="n">
        <v>442185.5280142948</v>
      </c>
      <c r="AE6" t="n">
        <v>605017.7472778602</v>
      </c>
      <c r="AF6" t="n">
        <v>8.58349823092964e-06</v>
      </c>
      <c r="AG6" t="n">
        <v>2.64625</v>
      </c>
      <c r="AH6" t="n">
        <v>547275.7026254018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1.5963</v>
      </c>
      <c r="E7" t="n">
        <v>62.65</v>
      </c>
      <c r="F7" t="n">
        <v>59.67</v>
      </c>
      <c r="G7" t="n">
        <v>65.09</v>
      </c>
      <c r="H7" t="n">
        <v>1.1</v>
      </c>
      <c r="I7" t="n">
        <v>55</v>
      </c>
      <c r="J7" t="n">
        <v>96.02</v>
      </c>
      <c r="K7" t="n">
        <v>37.55</v>
      </c>
      <c r="L7" t="n">
        <v>6</v>
      </c>
      <c r="M7" t="n">
        <v>53</v>
      </c>
      <c r="N7" t="n">
        <v>12.47</v>
      </c>
      <c r="O7" t="n">
        <v>12076.67</v>
      </c>
      <c r="P7" t="n">
        <v>445.61</v>
      </c>
      <c r="Q7" t="n">
        <v>1213.91</v>
      </c>
      <c r="R7" t="n">
        <v>197.18</v>
      </c>
      <c r="S7" t="n">
        <v>90.51000000000001</v>
      </c>
      <c r="T7" t="n">
        <v>42019.87</v>
      </c>
      <c r="U7" t="n">
        <v>0.46</v>
      </c>
      <c r="V7" t="n">
        <v>0.75</v>
      </c>
      <c r="W7" t="n">
        <v>4.1</v>
      </c>
      <c r="X7" t="n">
        <v>2.47</v>
      </c>
      <c r="Y7" t="n">
        <v>0.5</v>
      </c>
      <c r="Z7" t="n">
        <v>10</v>
      </c>
      <c r="AA7" t="n">
        <v>425.8144687787407</v>
      </c>
      <c r="AB7" t="n">
        <v>582.6181417916148</v>
      </c>
      <c r="AC7" t="n">
        <v>527.01388404872</v>
      </c>
      <c r="AD7" t="n">
        <v>425814.4687787407</v>
      </c>
      <c r="AE7" t="n">
        <v>582618.1417916148</v>
      </c>
      <c r="AF7" t="n">
        <v>8.701789804415715e-06</v>
      </c>
      <c r="AG7" t="n">
        <v>2.610416666666667</v>
      </c>
      <c r="AH7" t="n">
        <v>527013.88404872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1.6131</v>
      </c>
      <c r="E8" t="n">
        <v>61.99</v>
      </c>
      <c r="F8" t="n">
        <v>59.2</v>
      </c>
      <c r="G8" t="n">
        <v>78.94</v>
      </c>
      <c r="H8" t="n">
        <v>1.27</v>
      </c>
      <c r="I8" t="n">
        <v>45</v>
      </c>
      <c r="J8" t="n">
        <v>97.26000000000001</v>
      </c>
      <c r="K8" t="n">
        <v>37.55</v>
      </c>
      <c r="L8" t="n">
        <v>7</v>
      </c>
      <c r="M8" t="n">
        <v>43</v>
      </c>
      <c r="N8" t="n">
        <v>12.71</v>
      </c>
      <c r="O8" t="n">
        <v>12229.54</v>
      </c>
      <c r="P8" t="n">
        <v>429.8</v>
      </c>
      <c r="Q8" t="n">
        <v>1213.91</v>
      </c>
      <c r="R8" t="n">
        <v>181.71</v>
      </c>
      <c r="S8" t="n">
        <v>90.51000000000001</v>
      </c>
      <c r="T8" t="n">
        <v>34336.94</v>
      </c>
      <c r="U8" t="n">
        <v>0.5</v>
      </c>
      <c r="V8" t="n">
        <v>0.76</v>
      </c>
      <c r="W8" t="n">
        <v>4.08</v>
      </c>
      <c r="X8" t="n">
        <v>2.01</v>
      </c>
      <c r="Y8" t="n">
        <v>0.5</v>
      </c>
      <c r="Z8" t="n">
        <v>10</v>
      </c>
      <c r="AA8" t="n">
        <v>411.6345807430505</v>
      </c>
      <c r="AB8" t="n">
        <v>563.216593408674</v>
      </c>
      <c r="AC8" t="n">
        <v>509.463992213203</v>
      </c>
      <c r="AD8" t="n">
        <v>411634.5807430506</v>
      </c>
      <c r="AE8" t="n">
        <v>563216.593408674</v>
      </c>
      <c r="AF8" t="n">
        <v>8.793370377437191e-06</v>
      </c>
      <c r="AG8" t="n">
        <v>2.582916666666667</v>
      </c>
      <c r="AH8" t="n">
        <v>509463.992213203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1.6229</v>
      </c>
      <c r="E9" t="n">
        <v>61.62</v>
      </c>
      <c r="F9" t="n">
        <v>58.94</v>
      </c>
      <c r="G9" t="n">
        <v>90.68000000000001</v>
      </c>
      <c r="H9" t="n">
        <v>1.43</v>
      </c>
      <c r="I9" t="n">
        <v>39</v>
      </c>
      <c r="J9" t="n">
        <v>98.5</v>
      </c>
      <c r="K9" t="n">
        <v>37.55</v>
      </c>
      <c r="L9" t="n">
        <v>8</v>
      </c>
      <c r="M9" t="n">
        <v>37</v>
      </c>
      <c r="N9" t="n">
        <v>12.95</v>
      </c>
      <c r="O9" t="n">
        <v>12382.79</v>
      </c>
      <c r="P9" t="n">
        <v>417.47</v>
      </c>
      <c r="Q9" t="n">
        <v>1213.91</v>
      </c>
      <c r="R9" t="n">
        <v>172.65</v>
      </c>
      <c r="S9" t="n">
        <v>90.51000000000001</v>
      </c>
      <c r="T9" t="n">
        <v>29834.85</v>
      </c>
      <c r="U9" t="n">
        <v>0.52</v>
      </c>
      <c r="V9" t="n">
        <v>0.76</v>
      </c>
      <c r="W9" t="n">
        <v>4.08</v>
      </c>
      <c r="X9" t="n">
        <v>1.75</v>
      </c>
      <c r="Y9" t="n">
        <v>0.5</v>
      </c>
      <c r="Z9" t="n">
        <v>10</v>
      </c>
      <c r="AA9" t="n">
        <v>401.8713584940791</v>
      </c>
      <c r="AB9" t="n">
        <v>549.8581220046647</v>
      </c>
      <c r="AC9" t="n">
        <v>497.3804345712599</v>
      </c>
      <c r="AD9" t="n">
        <v>401871.3584940791</v>
      </c>
      <c r="AE9" t="n">
        <v>549858.1220046646</v>
      </c>
      <c r="AF9" t="n">
        <v>8.846792378366386e-06</v>
      </c>
      <c r="AG9" t="n">
        <v>2.5675</v>
      </c>
      <c r="AH9" t="n">
        <v>497380.4345712599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1.631</v>
      </c>
      <c r="E10" t="n">
        <v>61.31</v>
      </c>
      <c r="F10" t="n">
        <v>58.73</v>
      </c>
      <c r="G10" t="n">
        <v>103.64</v>
      </c>
      <c r="H10" t="n">
        <v>1.59</v>
      </c>
      <c r="I10" t="n">
        <v>34</v>
      </c>
      <c r="J10" t="n">
        <v>99.75</v>
      </c>
      <c r="K10" t="n">
        <v>37.55</v>
      </c>
      <c r="L10" t="n">
        <v>9</v>
      </c>
      <c r="M10" t="n">
        <v>22</v>
      </c>
      <c r="N10" t="n">
        <v>13.2</v>
      </c>
      <c r="O10" t="n">
        <v>12536.43</v>
      </c>
      <c r="P10" t="n">
        <v>403.3</v>
      </c>
      <c r="Q10" t="n">
        <v>1213.92</v>
      </c>
      <c r="R10" t="n">
        <v>164.97</v>
      </c>
      <c r="S10" t="n">
        <v>90.51000000000001</v>
      </c>
      <c r="T10" t="n">
        <v>26021.63</v>
      </c>
      <c r="U10" t="n">
        <v>0.55</v>
      </c>
      <c r="V10" t="n">
        <v>0.76</v>
      </c>
      <c r="W10" t="n">
        <v>4.08</v>
      </c>
      <c r="X10" t="n">
        <v>1.54</v>
      </c>
      <c r="Y10" t="n">
        <v>0.5</v>
      </c>
      <c r="Z10" t="n">
        <v>10</v>
      </c>
      <c r="AA10" t="n">
        <v>391.7758775288917</v>
      </c>
      <c r="AB10" t="n">
        <v>536.0450395669084</v>
      </c>
      <c r="AC10" t="n">
        <v>484.8856533345801</v>
      </c>
      <c r="AD10" t="n">
        <v>391775.8775288917</v>
      </c>
      <c r="AE10" t="n">
        <v>536045.0395669084</v>
      </c>
      <c r="AF10" t="n">
        <v>8.890947297501742e-06</v>
      </c>
      <c r="AG10" t="n">
        <v>2.554583333333333</v>
      </c>
      <c r="AH10" t="n">
        <v>484885.6533345801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1.6348</v>
      </c>
      <c r="E11" t="n">
        <v>61.17</v>
      </c>
      <c r="F11" t="n">
        <v>58.63</v>
      </c>
      <c r="G11" t="n">
        <v>109.92</v>
      </c>
      <c r="H11" t="n">
        <v>1.74</v>
      </c>
      <c r="I11" t="n">
        <v>32</v>
      </c>
      <c r="J11" t="n">
        <v>101</v>
      </c>
      <c r="K11" t="n">
        <v>37.55</v>
      </c>
      <c r="L11" t="n">
        <v>10</v>
      </c>
      <c r="M11" t="n">
        <v>7</v>
      </c>
      <c r="N11" t="n">
        <v>13.45</v>
      </c>
      <c r="O11" t="n">
        <v>12690.46</v>
      </c>
      <c r="P11" t="n">
        <v>402.85</v>
      </c>
      <c r="Q11" t="n">
        <v>1213.92</v>
      </c>
      <c r="R11" t="n">
        <v>161</v>
      </c>
      <c r="S11" t="n">
        <v>90.51000000000001</v>
      </c>
      <c r="T11" t="n">
        <v>24047.22</v>
      </c>
      <c r="U11" t="n">
        <v>0.5600000000000001</v>
      </c>
      <c r="V11" t="n">
        <v>0.77</v>
      </c>
      <c r="W11" t="n">
        <v>4.09</v>
      </c>
      <c r="X11" t="n">
        <v>1.43</v>
      </c>
      <c r="Y11" t="n">
        <v>0.5</v>
      </c>
      <c r="Z11" t="n">
        <v>10</v>
      </c>
      <c r="AA11" t="n">
        <v>390.3730317734506</v>
      </c>
      <c r="AB11" t="n">
        <v>534.1256041151271</v>
      </c>
      <c r="AC11" t="n">
        <v>483.1494061083723</v>
      </c>
      <c r="AD11" t="n">
        <v>390373.0317734506</v>
      </c>
      <c r="AE11" t="n">
        <v>534125.6041151271</v>
      </c>
      <c r="AF11" t="n">
        <v>8.911661950923266e-06</v>
      </c>
      <c r="AG11" t="n">
        <v>2.54875</v>
      </c>
      <c r="AH11" t="n">
        <v>483149.4061083723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1.6342</v>
      </c>
      <c r="E12" t="n">
        <v>61.19</v>
      </c>
      <c r="F12" t="n">
        <v>58.65</v>
      </c>
      <c r="G12" t="n">
        <v>109.97</v>
      </c>
      <c r="H12" t="n">
        <v>1.89</v>
      </c>
      <c r="I12" t="n">
        <v>32</v>
      </c>
      <c r="J12" t="n">
        <v>102.25</v>
      </c>
      <c r="K12" t="n">
        <v>37.55</v>
      </c>
      <c r="L12" t="n">
        <v>11</v>
      </c>
      <c r="M12" t="n">
        <v>1</v>
      </c>
      <c r="N12" t="n">
        <v>13.7</v>
      </c>
      <c r="O12" t="n">
        <v>12844.88</v>
      </c>
      <c r="P12" t="n">
        <v>405.48</v>
      </c>
      <c r="Q12" t="n">
        <v>1213.95</v>
      </c>
      <c r="R12" t="n">
        <v>161.45</v>
      </c>
      <c r="S12" t="n">
        <v>90.51000000000001</v>
      </c>
      <c r="T12" t="n">
        <v>24269.63</v>
      </c>
      <c r="U12" t="n">
        <v>0.5600000000000001</v>
      </c>
      <c r="V12" t="n">
        <v>0.77</v>
      </c>
      <c r="W12" t="n">
        <v>4.1</v>
      </c>
      <c r="X12" t="n">
        <v>1.45</v>
      </c>
      <c r="Y12" t="n">
        <v>0.5</v>
      </c>
      <c r="Z12" t="n">
        <v>10</v>
      </c>
      <c r="AA12" t="n">
        <v>391.9675481213188</v>
      </c>
      <c r="AB12" t="n">
        <v>536.3072917273769</v>
      </c>
      <c r="AC12" t="n">
        <v>485.1228765169267</v>
      </c>
      <c r="AD12" t="n">
        <v>391967.5481213187</v>
      </c>
      <c r="AE12" t="n">
        <v>536307.2917273769</v>
      </c>
      <c r="AF12" t="n">
        <v>8.9083912161725e-06</v>
      </c>
      <c r="AG12" t="n">
        <v>2.549583333333333</v>
      </c>
      <c r="AH12" t="n">
        <v>485122.8765169267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1.6342</v>
      </c>
      <c r="E13" t="n">
        <v>61.19</v>
      </c>
      <c r="F13" t="n">
        <v>58.65</v>
      </c>
      <c r="G13" t="n">
        <v>109.97</v>
      </c>
      <c r="H13" t="n">
        <v>2.04</v>
      </c>
      <c r="I13" t="n">
        <v>32</v>
      </c>
      <c r="J13" t="n">
        <v>103.51</v>
      </c>
      <c r="K13" t="n">
        <v>37.55</v>
      </c>
      <c r="L13" t="n">
        <v>12</v>
      </c>
      <c r="M13" t="n">
        <v>0</v>
      </c>
      <c r="N13" t="n">
        <v>13.95</v>
      </c>
      <c r="O13" t="n">
        <v>12999.7</v>
      </c>
      <c r="P13" t="n">
        <v>409.95</v>
      </c>
      <c r="Q13" t="n">
        <v>1213.93</v>
      </c>
      <c r="R13" t="n">
        <v>161.4</v>
      </c>
      <c r="S13" t="n">
        <v>90.51000000000001</v>
      </c>
      <c r="T13" t="n">
        <v>24247.76</v>
      </c>
      <c r="U13" t="n">
        <v>0.5600000000000001</v>
      </c>
      <c r="V13" t="n">
        <v>0.76</v>
      </c>
      <c r="W13" t="n">
        <v>4.1</v>
      </c>
      <c r="X13" t="n">
        <v>1.46</v>
      </c>
      <c r="Y13" t="n">
        <v>0.5</v>
      </c>
      <c r="Z13" t="n">
        <v>10</v>
      </c>
      <c r="AA13" t="n">
        <v>394.3491958799094</v>
      </c>
      <c r="AB13" t="n">
        <v>539.5659672615642</v>
      </c>
      <c r="AC13" t="n">
        <v>488.0705486317111</v>
      </c>
      <c r="AD13" t="n">
        <v>394349.1958799094</v>
      </c>
      <c r="AE13" t="n">
        <v>539565.9672615642</v>
      </c>
      <c r="AF13" t="n">
        <v>8.9083912161725e-06</v>
      </c>
      <c r="AG13" t="n">
        <v>2.549583333333333</v>
      </c>
      <c r="AH13" t="n">
        <v>488070.548631711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7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0.5809</v>
      </c>
      <c r="E2" t="n">
        <v>172.15</v>
      </c>
      <c r="F2" t="n">
        <v>121.06</v>
      </c>
      <c r="G2" t="n">
        <v>5.82</v>
      </c>
      <c r="H2" t="n">
        <v>0.09</v>
      </c>
      <c r="I2" t="n">
        <v>1249</v>
      </c>
      <c r="J2" t="n">
        <v>194.77</v>
      </c>
      <c r="K2" t="n">
        <v>54.38</v>
      </c>
      <c r="L2" t="n">
        <v>1</v>
      </c>
      <c r="M2" t="n">
        <v>1247</v>
      </c>
      <c r="N2" t="n">
        <v>39.4</v>
      </c>
      <c r="O2" t="n">
        <v>24256.19</v>
      </c>
      <c r="P2" t="n">
        <v>1690.9</v>
      </c>
      <c r="Q2" t="n">
        <v>1214.46</v>
      </c>
      <c r="R2" t="n">
        <v>2286.53</v>
      </c>
      <c r="S2" t="n">
        <v>90.51000000000001</v>
      </c>
      <c r="T2" t="n">
        <v>1080728.42</v>
      </c>
      <c r="U2" t="n">
        <v>0.04</v>
      </c>
      <c r="V2" t="n">
        <v>0.37</v>
      </c>
      <c r="W2" t="n">
        <v>6.1</v>
      </c>
      <c r="X2" t="n">
        <v>63.84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1.0822</v>
      </c>
      <c r="E3" t="n">
        <v>92.41</v>
      </c>
      <c r="F3" t="n">
        <v>75.11</v>
      </c>
      <c r="G3" t="n">
        <v>11.86</v>
      </c>
      <c r="H3" t="n">
        <v>0.18</v>
      </c>
      <c r="I3" t="n">
        <v>380</v>
      </c>
      <c r="J3" t="n">
        <v>196.32</v>
      </c>
      <c r="K3" t="n">
        <v>54.38</v>
      </c>
      <c r="L3" t="n">
        <v>2</v>
      </c>
      <c r="M3" t="n">
        <v>378</v>
      </c>
      <c r="N3" t="n">
        <v>39.95</v>
      </c>
      <c r="O3" t="n">
        <v>24447.22</v>
      </c>
      <c r="P3" t="n">
        <v>1044.19</v>
      </c>
      <c r="Q3" t="n">
        <v>1214.12</v>
      </c>
      <c r="R3" t="n">
        <v>720.21</v>
      </c>
      <c r="S3" t="n">
        <v>90.51000000000001</v>
      </c>
      <c r="T3" t="n">
        <v>301910.79</v>
      </c>
      <c r="U3" t="n">
        <v>0.13</v>
      </c>
      <c r="V3" t="n">
        <v>0.6</v>
      </c>
      <c r="W3" t="n">
        <v>4.65</v>
      </c>
      <c r="X3" t="n">
        <v>17.91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1.2651</v>
      </c>
      <c r="E4" t="n">
        <v>79.05</v>
      </c>
      <c r="F4" t="n">
        <v>67.7</v>
      </c>
      <c r="G4" t="n">
        <v>17.89</v>
      </c>
      <c r="H4" t="n">
        <v>0.27</v>
      </c>
      <c r="I4" t="n">
        <v>227</v>
      </c>
      <c r="J4" t="n">
        <v>197.88</v>
      </c>
      <c r="K4" t="n">
        <v>54.38</v>
      </c>
      <c r="L4" t="n">
        <v>3</v>
      </c>
      <c r="M4" t="n">
        <v>225</v>
      </c>
      <c r="N4" t="n">
        <v>40.5</v>
      </c>
      <c r="O4" t="n">
        <v>24639</v>
      </c>
      <c r="P4" t="n">
        <v>937.13</v>
      </c>
      <c r="Q4" t="n">
        <v>1214.05</v>
      </c>
      <c r="R4" t="n">
        <v>469.92</v>
      </c>
      <c r="S4" t="n">
        <v>90.51000000000001</v>
      </c>
      <c r="T4" t="n">
        <v>177532.04</v>
      </c>
      <c r="U4" t="n">
        <v>0.19</v>
      </c>
      <c r="V4" t="n">
        <v>0.66</v>
      </c>
      <c r="W4" t="n">
        <v>4.37</v>
      </c>
      <c r="X4" t="n">
        <v>10.5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1.3614</v>
      </c>
      <c r="E5" t="n">
        <v>73.45999999999999</v>
      </c>
      <c r="F5" t="n">
        <v>64.64</v>
      </c>
      <c r="G5" t="n">
        <v>23.94</v>
      </c>
      <c r="H5" t="n">
        <v>0.36</v>
      </c>
      <c r="I5" t="n">
        <v>162</v>
      </c>
      <c r="J5" t="n">
        <v>199.44</v>
      </c>
      <c r="K5" t="n">
        <v>54.38</v>
      </c>
      <c r="L5" t="n">
        <v>4</v>
      </c>
      <c r="M5" t="n">
        <v>160</v>
      </c>
      <c r="N5" t="n">
        <v>41.06</v>
      </c>
      <c r="O5" t="n">
        <v>24831.54</v>
      </c>
      <c r="P5" t="n">
        <v>891.37</v>
      </c>
      <c r="Q5" t="n">
        <v>1213.94</v>
      </c>
      <c r="R5" t="n">
        <v>365.81</v>
      </c>
      <c r="S5" t="n">
        <v>90.51000000000001</v>
      </c>
      <c r="T5" t="n">
        <v>125799.14</v>
      </c>
      <c r="U5" t="n">
        <v>0.25</v>
      </c>
      <c r="V5" t="n">
        <v>0.6899999999999999</v>
      </c>
      <c r="W5" t="n">
        <v>4.27</v>
      </c>
      <c r="X5" t="n">
        <v>7.44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1.4204</v>
      </c>
      <c r="E6" t="n">
        <v>70.40000000000001</v>
      </c>
      <c r="F6" t="n">
        <v>62.98</v>
      </c>
      <c r="G6" t="n">
        <v>29.99</v>
      </c>
      <c r="H6" t="n">
        <v>0.44</v>
      </c>
      <c r="I6" t="n">
        <v>126</v>
      </c>
      <c r="J6" t="n">
        <v>201.01</v>
      </c>
      <c r="K6" t="n">
        <v>54.38</v>
      </c>
      <c r="L6" t="n">
        <v>5</v>
      </c>
      <c r="M6" t="n">
        <v>124</v>
      </c>
      <c r="N6" t="n">
        <v>41.63</v>
      </c>
      <c r="O6" t="n">
        <v>25024.84</v>
      </c>
      <c r="P6" t="n">
        <v>865.14</v>
      </c>
      <c r="Q6" t="n">
        <v>1213.93</v>
      </c>
      <c r="R6" t="n">
        <v>309.22</v>
      </c>
      <c r="S6" t="n">
        <v>90.51000000000001</v>
      </c>
      <c r="T6" t="n">
        <v>97688.13</v>
      </c>
      <c r="U6" t="n">
        <v>0.29</v>
      </c>
      <c r="V6" t="n">
        <v>0.71</v>
      </c>
      <c r="W6" t="n">
        <v>4.23</v>
      </c>
      <c r="X6" t="n">
        <v>5.79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1.462</v>
      </c>
      <c r="E7" t="n">
        <v>68.40000000000001</v>
      </c>
      <c r="F7" t="n">
        <v>61.88</v>
      </c>
      <c r="G7" t="n">
        <v>36.05</v>
      </c>
      <c r="H7" t="n">
        <v>0.53</v>
      </c>
      <c r="I7" t="n">
        <v>103</v>
      </c>
      <c r="J7" t="n">
        <v>202.58</v>
      </c>
      <c r="K7" t="n">
        <v>54.38</v>
      </c>
      <c r="L7" t="n">
        <v>6</v>
      </c>
      <c r="M7" t="n">
        <v>101</v>
      </c>
      <c r="N7" t="n">
        <v>42.2</v>
      </c>
      <c r="O7" t="n">
        <v>25218.93</v>
      </c>
      <c r="P7" t="n">
        <v>847.03</v>
      </c>
      <c r="Q7" t="n">
        <v>1213.93</v>
      </c>
      <c r="R7" t="n">
        <v>272.18</v>
      </c>
      <c r="S7" t="n">
        <v>90.51000000000001</v>
      </c>
      <c r="T7" t="n">
        <v>79281.69</v>
      </c>
      <c r="U7" t="n">
        <v>0.33</v>
      </c>
      <c r="V7" t="n">
        <v>0.73</v>
      </c>
      <c r="W7" t="n">
        <v>4.18</v>
      </c>
      <c r="X7" t="n">
        <v>4.68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1.4905</v>
      </c>
      <c r="E8" t="n">
        <v>67.09</v>
      </c>
      <c r="F8" t="n">
        <v>61.19</v>
      </c>
      <c r="G8" t="n">
        <v>42.2</v>
      </c>
      <c r="H8" t="n">
        <v>0.61</v>
      </c>
      <c r="I8" t="n">
        <v>87</v>
      </c>
      <c r="J8" t="n">
        <v>204.16</v>
      </c>
      <c r="K8" t="n">
        <v>54.38</v>
      </c>
      <c r="L8" t="n">
        <v>7</v>
      </c>
      <c r="M8" t="n">
        <v>85</v>
      </c>
      <c r="N8" t="n">
        <v>42.78</v>
      </c>
      <c r="O8" t="n">
        <v>25413.94</v>
      </c>
      <c r="P8" t="n">
        <v>834.86</v>
      </c>
      <c r="Q8" t="n">
        <v>1213.92</v>
      </c>
      <c r="R8" t="n">
        <v>248.4</v>
      </c>
      <c r="S8" t="n">
        <v>90.51000000000001</v>
      </c>
      <c r="T8" t="n">
        <v>67469.39999999999</v>
      </c>
      <c r="U8" t="n">
        <v>0.36</v>
      </c>
      <c r="V8" t="n">
        <v>0.73</v>
      </c>
      <c r="W8" t="n">
        <v>4.17</v>
      </c>
      <c r="X8" t="n">
        <v>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1.5152</v>
      </c>
      <c r="E9" t="n">
        <v>66</v>
      </c>
      <c r="F9" t="n">
        <v>60.57</v>
      </c>
      <c r="G9" t="n">
        <v>48.45</v>
      </c>
      <c r="H9" t="n">
        <v>0.6899999999999999</v>
      </c>
      <c r="I9" t="n">
        <v>75</v>
      </c>
      <c r="J9" t="n">
        <v>205.75</v>
      </c>
      <c r="K9" t="n">
        <v>54.38</v>
      </c>
      <c r="L9" t="n">
        <v>8</v>
      </c>
      <c r="M9" t="n">
        <v>73</v>
      </c>
      <c r="N9" t="n">
        <v>43.37</v>
      </c>
      <c r="O9" t="n">
        <v>25609.61</v>
      </c>
      <c r="P9" t="n">
        <v>822.7</v>
      </c>
      <c r="Q9" t="n">
        <v>1213.91</v>
      </c>
      <c r="R9" t="n">
        <v>227.44</v>
      </c>
      <c r="S9" t="n">
        <v>90.51000000000001</v>
      </c>
      <c r="T9" t="n">
        <v>57053.39</v>
      </c>
      <c r="U9" t="n">
        <v>0.4</v>
      </c>
      <c r="V9" t="n">
        <v>0.74</v>
      </c>
      <c r="W9" t="n">
        <v>4.14</v>
      </c>
      <c r="X9" t="n">
        <v>3.37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1.5332</v>
      </c>
      <c r="E10" t="n">
        <v>65.22</v>
      </c>
      <c r="F10" t="n">
        <v>60.14</v>
      </c>
      <c r="G10" t="n">
        <v>54.67</v>
      </c>
      <c r="H10" t="n">
        <v>0.77</v>
      </c>
      <c r="I10" t="n">
        <v>66</v>
      </c>
      <c r="J10" t="n">
        <v>207.34</v>
      </c>
      <c r="K10" t="n">
        <v>54.38</v>
      </c>
      <c r="L10" t="n">
        <v>9</v>
      </c>
      <c r="M10" t="n">
        <v>64</v>
      </c>
      <c r="N10" t="n">
        <v>43.96</v>
      </c>
      <c r="O10" t="n">
        <v>25806.1</v>
      </c>
      <c r="P10" t="n">
        <v>813.8200000000001</v>
      </c>
      <c r="Q10" t="n">
        <v>1213.95</v>
      </c>
      <c r="R10" t="n">
        <v>213.35</v>
      </c>
      <c r="S10" t="n">
        <v>90.51000000000001</v>
      </c>
      <c r="T10" t="n">
        <v>50050.9</v>
      </c>
      <c r="U10" t="n">
        <v>0.42</v>
      </c>
      <c r="V10" t="n">
        <v>0.75</v>
      </c>
      <c r="W10" t="n">
        <v>4.11</v>
      </c>
      <c r="X10" t="n">
        <v>2.94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1.5463</v>
      </c>
      <c r="E11" t="n">
        <v>64.67</v>
      </c>
      <c r="F11" t="n">
        <v>59.86</v>
      </c>
      <c r="G11" t="n">
        <v>60.87</v>
      </c>
      <c r="H11" t="n">
        <v>0.85</v>
      </c>
      <c r="I11" t="n">
        <v>59</v>
      </c>
      <c r="J11" t="n">
        <v>208.94</v>
      </c>
      <c r="K11" t="n">
        <v>54.38</v>
      </c>
      <c r="L11" t="n">
        <v>10</v>
      </c>
      <c r="M11" t="n">
        <v>57</v>
      </c>
      <c r="N11" t="n">
        <v>44.56</v>
      </c>
      <c r="O11" t="n">
        <v>26003.41</v>
      </c>
      <c r="P11" t="n">
        <v>806.73</v>
      </c>
      <c r="Q11" t="n">
        <v>1213.93</v>
      </c>
      <c r="R11" t="n">
        <v>203.41</v>
      </c>
      <c r="S11" t="n">
        <v>90.51000000000001</v>
      </c>
      <c r="T11" t="n">
        <v>45117.93</v>
      </c>
      <c r="U11" t="n">
        <v>0.44</v>
      </c>
      <c r="V11" t="n">
        <v>0.75</v>
      </c>
      <c r="W11" t="n">
        <v>4.11</v>
      </c>
      <c r="X11" t="n">
        <v>2.67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1.5567</v>
      </c>
      <c r="E12" t="n">
        <v>64.23999999999999</v>
      </c>
      <c r="F12" t="n">
        <v>59.62</v>
      </c>
      <c r="G12" t="n">
        <v>66.25</v>
      </c>
      <c r="H12" t="n">
        <v>0.93</v>
      </c>
      <c r="I12" t="n">
        <v>54</v>
      </c>
      <c r="J12" t="n">
        <v>210.55</v>
      </c>
      <c r="K12" t="n">
        <v>54.38</v>
      </c>
      <c r="L12" t="n">
        <v>11</v>
      </c>
      <c r="M12" t="n">
        <v>52</v>
      </c>
      <c r="N12" t="n">
        <v>45.17</v>
      </c>
      <c r="O12" t="n">
        <v>26201.54</v>
      </c>
      <c r="P12" t="n">
        <v>800.72</v>
      </c>
      <c r="Q12" t="n">
        <v>1213.91</v>
      </c>
      <c r="R12" t="n">
        <v>195.58</v>
      </c>
      <c r="S12" t="n">
        <v>90.51000000000001</v>
      </c>
      <c r="T12" t="n">
        <v>41225.72</v>
      </c>
      <c r="U12" t="n">
        <v>0.46</v>
      </c>
      <c r="V12" t="n">
        <v>0.75</v>
      </c>
      <c r="W12" t="n">
        <v>4.1</v>
      </c>
      <c r="X12" t="n">
        <v>2.43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1.5674</v>
      </c>
      <c r="E13" t="n">
        <v>63.8</v>
      </c>
      <c r="F13" t="n">
        <v>59.38</v>
      </c>
      <c r="G13" t="n">
        <v>72.70999999999999</v>
      </c>
      <c r="H13" t="n">
        <v>1</v>
      </c>
      <c r="I13" t="n">
        <v>49</v>
      </c>
      <c r="J13" t="n">
        <v>212.16</v>
      </c>
      <c r="K13" t="n">
        <v>54.38</v>
      </c>
      <c r="L13" t="n">
        <v>12</v>
      </c>
      <c r="M13" t="n">
        <v>47</v>
      </c>
      <c r="N13" t="n">
        <v>45.78</v>
      </c>
      <c r="O13" t="n">
        <v>26400.51</v>
      </c>
      <c r="P13" t="n">
        <v>793.75</v>
      </c>
      <c r="Q13" t="n">
        <v>1213.92</v>
      </c>
      <c r="R13" t="n">
        <v>187.03</v>
      </c>
      <c r="S13" t="n">
        <v>90.51000000000001</v>
      </c>
      <c r="T13" t="n">
        <v>36975.88</v>
      </c>
      <c r="U13" t="n">
        <v>0.48</v>
      </c>
      <c r="V13" t="n">
        <v>0.76</v>
      </c>
      <c r="W13" t="n">
        <v>4.1</v>
      </c>
      <c r="X13" t="n">
        <v>2.18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1.5754</v>
      </c>
      <c r="E14" t="n">
        <v>63.48</v>
      </c>
      <c r="F14" t="n">
        <v>59.21</v>
      </c>
      <c r="G14" t="n">
        <v>78.95</v>
      </c>
      <c r="H14" t="n">
        <v>1.08</v>
      </c>
      <c r="I14" t="n">
        <v>45</v>
      </c>
      <c r="J14" t="n">
        <v>213.78</v>
      </c>
      <c r="K14" t="n">
        <v>54.38</v>
      </c>
      <c r="L14" t="n">
        <v>13</v>
      </c>
      <c r="M14" t="n">
        <v>43</v>
      </c>
      <c r="N14" t="n">
        <v>46.4</v>
      </c>
      <c r="O14" t="n">
        <v>26600.32</v>
      </c>
      <c r="P14" t="n">
        <v>789.72</v>
      </c>
      <c r="Q14" t="n">
        <v>1213.92</v>
      </c>
      <c r="R14" t="n">
        <v>181.56</v>
      </c>
      <c r="S14" t="n">
        <v>90.51000000000001</v>
      </c>
      <c r="T14" t="n">
        <v>34263.14</v>
      </c>
      <c r="U14" t="n">
        <v>0.5</v>
      </c>
      <c r="V14" t="n">
        <v>0.76</v>
      </c>
      <c r="W14" t="n">
        <v>4.09</v>
      </c>
      <c r="X14" t="n">
        <v>2.02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1.5815</v>
      </c>
      <c r="E15" t="n">
        <v>63.23</v>
      </c>
      <c r="F15" t="n">
        <v>59.08</v>
      </c>
      <c r="G15" t="n">
        <v>84.40000000000001</v>
      </c>
      <c r="H15" t="n">
        <v>1.15</v>
      </c>
      <c r="I15" t="n">
        <v>42</v>
      </c>
      <c r="J15" t="n">
        <v>215.41</v>
      </c>
      <c r="K15" t="n">
        <v>54.38</v>
      </c>
      <c r="L15" t="n">
        <v>14</v>
      </c>
      <c r="M15" t="n">
        <v>40</v>
      </c>
      <c r="N15" t="n">
        <v>47.03</v>
      </c>
      <c r="O15" t="n">
        <v>26801</v>
      </c>
      <c r="P15" t="n">
        <v>784.28</v>
      </c>
      <c r="Q15" t="n">
        <v>1213.93</v>
      </c>
      <c r="R15" t="n">
        <v>177.42</v>
      </c>
      <c r="S15" t="n">
        <v>90.51000000000001</v>
      </c>
      <c r="T15" t="n">
        <v>32206.85</v>
      </c>
      <c r="U15" t="n">
        <v>0.51</v>
      </c>
      <c r="V15" t="n">
        <v>0.76</v>
      </c>
      <c r="W15" t="n">
        <v>4.08</v>
      </c>
      <c r="X15" t="n">
        <v>1.89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1.5878</v>
      </c>
      <c r="E16" t="n">
        <v>62.98</v>
      </c>
      <c r="F16" t="n">
        <v>58.95</v>
      </c>
      <c r="G16" t="n">
        <v>90.69</v>
      </c>
      <c r="H16" t="n">
        <v>1.23</v>
      </c>
      <c r="I16" t="n">
        <v>39</v>
      </c>
      <c r="J16" t="n">
        <v>217.04</v>
      </c>
      <c r="K16" t="n">
        <v>54.38</v>
      </c>
      <c r="L16" t="n">
        <v>15</v>
      </c>
      <c r="M16" t="n">
        <v>37</v>
      </c>
      <c r="N16" t="n">
        <v>47.66</v>
      </c>
      <c r="O16" t="n">
        <v>27002.55</v>
      </c>
      <c r="P16" t="n">
        <v>780.79</v>
      </c>
      <c r="Q16" t="n">
        <v>1213.91</v>
      </c>
      <c r="R16" t="n">
        <v>172.66</v>
      </c>
      <c r="S16" t="n">
        <v>90.51000000000001</v>
      </c>
      <c r="T16" t="n">
        <v>29842.22</v>
      </c>
      <c r="U16" t="n">
        <v>0.52</v>
      </c>
      <c r="V16" t="n">
        <v>0.76</v>
      </c>
      <c r="W16" t="n">
        <v>4.08</v>
      </c>
      <c r="X16" t="n">
        <v>1.75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1.5948</v>
      </c>
      <c r="E17" t="n">
        <v>62.7</v>
      </c>
      <c r="F17" t="n">
        <v>58.79</v>
      </c>
      <c r="G17" t="n">
        <v>97.98</v>
      </c>
      <c r="H17" t="n">
        <v>1.3</v>
      </c>
      <c r="I17" t="n">
        <v>36</v>
      </c>
      <c r="J17" t="n">
        <v>218.68</v>
      </c>
      <c r="K17" t="n">
        <v>54.38</v>
      </c>
      <c r="L17" t="n">
        <v>16</v>
      </c>
      <c r="M17" t="n">
        <v>34</v>
      </c>
      <c r="N17" t="n">
        <v>48.31</v>
      </c>
      <c r="O17" t="n">
        <v>27204.98</v>
      </c>
      <c r="P17" t="n">
        <v>774.3200000000001</v>
      </c>
      <c r="Q17" t="n">
        <v>1213.92</v>
      </c>
      <c r="R17" t="n">
        <v>167.47</v>
      </c>
      <c r="S17" t="n">
        <v>90.51000000000001</v>
      </c>
      <c r="T17" t="n">
        <v>27263.53</v>
      </c>
      <c r="U17" t="n">
        <v>0.54</v>
      </c>
      <c r="V17" t="n">
        <v>0.76</v>
      </c>
      <c r="W17" t="n">
        <v>4.06</v>
      </c>
      <c r="X17" t="n">
        <v>1.59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1.5989</v>
      </c>
      <c r="E18" t="n">
        <v>62.54</v>
      </c>
      <c r="F18" t="n">
        <v>58.7</v>
      </c>
      <c r="G18" t="n">
        <v>103.59</v>
      </c>
      <c r="H18" t="n">
        <v>1.37</v>
      </c>
      <c r="I18" t="n">
        <v>34</v>
      </c>
      <c r="J18" t="n">
        <v>220.33</v>
      </c>
      <c r="K18" t="n">
        <v>54.38</v>
      </c>
      <c r="L18" t="n">
        <v>17</v>
      </c>
      <c r="M18" t="n">
        <v>32</v>
      </c>
      <c r="N18" t="n">
        <v>48.95</v>
      </c>
      <c r="O18" t="n">
        <v>27408.3</v>
      </c>
      <c r="P18" t="n">
        <v>769.9</v>
      </c>
      <c r="Q18" t="n">
        <v>1213.91</v>
      </c>
      <c r="R18" t="n">
        <v>164.7</v>
      </c>
      <c r="S18" t="n">
        <v>90.51000000000001</v>
      </c>
      <c r="T18" t="n">
        <v>25885.87</v>
      </c>
      <c r="U18" t="n">
        <v>0.55</v>
      </c>
      <c r="V18" t="n">
        <v>0.76</v>
      </c>
      <c r="W18" t="n">
        <v>4.06</v>
      </c>
      <c r="X18" t="n">
        <v>1.51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1.6035</v>
      </c>
      <c r="E19" t="n">
        <v>62.36</v>
      </c>
      <c r="F19" t="n">
        <v>58.6</v>
      </c>
      <c r="G19" t="n">
        <v>109.88</v>
      </c>
      <c r="H19" t="n">
        <v>1.44</v>
      </c>
      <c r="I19" t="n">
        <v>32</v>
      </c>
      <c r="J19" t="n">
        <v>221.99</v>
      </c>
      <c r="K19" t="n">
        <v>54.38</v>
      </c>
      <c r="L19" t="n">
        <v>18</v>
      </c>
      <c r="M19" t="n">
        <v>30</v>
      </c>
      <c r="N19" t="n">
        <v>49.61</v>
      </c>
      <c r="O19" t="n">
        <v>27612.53</v>
      </c>
      <c r="P19" t="n">
        <v>766.23</v>
      </c>
      <c r="Q19" t="n">
        <v>1213.93</v>
      </c>
      <c r="R19" t="n">
        <v>161.17</v>
      </c>
      <c r="S19" t="n">
        <v>90.51000000000001</v>
      </c>
      <c r="T19" t="n">
        <v>24131.69</v>
      </c>
      <c r="U19" t="n">
        <v>0.5600000000000001</v>
      </c>
      <c r="V19" t="n">
        <v>0.77</v>
      </c>
      <c r="W19" t="n">
        <v>4.06</v>
      </c>
      <c r="X19" t="n">
        <v>1.41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1.608</v>
      </c>
      <c r="E20" t="n">
        <v>62.19</v>
      </c>
      <c r="F20" t="n">
        <v>58.51</v>
      </c>
      <c r="G20" t="n">
        <v>117.01</v>
      </c>
      <c r="H20" t="n">
        <v>1.51</v>
      </c>
      <c r="I20" t="n">
        <v>30</v>
      </c>
      <c r="J20" t="n">
        <v>223.65</v>
      </c>
      <c r="K20" t="n">
        <v>54.38</v>
      </c>
      <c r="L20" t="n">
        <v>19</v>
      </c>
      <c r="M20" t="n">
        <v>28</v>
      </c>
      <c r="N20" t="n">
        <v>50.27</v>
      </c>
      <c r="O20" t="n">
        <v>27817.81</v>
      </c>
      <c r="P20" t="n">
        <v>762.08</v>
      </c>
      <c r="Q20" t="n">
        <v>1213.91</v>
      </c>
      <c r="R20" t="n">
        <v>157.83</v>
      </c>
      <c r="S20" t="n">
        <v>90.51000000000001</v>
      </c>
      <c r="T20" t="n">
        <v>22470.79</v>
      </c>
      <c r="U20" t="n">
        <v>0.57</v>
      </c>
      <c r="V20" t="n">
        <v>0.77</v>
      </c>
      <c r="W20" t="n">
        <v>4.06</v>
      </c>
      <c r="X20" t="n">
        <v>1.31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1.6101</v>
      </c>
      <c r="E21" t="n">
        <v>62.11</v>
      </c>
      <c r="F21" t="n">
        <v>58.46</v>
      </c>
      <c r="G21" t="n">
        <v>120.96</v>
      </c>
      <c r="H21" t="n">
        <v>1.58</v>
      </c>
      <c r="I21" t="n">
        <v>29</v>
      </c>
      <c r="J21" t="n">
        <v>225.32</v>
      </c>
      <c r="K21" t="n">
        <v>54.38</v>
      </c>
      <c r="L21" t="n">
        <v>20</v>
      </c>
      <c r="M21" t="n">
        <v>27</v>
      </c>
      <c r="N21" t="n">
        <v>50.95</v>
      </c>
      <c r="O21" t="n">
        <v>28023.89</v>
      </c>
      <c r="P21" t="n">
        <v>760.16</v>
      </c>
      <c r="Q21" t="n">
        <v>1213.91</v>
      </c>
      <c r="R21" t="n">
        <v>156.47</v>
      </c>
      <c r="S21" t="n">
        <v>90.51000000000001</v>
      </c>
      <c r="T21" t="n">
        <v>21794.06</v>
      </c>
      <c r="U21" t="n">
        <v>0.58</v>
      </c>
      <c r="V21" t="n">
        <v>0.77</v>
      </c>
      <c r="W21" t="n">
        <v>4.05</v>
      </c>
      <c r="X21" t="n">
        <v>1.27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1.6142</v>
      </c>
      <c r="E22" t="n">
        <v>61.95</v>
      </c>
      <c r="F22" t="n">
        <v>58.38</v>
      </c>
      <c r="G22" t="n">
        <v>129.74</v>
      </c>
      <c r="H22" t="n">
        <v>1.64</v>
      </c>
      <c r="I22" t="n">
        <v>27</v>
      </c>
      <c r="J22" t="n">
        <v>227</v>
      </c>
      <c r="K22" t="n">
        <v>54.38</v>
      </c>
      <c r="L22" t="n">
        <v>21</v>
      </c>
      <c r="M22" t="n">
        <v>25</v>
      </c>
      <c r="N22" t="n">
        <v>51.62</v>
      </c>
      <c r="O22" t="n">
        <v>28230.92</v>
      </c>
      <c r="P22" t="n">
        <v>754.63</v>
      </c>
      <c r="Q22" t="n">
        <v>1213.91</v>
      </c>
      <c r="R22" t="n">
        <v>153.65</v>
      </c>
      <c r="S22" t="n">
        <v>90.51000000000001</v>
      </c>
      <c r="T22" t="n">
        <v>20395.17</v>
      </c>
      <c r="U22" t="n">
        <v>0.59</v>
      </c>
      <c r="V22" t="n">
        <v>0.77</v>
      </c>
      <c r="W22" t="n">
        <v>4.05</v>
      </c>
      <c r="X22" t="n">
        <v>1.19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1.6165</v>
      </c>
      <c r="E23" t="n">
        <v>61.86</v>
      </c>
      <c r="F23" t="n">
        <v>58.34</v>
      </c>
      <c r="G23" t="n">
        <v>134.62</v>
      </c>
      <c r="H23" t="n">
        <v>1.71</v>
      </c>
      <c r="I23" t="n">
        <v>26</v>
      </c>
      <c r="J23" t="n">
        <v>228.69</v>
      </c>
      <c r="K23" t="n">
        <v>54.38</v>
      </c>
      <c r="L23" t="n">
        <v>22</v>
      </c>
      <c r="M23" t="n">
        <v>24</v>
      </c>
      <c r="N23" t="n">
        <v>52.31</v>
      </c>
      <c r="O23" t="n">
        <v>28438.91</v>
      </c>
      <c r="P23" t="n">
        <v>750.2</v>
      </c>
      <c r="Q23" t="n">
        <v>1213.91</v>
      </c>
      <c r="R23" t="n">
        <v>152.1</v>
      </c>
      <c r="S23" t="n">
        <v>90.51000000000001</v>
      </c>
      <c r="T23" t="n">
        <v>19628.26</v>
      </c>
      <c r="U23" t="n">
        <v>0.6</v>
      </c>
      <c r="V23" t="n">
        <v>0.77</v>
      </c>
      <c r="W23" t="n">
        <v>4.05</v>
      </c>
      <c r="X23" t="n">
        <v>1.14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1.6186</v>
      </c>
      <c r="E24" t="n">
        <v>61.78</v>
      </c>
      <c r="F24" t="n">
        <v>58.29</v>
      </c>
      <c r="G24" t="n">
        <v>139.9</v>
      </c>
      <c r="H24" t="n">
        <v>1.77</v>
      </c>
      <c r="I24" t="n">
        <v>25</v>
      </c>
      <c r="J24" t="n">
        <v>230.38</v>
      </c>
      <c r="K24" t="n">
        <v>54.38</v>
      </c>
      <c r="L24" t="n">
        <v>23</v>
      </c>
      <c r="M24" t="n">
        <v>23</v>
      </c>
      <c r="N24" t="n">
        <v>53</v>
      </c>
      <c r="O24" t="n">
        <v>28647.87</v>
      </c>
      <c r="P24" t="n">
        <v>745.96</v>
      </c>
      <c r="Q24" t="n">
        <v>1213.91</v>
      </c>
      <c r="R24" t="n">
        <v>150.58</v>
      </c>
      <c r="S24" t="n">
        <v>90.51000000000001</v>
      </c>
      <c r="T24" t="n">
        <v>18872.24</v>
      </c>
      <c r="U24" t="n">
        <v>0.6</v>
      </c>
      <c r="V24" t="n">
        <v>0.77</v>
      </c>
      <c r="W24" t="n">
        <v>4.05</v>
      </c>
      <c r="X24" t="n">
        <v>1.1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1.6207</v>
      </c>
      <c r="E25" t="n">
        <v>61.7</v>
      </c>
      <c r="F25" t="n">
        <v>58.25</v>
      </c>
      <c r="G25" t="n">
        <v>145.63</v>
      </c>
      <c r="H25" t="n">
        <v>1.84</v>
      </c>
      <c r="I25" t="n">
        <v>24</v>
      </c>
      <c r="J25" t="n">
        <v>232.08</v>
      </c>
      <c r="K25" t="n">
        <v>54.38</v>
      </c>
      <c r="L25" t="n">
        <v>24</v>
      </c>
      <c r="M25" t="n">
        <v>22</v>
      </c>
      <c r="N25" t="n">
        <v>53.71</v>
      </c>
      <c r="O25" t="n">
        <v>28857.81</v>
      </c>
      <c r="P25" t="n">
        <v>745.4299999999999</v>
      </c>
      <c r="Q25" t="n">
        <v>1213.91</v>
      </c>
      <c r="R25" t="n">
        <v>149.3</v>
      </c>
      <c r="S25" t="n">
        <v>90.51000000000001</v>
      </c>
      <c r="T25" t="n">
        <v>18234.47</v>
      </c>
      <c r="U25" t="n">
        <v>0.61</v>
      </c>
      <c r="V25" t="n">
        <v>0.77</v>
      </c>
      <c r="W25" t="n">
        <v>4.05</v>
      </c>
      <c r="X25" t="n">
        <v>1.06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1.6229</v>
      </c>
      <c r="E26" t="n">
        <v>61.62</v>
      </c>
      <c r="F26" t="n">
        <v>58.21</v>
      </c>
      <c r="G26" t="n">
        <v>151.85</v>
      </c>
      <c r="H26" t="n">
        <v>1.9</v>
      </c>
      <c r="I26" t="n">
        <v>23</v>
      </c>
      <c r="J26" t="n">
        <v>233.79</v>
      </c>
      <c r="K26" t="n">
        <v>54.38</v>
      </c>
      <c r="L26" t="n">
        <v>25</v>
      </c>
      <c r="M26" t="n">
        <v>21</v>
      </c>
      <c r="N26" t="n">
        <v>54.42</v>
      </c>
      <c r="O26" t="n">
        <v>29068.74</v>
      </c>
      <c r="P26" t="n">
        <v>738.6900000000001</v>
      </c>
      <c r="Q26" t="n">
        <v>1213.92</v>
      </c>
      <c r="R26" t="n">
        <v>147.93</v>
      </c>
      <c r="S26" t="n">
        <v>90.51000000000001</v>
      </c>
      <c r="T26" t="n">
        <v>17556.82</v>
      </c>
      <c r="U26" t="n">
        <v>0.61</v>
      </c>
      <c r="V26" t="n">
        <v>0.77</v>
      </c>
      <c r="W26" t="n">
        <v>4.04</v>
      </c>
      <c r="X26" t="n">
        <v>1.01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1.6254</v>
      </c>
      <c r="E27" t="n">
        <v>61.52</v>
      </c>
      <c r="F27" t="n">
        <v>58.15</v>
      </c>
      <c r="G27" t="n">
        <v>158.6</v>
      </c>
      <c r="H27" t="n">
        <v>1.96</v>
      </c>
      <c r="I27" t="n">
        <v>22</v>
      </c>
      <c r="J27" t="n">
        <v>235.51</v>
      </c>
      <c r="K27" t="n">
        <v>54.38</v>
      </c>
      <c r="L27" t="n">
        <v>26</v>
      </c>
      <c r="M27" t="n">
        <v>20</v>
      </c>
      <c r="N27" t="n">
        <v>55.14</v>
      </c>
      <c r="O27" t="n">
        <v>29280.69</v>
      </c>
      <c r="P27" t="n">
        <v>736.26</v>
      </c>
      <c r="Q27" t="n">
        <v>1213.91</v>
      </c>
      <c r="R27" t="n">
        <v>146.1</v>
      </c>
      <c r="S27" t="n">
        <v>90.51000000000001</v>
      </c>
      <c r="T27" t="n">
        <v>16648.02</v>
      </c>
      <c r="U27" t="n">
        <v>0.62</v>
      </c>
      <c r="V27" t="n">
        <v>0.77</v>
      </c>
      <c r="W27" t="n">
        <v>4.04</v>
      </c>
      <c r="X27" t="n">
        <v>0.96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1.6276</v>
      </c>
      <c r="E28" t="n">
        <v>61.44</v>
      </c>
      <c r="F28" t="n">
        <v>58.11</v>
      </c>
      <c r="G28" t="n">
        <v>166.02</v>
      </c>
      <c r="H28" t="n">
        <v>2.02</v>
      </c>
      <c r="I28" t="n">
        <v>21</v>
      </c>
      <c r="J28" t="n">
        <v>237.24</v>
      </c>
      <c r="K28" t="n">
        <v>54.38</v>
      </c>
      <c r="L28" t="n">
        <v>27</v>
      </c>
      <c r="M28" t="n">
        <v>19</v>
      </c>
      <c r="N28" t="n">
        <v>55.86</v>
      </c>
      <c r="O28" t="n">
        <v>29493.67</v>
      </c>
      <c r="P28" t="n">
        <v>733.55</v>
      </c>
      <c r="Q28" t="n">
        <v>1213.92</v>
      </c>
      <c r="R28" t="n">
        <v>144.47</v>
      </c>
      <c r="S28" t="n">
        <v>90.51000000000001</v>
      </c>
      <c r="T28" t="n">
        <v>15834.62</v>
      </c>
      <c r="U28" t="n">
        <v>0.63</v>
      </c>
      <c r="V28" t="n">
        <v>0.77</v>
      </c>
      <c r="W28" t="n">
        <v>4.04</v>
      </c>
      <c r="X28" t="n">
        <v>0.91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1.63</v>
      </c>
      <c r="E29" t="n">
        <v>61.35</v>
      </c>
      <c r="F29" t="n">
        <v>58.06</v>
      </c>
      <c r="G29" t="n">
        <v>174.17</v>
      </c>
      <c r="H29" t="n">
        <v>2.08</v>
      </c>
      <c r="I29" t="n">
        <v>20</v>
      </c>
      <c r="J29" t="n">
        <v>238.97</v>
      </c>
      <c r="K29" t="n">
        <v>54.38</v>
      </c>
      <c r="L29" t="n">
        <v>28</v>
      </c>
      <c r="M29" t="n">
        <v>18</v>
      </c>
      <c r="N29" t="n">
        <v>56.6</v>
      </c>
      <c r="O29" t="n">
        <v>29707.68</v>
      </c>
      <c r="P29" t="n">
        <v>731.8099999999999</v>
      </c>
      <c r="Q29" t="n">
        <v>1213.91</v>
      </c>
      <c r="R29" t="n">
        <v>142.79</v>
      </c>
      <c r="S29" t="n">
        <v>90.51000000000001</v>
      </c>
      <c r="T29" t="n">
        <v>15001.38</v>
      </c>
      <c r="U29" t="n">
        <v>0.63</v>
      </c>
      <c r="V29" t="n">
        <v>0.77</v>
      </c>
      <c r="W29" t="n">
        <v>4.04</v>
      </c>
      <c r="X29" t="n">
        <v>0.86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1.6321</v>
      </c>
      <c r="E30" t="n">
        <v>61.27</v>
      </c>
      <c r="F30" t="n">
        <v>58.01</v>
      </c>
      <c r="G30" t="n">
        <v>183.2</v>
      </c>
      <c r="H30" t="n">
        <v>2.14</v>
      </c>
      <c r="I30" t="n">
        <v>19</v>
      </c>
      <c r="J30" t="n">
        <v>240.72</v>
      </c>
      <c r="K30" t="n">
        <v>54.38</v>
      </c>
      <c r="L30" t="n">
        <v>29</v>
      </c>
      <c r="M30" t="n">
        <v>17</v>
      </c>
      <c r="N30" t="n">
        <v>57.34</v>
      </c>
      <c r="O30" t="n">
        <v>29922.88</v>
      </c>
      <c r="P30" t="n">
        <v>724.61</v>
      </c>
      <c r="Q30" t="n">
        <v>1213.92</v>
      </c>
      <c r="R30" t="n">
        <v>141.29</v>
      </c>
      <c r="S30" t="n">
        <v>90.51000000000001</v>
      </c>
      <c r="T30" t="n">
        <v>14257.36</v>
      </c>
      <c r="U30" t="n">
        <v>0.64</v>
      </c>
      <c r="V30" t="n">
        <v>0.77</v>
      </c>
      <c r="W30" t="n">
        <v>4.04</v>
      </c>
      <c r="X30" t="n">
        <v>0.82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1.6324</v>
      </c>
      <c r="E31" t="n">
        <v>61.26</v>
      </c>
      <c r="F31" t="n">
        <v>58</v>
      </c>
      <c r="G31" t="n">
        <v>183.17</v>
      </c>
      <c r="H31" t="n">
        <v>2.2</v>
      </c>
      <c r="I31" t="n">
        <v>19</v>
      </c>
      <c r="J31" t="n">
        <v>242.47</v>
      </c>
      <c r="K31" t="n">
        <v>54.38</v>
      </c>
      <c r="L31" t="n">
        <v>30</v>
      </c>
      <c r="M31" t="n">
        <v>17</v>
      </c>
      <c r="N31" t="n">
        <v>58.1</v>
      </c>
      <c r="O31" t="n">
        <v>30139.04</v>
      </c>
      <c r="P31" t="n">
        <v>725.24</v>
      </c>
      <c r="Q31" t="n">
        <v>1213.93</v>
      </c>
      <c r="R31" t="n">
        <v>140.99</v>
      </c>
      <c r="S31" t="n">
        <v>90.51000000000001</v>
      </c>
      <c r="T31" t="n">
        <v>14106.59</v>
      </c>
      <c r="U31" t="n">
        <v>0.64</v>
      </c>
      <c r="V31" t="n">
        <v>0.77</v>
      </c>
      <c r="W31" t="n">
        <v>4.04</v>
      </c>
      <c r="X31" t="n">
        <v>0.8100000000000001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1.6349</v>
      </c>
      <c r="E32" t="n">
        <v>61.17</v>
      </c>
      <c r="F32" t="n">
        <v>57.95</v>
      </c>
      <c r="G32" t="n">
        <v>193.17</v>
      </c>
      <c r="H32" t="n">
        <v>2.26</v>
      </c>
      <c r="I32" t="n">
        <v>18</v>
      </c>
      <c r="J32" t="n">
        <v>244.23</v>
      </c>
      <c r="K32" t="n">
        <v>54.38</v>
      </c>
      <c r="L32" t="n">
        <v>31</v>
      </c>
      <c r="M32" t="n">
        <v>16</v>
      </c>
      <c r="N32" t="n">
        <v>58.86</v>
      </c>
      <c r="O32" t="n">
        <v>30356.28</v>
      </c>
      <c r="P32" t="n">
        <v>720.27</v>
      </c>
      <c r="Q32" t="n">
        <v>1213.91</v>
      </c>
      <c r="R32" t="n">
        <v>139.43</v>
      </c>
      <c r="S32" t="n">
        <v>90.51000000000001</v>
      </c>
      <c r="T32" t="n">
        <v>13330.64</v>
      </c>
      <c r="U32" t="n">
        <v>0.65</v>
      </c>
      <c r="V32" t="n">
        <v>0.77</v>
      </c>
      <c r="W32" t="n">
        <v>4.03</v>
      </c>
      <c r="X32" t="n">
        <v>0.76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1.6342</v>
      </c>
      <c r="E33" t="n">
        <v>61.19</v>
      </c>
      <c r="F33" t="n">
        <v>57.97</v>
      </c>
      <c r="G33" t="n">
        <v>193.25</v>
      </c>
      <c r="H33" t="n">
        <v>2.31</v>
      </c>
      <c r="I33" t="n">
        <v>18</v>
      </c>
      <c r="J33" t="n">
        <v>246</v>
      </c>
      <c r="K33" t="n">
        <v>54.38</v>
      </c>
      <c r="L33" t="n">
        <v>32</v>
      </c>
      <c r="M33" t="n">
        <v>16</v>
      </c>
      <c r="N33" t="n">
        <v>59.63</v>
      </c>
      <c r="O33" t="n">
        <v>30574.64</v>
      </c>
      <c r="P33" t="n">
        <v>716.71</v>
      </c>
      <c r="Q33" t="n">
        <v>1213.91</v>
      </c>
      <c r="R33" t="n">
        <v>139.93</v>
      </c>
      <c r="S33" t="n">
        <v>90.51000000000001</v>
      </c>
      <c r="T33" t="n">
        <v>13579.32</v>
      </c>
      <c r="U33" t="n">
        <v>0.65</v>
      </c>
      <c r="V33" t="n">
        <v>0.77</v>
      </c>
      <c r="W33" t="n">
        <v>4.04</v>
      </c>
      <c r="X33" t="n">
        <v>0.78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1.6367</v>
      </c>
      <c r="E34" t="n">
        <v>61.1</v>
      </c>
      <c r="F34" t="n">
        <v>57.92</v>
      </c>
      <c r="G34" t="n">
        <v>204.42</v>
      </c>
      <c r="H34" t="n">
        <v>2.37</v>
      </c>
      <c r="I34" t="n">
        <v>17</v>
      </c>
      <c r="J34" t="n">
        <v>247.78</v>
      </c>
      <c r="K34" t="n">
        <v>54.38</v>
      </c>
      <c r="L34" t="n">
        <v>33</v>
      </c>
      <c r="M34" t="n">
        <v>15</v>
      </c>
      <c r="N34" t="n">
        <v>60.41</v>
      </c>
      <c r="O34" t="n">
        <v>30794.11</v>
      </c>
      <c r="P34" t="n">
        <v>714.74</v>
      </c>
      <c r="Q34" t="n">
        <v>1213.91</v>
      </c>
      <c r="R34" t="n">
        <v>138.03</v>
      </c>
      <c r="S34" t="n">
        <v>90.51000000000001</v>
      </c>
      <c r="T34" t="n">
        <v>12635.9</v>
      </c>
      <c r="U34" t="n">
        <v>0.66</v>
      </c>
      <c r="V34" t="n">
        <v>0.77</v>
      </c>
      <c r="W34" t="n">
        <v>4.04</v>
      </c>
      <c r="X34" t="n">
        <v>0.73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1.6389</v>
      </c>
      <c r="E35" t="n">
        <v>61.02</v>
      </c>
      <c r="F35" t="n">
        <v>57.88</v>
      </c>
      <c r="G35" t="n">
        <v>217.04</v>
      </c>
      <c r="H35" t="n">
        <v>2.42</v>
      </c>
      <c r="I35" t="n">
        <v>16</v>
      </c>
      <c r="J35" t="n">
        <v>249.57</v>
      </c>
      <c r="K35" t="n">
        <v>54.38</v>
      </c>
      <c r="L35" t="n">
        <v>34</v>
      </c>
      <c r="M35" t="n">
        <v>14</v>
      </c>
      <c r="N35" t="n">
        <v>61.2</v>
      </c>
      <c r="O35" t="n">
        <v>31014.73</v>
      </c>
      <c r="P35" t="n">
        <v>708.6</v>
      </c>
      <c r="Q35" t="n">
        <v>1213.91</v>
      </c>
      <c r="R35" t="n">
        <v>136.75</v>
      </c>
      <c r="S35" t="n">
        <v>90.51000000000001</v>
      </c>
      <c r="T35" t="n">
        <v>12000.18</v>
      </c>
      <c r="U35" t="n">
        <v>0.66</v>
      </c>
      <c r="V35" t="n">
        <v>0.78</v>
      </c>
      <c r="W35" t="n">
        <v>4.03</v>
      </c>
      <c r="X35" t="n">
        <v>0.6899999999999999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1.6389</v>
      </c>
      <c r="E36" t="n">
        <v>61.01</v>
      </c>
      <c r="F36" t="n">
        <v>57.88</v>
      </c>
      <c r="G36" t="n">
        <v>217.03</v>
      </c>
      <c r="H36" t="n">
        <v>2.48</v>
      </c>
      <c r="I36" t="n">
        <v>16</v>
      </c>
      <c r="J36" t="n">
        <v>251.37</v>
      </c>
      <c r="K36" t="n">
        <v>54.38</v>
      </c>
      <c r="L36" t="n">
        <v>35</v>
      </c>
      <c r="M36" t="n">
        <v>14</v>
      </c>
      <c r="N36" t="n">
        <v>61.99</v>
      </c>
      <c r="O36" t="n">
        <v>31236.5</v>
      </c>
      <c r="P36" t="n">
        <v>707.8</v>
      </c>
      <c r="Q36" t="n">
        <v>1213.91</v>
      </c>
      <c r="R36" t="n">
        <v>136.74</v>
      </c>
      <c r="S36" t="n">
        <v>90.51000000000001</v>
      </c>
      <c r="T36" t="n">
        <v>11996.85</v>
      </c>
      <c r="U36" t="n">
        <v>0.66</v>
      </c>
      <c r="V36" t="n">
        <v>0.78</v>
      </c>
      <c r="W36" t="n">
        <v>4.03</v>
      </c>
      <c r="X36" t="n">
        <v>0.68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1.6415</v>
      </c>
      <c r="E37" t="n">
        <v>60.92</v>
      </c>
      <c r="F37" t="n">
        <v>57.82</v>
      </c>
      <c r="G37" t="n">
        <v>231.28</v>
      </c>
      <c r="H37" t="n">
        <v>2.53</v>
      </c>
      <c r="I37" t="n">
        <v>15</v>
      </c>
      <c r="J37" t="n">
        <v>253.18</v>
      </c>
      <c r="K37" t="n">
        <v>54.38</v>
      </c>
      <c r="L37" t="n">
        <v>36</v>
      </c>
      <c r="M37" t="n">
        <v>13</v>
      </c>
      <c r="N37" t="n">
        <v>62.8</v>
      </c>
      <c r="O37" t="n">
        <v>31459.45</v>
      </c>
      <c r="P37" t="n">
        <v>700.35</v>
      </c>
      <c r="Q37" t="n">
        <v>1213.91</v>
      </c>
      <c r="R37" t="n">
        <v>134.8</v>
      </c>
      <c r="S37" t="n">
        <v>90.51000000000001</v>
      </c>
      <c r="T37" t="n">
        <v>11031.2</v>
      </c>
      <c r="U37" t="n">
        <v>0.67</v>
      </c>
      <c r="V37" t="n">
        <v>0.78</v>
      </c>
      <c r="W37" t="n">
        <v>4.03</v>
      </c>
      <c r="X37" t="n">
        <v>0.63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1.6413</v>
      </c>
      <c r="E38" t="n">
        <v>60.93</v>
      </c>
      <c r="F38" t="n">
        <v>57.83</v>
      </c>
      <c r="G38" t="n">
        <v>231.31</v>
      </c>
      <c r="H38" t="n">
        <v>2.58</v>
      </c>
      <c r="I38" t="n">
        <v>15</v>
      </c>
      <c r="J38" t="n">
        <v>255</v>
      </c>
      <c r="K38" t="n">
        <v>54.38</v>
      </c>
      <c r="L38" t="n">
        <v>37</v>
      </c>
      <c r="M38" t="n">
        <v>13</v>
      </c>
      <c r="N38" t="n">
        <v>63.62</v>
      </c>
      <c r="O38" t="n">
        <v>31683.59</v>
      </c>
      <c r="P38" t="n">
        <v>702.0599999999999</v>
      </c>
      <c r="Q38" t="n">
        <v>1213.93</v>
      </c>
      <c r="R38" t="n">
        <v>135.06</v>
      </c>
      <c r="S38" t="n">
        <v>90.51000000000001</v>
      </c>
      <c r="T38" t="n">
        <v>11161.4</v>
      </c>
      <c r="U38" t="n">
        <v>0.67</v>
      </c>
      <c r="V38" t="n">
        <v>0.78</v>
      </c>
      <c r="W38" t="n">
        <v>4.03</v>
      </c>
      <c r="X38" t="n">
        <v>0.63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1.6408</v>
      </c>
      <c r="E39" t="n">
        <v>60.95</v>
      </c>
      <c r="F39" t="n">
        <v>57.85</v>
      </c>
      <c r="G39" t="n">
        <v>231.39</v>
      </c>
      <c r="H39" t="n">
        <v>2.63</v>
      </c>
      <c r="I39" t="n">
        <v>15</v>
      </c>
      <c r="J39" t="n">
        <v>256.82</v>
      </c>
      <c r="K39" t="n">
        <v>54.38</v>
      </c>
      <c r="L39" t="n">
        <v>38</v>
      </c>
      <c r="M39" t="n">
        <v>12</v>
      </c>
      <c r="N39" t="n">
        <v>64.45</v>
      </c>
      <c r="O39" t="n">
        <v>31909.08</v>
      </c>
      <c r="P39" t="n">
        <v>698.29</v>
      </c>
      <c r="Q39" t="n">
        <v>1213.91</v>
      </c>
      <c r="R39" t="n">
        <v>135.73</v>
      </c>
      <c r="S39" t="n">
        <v>90.51000000000001</v>
      </c>
      <c r="T39" t="n">
        <v>11495.89</v>
      </c>
      <c r="U39" t="n">
        <v>0.67</v>
      </c>
      <c r="V39" t="n">
        <v>0.78</v>
      </c>
      <c r="W39" t="n">
        <v>4.03</v>
      </c>
      <c r="X39" t="n">
        <v>0.65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1.6431</v>
      </c>
      <c r="E40" t="n">
        <v>60.86</v>
      </c>
      <c r="F40" t="n">
        <v>57.8</v>
      </c>
      <c r="G40" t="n">
        <v>247.71</v>
      </c>
      <c r="H40" t="n">
        <v>2.68</v>
      </c>
      <c r="I40" t="n">
        <v>14</v>
      </c>
      <c r="J40" t="n">
        <v>258.66</v>
      </c>
      <c r="K40" t="n">
        <v>54.38</v>
      </c>
      <c r="L40" t="n">
        <v>39</v>
      </c>
      <c r="M40" t="n">
        <v>7</v>
      </c>
      <c r="N40" t="n">
        <v>65.28</v>
      </c>
      <c r="O40" t="n">
        <v>32135.68</v>
      </c>
      <c r="P40" t="n">
        <v>696.8099999999999</v>
      </c>
      <c r="Q40" t="n">
        <v>1213.91</v>
      </c>
      <c r="R40" t="n">
        <v>133.58</v>
      </c>
      <c r="S40" t="n">
        <v>90.51000000000001</v>
      </c>
      <c r="T40" t="n">
        <v>10427.2</v>
      </c>
      <c r="U40" t="n">
        <v>0.68</v>
      </c>
      <c r="V40" t="n">
        <v>0.78</v>
      </c>
      <c r="W40" t="n">
        <v>4.04</v>
      </c>
      <c r="X40" t="n">
        <v>0.61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1.6431</v>
      </c>
      <c r="E41" t="n">
        <v>60.86</v>
      </c>
      <c r="F41" t="n">
        <v>57.8</v>
      </c>
      <c r="G41" t="n">
        <v>247.71</v>
      </c>
      <c r="H41" t="n">
        <v>2.73</v>
      </c>
      <c r="I41" t="n">
        <v>14</v>
      </c>
      <c r="J41" t="n">
        <v>260.51</v>
      </c>
      <c r="K41" t="n">
        <v>54.38</v>
      </c>
      <c r="L41" t="n">
        <v>40</v>
      </c>
      <c r="M41" t="n">
        <v>7</v>
      </c>
      <c r="N41" t="n">
        <v>66.13</v>
      </c>
      <c r="O41" t="n">
        <v>32363.54</v>
      </c>
      <c r="P41" t="n">
        <v>700.48</v>
      </c>
      <c r="Q41" t="n">
        <v>1213.91</v>
      </c>
      <c r="R41" t="n">
        <v>133.76</v>
      </c>
      <c r="S41" t="n">
        <v>90.51000000000001</v>
      </c>
      <c r="T41" t="n">
        <v>10514.29</v>
      </c>
      <c r="U41" t="n">
        <v>0.68</v>
      </c>
      <c r="V41" t="n">
        <v>0.78</v>
      </c>
      <c r="W41" t="n">
        <v>4.04</v>
      </c>
      <c r="X41" t="n">
        <v>0.61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1.0901</v>
      </c>
      <c r="E42" t="n">
        <v>91.73</v>
      </c>
      <c r="F42" t="n">
        <v>80.54000000000001</v>
      </c>
      <c r="G42" t="n">
        <v>9.859999999999999</v>
      </c>
      <c r="H42" t="n">
        <v>0.2</v>
      </c>
      <c r="I42" t="n">
        <v>490</v>
      </c>
      <c r="J42" t="n">
        <v>89.87</v>
      </c>
      <c r="K42" t="n">
        <v>37.55</v>
      </c>
      <c r="L42" t="n">
        <v>1</v>
      </c>
      <c r="M42" t="n">
        <v>488</v>
      </c>
      <c r="N42" t="n">
        <v>11.32</v>
      </c>
      <c r="O42" t="n">
        <v>11317.98</v>
      </c>
      <c r="P42" t="n">
        <v>671.72</v>
      </c>
      <c r="Q42" t="n">
        <v>1214.17</v>
      </c>
      <c r="R42" t="n">
        <v>905.51</v>
      </c>
      <c r="S42" t="n">
        <v>90.51000000000001</v>
      </c>
      <c r="T42" t="n">
        <v>394013.68</v>
      </c>
      <c r="U42" t="n">
        <v>0.1</v>
      </c>
      <c r="V42" t="n">
        <v>0.5600000000000001</v>
      </c>
      <c r="W42" t="n">
        <v>4.8</v>
      </c>
      <c r="X42" t="n">
        <v>23.33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1.3899</v>
      </c>
      <c r="E43" t="n">
        <v>71.95</v>
      </c>
      <c r="F43" t="n">
        <v>66.28</v>
      </c>
      <c r="G43" t="n">
        <v>20.19</v>
      </c>
      <c r="H43" t="n">
        <v>0.39</v>
      </c>
      <c r="I43" t="n">
        <v>197</v>
      </c>
      <c r="J43" t="n">
        <v>91.09999999999999</v>
      </c>
      <c r="K43" t="n">
        <v>37.55</v>
      </c>
      <c r="L43" t="n">
        <v>2</v>
      </c>
      <c r="M43" t="n">
        <v>195</v>
      </c>
      <c r="N43" t="n">
        <v>11.54</v>
      </c>
      <c r="O43" t="n">
        <v>11468.97</v>
      </c>
      <c r="P43" t="n">
        <v>542.08</v>
      </c>
      <c r="Q43" t="n">
        <v>1213.99</v>
      </c>
      <c r="R43" t="n">
        <v>420.79</v>
      </c>
      <c r="S43" t="n">
        <v>90.51000000000001</v>
      </c>
      <c r="T43" t="n">
        <v>153117.65</v>
      </c>
      <c r="U43" t="n">
        <v>0.22</v>
      </c>
      <c r="V43" t="n">
        <v>0.68</v>
      </c>
      <c r="W43" t="n">
        <v>4.34</v>
      </c>
      <c r="X43" t="n">
        <v>9.09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1.4925</v>
      </c>
      <c r="E44" t="n">
        <v>67</v>
      </c>
      <c r="F44" t="n">
        <v>62.76</v>
      </c>
      <c r="G44" t="n">
        <v>30.86</v>
      </c>
      <c r="H44" t="n">
        <v>0.57</v>
      </c>
      <c r="I44" t="n">
        <v>122</v>
      </c>
      <c r="J44" t="n">
        <v>92.31999999999999</v>
      </c>
      <c r="K44" t="n">
        <v>37.55</v>
      </c>
      <c r="L44" t="n">
        <v>3</v>
      </c>
      <c r="M44" t="n">
        <v>120</v>
      </c>
      <c r="N44" t="n">
        <v>11.77</v>
      </c>
      <c r="O44" t="n">
        <v>11620.34</v>
      </c>
      <c r="P44" t="n">
        <v>502.9</v>
      </c>
      <c r="Q44" t="n">
        <v>1213.91</v>
      </c>
      <c r="R44" t="n">
        <v>301.33</v>
      </c>
      <c r="S44" t="n">
        <v>90.51000000000001</v>
      </c>
      <c r="T44" t="n">
        <v>93761.2</v>
      </c>
      <c r="U44" t="n">
        <v>0.3</v>
      </c>
      <c r="V44" t="n">
        <v>0.71</v>
      </c>
      <c r="W44" t="n">
        <v>4.22</v>
      </c>
      <c r="X44" t="n">
        <v>5.56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1.5428</v>
      </c>
      <c r="E45" t="n">
        <v>64.81999999999999</v>
      </c>
      <c r="F45" t="n">
        <v>61.21</v>
      </c>
      <c r="G45" t="n">
        <v>41.74</v>
      </c>
      <c r="H45" t="n">
        <v>0.75</v>
      </c>
      <c r="I45" t="n">
        <v>88</v>
      </c>
      <c r="J45" t="n">
        <v>93.55</v>
      </c>
      <c r="K45" t="n">
        <v>37.55</v>
      </c>
      <c r="L45" t="n">
        <v>4</v>
      </c>
      <c r="M45" t="n">
        <v>86</v>
      </c>
      <c r="N45" t="n">
        <v>12</v>
      </c>
      <c r="O45" t="n">
        <v>11772.07</v>
      </c>
      <c r="P45" t="n">
        <v>480.3</v>
      </c>
      <c r="Q45" t="n">
        <v>1213.93</v>
      </c>
      <c r="R45" t="n">
        <v>249.56</v>
      </c>
      <c r="S45" t="n">
        <v>90.51000000000001</v>
      </c>
      <c r="T45" t="n">
        <v>68046.97</v>
      </c>
      <c r="U45" t="n">
        <v>0.36</v>
      </c>
      <c r="V45" t="n">
        <v>0.73</v>
      </c>
      <c r="W45" t="n">
        <v>4.15</v>
      </c>
      <c r="X45" t="n">
        <v>4.02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1.5746</v>
      </c>
      <c r="E46" t="n">
        <v>63.51</v>
      </c>
      <c r="F46" t="n">
        <v>60.28</v>
      </c>
      <c r="G46" t="n">
        <v>53.19</v>
      </c>
      <c r="H46" t="n">
        <v>0.93</v>
      </c>
      <c r="I46" t="n">
        <v>68</v>
      </c>
      <c r="J46" t="n">
        <v>94.79000000000001</v>
      </c>
      <c r="K46" t="n">
        <v>37.55</v>
      </c>
      <c r="L46" t="n">
        <v>5</v>
      </c>
      <c r="M46" t="n">
        <v>66</v>
      </c>
      <c r="N46" t="n">
        <v>12.23</v>
      </c>
      <c r="O46" t="n">
        <v>11924.18</v>
      </c>
      <c r="P46" t="n">
        <v>461.7</v>
      </c>
      <c r="Q46" t="n">
        <v>1213.92</v>
      </c>
      <c r="R46" t="n">
        <v>217.59</v>
      </c>
      <c r="S46" t="n">
        <v>90.51000000000001</v>
      </c>
      <c r="T46" t="n">
        <v>52163.07</v>
      </c>
      <c r="U46" t="n">
        <v>0.42</v>
      </c>
      <c r="V46" t="n">
        <v>0.74</v>
      </c>
      <c r="W46" t="n">
        <v>4.13</v>
      </c>
      <c r="X46" t="n">
        <v>3.09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1.5963</v>
      </c>
      <c r="E47" t="n">
        <v>62.65</v>
      </c>
      <c r="F47" t="n">
        <v>59.67</v>
      </c>
      <c r="G47" t="n">
        <v>65.09</v>
      </c>
      <c r="H47" t="n">
        <v>1.1</v>
      </c>
      <c r="I47" t="n">
        <v>55</v>
      </c>
      <c r="J47" t="n">
        <v>96.02</v>
      </c>
      <c r="K47" t="n">
        <v>37.55</v>
      </c>
      <c r="L47" t="n">
        <v>6</v>
      </c>
      <c r="M47" t="n">
        <v>53</v>
      </c>
      <c r="N47" t="n">
        <v>12.47</v>
      </c>
      <c r="O47" t="n">
        <v>12076.67</v>
      </c>
      <c r="P47" t="n">
        <v>445.61</v>
      </c>
      <c r="Q47" t="n">
        <v>1213.91</v>
      </c>
      <c r="R47" t="n">
        <v>197.18</v>
      </c>
      <c r="S47" t="n">
        <v>90.51000000000001</v>
      </c>
      <c r="T47" t="n">
        <v>42019.87</v>
      </c>
      <c r="U47" t="n">
        <v>0.46</v>
      </c>
      <c r="V47" t="n">
        <v>0.75</v>
      </c>
      <c r="W47" t="n">
        <v>4.1</v>
      </c>
      <c r="X47" t="n">
        <v>2.47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1.6131</v>
      </c>
      <c r="E48" t="n">
        <v>61.99</v>
      </c>
      <c r="F48" t="n">
        <v>59.2</v>
      </c>
      <c r="G48" t="n">
        <v>78.94</v>
      </c>
      <c r="H48" t="n">
        <v>1.27</v>
      </c>
      <c r="I48" t="n">
        <v>45</v>
      </c>
      <c r="J48" t="n">
        <v>97.26000000000001</v>
      </c>
      <c r="K48" t="n">
        <v>37.55</v>
      </c>
      <c r="L48" t="n">
        <v>7</v>
      </c>
      <c r="M48" t="n">
        <v>43</v>
      </c>
      <c r="N48" t="n">
        <v>12.71</v>
      </c>
      <c r="O48" t="n">
        <v>12229.54</v>
      </c>
      <c r="P48" t="n">
        <v>429.8</v>
      </c>
      <c r="Q48" t="n">
        <v>1213.91</v>
      </c>
      <c r="R48" t="n">
        <v>181.71</v>
      </c>
      <c r="S48" t="n">
        <v>90.51000000000001</v>
      </c>
      <c r="T48" t="n">
        <v>34336.94</v>
      </c>
      <c r="U48" t="n">
        <v>0.5</v>
      </c>
      <c r="V48" t="n">
        <v>0.76</v>
      </c>
      <c r="W48" t="n">
        <v>4.08</v>
      </c>
      <c r="X48" t="n">
        <v>2.01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1.6229</v>
      </c>
      <c r="E49" t="n">
        <v>61.62</v>
      </c>
      <c r="F49" t="n">
        <v>58.94</v>
      </c>
      <c r="G49" t="n">
        <v>90.68000000000001</v>
      </c>
      <c r="H49" t="n">
        <v>1.43</v>
      </c>
      <c r="I49" t="n">
        <v>39</v>
      </c>
      <c r="J49" t="n">
        <v>98.5</v>
      </c>
      <c r="K49" t="n">
        <v>37.55</v>
      </c>
      <c r="L49" t="n">
        <v>8</v>
      </c>
      <c r="M49" t="n">
        <v>37</v>
      </c>
      <c r="N49" t="n">
        <v>12.95</v>
      </c>
      <c r="O49" t="n">
        <v>12382.79</v>
      </c>
      <c r="P49" t="n">
        <v>417.47</v>
      </c>
      <c r="Q49" t="n">
        <v>1213.91</v>
      </c>
      <c r="R49" t="n">
        <v>172.65</v>
      </c>
      <c r="S49" t="n">
        <v>90.51000000000001</v>
      </c>
      <c r="T49" t="n">
        <v>29834.85</v>
      </c>
      <c r="U49" t="n">
        <v>0.52</v>
      </c>
      <c r="V49" t="n">
        <v>0.76</v>
      </c>
      <c r="W49" t="n">
        <v>4.08</v>
      </c>
      <c r="X49" t="n">
        <v>1.75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1.631</v>
      </c>
      <c r="E50" t="n">
        <v>61.31</v>
      </c>
      <c r="F50" t="n">
        <v>58.73</v>
      </c>
      <c r="G50" t="n">
        <v>103.64</v>
      </c>
      <c r="H50" t="n">
        <v>1.59</v>
      </c>
      <c r="I50" t="n">
        <v>34</v>
      </c>
      <c r="J50" t="n">
        <v>99.75</v>
      </c>
      <c r="K50" t="n">
        <v>37.55</v>
      </c>
      <c r="L50" t="n">
        <v>9</v>
      </c>
      <c r="M50" t="n">
        <v>22</v>
      </c>
      <c r="N50" t="n">
        <v>13.2</v>
      </c>
      <c r="O50" t="n">
        <v>12536.43</v>
      </c>
      <c r="P50" t="n">
        <v>403.3</v>
      </c>
      <c r="Q50" t="n">
        <v>1213.92</v>
      </c>
      <c r="R50" t="n">
        <v>164.97</v>
      </c>
      <c r="S50" t="n">
        <v>90.51000000000001</v>
      </c>
      <c r="T50" t="n">
        <v>26021.63</v>
      </c>
      <c r="U50" t="n">
        <v>0.55</v>
      </c>
      <c r="V50" t="n">
        <v>0.76</v>
      </c>
      <c r="W50" t="n">
        <v>4.08</v>
      </c>
      <c r="X50" t="n">
        <v>1.54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1.6348</v>
      </c>
      <c r="E51" t="n">
        <v>61.17</v>
      </c>
      <c r="F51" t="n">
        <v>58.63</v>
      </c>
      <c r="G51" t="n">
        <v>109.92</v>
      </c>
      <c r="H51" t="n">
        <v>1.74</v>
      </c>
      <c r="I51" t="n">
        <v>32</v>
      </c>
      <c r="J51" t="n">
        <v>101</v>
      </c>
      <c r="K51" t="n">
        <v>37.55</v>
      </c>
      <c r="L51" t="n">
        <v>10</v>
      </c>
      <c r="M51" t="n">
        <v>7</v>
      </c>
      <c r="N51" t="n">
        <v>13.45</v>
      </c>
      <c r="O51" t="n">
        <v>12690.46</v>
      </c>
      <c r="P51" t="n">
        <v>402.85</v>
      </c>
      <c r="Q51" t="n">
        <v>1213.92</v>
      </c>
      <c r="R51" t="n">
        <v>161</v>
      </c>
      <c r="S51" t="n">
        <v>90.51000000000001</v>
      </c>
      <c r="T51" t="n">
        <v>24047.22</v>
      </c>
      <c r="U51" t="n">
        <v>0.5600000000000001</v>
      </c>
      <c r="V51" t="n">
        <v>0.77</v>
      </c>
      <c r="W51" t="n">
        <v>4.09</v>
      </c>
      <c r="X51" t="n">
        <v>1.43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1.6342</v>
      </c>
      <c r="E52" t="n">
        <v>61.19</v>
      </c>
      <c r="F52" t="n">
        <v>58.65</v>
      </c>
      <c r="G52" t="n">
        <v>109.97</v>
      </c>
      <c r="H52" t="n">
        <v>1.89</v>
      </c>
      <c r="I52" t="n">
        <v>32</v>
      </c>
      <c r="J52" t="n">
        <v>102.25</v>
      </c>
      <c r="K52" t="n">
        <v>37.55</v>
      </c>
      <c r="L52" t="n">
        <v>11</v>
      </c>
      <c r="M52" t="n">
        <v>1</v>
      </c>
      <c r="N52" t="n">
        <v>13.7</v>
      </c>
      <c r="O52" t="n">
        <v>12844.88</v>
      </c>
      <c r="P52" t="n">
        <v>405.48</v>
      </c>
      <c r="Q52" t="n">
        <v>1213.95</v>
      </c>
      <c r="R52" t="n">
        <v>161.45</v>
      </c>
      <c r="S52" t="n">
        <v>90.51000000000001</v>
      </c>
      <c r="T52" t="n">
        <v>24269.63</v>
      </c>
      <c r="U52" t="n">
        <v>0.5600000000000001</v>
      </c>
      <c r="V52" t="n">
        <v>0.77</v>
      </c>
      <c r="W52" t="n">
        <v>4.1</v>
      </c>
      <c r="X52" t="n">
        <v>1.45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1.6342</v>
      </c>
      <c r="E53" t="n">
        <v>61.19</v>
      </c>
      <c r="F53" t="n">
        <v>58.65</v>
      </c>
      <c r="G53" t="n">
        <v>109.97</v>
      </c>
      <c r="H53" t="n">
        <v>2.04</v>
      </c>
      <c r="I53" t="n">
        <v>32</v>
      </c>
      <c r="J53" t="n">
        <v>103.51</v>
      </c>
      <c r="K53" t="n">
        <v>37.55</v>
      </c>
      <c r="L53" t="n">
        <v>12</v>
      </c>
      <c r="M53" t="n">
        <v>0</v>
      </c>
      <c r="N53" t="n">
        <v>13.95</v>
      </c>
      <c r="O53" t="n">
        <v>12999.7</v>
      </c>
      <c r="P53" t="n">
        <v>409.95</v>
      </c>
      <c r="Q53" t="n">
        <v>1213.93</v>
      </c>
      <c r="R53" t="n">
        <v>161.4</v>
      </c>
      <c r="S53" t="n">
        <v>90.51000000000001</v>
      </c>
      <c r="T53" t="n">
        <v>24247.76</v>
      </c>
      <c r="U53" t="n">
        <v>0.5600000000000001</v>
      </c>
      <c r="V53" t="n">
        <v>0.76</v>
      </c>
      <c r="W53" t="n">
        <v>4.1</v>
      </c>
      <c r="X53" t="n">
        <v>1.46</v>
      </c>
      <c r="Y53" t="n">
        <v>0.5</v>
      </c>
      <c r="Z53" t="n">
        <v>10</v>
      </c>
    </row>
    <row r="54">
      <c r="A54" t="n">
        <v>0</v>
      </c>
      <c r="B54" t="n">
        <v>30</v>
      </c>
      <c r="C54" t="inlineStr">
        <is>
          <t xml:space="preserve">CONCLUIDO	</t>
        </is>
      </c>
      <c r="D54" t="n">
        <v>1.1989</v>
      </c>
      <c r="E54" t="n">
        <v>83.41</v>
      </c>
      <c r="F54" t="n">
        <v>75.52</v>
      </c>
      <c r="G54" t="n">
        <v>11.65</v>
      </c>
      <c r="H54" t="n">
        <v>0.24</v>
      </c>
      <c r="I54" t="n">
        <v>389</v>
      </c>
      <c r="J54" t="n">
        <v>71.52</v>
      </c>
      <c r="K54" t="n">
        <v>32.27</v>
      </c>
      <c r="L54" t="n">
        <v>1</v>
      </c>
      <c r="M54" t="n">
        <v>387</v>
      </c>
      <c r="N54" t="n">
        <v>8.25</v>
      </c>
      <c r="O54" t="n">
        <v>9054.6</v>
      </c>
      <c r="P54" t="n">
        <v>534.78</v>
      </c>
      <c r="Q54" t="n">
        <v>1214.06</v>
      </c>
      <c r="R54" t="n">
        <v>734.78</v>
      </c>
      <c r="S54" t="n">
        <v>90.51000000000001</v>
      </c>
      <c r="T54" t="n">
        <v>309152.57</v>
      </c>
      <c r="U54" t="n">
        <v>0.12</v>
      </c>
      <c r="V54" t="n">
        <v>0.59</v>
      </c>
      <c r="W54" t="n">
        <v>4.64</v>
      </c>
      <c r="X54" t="n">
        <v>18.32</v>
      </c>
      <c r="Y54" t="n">
        <v>0.5</v>
      </c>
      <c r="Z54" t="n">
        <v>10</v>
      </c>
    </row>
    <row r="55">
      <c r="A55" t="n">
        <v>1</v>
      </c>
      <c r="B55" t="n">
        <v>30</v>
      </c>
      <c r="C55" t="inlineStr">
        <is>
          <t xml:space="preserve">CONCLUIDO	</t>
        </is>
      </c>
      <c r="D55" t="n">
        <v>1.4507</v>
      </c>
      <c r="E55" t="n">
        <v>68.93000000000001</v>
      </c>
      <c r="F55" t="n">
        <v>64.58</v>
      </c>
      <c r="G55" t="n">
        <v>24.07</v>
      </c>
      <c r="H55" t="n">
        <v>0.48</v>
      </c>
      <c r="I55" t="n">
        <v>161</v>
      </c>
      <c r="J55" t="n">
        <v>72.7</v>
      </c>
      <c r="K55" t="n">
        <v>32.27</v>
      </c>
      <c r="L55" t="n">
        <v>2</v>
      </c>
      <c r="M55" t="n">
        <v>159</v>
      </c>
      <c r="N55" t="n">
        <v>8.43</v>
      </c>
      <c r="O55" t="n">
        <v>9200.25</v>
      </c>
      <c r="P55" t="n">
        <v>443.84</v>
      </c>
      <c r="Q55" t="n">
        <v>1214.02</v>
      </c>
      <c r="R55" t="n">
        <v>363.39</v>
      </c>
      <c r="S55" t="n">
        <v>90.51000000000001</v>
      </c>
      <c r="T55" t="n">
        <v>124595.25</v>
      </c>
      <c r="U55" t="n">
        <v>0.25</v>
      </c>
      <c r="V55" t="n">
        <v>0.6899999999999999</v>
      </c>
      <c r="W55" t="n">
        <v>4.28</v>
      </c>
      <c r="X55" t="n">
        <v>7.39</v>
      </c>
      <c r="Y55" t="n">
        <v>0.5</v>
      </c>
      <c r="Z55" t="n">
        <v>10</v>
      </c>
    </row>
    <row r="56">
      <c r="A56" t="n">
        <v>2</v>
      </c>
      <c r="B56" t="n">
        <v>30</v>
      </c>
      <c r="C56" t="inlineStr">
        <is>
          <t xml:space="preserve">CONCLUIDO	</t>
        </is>
      </c>
      <c r="D56" t="n">
        <v>1.5341</v>
      </c>
      <c r="E56" t="n">
        <v>65.18000000000001</v>
      </c>
      <c r="F56" t="n">
        <v>61.78</v>
      </c>
      <c r="G56" t="n">
        <v>37.07</v>
      </c>
      <c r="H56" t="n">
        <v>0.71</v>
      </c>
      <c r="I56" t="n">
        <v>100</v>
      </c>
      <c r="J56" t="n">
        <v>73.88</v>
      </c>
      <c r="K56" t="n">
        <v>32.27</v>
      </c>
      <c r="L56" t="n">
        <v>3</v>
      </c>
      <c r="M56" t="n">
        <v>98</v>
      </c>
      <c r="N56" t="n">
        <v>8.609999999999999</v>
      </c>
      <c r="O56" t="n">
        <v>9346.23</v>
      </c>
      <c r="P56" t="n">
        <v>411.71</v>
      </c>
      <c r="Q56" t="n">
        <v>1213.97</v>
      </c>
      <c r="R56" t="n">
        <v>269.21</v>
      </c>
      <c r="S56" t="n">
        <v>90.51000000000001</v>
      </c>
      <c r="T56" t="n">
        <v>77812.60000000001</v>
      </c>
      <c r="U56" t="n">
        <v>0.34</v>
      </c>
      <c r="V56" t="n">
        <v>0.73</v>
      </c>
      <c r="W56" t="n">
        <v>4.16</v>
      </c>
      <c r="X56" t="n">
        <v>4.59</v>
      </c>
      <c r="Y56" t="n">
        <v>0.5</v>
      </c>
      <c r="Z56" t="n">
        <v>10</v>
      </c>
    </row>
    <row r="57">
      <c r="A57" t="n">
        <v>3</v>
      </c>
      <c r="B57" t="n">
        <v>30</v>
      </c>
      <c r="C57" t="inlineStr">
        <is>
          <t xml:space="preserve">CONCLUIDO	</t>
        </is>
      </c>
      <c r="D57" t="n">
        <v>1.5791</v>
      </c>
      <c r="E57" t="n">
        <v>63.33</v>
      </c>
      <c r="F57" t="n">
        <v>60.38</v>
      </c>
      <c r="G57" t="n">
        <v>51.02</v>
      </c>
      <c r="H57" t="n">
        <v>0.93</v>
      </c>
      <c r="I57" t="n">
        <v>71</v>
      </c>
      <c r="J57" t="n">
        <v>75.06999999999999</v>
      </c>
      <c r="K57" t="n">
        <v>32.27</v>
      </c>
      <c r="L57" t="n">
        <v>4</v>
      </c>
      <c r="M57" t="n">
        <v>69</v>
      </c>
      <c r="N57" t="n">
        <v>8.800000000000001</v>
      </c>
      <c r="O57" t="n">
        <v>9492.549999999999</v>
      </c>
      <c r="P57" t="n">
        <v>387.4</v>
      </c>
      <c r="Q57" t="n">
        <v>1213.93</v>
      </c>
      <c r="R57" t="n">
        <v>221.14</v>
      </c>
      <c r="S57" t="n">
        <v>90.51000000000001</v>
      </c>
      <c r="T57" t="n">
        <v>53924.02</v>
      </c>
      <c r="U57" t="n">
        <v>0.41</v>
      </c>
      <c r="V57" t="n">
        <v>0.74</v>
      </c>
      <c r="W57" t="n">
        <v>4.12</v>
      </c>
      <c r="X57" t="n">
        <v>3.18</v>
      </c>
      <c r="Y57" t="n">
        <v>0.5</v>
      </c>
      <c r="Z57" t="n">
        <v>10</v>
      </c>
    </row>
    <row r="58">
      <c r="A58" t="n">
        <v>4</v>
      </c>
      <c r="B58" t="n">
        <v>30</v>
      </c>
      <c r="C58" t="inlineStr">
        <is>
          <t xml:space="preserve">CONCLUIDO	</t>
        </is>
      </c>
      <c r="D58" t="n">
        <v>1.6046</v>
      </c>
      <c r="E58" t="n">
        <v>62.32</v>
      </c>
      <c r="F58" t="n">
        <v>59.64</v>
      </c>
      <c r="G58" t="n">
        <v>66.26000000000001</v>
      </c>
      <c r="H58" t="n">
        <v>1.15</v>
      </c>
      <c r="I58" t="n">
        <v>54</v>
      </c>
      <c r="J58" t="n">
        <v>76.26000000000001</v>
      </c>
      <c r="K58" t="n">
        <v>32.27</v>
      </c>
      <c r="L58" t="n">
        <v>5</v>
      </c>
      <c r="M58" t="n">
        <v>51</v>
      </c>
      <c r="N58" t="n">
        <v>8.99</v>
      </c>
      <c r="O58" t="n">
        <v>9639.200000000001</v>
      </c>
      <c r="P58" t="n">
        <v>365.79</v>
      </c>
      <c r="Q58" t="n">
        <v>1213.92</v>
      </c>
      <c r="R58" t="n">
        <v>196.27</v>
      </c>
      <c r="S58" t="n">
        <v>90.51000000000001</v>
      </c>
      <c r="T58" t="n">
        <v>41573.54</v>
      </c>
      <c r="U58" t="n">
        <v>0.46</v>
      </c>
      <c r="V58" t="n">
        <v>0.75</v>
      </c>
      <c r="W58" t="n">
        <v>4.09</v>
      </c>
      <c r="X58" t="n">
        <v>2.44</v>
      </c>
      <c r="Y58" t="n">
        <v>0.5</v>
      </c>
      <c r="Z58" t="n">
        <v>10</v>
      </c>
    </row>
    <row r="59">
      <c r="A59" t="n">
        <v>5</v>
      </c>
      <c r="B59" t="n">
        <v>30</v>
      </c>
      <c r="C59" t="inlineStr">
        <is>
          <t xml:space="preserve">CONCLUIDO	</t>
        </is>
      </c>
      <c r="D59" t="n">
        <v>1.6206</v>
      </c>
      <c r="E59" t="n">
        <v>61.71</v>
      </c>
      <c r="F59" t="n">
        <v>59.18</v>
      </c>
      <c r="G59" t="n">
        <v>80.7</v>
      </c>
      <c r="H59" t="n">
        <v>1.36</v>
      </c>
      <c r="I59" t="n">
        <v>44</v>
      </c>
      <c r="J59" t="n">
        <v>77.45</v>
      </c>
      <c r="K59" t="n">
        <v>32.27</v>
      </c>
      <c r="L59" t="n">
        <v>6</v>
      </c>
      <c r="M59" t="n">
        <v>26</v>
      </c>
      <c r="N59" t="n">
        <v>9.18</v>
      </c>
      <c r="O59" t="n">
        <v>9786.190000000001</v>
      </c>
      <c r="P59" t="n">
        <v>350.28</v>
      </c>
      <c r="Q59" t="n">
        <v>1213.91</v>
      </c>
      <c r="R59" t="n">
        <v>180.05</v>
      </c>
      <c r="S59" t="n">
        <v>90.51000000000001</v>
      </c>
      <c r="T59" t="n">
        <v>33513.13</v>
      </c>
      <c r="U59" t="n">
        <v>0.5</v>
      </c>
      <c r="V59" t="n">
        <v>0.76</v>
      </c>
      <c r="W59" t="n">
        <v>4.1</v>
      </c>
      <c r="X59" t="n">
        <v>1.99</v>
      </c>
      <c r="Y59" t="n">
        <v>0.5</v>
      </c>
      <c r="Z59" t="n">
        <v>10</v>
      </c>
    </row>
    <row r="60">
      <c r="A60" t="n">
        <v>6</v>
      </c>
      <c r="B60" t="n">
        <v>30</v>
      </c>
      <c r="C60" t="inlineStr">
        <is>
          <t xml:space="preserve">CONCLUIDO	</t>
        </is>
      </c>
      <c r="D60" t="n">
        <v>1.6233</v>
      </c>
      <c r="E60" t="n">
        <v>61.6</v>
      </c>
      <c r="F60" t="n">
        <v>59.1</v>
      </c>
      <c r="G60" t="n">
        <v>84.43000000000001</v>
      </c>
      <c r="H60" t="n">
        <v>1.56</v>
      </c>
      <c r="I60" t="n">
        <v>42</v>
      </c>
      <c r="J60" t="n">
        <v>78.65000000000001</v>
      </c>
      <c r="K60" t="n">
        <v>32.27</v>
      </c>
      <c r="L60" t="n">
        <v>7</v>
      </c>
      <c r="M60" t="n">
        <v>3</v>
      </c>
      <c r="N60" t="n">
        <v>9.380000000000001</v>
      </c>
      <c r="O60" t="n">
        <v>9933.52</v>
      </c>
      <c r="P60" t="n">
        <v>349.62</v>
      </c>
      <c r="Q60" t="n">
        <v>1213.94</v>
      </c>
      <c r="R60" t="n">
        <v>176.69</v>
      </c>
      <c r="S60" t="n">
        <v>90.51000000000001</v>
      </c>
      <c r="T60" t="n">
        <v>31839.73</v>
      </c>
      <c r="U60" t="n">
        <v>0.51</v>
      </c>
      <c r="V60" t="n">
        <v>0.76</v>
      </c>
      <c r="W60" t="n">
        <v>4.12</v>
      </c>
      <c r="X60" t="n">
        <v>1.91</v>
      </c>
      <c r="Y60" t="n">
        <v>0.5</v>
      </c>
      <c r="Z60" t="n">
        <v>10</v>
      </c>
    </row>
    <row r="61">
      <c r="A61" t="n">
        <v>7</v>
      </c>
      <c r="B61" t="n">
        <v>30</v>
      </c>
      <c r="C61" t="inlineStr">
        <is>
          <t xml:space="preserve">CONCLUIDO	</t>
        </is>
      </c>
      <c r="D61" t="n">
        <v>1.6234</v>
      </c>
      <c r="E61" t="n">
        <v>61.6</v>
      </c>
      <c r="F61" t="n">
        <v>59.1</v>
      </c>
      <c r="G61" t="n">
        <v>84.43000000000001</v>
      </c>
      <c r="H61" t="n">
        <v>1.75</v>
      </c>
      <c r="I61" t="n">
        <v>42</v>
      </c>
      <c r="J61" t="n">
        <v>79.84</v>
      </c>
      <c r="K61" t="n">
        <v>32.27</v>
      </c>
      <c r="L61" t="n">
        <v>8</v>
      </c>
      <c r="M61" t="n">
        <v>0</v>
      </c>
      <c r="N61" t="n">
        <v>9.57</v>
      </c>
      <c r="O61" t="n">
        <v>10081.19</v>
      </c>
      <c r="P61" t="n">
        <v>354.59</v>
      </c>
      <c r="Q61" t="n">
        <v>1213.93</v>
      </c>
      <c r="R61" t="n">
        <v>176.25</v>
      </c>
      <c r="S61" t="n">
        <v>90.51000000000001</v>
      </c>
      <c r="T61" t="n">
        <v>31621.29</v>
      </c>
      <c r="U61" t="n">
        <v>0.51</v>
      </c>
      <c r="V61" t="n">
        <v>0.76</v>
      </c>
      <c r="W61" t="n">
        <v>4.13</v>
      </c>
      <c r="X61" t="n">
        <v>1.91</v>
      </c>
      <c r="Y61" t="n">
        <v>0.5</v>
      </c>
      <c r="Z61" t="n">
        <v>10</v>
      </c>
    </row>
    <row r="62">
      <c r="A62" t="n">
        <v>0</v>
      </c>
      <c r="B62" t="n">
        <v>15</v>
      </c>
      <c r="C62" t="inlineStr">
        <is>
          <t xml:space="preserve">CONCLUIDO	</t>
        </is>
      </c>
      <c r="D62" t="n">
        <v>1.4018</v>
      </c>
      <c r="E62" t="n">
        <v>71.34</v>
      </c>
      <c r="F62" t="n">
        <v>67.23</v>
      </c>
      <c r="G62" t="n">
        <v>18.59</v>
      </c>
      <c r="H62" t="n">
        <v>0.43</v>
      </c>
      <c r="I62" t="n">
        <v>217</v>
      </c>
      <c r="J62" t="n">
        <v>39.78</v>
      </c>
      <c r="K62" t="n">
        <v>19.54</v>
      </c>
      <c r="L62" t="n">
        <v>1</v>
      </c>
      <c r="M62" t="n">
        <v>215</v>
      </c>
      <c r="N62" t="n">
        <v>4.24</v>
      </c>
      <c r="O62" t="n">
        <v>5140</v>
      </c>
      <c r="P62" t="n">
        <v>298.53</v>
      </c>
      <c r="Q62" t="n">
        <v>1214.03</v>
      </c>
      <c r="R62" t="n">
        <v>453.05</v>
      </c>
      <c r="S62" t="n">
        <v>90.51000000000001</v>
      </c>
      <c r="T62" t="n">
        <v>169147.24</v>
      </c>
      <c r="U62" t="n">
        <v>0.2</v>
      </c>
      <c r="V62" t="n">
        <v>0.67</v>
      </c>
      <c r="W62" t="n">
        <v>4.37</v>
      </c>
      <c r="X62" t="n">
        <v>10.03</v>
      </c>
      <c r="Y62" t="n">
        <v>0.5</v>
      </c>
      <c r="Z62" t="n">
        <v>10</v>
      </c>
    </row>
    <row r="63">
      <c r="A63" t="n">
        <v>1</v>
      </c>
      <c r="B63" t="n">
        <v>15</v>
      </c>
      <c r="C63" t="inlineStr">
        <is>
          <t xml:space="preserve">CONCLUIDO	</t>
        </is>
      </c>
      <c r="D63" t="n">
        <v>1.5597</v>
      </c>
      <c r="E63" t="n">
        <v>64.12</v>
      </c>
      <c r="F63" t="n">
        <v>61.4</v>
      </c>
      <c r="G63" t="n">
        <v>40.04</v>
      </c>
      <c r="H63" t="n">
        <v>0.84</v>
      </c>
      <c r="I63" t="n">
        <v>92</v>
      </c>
      <c r="J63" t="n">
        <v>40.89</v>
      </c>
      <c r="K63" t="n">
        <v>19.54</v>
      </c>
      <c r="L63" t="n">
        <v>2</v>
      </c>
      <c r="M63" t="n">
        <v>65</v>
      </c>
      <c r="N63" t="n">
        <v>4.35</v>
      </c>
      <c r="O63" t="n">
        <v>5277.26</v>
      </c>
      <c r="P63" t="n">
        <v>246.22</v>
      </c>
      <c r="Q63" t="n">
        <v>1213.95</v>
      </c>
      <c r="R63" t="n">
        <v>254.67</v>
      </c>
      <c r="S63" t="n">
        <v>90.51000000000001</v>
      </c>
      <c r="T63" t="n">
        <v>70580.67</v>
      </c>
      <c r="U63" t="n">
        <v>0.36</v>
      </c>
      <c r="V63" t="n">
        <v>0.73</v>
      </c>
      <c r="W63" t="n">
        <v>4.19</v>
      </c>
      <c r="X63" t="n">
        <v>4.2</v>
      </c>
      <c r="Y63" t="n">
        <v>0.5</v>
      </c>
      <c r="Z63" t="n">
        <v>10</v>
      </c>
    </row>
    <row r="64">
      <c r="A64" t="n">
        <v>2</v>
      </c>
      <c r="B64" t="n">
        <v>15</v>
      </c>
      <c r="C64" t="inlineStr">
        <is>
          <t xml:space="preserve">CONCLUIDO	</t>
        </is>
      </c>
      <c r="D64" t="n">
        <v>1.5727</v>
      </c>
      <c r="E64" t="n">
        <v>63.58</v>
      </c>
      <c r="F64" t="n">
        <v>60.97</v>
      </c>
      <c r="G64" t="n">
        <v>44.62</v>
      </c>
      <c r="H64" t="n">
        <v>1.22</v>
      </c>
      <c r="I64" t="n">
        <v>82</v>
      </c>
      <c r="J64" t="n">
        <v>42.01</v>
      </c>
      <c r="K64" t="n">
        <v>19.54</v>
      </c>
      <c r="L64" t="n">
        <v>3</v>
      </c>
      <c r="M64" t="n">
        <v>0</v>
      </c>
      <c r="N64" t="n">
        <v>4.46</v>
      </c>
      <c r="O64" t="n">
        <v>5414.79</v>
      </c>
      <c r="P64" t="n">
        <v>243.85</v>
      </c>
      <c r="Q64" t="n">
        <v>1213.93</v>
      </c>
      <c r="R64" t="n">
        <v>238.05</v>
      </c>
      <c r="S64" t="n">
        <v>90.51000000000001</v>
      </c>
      <c r="T64" t="n">
        <v>62321.01</v>
      </c>
      <c r="U64" t="n">
        <v>0.38</v>
      </c>
      <c r="V64" t="n">
        <v>0.74</v>
      </c>
      <c r="W64" t="n">
        <v>4.24</v>
      </c>
      <c r="X64" t="n">
        <v>3.78</v>
      </c>
      <c r="Y64" t="n">
        <v>0.5</v>
      </c>
      <c r="Z64" t="n">
        <v>10</v>
      </c>
    </row>
    <row r="65">
      <c r="A65" t="n">
        <v>0</v>
      </c>
      <c r="B65" t="n">
        <v>70</v>
      </c>
      <c r="C65" t="inlineStr">
        <is>
          <t xml:space="preserve">CONCLUIDO	</t>
        </is>
      </c>
      <c r="D65" t="n">
        <v>0.8173</v>
      </c>
      <c r="E65" t="n">
        <v>122.35</v>
      </c>
      <c r="F65" t="n">
        <v>96.81</v>
      </c>
      <c r="G65" t="n">
        <v>7.2</v>
      </c>
      <c r="H65" t="n">
        <v>0.12</v>
      </c>
      <c r="I65" t="n">
        <v>807</v>
      </c>
      <c r="J65" t="n">
        <v>141.81</v>
      </c>
      <c r="K65" t="n">
        <v>47.83</v>
      </c>
      <c r="L65" t="n">
        <v>1</v>
      </c>
      <c r="M65" t="n">
        <v>805</v>
      </c>
      <c r="N65" t="n">
        <v>22.98</v>
      </c>
      <c r="O65" t="n">
        <v>17723.39</v>
      </c>
      <c r="P65" t="n">
        <v>1100.03</v>
      </c>
      <c r="Q65" t="n">
        <v>1214.12</v>
      </c>
      <c r="R65" t="n">
        <v>1458.73</v>
      </c>
      <c r="S65" t="n">
        <v>90.51000000000001</v>
      </c>
      <c r="T65" t="n">
        <v>669034.47</v>
      </c>
      <c r="U65" t="n">
        <v>0.06</v>
      </c>
      <c r="V65" t="n">
        <v>0.46</v>
      </c>
      <c r="W65" t="n">
        <v>5.34</v>
      </c>
      <c r="X65" t="n">
        <v>39.6</v>
      </c>
      <c r="Y65" t="n">
        <v>0.5</v>
      </c>
      <c r="Z65" t="n">
        <v>10</v>
      </c>
    </row>
    <row r="66">
      <c r="A66" t="n">
        <v>1</v>
      </c>
      <c r="B66" t="n">
        <v>70</v>
      </c>
      <c r="C66" t="inlineStr">
        <is>
          <t xml:space="preserve">CONCLUIDO	</t>
        </is>
      </c>
      <c r="D66" t="n">
        <v>1.2308</v>
      </c>
      <c r="E66" t="n">
        <v>81.25</v>
      </c>
      <c r="F66" t="n">
        <v>70.67</v>
      </c>
      <c r="G66" t="n">
        <v>14.67</v>
      </c>
      <c r="H66" t="n">
        <v>0.25</v>
      </c>
      <c r="I66" t="n">
        <v>289</v>
      </c>
      <c r="J66" t="n">
        <v>143.17</v>
      </c>
      <c r="K66" t="n">
        <v>47.83</v>
      </c>
      <c r="L66" t="n">
        <v>2</v>
      </c>
      <c r="M66" t="n">
        <v>287</v>
      </c>
      <c r="N66" t="n">
        <v>23.34</v>
      </c>
      <c r="O66" t="n">
        <v>17891.86</v>
      </c>
      <c r="P66" t="n">
        <v>796.4400000000001</v>
      </c>
      <c r="Q66" t="n">
        <v>1213.97</v>
      </c>
      <c r="R66" t="n">
        <v>569.52</v>
      </c>
      <c r="S66" t="n">
        <v>90.51000000000001</v>
      </c>
      <c r="T66" t="n">
        <v>227023.04</v>
      </c>
      <c r="U66" t="n">
        <v>0.16</v>
      </c>
      <c r="V66" t="n">
        <v>0.63</v>
      </c>
      <c r="W66" t="n">
        <v>4.5</v>
      </c>
      <c r="X66" t="n">
        <v>13.48</v>
      </c>
      <c r="Y66" t="n">
        <v>0.5</v>
      </c>
      <c r="Z66" t="n">
        <v>10</v>
      </c>
    </row>
    <row r="67">
      <c r="A67" t="n">
        <v>2</v>
      </c>
      <c r="B67" t="n">
        <v>70</v>
      </c>
      <c r="C67" t="inlineStr">
        <is>
          <t xml:space="preserve">CONCLUIDO	</t>
        </is>
      </c>
      <c r="D67" t="n">
        <v>1.3755</v>
      </c>
      <c r="E67" t="n">
        <v>72.7</v>
      </c>
      <c r="F67" t="n">
        <v>65.36</v>
      </c>
      <c r="G67" t="n">
        <v>22.16</v>
      </c>
      <c r="H67" t="n">
        <v>0.37</v>
      </c>
      <c r="I67" t="n">
        <v>177</v>
      </c>
      <c r="J67" t="n">
        <v>144.54</v>
      </c>
      <c r="K67" t="n">
        <v>47.83</v>
      </c>
      <c r="L67" t="n">
        <v>3</v>
      </c>
      <c r="M67" t="n">
        <v>175</v>
      </c>
      <c r="N67" t="n">
        <v>23.71</v>
      </c>
      <c r="O67" t="n">
        <v>18060.85</v>
      </c>
      <c r="P67" t="n">
        <v>730.5</v>
      </c>
      <c r="Q67" t="n">
        <v>1213.99</v>
      </c>
      <c r="R67" t="n">
        <v>389.77</v>
      </c>
      <c r="S67" t="n">
        <v>90.51000000000001</v>
      </c>
      <c r="T67" t="n">
        <v>137708.22</v>
      </c>
      <c r="U67" t="n">
        <v>0.23</v>
      </c>
      <c r="V67" t="n">
        <v>0.6899999999999999</v>
      </c>
      <c r="W67" t="n">
        <v>4.3</v>
      </c>
      <c r="X67" t="n">
        <v>8.16</v>
      </c>
      <c r="Y67" t="n">
        <v>0.5</v>
      </c>
      <c r="Z67" t="n">
        <v>10</v>
      </c>
    </row>
    <row r="68">
      <c r="A68" t="n">
        <v>3</v>
      </c>
      <c r="B68" t="n">
        <v>70</v>
      </c>
      <c r="C68" t="inlineStr">
        <is>
          <t xml:space="preserve">CONCLUIDO	</t>
        </is>
      </c>
      <c r="D68" t="n">
        <v>1.4517</v>
      </c>
      <c r="E68" t="n">
        <v>68.88</v>
      </c>
      <c r="F68" t="n">
        <v>62.99</v>
      </c>
      <c r="G68" t="n">
        <v>29.76</v>
      </c>
      <c r="H68" t="n">
        <v>0.49</v>
      </c>
      <c r="I68" t="n">
        <v>127</v>
      </c>
      <c r="J68" t="n">
        <v>145.92</v>
      </c>
      <c r="K68" t="n">
        <v>47.83</v>
      </c>
      <c r="L68" t="n">
        <v>4</v>
      </c>
      <c r="M68" t="n">
        <v>125</v>
      </c>
      <c r="N68" t="n">
        <v>24.09</v>
      </c>
      <c r="O68" t="n">
        <v>18230.35</v>
      </c>
      <c r="P68" t="n">
        <v>698.22</v>
      </c>
      <c r="Q68" t="n">
        <v>1213.94</v>
      </c>
      <c r="R68" t="n">
        <v>309.64</v>
      </c>
      <c r="S68" t="n">
        <v>90.51000000000001</v>
      </c>
      <c r="T68" t="n">
        <v>97889.28</v>
      </c>
      <c r="U68" t="n">
        <v>0.29</v>
      </c>
      <c r="V68" t="n">
        <v>0.71</v>
      </c>
      <c r="W68" t="n">
        <v>4.21</v>
      </c>
      <c r="X68" t="n">
        <v>5.79</v>
      </c>
      <c r="Y68" t="n">
        <v>0.5</v>
      </c>
      <c r="Z68" t="n">
        <v>10</v>
      </c>
    </row>
    <row r="69">
      <c r="A69" t="n">
        <v>4</v>
      </c>
      <c r="B69" t="n">
        <v>70</v>
      </c>
      <c r="C69" t="inlineStr">
        <is>
          <t xml:space="preserve">CONCLUIDO	</t>
        </is>
      </c>
      <c r="D69" t="n">
        <v>1.4973</v>
      </c>
      <c r="E69" t="n">
        <v>66.79000000000001</v>
      </c>
      <c r="F69" t="n">
        <v>61.7</v>
      </c>
      <c r="G69" t="n">
        <v>37.39</v>
      </c>
      <c r="H69" t="n">
        <v>0.6</v>
      </c>
      <c r="I69" t="n">
        <v>99</v>
      </c>
      <c r="J69" t="n">
        <v>147.3</v>
      </c>
      <c r="K69" t="n">
        <v>47.83</v>
      </c>
      <c r="L69" t="n">
        <v>5</v>
      </c>
      <c r="M69" t="n">
        <v>97</v>
      </c>
      <c r="N69" t="n">
        <v>24.47</v>
      </c>
      <c r="O69" t="n">
        <v>18400.38</v>
      </c>
      <c r="P69" t="n">
        <v>678.3200000000001</v>
      </c>
      <c r="Q69" t="n">
        <v>1213.92</v>
      </c>
      <c r="R69" t="n">
        <v>266.63</v>
      </c>
      <c r="S69" t="n">
        <v>90.51000000000001</v>
      </c>
      <c r="T69" t="n">
        <v>76525.13</v>
      </c>
      <c r="U69" t="n">
        <v>0.34</v>
      </c>
      <c r="V69" t="n">
        <v>0.73</v>
      </c>
      <c r="W69" t="n">
        <v>4.16</v>
      </c>
      <c r="X69" t="n">
        <v>4.51</v>
      </c>
      <c r="Y69" t="n">
        <v>0.5</v>
      </c>
      <c r="Z69" t="n">
        <v>10</v>
      </c>
    </row>
    <row r="70">
      <c r="A70" t="n">
        <v>5</v>
      </c>
      <c r="B70" t="n">
        <v>70</v>
      </c>
      <c r="C70" t="inlineStr">
        <is>
          <t xml:space="preserve">CONCLUIDO	</t>
        </is>
      </c>
      <c r="D70" t="n">
        <v>1.5285</v>
      </c>
      <c r="E70" t="n">
        <v>65.42</v>
      </c>
      <c r="F70" t="n">
        <v>60.85</v>
      </c>
      <c r="G70" t="n">
        <v>45.08</v>
      </c>
      <c r="H70" t="n">
        <v>0.71</v>
      </c>
      <c r="I70" t="n">
        <v>81</v>
      </c>
      <c r="J70" t="n">
        <v>148.68</v>
      </c>
      <c r="K70" t="n">
        <v>47.83</v>
      </c>
      <c r="L70" t="n">
        <v>6</v>
      </c>
      <c r="M70" t="n">
        <v>79</v>
      </c>
      <c r="N70" t="n">
        <v>24.85</v>
      </c>
      <c r="O70" t="n">
        <v>18570.94</v>
      </c>
      <c r="P70" t="n">
        <v>663.12</v>
      </c>
      <c r="Q70" t="n">
        <v>1213.91</v>
      </c>
      <c r="R70" t="n">
        <v>237.36</v>
      </c>
      <c r="S70" t="n">
        <v>90.51000000000001</v>
      </c>
      <c r="T70" t="n">
        <v>61980.03</v>
      </c>
      <c r="U70" t="n">
        <v>0.38</v>
      </c>
      <c r="V70" t="n">
        <v>0.74</v>
      </c>
      <c r="W70" t="n">
        <v>4.14</v>
      </c>
      <c r="X70" t="n">
        <v>3.66</v>
      </c>
      <c r="Y70" t="n">
        <v>0.5</v>
      </c>
      <c r="Z70" t="n">
        <v>10</v>
      </c>
    </row>
    <row r="71">
      <c r="A71" t="n">
        <v>6</v>
      </c>
      <c r="B71" t="n">
        <v>70</v>
      </c>
      <c r="C71" t="inlineStr">
        <is>
          <t xml:space="preserve">CONCLUIDO	</t>
        </is>
      </c>
      <c r="D71" t="n">
        <v>1.5514</v>
      </c>
      <c r="E71" t="n">
        <v>64.45999999999999</v>
      </c>
      <c r="F71" t="n">
        <v>60.27</v>
      </c>
      <c r="G71" t="n">
        <v>53.17</v>
      </c>
      <c r="H71" t="n">
        <v>0.83</v>
      </c>
      <c r="I71" t="n">
        <v>68</v>
      </c>
      <c r="J71" t="n">
        <v>150.07</v>
      </c>
      <c r="K71" t="n">
        <v>47.83</v>
      </c>
      <c r="L71" t="n">
        <v>7</v>
      </c>
      <c r="M71" t="n">
        <v>66</v>
      </c>
      <c r="N71" t="n">
        <v>25.24</v>
      </c>
      <c r="O71" t="n">
        <v>18742.03</v>
      </c>
      <c r="P71" t="n">
        <v>651.4</v>
      </c>
      <c r="Q71" t="n">
        <v>1213.91</v>
      </c>
      <c r="R71" t="n">
        <v>217.74</v>
      </c>
      <c r="S71" t="n">
        <v>90.51000000000001</v>
      </c>
      <c r="T71" t="n">
        <v>52236.67</v>
      </c>
      <c r="U71" t="n">
        <v>0.42</v>
      </c>
      <c r="V71" t="n">
        <v>0.74</v>
      </c>
      <c r="W71" t="n">
        <v>4.11</v>
      </c>
      <c r="X71" t="n">
        <v>3.07</v>
      </c>
      <c r="Y71" t="n">
        <v>0.5</v>
      </c>
      <c r="Z71" t="n">
        <v>10</v>
      </c>
    </row>
    <row r="72">
      <c r="A72" t="n">
        <v>7</v>
      </c>
      <c r="B72" t="n">
        <v>70</v>
      </c>
      <c r="C72" t="inlineStr">
        <is>
          <t xml:space="preserve">CONCLUIDO	</t>
        </is>
      </c>
      <c r="D72" t="n">
        <v>1.5679</v>
      </c>
      <c r="E72" t="n">
        <v>63.78</v>
      </c>
      <c r="F72" t="n">
        <v>59.85</v>
      </c>
      <c r="G72" t="n">
        <v>60.86</v>
      </c>
      <c r="H72" t="n">
        <v>0.9399999999999999</v>
      </c>
      <c r="I72" t="n">
        <v>59</v>
      </c>
      <c r="J72" t="n">
        <v>151.46</v>
      </c>
      <c r="K72" t="n">
        <v>47.83</v>
      </c>
      <c r="L72" t="n">
        <v>8</v>
      </c>
      <c r="M72" t="n">
        <v>57</v>
      </c>
      <c r="N72" t="n">
        <v>25.63</v>
      </c>
      <c r="O72" t="n">
        <v>18913.66</v>
      </c>
      <c r="P72" t="n">
        <v>641.22</v>
      </c>
      <c r="Q72" t="n">
        <v>1213.92</v>
      </c>
      <c r="R72" t="n">
        <v>203.33</v>
      </c>
      <c r="S72" t="n">
        <v>90.51000000000001</v>
      </c>
      <c r="T72" t="n">
        <v>45075.83</v>
      </c>
      <c r="U72" t="n">
        <v>0.45</v>
      </c>
      <c r="V72" t="n">
        <v>0.75</v>
      </c>
      <c r="W72" t="n">
        <v>4.1</v>
      </c>
      <c r="X72" t="n">
        <v>2.65</v>
      </c>
      <c r="Y72" t="n">
        <v>0.5</v>
      </c>
      <c r="Z72" t="n">
        <v>10</v>
      </c>
    </row>
    <row r="73">
      <c r="A73" t="n">
        <v>8</v>
      </c>
      <c r="B73" t="n">
        <v>70</v>
      </c>
      <c r="C73" t="inlineStr">
        <is>
          <t xml:space="preserve">CONCLUIDO	</t>
        </is>
      </c>
      <c r="D73" t="n">
        <v>1.5807</v>
      </c>
      <c r="E73" t="n">
        <v>63.26</v>
      </c>
      <c r="F73" t="n">
        <v>59.53</v>
      </c>
      <c r="G73" t="n">
        <v>68.69</v>
      </c>
      <c r="H73" t="n">
        <v>1.04</v>
      </c>
      <c r="I73" t="n">
        <v>52</v>
      </c>
      <c r="J73" t="n">
        <v>152.85</v>
      </c>
      <c r="K73" t="n">
        <v>47.83</v>
      </c>
      <c r="L73" t="n">
        <v>9</v>
      </c>
      <c r="M73" t="n">
        <v>50</v>
      </c>
      <c r="N73" t="n">
        <v>26.03</v>
      </c>
      <c r="O73" t="n">
        <v>19085.83</v>
      </c>
      <c r="P73" t="n">
        <v>632.73</v>
      </c>
      <c r="Q73" t="n">
        <v>1213.91</v>
      </c>
      <c r="R73" t="n">
        <v>192.86</v>
      </c>
      <c r="S73" t="n">
        <v>90.51000000000001</v>
      </c>
      <c r="T73" t="n">
        <v>39876.74</v>
      </c>
      <c r="U73" t="n">
        <v>0.47</v>
      </c>
      <c r="V73" t="n">
        <v>0.75</v>
      </c>
      <c r="W73" t="n">
        <v>4.09</v>
      </c>
      <c r="X73" t="n">
        <v>2.34</v>
      </c>
      <c r="Y73" t="n">
        <v>0.5</v>
      </c>
      <c r="Z73" t="n">
        <v>10</v>
      </c>
    </row>
    <row r="74">
      <c r="A74" t="n">
        <v>9</v>
      </c>
      <c r="B74" t="n">
        <v>70</v>
      </c>
      <c r="C74" t="inlineStr">
        <is>
          <t xml:space="preserve">CONCLUIDO	</t>
        </is>
      </c>
      <c r="D74" t="n">
        <v>1.5919</v>
      </c>
      <c r="E74" t="n">
        <v>62.82</v>
      </c>
      <c r="F74" t="n">
        <v>59.26</v>
      </c>
      <c r="G74" t="n">
        <v>77.3</v>
      </c>
      <c r="H74" t="n">
        <v>1.15</v>
      </c>
      <c r="I74" t="n">
        <v>46</v>
      </c>
      <c r="J74" t="n">
        <v>154.25</v>
      </c>
      <c r="K74" t="n">
        <v>47.83</v>
      </c>
      <c r="L74" t="n">
        <v>10</v>
      </c>
      <c r="M74" t="n">
        <v>44</v>
      </c>
      <c r="N74" t="n">
        <v>26.43</v>
      </c>
      <c r="O74" t="n">
        <v>19258.55</v>
      </c>
      <c r="P74" t="n">
        <v>623.85</v>
      </c>
      <c r="Q74" t="n">
        <v>1213.91</v>
      </c>
      <c r="R74" t="n">
        <v>183.46</v>
      </c>
      <c r="S74" t="n">
        <v>90.51000000000001</v>
      </c>
      <c r="T74" t="n">
        <v>35205.04</v>
      </c>
      <c r="U74" t="n">
        <v>0.49</v>
      </c>
      <c r="V74" t="n">
        <v>0.76</v>
      </c>
      <c r="W74" t="n">
        <v>4.08</v>
      </c>
      <c r="X74" t="n">
        <v>2.07</v>
      </c>
      <c r="Y74" t="n">
        <v>0.5</v>
      </c>
      <c r="Z74" t="n">
        <v>10</v>
      </c>
    </row>
    <row r="75">
      <c r="A75" t="n">
        <v>10</v>
      </c>
      <c r="B75" t="n">
        <v>70</v>
      </c>
      <c r="C75" t="inlineStr">
        <is>
          <t xml:space="preserve">CONCLUIDO	</t>
        </is>
      </c>
      <c r="D75" t="n">
        <v>1.6015</v>
      </c>
      <c r="E75" t="n">
        <v>62.44</v>
      </c>
      <c r="F75" t="n">
        <v>59.03</v>
      </c>
      <c r="G75" t="n">
        <v>86.38</v>
      </c>
      <c r="H75" t="n">
        <v>1.25</v>
      </c>
      <c r="I75" t="n">
        <v>41</v>
      </c>
      <c r="J75" t="n">
        <v>155.66</v>
      </c>
      <c r="K75" t="n">
        <v>47.83</v>
      </c>
      <c r="L75" t="n">
        <v>11</v>
      </c>
      <c r="M75" t="n">
        <v>39</v>
      </c>
      <c r="N75" t="n">
        <v>26.83</v>
      </c>
      <c r="O75" t="n">
        <v>19431.82</v>
      </c>
      <c r="P75" t="n">
        <v>613.8099999999999</v>
      </c>
      <c r="Q75" t="n">
        <v>1213.91</v>
      </c>
      <c r="R75" t="n">
        <v>175.86</v>
      </c>
      <c r="S75" t="n">
        <v>90.51000000000001</v>
      </c>
      <c r="T75" t="n">
        <v>31430.55</v>
      </c>
      <c r="U75" t="n">
        <v>0.51</v>
      </c>
      <c r="V75" t="n">
        <v>0.76</v>
      </c>
      <c r="W75" t="n">
        <v>4.07</v>
      </c>
      <c r="X75" t="n">
        <v>1.83</v>
      </c>
      <c r="Y75" t="n">
        <v>0.5</v>
      </c>
      <c r="Z75" t="n">
        <v>10</v>
      </c>
    </row>
    <row r="76">
      <c r="A76" t="n">
        <v>11</v>
      </c>
      <c r="B76" t="n">
        <v>70</v>
      </c>
      <c r="C76" t="inlineStr">
        <is>
          <t xml:space="preserve">CONCLUIDO	</t>
        </is>
      </c>
      <c r="D76" t="n">
        <v>1.6077</v>
      </c>
      <c r="E76" t="n">
        <v>62.2</v>
      </c>
      <c r="F76" t="n">
        <v>58.87</v>
      </c>
      <c r="G76" t="n">
        <v>92.95999999999999</v>
      </c>
      <c r="H76" t="n">
        <v>1.35</v>
      </c>
      <c r="I76" t="n">
        <v>38</v>
      </c>
      <c r="J76" t="n">
        <v>157.07</v>
      </c>
      <c r="K76" t="n">
        <v>47.83</v>
      </c>
      <c r="L76" t="n">
        <v>12</v>
      </c>
      <c r="M76" t="n">
        <v>36</v>
      </c>
      <c r="N76" t="n">
        <v>27.24</v>
      </c>
      <c r="O76" t="n">
        <v>19605.66</v>
      </c>
      <c r="P76" t="n">
        <v>607.58</v>
      </c>
      <c r="Q76" t="n">
        <v>1213.91</v>
      </c>
      <c r="R76" t="n">
        <v>170.43</v>
      </c>
      <c r="S76" t="n">
        <v>90.51000000000001</v>
      </c>
      <c r="T76" t="n">
        <v>28732.26</v>
      </c>
      <c r="U76" t="n">
        <v>0.53</v>
      </c>
      <c r="V76" t="n">
        <v>0.76</v>
      </c>
      <c r="W76" t="n">
        <v>4.07</v>
      </c>
      <c r="X76" t="n">
        <v>1.68</v>
      </c>
      <c r="Y76" t="n">
        <v>0.5</v>
      </c>
      <c r="Z76" t="n">
        <v>10</v>
      </c>
    </row>
    <row r="77">
      <c r="A77" t="n">
        <v>12</v>
      </c>
      <c r="B77" t="n">
        <v>70</v>
      </c>
      <c r="C77" t="inlineStr">
        <is>
          <t xml:space="preserve">CONCLUIDO	</t>
        </is>
      </c>
      <c r="D77" t="n">
        <v>1.6126</v>
      </c>
      <c r="E77" t="n">
        <v>62.01</v>
      </c>
      <c r="F77" t="n">
        <v>58.77</v>
      </c>
      <c r="G77" t="n">
        <v>100.75</v>
      </c>
      <c r="H77" t="n">
        <v>1.45</v>
      </c>
      <c r="I77" t="n">
        <v>35</v>
      </c>
      <c r="J77" t="n">
        <v>158.48</v>
      </c>
      <c r="K77" t="n">
        <v>47.83</v>
      </c>
      <c r="L77" t="n">
        <v>13</v>
      </c>
      <c r="M77" t="n">
        <v>33</v>
      </c>
      <c r="N77" t="n">
        <v>27.65</v>
      </c>
      <c r="O77" t="n">
        <v>19780.06</v>
      </c>
      <c r="P77" t="n">
        <v>600.1799999999999</v>
      </c>
      <c r="Q77" t="n">
        <v>1213.92</v>
      </c>
      <c r="R77" t="n">
        <v>166.79</v>
      </c>
      <c r="S77" t="n">
        <v>90.51000000000001</v>
      </c>
      <c r="T77" t="n">
        <v>26924.81</v>
      </c>
      <c r="U77" t="n">
        <v>0.54</v>
      </c>
      <c r="V77" t="n">
        <v>0.76</v>
      </c>
      <c r="W77" t="n">
        <v>4.07</v>
      </c>
      <c r="X77" t="n">
        <v>1.58</v>
      </c>
      <c r="Y77" t="n">
        <v>0.5</v>
      </c>
      <c r="Z77" t="n">
        <v>10</v>
      </c>
    </row>
    <row r="78">
      <c r="A78" t="n">
        <v>13</v>
      </c>
      <c r="B78" t="n">
        <v>70</v>
      </c>
      <c r="C78" t="inlineStr">
        <is>
          <t xml:space="preserve">CONCLUIDO	</t>
        </is>
      </c>
      <c r="D78" t="n">
        <v>1.6193</v>
      </c>
      <c r="E78" t="n">
        <v>61.76</v>
      </c>
      <c r="F78" t="n">
        <v>58.6</v>
      </c>
      <c r="G78" t="n">
        <v>109.88</v>
      </c>
      <c r="H78" t="n">
        <v>1.55</v>
      </c>
      <c r="I78" t="n">
        <v>32</v>
      </c>
      <c r="J78" t="n">
        <v>159.9</v>
      </c>
      <c r="K78" t="n">
        <v>47.83</v>
      </c>
      <c r="L78" t="n">
        <v>14</v>
      </c>
      <c r="M78" t="n">
        <v>30</v>
      </c>
      <c r="N78" t="n">
        <v>28.07</v>
      </c>
      <c r="O78" t="n">
        <v>19955.16</v>
      </c>
      <c r="P78" t="n">
        <v>594.09</v>
      </c>
      <c r="Q78" t="n">
        <v>1213.92</v>
      </c>
      <c r="R78" t="n">
        <v>161.23</v>
      </c>
      <c r="S78" t="n">
        <v>90.51000000000001</v>
      </c>
      <c r="T78" t="n">
        <v>24162.68</v>
      </c>
      <c r="U78" t="n">
        <v>0.5600000000000001</v>
      </c>
      <c r="V78" t="n">
        <v>0.77</v>
      </c>
      <c r="W78" t="n">
        <v>4.06</v>
      </c>
      <c r="X78" t="n">
        <v>1.41</v>
      </c>
      <c r="Y78" t="n">
        <v>0.5</v>
      </c>
      <c r="Z78" t="n">
        <v>10</v>
      </c>
    </row>
    <row r="79">
      <c r="A79" t="n">
        <v>14</v>
      </c>
      <c r="B79" t="n">
        <v>70</v>
      </c>
      <c r="C79" t="inlineStr">
        <is>
          <t xml:space="preserve">CONCLUIDO	</t>
        </is>
      </c>
      <c r="D79" t="n">
        <v>1.625</v>
      </c>
      <c r="E79" t="n">
        <v>61.54</v>
      </c>
      <c r="F79" t="n">
        <v>58.47</v>
      </c>
      <c r="G79" t="n">
        <v>120.98</v>
      </c>
      <c r="H79" t="n">
        <v>1.65</v>
      </c>
      <c r="I79" t="n">
        <v>29</v>
      </c>
      <c r="J79" t="n">
        <v>161.32</v>
      </c>
      <c r="K79" t="n">
        <v>47.83</v>
      </c>
      <c r="L79" t="n">
        <v>15</v>
      </c>
      <c r="M79" t="n">
        <v>27</v>
      </c>
      <c r="N79" t="n">
        <v>28.5</v>
      </c>
      <c r="O79" t="n">
        <v>20130.71</v>
      </c>
      <c r="P79" t="n">
        <v>585.4</v>
      </c>
      <c r="Q79" t="n">
        <v>1213.91</v>
      </c>
      <c r="R79" t="n">
        <v>156.61</v>
      </c>
      <c r="S79" t="n">
        <v>90.51000000000001</v>
      </c>
      <c r="T79" t="n">
        <v>21868.81</v>
      </c>
      <c r="U79" t="n">
        <v>0.58</v>
      </c>
      <c r="V79" t="n">
        <v>0.77</v>
      </c>
      <c r="W79" t="n">
        <v>4.06</v>
      </c>
      <c r="X79" t="n">
        <v>1.28</v>
      </c>
      <c r="Y79" t="n">
        <v>0.5</v>
      </c>
      <c r="Z79" t="n">
        <v>10</v>
      </c>
    </row>
    <row r="80">
      <c r="A80" t="n">
        <v>15</v>
      </c>
      <c r="B80" t="n">
        <v>70</v>
      </c>
      <c r="C80" t="inlineStr">
        <is>
          <t xml:space="preserve">CONCLUIDO	</t>
        </is>
      </c>
      <c r="D80" t="n">
        <v>1.6292</v>
      </c>
      <c r="E80" t="n">
        <v>61.38</v>
      </c>
      <c r="F80" t="n">
        <v>58.37</v>
      </c>
      <c r="G80" t="n">
        <v>129.71</v>
      </c>
      <c r="H80" t="n">
        <v>1.74</v>
      </c>
      <c r="I80" t="n">
        <v>27</v>
      </c>
      <c r="J80" t="n">
        <v>162.75</v>
      </c>
      <c r="K80" t="n">
        <v>47.83</v>
      </c>
      <c r="L80" t="n">
        <v>16</v>
      </c>
      <c r="M80" t="n">
        <v>25</v>
      </c>
      <c r="N80" t="n">
        <v>28.92</v>
      </c>
      <c r="O80" t="n">
        <v>20306.85</v>
      </c>
      <c r="P80" t="n">
        <v>578.7</v>
      </c>
      <c r="Q80" t="n">
        <v>1213.91</v>
      </c>
      <c r="R80" t="n">
        <v>153.38</v>
      </c>
      <c r="S80" t="n">
        <v>90.51000000000001</v>
      </c>
      <c r="T80" t="n">
        <v>20262.63</v>
      </c>
      <c r="U80" t="n">
        <v>0.59</v>
      </c>
      <c r="V80" t="n">
        <v>0.77</v>
      </c>
      <c r="W80" t="n">
        <v>4.05</v>
      </c>
      <c r="X80" t="n">
        <v>1.18</v>
      </c>
      <c r="Y80" t="n">
        <v>0.5</v>
      </c>
      <c r="Z80" t="n">
        <v>10</v>
      </c>
    </row>
    <row r="81">
      <c r="A81" t="n">
        <v>16</v>
      </c>
      <c r="B81" t="n">
        <v>70</v>
      </c>
      <c r="C81" t="inlineStr">
        <is>
          <t xml:space="preserve">CONCLUIDO	</t>
        </is>
      </c>
      <c r="D81" t="n">
        <v>1.6328</v>
      </c>
      <c r="E81" t="n">
        <v>61.24</v>
      </c>
      <c r="F81" t="n">
        <v>58.29</v>
      </c>
      <c r="G81" t="n">
        <v>139.9</v>
      </c>
      <c r="H81" t="n">
        <v>1.83</v>
      </c>
      <c r="I81" t="n">
        <v>25</v>
      </c>
      <c r="J81" t="n">
        <v>164.19</v>
      </c>
      <c r="K81" t="n">
        <v>47.83</v>
      </c>
      <c r="L81" t="n">
        <v>17</v>
      </c>
      <c r="M81" t="n">
        <v>23</v>
      </c>
      <c r="N81" t="n">
        <v>29.36</v>
      </c>
      <c r="O81" t="n">
        <v>20483.57</v>
      </c>
      <c r="P81" t="n">
        <v>569.71</v>
      </c>
      <c r="Q81" t="n">
        <v>1213.91</v>
      </c>
      <c r="R81" t="n">
        <v>150.81</v>
      </c>
      <c r="S81" t="n">
        <v>90.51000000000001</v>
      </c>
      <c r="T81" t="n">
        <v>18984.95</v>
      </c>
      <c r="U81" t="n">
        <v>0.6</v>
      </c>
      <c r="V81" t="n">
        <v>0.77</v>
      </c>
      <c r="W81" t="n">
        <v>4.05</v>
      </c>
      <c r="X81" t="n">
        <v>1.1</v>
      </c>
      <c r="Y81" t="n">
        <v>0.5</v>
      </c>
      <c r="Z81" t="n">
        <v>10</v>
      </c>
    </row>
    <row r="82">
      <c r="A82" t="n">
        <v>17</v>
      </c>
      <c r="B82" t="n">
        <v>70</v>
      </c>
      <c r="C82" t="inlineStr">
        <is>
          <t xml:space="preserve">CONCLUIDO	</t>
        </is>
      </c>
      <c r="D82" t="n">
        <v>1.6348</v>
      </c>
      <c r="E82" t="n">
        <v>61.17</v>
      </c>
      <c r="F82" t="n">
        <v>58.25</v>
      </c>
      <c r="G82" t="n">
        <v>145.62</v>
      </c>
      <c r="H82" t="n">
        <v>1.93</v>
      </c>
      <c r="I82" t="n">
        <v>24</v>
      </c>
      <c r="J82" t="n">
        <v>165.62</v>
      </c>
      <c r="K82" t="n">
        <v>47.83</v>
      </c>
      <c r="L82" t="n">
        <v>18</v>
      </c>
      <c r="M82" t="n">
        <v>22</v>
      </c>
      <c r="N82" t="n">
        <v>29.8</v>
      </c>
      <c r="O82" t="n">
        <v>20660.89</v>
      </c>
      <c r="P82" t="n">
        <v>564.28</v>
      </c>
      <c r="Q82" t="n">
        <v>1213.93</v>
      </c>
      <c r="R82" t="n">
        <v>149.32</v>
      </c>
      <c r="S82" t="n">
        <v>90.51000000000001</v>
      </c>
      <c r="T82" t="n">
        <v>18246.97</v>
      </c>
      <c r="U82" t="n">
        <v>0.61</v>
      </c>
      <c r="V82" t="n">
        <v>0.77</v>
      </c>
      <c r="W82" t="n">
        <v>4.04</v>
      </c>
      <c r="X82" t="n">
        <v>1.05</v>
      </c>
      <c r="Y82" t="n">
        <v>0.5</v>
      </c>
      <c r="Z82" t="n">
        <v>10</v>
      </c>
    </row>
    <row r="83">
      <c r="A83" t="n">
        <v>18</v>
      </c>
      <c r="B83" t="n">
        <v>70</v>
      </c>
      <c r="C83" t="inlineStr">
        <is>
          <t xml:space="preserve">CONCLUIDO	</t>
        </is>
      </c>
      <c r="D83" t="n">
        <v>1.6392</v>
      </c>
      <c r="E83" t="n">
        <v>61.01</v>
      </c>
      <c r="F83" t="n">
        <v>58.14</v>
      </c>
      <c r="G83" t="n">
        <v>158.57</v>
      </c>
      <c r="H83" t="n">
        <v>2.02</v>
      </c>
      <c r="I83" t="n">
        <v>22</v>
      </c>
      <c r="J83" t="n">
        <v>167.07</v>
      </c>
      <c r="K83" t="n">
        <v>47.83</v>
      </c>
      <c r="L83" t="n">
        <v>19</v>
      </c>
      <c r="M83" t="n">
        <v>20</v>
      </c>
      <c r="N83" t="n">
        <v>30.24</v>
      </c>
      <c r="O83" t="n">
        <v>20838.81</v>
      </c>
      <c r="P83" t="n">
        <v>555.16</v>
      </c>
      <c r="Q83" t="n">
        <v>1213.93</v>
      </c>
      <c r="R83" t="n">
        <v>145.7</v>
      </c>
      <c r="S83" t="n">
        <v>90.51000000000001</v>
      </c>
      <c r="T83" t="n">
        <v>16446.94</v>
      </c>
      <c r="U83" t="n">
        <v>0.62</v>
      </c>
      <c r="V83" t="n">
        <v>0.77</v>
      </c>
      <c r="W83" t="n">
        <v>4.04</v>
      </c>
      <c r="X83" t="n">
        <v>0.95</v>
      </c>
      <c r="Y83" t="n">
        <v>0.5</v>
      </c>
      <c r="Z83" t="n">
        <v>10</v>
      </c>
    </row>
    <row r="84">
      <c r="A84" t="n">
        <v>19</v>
      </c>
      <c r="B84" t="n">
        <v>70</v>
      </c>
      <c r="C84" t="inlineStr">
        <is>
          <t xml:space="preserve">CONCLUIDO	</t>
        </is>
      </c>
      <c r="D84" t="n">
        <v>1.6404</v>
      </c>
      <c r="E84" t="n">
        <v>60.96</v>
      </c>
      <c r="F84" t="n">
        <v>58.13</v>
      </c>
      <c r="G84" t="n">
        <v>166.07</v>
      </c>
      <c r="H84" t="n">
        <v>2.1</v>
      </c>
      <c r="I84" t="n">
        <v>21</v>
      </c>
      <c r="J84" t="n">
        <v>168.51</v>
      </c>
      <c r="K84" t="n">
        <v>47.83</v>
      </c>
      <c r="L84" t="n">
        <v>20</v>
      </c>
      <c r="M84" t="n">
        <v>18</v>
      </c>
      <c r="N84" t="n">
        <v>30.69</v>
      </c>
      <c r="O84" t="n">
        <v>21017.33</v>
      </c>
      <c r="P84" t="n">
        <v>547.42</v>
      </c>
      <c r="Q84" t="n">
        <v>1213.91</v>
      </c>
      <c r="R84" t="n">
        <v>145.09</v>
      </c>
      <c r="S84" t="n">
        <v>90.51000000000001</v>
      </c>
      <c r="T84" t="n">
        <v>16148.19</v>
      </c>
      <c r="U84" t="n">
        <v>0.62</v>
      </c>
      <c r="V84" t="n">
        <v>0.77</v>
      </c>
      <c r="W84" t="n">
        <v>4.04</v>
      </c>
      <c r="X84" t="n">
        <v>0.93</v>
      </c>
      <c r="Y84" t="n">
        <v>0.5</v>
      </c>
      <c r="Z84" t="n">
        <v>10</v>
      </c>
    </row>
    <row r="85">
      <c r="A85" t="n">
        <v>20</v>
      </c>
      <c r="B85" t="n">
        <v>70</v>
      </c>
      <c r="C85" t="inlineStr">
        <is>
          <t xml:space="preserve">CONCLUIDO	</t>
        </is>
      </c>
      <c r="D85" t="n">
        <v>1.6431</v>
      </c>
      <c r="E85" t="n">
        <v>60.86</v>
      </c>
      <c r="F85" t="n">
        <v>58.06</v>
      </c>
      <c r="G85" t="n">
        <v>174.17</v>
      </c>
      <c r="H85" t="n">
        <v>2.19</v>
      </c>
      <c r="I85" t="n">
        <v>20</v>
      </c>
      <c r="J85" t="n">
        <v>169.97</v>
      </c>
      <c r="K85" t="n">
        <v>47.83</v>
      </c>
      <c r="L85" t="n">
        <v>21</v>
      </c>
      <c r="M85" t="n">
        <v>12</v>
      </c>
      <c r="N85" t="n">
        <v>31.14</v>
      </c>
      <c r="O85" t="n">
        <v>21196.47</v>
      </c>
      <c r="P85" t="n">
        <v>546.92</v>
      </c>
      <c r="Q85" t="n">
        <v>1213.94</v>
      </c>
      <c r="R85" t="n">
        <v>142.49</v>
      </c>
      <c r="S85" t="n">
        <v>90.51000000000001</v>
      </c>
      <c r="T85" t="n">
        <v>14853.61</v>
      </c>
      <c r="U85" t="n">
        <v>0.64</v>
      </c>
      <c r="V85" t="n">
        <v>0.77</v>
      </c>
      <c r="W85" t="n">
        <v>4.05</v>
      </c>
      <c r="X85" t="n">
        <v>0.86</v>
      </c>
      <c r="Y85" t="n">
        <v>0.5</v>
      </c>
      <c r="Z85" t="n">
        <v>10</v>
      </c>
    </row>
    <row r="86">
      <c r="A86" t="n">
        <v>21</v>
      </c>
      <c r="B86" t="n">
        <v>70</v>
      </c>
      <c r="C86" t="inlineStr">
        <is>
          <t xml:space="preserve">CONCLUIDO	</t>
        </is>
      </c>
      <c r="D86" t="n">
        <v>1.6448</v>
      </c>
      <c r="E86" t="n">
        <v>60.8</v>
      </c>
      <c r="F86" t="n">
        <v>58.02</v>
      </c>
      <c r="G86" t="n">
        <v>183.22</v>
      </c>
      <c r="H86" t="n">
        <v>2.28</v>
      </c>
      <c r="I86" t="n">
        <v>19</v>
      </c>
      <c r="J86" t="n">
        <v>171.42</v>
      </c>
      <c r="K86" t="n">
        <v>47.83</v>
      </c>
      <c r="L86" t="n">
        <v>22</v>
      </c>
      <c r="M86" t="n">
        <v>7</v>
      </c>
      <c r="N86" t="n">
        <v>31.6</v>
      </c>
      <c r="O86" t="n">
        <v>21376.23</v>
      </c>
      <c r="P86" t="n">
        <v>539.11</v>
      </c>
      <c r="Q86" t="n">
        <v>1213.97</v>
      </c>
      <c r="R86" t="n">
        <v>141.2</v>
      </c>
      <c r="S86" t="n">
        <v>90.51000000000001</v>
      </c>
      <c r="T86" t="n">
        <v>14213.79</v>
      </c>
      <c r="U86" t="n">
        <v>0.64</v>
      </c>
      <c r="V86" t="n">
        <v>0.77</v>
      </c>
      <c r="W86" t="n">
        <v>4.05</v>
      </c>
      <c r="X86" t="n">
        <v>0.83</v>
      </c>
      <c r="Y86" t="n">
        <v>0.5</v>
      </c>
      <c r="Z86" t="n">
        <v>10</v>
      </c>
    </row>
    <row r="87">
      <c r="A87" t="n">
        <v>22</v>
      </c>
      <c r="B87" t="n">
        <v>70</v>
      </c>
      <c r="C87" t="inlineStr">
        <is>
          <t xml:space="preserve">CONCLUIDO	</t>
        </is>
      </c>
      <c r="D87" t="n">
        <v>1.6445</v>
      </c>
      <c r="E87" t="n">
        <v>60.81</v>
      </c>
      <c r="F87" t="n">
        <v>58.03</v>
      </c>
      <c r="G87" t="n">
        <v>183.26</v>
      </c>
      <c r="H87" t="n">
        <v>2.36</v>
      </c>
      <c r="I87" t="n">
        <v>19</v>
      </c>
      <c r="J87" t="n">
        <v>172.89</v>
      </c>
      <c r="K87" t="n">
        <v>47.83</v>
      </c>
      <c r="L87" t="n">
        <v>23</v>
      </c>
      <c r="M87" t="n">
        <v>5</v>
      </c>
      <c r="N87" t="n">
        <v>32.06</v>
      </c>
      <c r="O87" t="n">
        <v>21556.61</v>
      </c>
      <c r="P87" t="n">
        <v>543.23</v>
      </c>
      <c r="Q87" t="n">
        <v>1213.97</v>
      </c>
      <c r="R87" t="n">
        <v>141.2</v>
      </c>
      <c r="S87" t="n">
        <v>90.51000000000001</v>
      </c>
      <c r="T87" t="n">
        <v>14213.01</v>
      </c>
      <c r="U87" t="n">
        <v>0.64</v>
      </c>
      <c r="V87" t="n">
        <v>0.77</v>
      </c>
      <c r="W87" t="n">
        <v>4.06</v>
      </c>
      <c r="X87" t="n">
        <v>0.84</v>
      </c>
      <c r="Y87" t="n">
        <v>0.5</v>
      </c>
      <c r="Z87" t="n">
        <v>10</v>
      </c>
    </row>
    <row r="88">
      <c r="A88" t="n">
        <v>23</v>
      </c>
      <c r="B88" t="n">
        <v>70</v>
      </c>
      <c r="C88" t="inlineStr">
        <is>
          <t xml:space="preserve">CONCLUIDO	</t>
        </is>
      </c>
      <c r="D88" t="n">
        <v>1.644</v>
      </c>
      <c r="E88" t="n">
        <v>60.83</v>
      </c>
      <c r="F88" t="n">
        <v>58.05</v>
      </c>
      <c r="G88" t="n">
        <v>183.32</v>
      </c>
      <c r="H88" t="n">
        <v>2.44</v>
      </c>
      <c r="I88" t="n">
        <v>19</v>
      </c>
      <c r="J88" t="n">
        <v>174.35</v>
      </c>
      <c r="K88" t="n">
        <v>47.83</v>
      </c>
      <c r="L88" t="n">
        <v>24</v>
      </c>
      <c r="M88" t="n">
        <v>1</v>
      </c>
      <c r="N88" t="n">
        <v>32.53</v>
      </c>
      <c r="O88" t="n">
        <v>21737.62</v>
      </c>
      <c r="P88" t="n">
        <v>545.6900000000001</v>
      </c>
      <c r="Q88" t="n">
        <v>1213.95</v>
      </c>
      <c r="R88" t="n">
        <v>141.79</v>
      </c>
      <c r="S88" t="n">
        <v>90.51000000000001</v>
      </c>
      <c r="T88" t="n">
        <v>14506.97</v>
      </c>
      <c r="U88" t="n">
        <v>0.64</v>
      </c>
      <c r="V88" t="n">
        <v>0.77</v>
      </c>
      <c r="W88" t="n">
        <v>4.06</v>
      </c>
      <c r="X88" t="n">
        <v>0.86</v>
      </c>
      <c r="Y88" t="n">
        <v>0.5</v>
      </c>
      <c r="Z88" t="n">
        <v>10</v>
      </c>
    </row>
    <row r="89">
      <c r="A89" t="n">
        <v>24</v>
      </c>
      <c r="B89" t="n">
        <v>70</v>
      </c>
      <c r="C89" t="inlineStr">
        <is>
          <t xml:space="preserve">CONCLUIDO	</t>
        </is>
      </c>
      <c r="D89" t="n">
        <v>1.644</v>
      </c>
      <c r="E89" t="n">
        <v>60.83</v>
      </c>
      <c r="F89" t="n">
        <v>58.05</v>
      </c>
      <c r="G89" t="n">
        <v>183.31</v>
      </c>
      <c r="H89" t="n">
        <v>2.52</v>
      </c>
      <c r="I89" t="n">
        <v>19</v>
      </c>
      <c r="J89" t="n">
        <v>175.83</v>
      </c>
      <c r="K89" t="n">
        <v>47.83</v>
      </c>
      <c r="L89" t="n">
        <v>25</v>
      </c>
      <c r="M89" t="n">
        <v>1</v>
      </c>
      <c r="N89" t="n">
        <v>33</v>
      </c>
      <c r="O89" t="n">
        <v>21919.27</v>
      </c>
      <c r="P89" t="n">
        <v>549.03</v>
      </c>
      <c r="Q89" t="n">
        <v>1213.95</v>
      </c>
      <c r="R89" t="n">
        <v>141.73</v>
      </c>
      <c r="S89" t="n">
        <v>90.51000000000001</v>
      </c>
      <c r="T89" t="n">
        <v>14476.93</v>
      </c>
      <c r="U89" t="n">
        <v>0.64</v>
      </c>
      <c r="V89" t="n">
        <v>0.77</v>
      </c>
      <c r="W89" t="n">
        <v>4.06</v>
      </c>
      <c r="X89" t="n">
        <v>0.86</v>
      </c>
      <c r="Y89" t="n">
        <v>0.5</v>
      </c>
      <c r="Z89" t="n">
        <v>10</v>
      </c>
    </row>
    <row r="90">
      <c r="A90" t="n">
        <v>25</v>
      </c>
      <c r="B90" t="n">
        <v>70</v>
      </c>
      <c r="C90" t="inlineStr">
        <is>
          <t xml:space="preserve">CONCLUIDO	</t>
        </is>
      </c>
      <c r="D90" t="n">
        <v>1.6441</v>
      </c>
      <c r="E90" t="n">
        <v>60.82</v>
      </c>
      <c r="F90" t="n">
        <v>58.05</v>
      </c>
      <c r="G90" t="n">
        <v>183.31</v>
      </c>
      <c r="H90" t="n">
        <v>2.6</v>
      </c>
      <c r="I90" t="n">
        <v>19</v>
      </c>
      <c r="J90" t="n">
        <v>177.3</v>
      </c>
      <c r="K90" t="n">
        <v>47.83</v>
      </c>
      <c r="L90" t="n">
        <v>26</v>
      </c>
      <c r="M90" t="n">
        <v>0</v>
      </c>
      <c r="N90" t="n">
        <v>33.48</v>
      </c>
      <c r="O90" t="n">
        <v>22101.56</v>
      </c>
      <c r="P90" t="n">
        <v>552.9400000000001</v>
      </c>
      <c r="Q90" t="n">
        <v>1213.95</v>
      </c>
      <c r="R90" t="n">
        <v>141.64</v>
      </c>
      <c r="S90" t="n">
        <v>90.51000000000001</v>
      </c>
      <c r="T90" t="n">
        <v>14431.47</v>
      </c>
      <c r="U90" t="n">
        <v>0.64</v>
      </c>
      <c r="V90" t="n">
        <v>0.77</v>
      </c>
      <c r="W90" t="n">
        <v>4.06</v>
      </c>
      <c r="X90" t="n">
        <v>0.85</v>
      </c>
      <c r="Y90" t="n">
        <v>0.5</v>
      </c>
      <c r="Z90" t="n">
        <v>10</v>
      </c>
    </row>
    <row r="91">
      <c r="A91" t="n">
        <v>0</v>
      </c>
      <c r="B91" t="n">
        <v>90</v>
      </c>
      <c r="C91" t="inlineStr">
        <is>
          <t xml:space="preserve">CONCLUIDO	</t>
        </is>
      </c>
      <c r="D91" t="n">
        <v>0.6575</v>
      </c>
      <c r="E91" t="n">
        <v>152.09</v>
      </c>
      <c r="F91" t="n">
        <v>111.38</v>
      </c>
      <c r="G91" t="n">
        <v>6.2</v>
      </c>
      <c r="H91" t="n">
        <v>0.1</v>
      </c>
      <c r="I91" t="n">
        <v>1077</v>
      </c>
      <c r="J91" t="n">
        <v>176.73</v>
      </c>
      <c r="K91" t="n">
        <v>52.44</v>
      </c>
      <c r="L91" t="n">
        <v>1</v>
      </c>
      <c r="M91" t="n">
        <v>1075</v>
      </c>
      <c r="N91" t="n">
        <v>33.29</v>
      </c>
      <c r="O91" t="n">
        <v>22031.19</v>
      </c>
      <c r="P91" t="n">
        <v>1461.3</v>
      </c>
      <c r="Q91" t="n">
        <v>1214.31</v>
      </c>
      <c r="R91" t="n">
        <v>1956.21</v>
      </c>
      <c r="S91" t="n">
        <v>90.51000000000001</v>
      </c>
      <c r="T91" t="n">
        <v>916427.96</v>
      </c>
      <c r="U91" t="n">
        <v>0.05</v>
      </c>
      <c r="V91" t="n">
        <v>0.4</v>
      </c>
      <c r="W91" t="n">
        <v>5.8</v>
      </c>
      <c r="X91" t="n">
        <v>54.17</v>
      </c>
      <c r="Y91" t="n">
        <v>0.5</v>
      </c>
      <c r="Z91" t="n">
        <v>10</v>
      </c>
    </row>
    <row r="92">
      <c r="A92" t="n">
        <v>1</v>
      </c>
      <c r="B92" t="n">
        <v>90</v>
      </c>
      <c r="C92" t="inlineStr">
        <is>
          <t xml:space="preserve">CONCLUIDO	</t>
        </is>
      </c>
      <c r="D92" t="n">
        <v>1.1312</v>
      </c>
      <c r="E92" t="n">
        <v>88.40000000000001</v>
      </c>
      <c r="F92" t="n">
        <v>73.56999999999999</v>
      </c>
      <c r="G92" t="n">
        <v>12.65</v>
      </c>
      <c r="H92" t="n">
        <v>0.2</v>
      </c>
      <c r="I92" t="n">
        <v>349</v>
      </c>
      <c r="J92" t="n">
        <v>178.21</v>
      </c>
      <c r="K92" t="n">
        <v>52.44</v>
      </c>
      <c r="L92" t="n">
        <v>2</v>
      </c>
      <c r="M92" t="n">
        <v>347</v>
      </c>
      <c r="N92" t="n">
        <v>33.77</v>
      </c>
      <c r="O92" t="n">
        <v>22213.89</v>
      </c>
      <c r="P92" t="n">
        <v>959.8200000000001</v>
      </c>
      <c r="Q92" t="n">
        <v>1214.01</v>
      </c>
      <c r="R92" t="n">
        <v>668.09</v>
      </c>
      <c r="S92" t="n">
        <v>90.51000000000001</v>
      </c>
      <c r="T92" t="n">
        <v>276007.54</v>
      </c>
      <c r="U92" t="n">
        <v>0.14</v>
      </c>
      <c r="V92" t="n">
        <v>0.61</v>
      </c>
      <c r="W92" t="n">
        <v>4.59</v>
      </c>
      <c r="X92" t="n">
        <v>16.38</v>
      </c>
      <c r="Y92" t="n">
        <v>0.5</v>
      </c>
      <c r="Z92" t="n">
        <v>10</v>
      </c>
    </row>
    <row r="93">
      <c r="A93" t="n">
        <v>2</v>
      </c>
      <c r="B93" t="n">
        <v>90</v>
      </c>
      <c r="C93" t="inlineStr">
        <is>
          <t xml:space="preserve">CONCLUIDO	</t>
        </is>
      </c>
      <c r="D93" t="n">
        <v>1.3021</v>
      </c>
      <c r="E93" t="n">
        <v>76.8</v>
      </c>
      <c r="F93" t="n">
        <v>66.91</v>
      </c>
      <c r="G93" t="n">
        <v>19.12</v>
      </c>
      <c r="H93" t="n">
        <v>0.3</v>
      </c>
      <c r="I93" t="n">
        <v>210</v>
      </c>
      <c r="J93" t="n">
        <v>179.7</v>
      </c>
      <c r="K93" t="n">
        <v>52.44</v>
      </c>
      <c r="L93" t="n">
        <v>3</v>
      </c>
      <c r="M93" t="n">
        <v>208</v>
      </c>
      <c r="N93" t="n">
        <v>34.26</v>
      </c>
      <c r="O93" t="n">
        <v>22397.24</v>
      </c>
      <c r="P93" t="n">
        <v>868.38</v>
      </c>
      <c r="Q93" t="n">
        <v>1213.97</v>
      </c>
      <c r="R93" t="n">
        <v>442.98</v>
      </c>
      <c r="S93" t="n">
        <v>90.51000000000001</v>
      </c>
      <c r="T93" t="n">
        <v>164144.46</v>
      </c>
      <c r="U93" t="n">
        <v>0.2</v>
      </c>
      <c r="V93" t="n">
        <v>0.67</v>
      </c>
      <c r="W93" t="n">
        <v>4.34</v>
      </c>
      <c r="X93" t="n">
        <v>9.720000000000001</v>
      </c>
      <c r="Y93" t="n">
        <v>0.5</v>
      </c>
      <c r="Z93" t="n">
        <v>10</v>
      </c>
    </row>
    <row r="94">
      <c r="A94" t="n">
        <v>3</v>
      </c>
      <c r="B94" t="n">
        <v>90</v>
      </c>
      <c r="C94" t="inlineStr">
        <is>
          <t xml:space="preserve">CONCLUIDO	</t>
        </is>
      </c>
      <c r="D94" t="n">
        <v>1.3925</v>
      </c>
      <c r="E94" t="n">
        <v>71.81</v>
      </c>
      <c r="F94" t="n">
        <v>64.06</v>
      </c>
      <c r="G94" t="n">
        <v>25.62</v>
      </c>
      <c r="H94" t="n">
        <v>0.39</v>
      </c>
      <c r="I94" t="n">
        <v>150</v>
      </c>
      <c r="J94" t="n">
        <v>181.19</v>
      </c>
      <c r="K94" t="n">
        <v>52.44</v>
      </c>
      <c r="L94" t="n">
        <v>4</v>
      </c>
      <c r="M94" t="n">
        <v>148</v>
      </c>
      <c r="N94" t="n">
        <v>34.75</v>
      </c>
      <c r="O94" t="n">
        <v>22581.25</v>
      </c>
      <c r="P94" t="n">
        <v>827.2</v>
      </c>
      <c r="Q94" t="n">
        <v>1213.98</v>
      </c>
      <c r="R94" t="n">
        <v>345.82</v>
      </c>
      <c r="S94" t="n">
        <v>90.51000000000001</v>
      </c>
      <c r="T94" t="n">
        <v>115865.46</v>
      </c>
      <c r="U94" t="n">
        <v>0.26</v>
      </c>
      <c r="V94" t="n">
        <v>0.7</v>
      </c>
      <c r="W94" t="n">
        <v>4.25</v>
      </c>
      <c r="X94" t="n">
        <v>6.86</v>
      </c>
      <c r="Y94" t="n">
        <v>0.5</v>
      </c>
      <c r="Z94" t="n">
        <v>10</v>
      </c>
    </row>
    <row r="95">
      <c r="A95" t="n">
        <v>4</v>
      </c>
      <c r="B95" t="n">
        <v>90</v>
      </c>
      <c r="C95" t="inlineStr">
        <is>
          <t xml:space="preserve">CONCLUIDO	</t>
        </is>
      </c>
      <c r="D95" t="n">
        <v>1.4471</v>
      </c>
      <c r="E95" t="n">
        <v>69.11</v>
      </c>
      <c r="F95" t="n">
        <v>62.53</v>
      </c>
      <c r="G95" t="n">
        <v>32.06</v>
      </c>
      <c r="H95" t="n">
        <v>0.49</v>
      </c>
      <c r="I95" t="n">
        <v>117</v>
      </c>
      <c r="J95" t="n">
        <v>182.69</v>
      </c>
      <c r="K95" t="n">
        <v>52.44</v>
      </c>
      <c r="L95" t="n">
        <v>5</v>
      </c>
      <c r="M95" t="n">
        <v>115</v>
      </c>
      <c r="N95" t="n">
        <v>35.25</v>
      </c>
      <c r="O95" t="n">
        <v>22766.06</v>
      </c>
      <c r="P95" t="n">
        <v>804.02</v>
      </c>
      <c r="Q95" t="n">
        <v>1213.96</v>
      </c>
      <c r="R95" t="n">
        <v>294.41</v>
      </c>
      <c r="S95" t="n">
        <v>90.51000000000001</v>
      </c>
      <c r="T95" t="n">
        <v>90327.63</v>
      </c>
      <c r="U95" t="n">
        <v>0.31</v>
      </c>
      <c r="V95" t="n">
        <v>0.72</v>
      </c>
      <c r="W95" t="n">
        <v>4.19</v>
      </c>
      <c r="X95" t="n">
        <v>5.33</v>
      </c>
      <c r="Y95" t="n">
        <v>0.5</v>
      </c>
      <c r="Z95" t="n">
        <v>10</v>
      </c>
    </row>
    <row r="96">
      <c r="A96" t="n">
        <v>5</v>
      </c>
      <c r="B96" t="n">
        <v>90</v>
      </c>
      <c r="C96" t="inlineStr">
        <is>
          <t xml:space="preserve">CONCLUIDO	</t>
        </is>
      </c>
      <c r="D96" t="n">
        <v>1.4862</v>
      </c>
      <c r="E96" t="n">
        <v>67.29000000000001</v>
      </c>
      <c r="F96" t="n">
        <v>61.49</v>
      </c>
      <c r="G96" t="n">
        <v>38.84</v>
      </c>
      <c r="H96" t="n">
        <v>0.58</v>
      </c>
      <c r="I96" t="n">
        <v>95</v>
      </c>
      <c r="J96" t="n">
        <v>184.19</v>
      </c>
      <c r="K96" t="n">
        <v>52.44</v>
      </c>
      <c r="L96" t="n">
        <v>6</v>
      </c>
      <c r="M96" t="n">
        <v>93</v>
      </c>
      <c r="N96" t="n">
        <v>35.75</v>
      </c>
      <c r="O96" t="n">
        <v>22951.43</v>
      </c>
      <c r="P96" t="n">
        <v>785.36</v>
      </c>
      <c r="Q96" t="n">
        <v>1213.94</v>
      </c>
      <c r="R96" t="n">
        <v>259.15</v>
      </c>
      <c r="S96" t="n">
        <v>90.51000000000001</v>
      </c>
      <c r="T96" t="n">
        <v>72808.67</v>
      </c>
      <c r="U96" t="n">
        <v>0.35</v>
      </c>
      <c r="V96" t="n">
        <v>0.73</v>
      </c>
      <c r="W96" t="n">
        <v>4.15</v>
      </c>
      <c r="X96" t="n">
        <v>4.3</v>
      </c>
      <c r="Y96" t="n">
        <v>0.5</v>
      </c>
      <c r="Z96" t="n">
        <v>10</v>
      </c>
    </row>
    <row r="97">
      <c r="A97" t="n">
        <v>6</v>
      </c>
      <c r="B97" t="n">
        <v>90</v>
      </c>
      <c r="C97" t="inlineStr">
        <is>
          <t xml:space="preserve">CONCLUIDO	</t>
        </is>
      </c>
      <c r="D97" t="n">
        <v>1.5117</v>
      </c>
      <c r="E97" t="n">
        <v>66.15000000000001</v>
      </c>
      <c r="F97" t="n">
        <v>60.85</v>
      </c>
      <c r="G97" t="n">
        <v>45.08</v>
      </c>
      <c r="H97" t="n">
        <v>0.67</v>
      </c>
      <c r="I97" t="n">
        <v>81</v>
      </c>
      <c r="J97" t="n">
        <v>185.7</v>
      </c>
      <c r="K97" t="n">
        <v>52.44</v>
      </c>
      <c r="L97" t="n">
        <v>7</v>
      </c>
      <c r="M97" t="n">
        <v>79</v>
      </c>
      <c r="N97" t="n">
        <v>36.26</v>
      </c>
      <c r="O97" t="n">
        <v>23137.49</v>
      </c>
      <c r="P97" t="n">
        <v>774.49</v>
      </c>
      <c r="Q97" t="n">
        <v>1213.93</v>
      </c>
      <c r="R97" t="n">
        <v>236.87</v>
      </c>
      <c r="S97" t="n">
        <v>90.51000000000001</v>
      </c>
      <c r="T97" t="n">
        <v>61737.72</v>
      </c>
      <c r="U97" t="n">
        <v>0.38</v>
      </c>
      <c r="V97" t="n">
        <v>0.74</v>
      </c>
      <c r="W97" t="n">
        <v>4.15</v>
      </c>
      <c r="X97" t="n">
        <v>3.66</v>
      </c>
      <c r="Y97" t="n">
        <v>0.5</v>
      </c>
      <c r="Z97" t="n">
        <v>10</v>
      </c>
    </row>
    <row r="98">
      <c r="A98" t="n">
        <v>7</v>
      </c>
      <c r="B98" t="n">
        <v>90</v>
      </c>
      <c r="C98" t="inlineStr">
        <is>
          <t xml:space="preserve">CONCLUIDO	</t>
        </is>
      </c>
      <c r="D98" t="n">
        <v>1.5326</v>
      </c>
      <c r="E98" t="n">
        <v>65.25</v>
      </c>
      <c r="F98" t="n">
        <v>60.34</v>
      </c>
      <c r="G98" t="n">
        <v>51.72</v>
      </c>
      <c r="H98" t="n">
        <v>0.76</v>
      </c>
      <c r="I98" t="n">
        <v>70</v>
      </c>
      <c r="J98" t="n">
        <v>187.22</v>
      </c>
      <c r="K98" t="n">
        <v>52.44</v>
      </c>
      <c r="L98" t="n">
        <v>8</v>
      </c>
      <c r="M98" t="n">
        <v>68</v>
      </c>
      <c r="N98" t="n">
        <v>36.78</v>
      </c>
      <c r="O98" t="n">
        <v>23324.24</v>
      </c>
      <c r="P98" t="n">
        <v>763.85</v>
      </c>
      <c r="Q98" t="n">
        <v>1213.91</v>
      </c>
      <c r="R98" t="n">
        <v>219.94</v>
      </c>
      <c r="S98" t="n">
        <v>90.51000000000001</v>
      </c>
      <c r="T98" t="n">
        <v>53324.14</v>
      </c>
      <c r="U98" t="n">
        <v>0.41</v>
      </c>
      <c r="V98" t="n">
        <v>0.74</v>
      </c>
      <c r="W98" t="n">
        <v>4.12</v>
      </c>
      <c r="X98" t="n">
        <v>3.15</v>
      </c>
      <c r="Y98" t="n">
        <v>0.5</v>
      </c>
      <c r="Z98" t="n">
        <v>10</v>
      </c>
    </row>
    <row r="99">
      <c r="A99" t="n">
        <v>8</v>
      </c>
      <c r="B99" t="n">
        <v>90</v>
      </c>
      <c r="C99" t="inlineStr">
        <is>
          <t xml:space="preserve">CONCLUIDO	</t>
        </is>
      </c>
      <c r="D99" t="n">
        <v>1.5476</v>
      </c>
      <c r="E99" t="n">
        <v>64.61</v>
      </c>
      <c r="F99" t="n">
        <v>59.99</v>
      </c>
      <c r="G99" t="n">
        <v>58.05</v>
      </c>
      <c r="H99" t="n">
        <v>0.85</v>
      </c>
      <c r="I99" t="n">
        <v>62</v>
      </c>
      <c r="J99" t="n">
        <v>188.74</v>
      </c>
      <c r="K99" t="n">
        <v>52.44</v>
      </c>
      <c r="L99" t="n">
        <v>9</v>
      </c>
      <c r="M99" t="n">
        <v>60</v>
      </c>
      <c r="N99" t="n">
        <v>37.3</v>
      </c>
      <c r="O99" t="n">
        <v>23511.69</v>
      </c>
      <c r="P99" t="n">
        <v>756.47</v>
      </c>
      <c r="Q99" t="n">
        <v>1213.91</v>
      </c>
      <c r="R99" t="n">
        <v>208.21</v>
      </c>
      <c r="S99" t="n">
        <v>90.51000000000001</v>
      </c>
      <c r="T99" t="n">
        <v>47499.65</v>
      </c>
      <c r="U99" t="n">
        <v>0.43</v>
      </c>
      <c r="V99" t="n">
        <v>0.75</v>
      </c>
      <c r="W99" t="n">
        <v>4.11</v>
      </c>
      <c r="X99" t="n">
        <v>2.8</v>
      </c>
      <c r="Y99" t="n">
        <v>0.5</v>
      </c>
      <c r="Z99" t="n">
        <v>10</v>
      </c>
    </row>
    <row r="100">
      <c r="A100" t="n">
        <v>9</v>
      </c>
      <c r="B100" t="n">
        <v>90</v>
      </c>
      <c r="C100" t="inlineStr">
        <is>
          <t xml:space="preserve">CONCLUIDO	</t>
        </is>
      </c>
      <c r="D100" t="n">
        <v>1.5616</v>
      </c>
      <c r="E100" t="n">
        <v>64.04000000000001</v>
      </c>
      <c r="F100" t="n">
        <v>59.66</v>
      </c>
      <c r="G100" t="n">
        <v>65.09</v>
      </c>
      <c r="H100" t="n">
        <v>0.93</v>
      </c>
      <c r="I100" t="n">
        <v>55</v>
      </c>
      <c r="J100" t="n">
        <v>190.26</v>
      </c>
      <c r="K100" t="n">
        <v>52.44</v>
      </c>
      <c r="L100" t="n">
        <v>10</v>
      </c>
      <c r="M100" t="n">
        <v>53</v>
      </c>
      <c r="N100" t="n">
        <v>37.82</v>
      </c>
      <c r="O100" t="n">
        <v>23699.85</v>
      </c>
      <c r="P100" t="n">
        <v>748.26</v>
      </c>
      <c r="Q100" t="n">
        <v>1213.91</v>
      </c>
      <c r="R100" t="n">
        <v>196.91</v>
      </c>
      <c r="S100" t="n">
        <v>90.51000000000001</v>
      </c>
      <c r="T100" t="n">
        <v>41886.91</v>
      </c>
      <c r="U100" t="n">
        <v>0.46</v>
      </c>
      <c r="V100" t="n">
        <v>0.75</v>
      </c>
      <c r="W100" t="n">
        <v>4.1</v>
      </c>
      <c r="X100" t="n">
        <v>2.47</v>
      </c>
      <c r="Y100" t="n">
        <v>0.5</v>
      </c>
      <c r="Z100" t="n">
        <v>10</v>
      </c>
    </row>
    <row r="101">
      <c r="A101" t="n">
        <v>10</v>
      </c>
      <c r="B101" t="n">
        <v>90</v>
      </c>
      <c r="C101" t="inlineStr">
        <is>
          <t xml:space="preserve">CONCLUIDO	</t>
        </is>
      </c>
      <c r="D101" t="n">
        <v>1.5708</v>
      </c>
      <c r="E101" t="n">
        <v>63.66</v>
      </c>
      <c r="F101" t="n">
        <v>59.46</v>
      </c>
      <c r="G101" t="n">
        <v>71.36</v>
      </c>
      <c r="H101" t="n">
        <v>1.02</v>
      </c>
      <c r="I101" t="n">
        <v>50</v>
      </c>
      <c r="J101" t="n">
        <v>191.79</v>
      </c>
      <c r="K101" t="n">
        <v>52.44</v>
      </c>
      <c r="L101" t="n">
        <v>11</v>
      </c>
      <c r="M101" t="n">
        <v>48</v>
      </c>
      <c r="N101" t="n">
        <v>38.35</v>
      </c>
      <c r="O101" t="n">
        <v>23888.73</v>
      </c>
      <c r="P101" t="n">
        <v>742</v>
      </c>
      <c r="Q101" t="n">
        <v>1213.92</v>
      </c>
      <c r="R101" t="n">
        <v>190.37</v>
      </c>
      <c r="S101" t="n">
        <v>90.51000000000001</v>
      </c>
      <c r="T101" t="n">
        <v>38642.41</v>
      </c>
      <c r="U101" t="n">
        <v>0.48</v>
      </c>
      <c r="V101" t="n">
        <v>0.75</v>
      </c>
      <c r="W101" t="n">
        <v>4.09</v>
      </c>
      <c r="X101" t="n">
        <v>2.27</v>
      </c>
      <c r="Y101" t="n">
        <v>0.5</v>
      </c>
      <c r="Z101" t="n">
        <v>10</v>
      </c>
    </row>
    <row r="102">
      <c r="A102" t="n">
        <v>11</v>
      </c>
      <c r="B102" t="n">
        <v>90</v>
      </c>
      <c r="C102" t="inlineStr">
        <is>
          <t xml:space="preserve">CONCLUIDO	</t>
        </is>
      </c>
      <c r="D102" t="n">
        <v>1.5821</v>
      </c>
      <c r="E102" t="n">
        <v>63.21</v>
      </c>
      <c r="F102" t="n">
        <v>59.19</v>
      </c>
      <c r="G102" t="n">
        <v>78.91</v>
      </c>
      <c r="H102" t="n">
        <v>1.1</v>
      </c>
      <c r="I102" t="n">
        <v>45</v>
      </c>
      <c r="J102" t="n">
        <v>193.33</v>
      </c>
      <c r="K102" t="n">
        <v>52.44</v>
      </c>
      <c r="L102" t="n">
        <v>12</v>
      </c>
      <c r="M102" t="n">
        <v>43</v>
      </c>
      <c r="N102" t="n">
        <v>38.89</v>
      </c>
      <c r="O102" t="n">
        <v>24078.33</v>
      </c>
      <c r="P102" t="n">
        <v>733.77</v>
      </c>
      <c r="Q102" t="n">
        <v>1213.91</v>
      </c>
      <c r="R102" t="n">
        <v>181.03</v>
      </c>
      <c r="S102" t="n">
        <v>90.51000000000001</v>
      </c>
      <c r="T102" t="n">
        <v>33997.31</v>
      </c>
      <c r="U102" t="n">
        <v>0.5</v>
      </c>
      <c r="V102" t="n">
        <v>0.76</v>
      </c>
      <c r="W102" t="n">
        <v>4.08</v>
      </c>
      <c r="X102" t="n">
        <v>1.99</v>
      </c>
      <c r="Y102" t="n">
        <v>0.5</v>
      </c>
      <c r="Z102" t="n">
        <v>10</v>
      </c>
    </row>
    <row r="103">
      <c r="A103" t="n">
        <v>12</v>
      </c>
      <c r="B103" t="n">
        <v>90</v>
      </c>
      <c r="C103" t="inlineStr">
        <is>
          <t xml:space="preserve">CONCLUIDO	</t>
        </is>
      </c>
      <c r="D103" t="n">
        <v>1.5877</v>
      </c>
      <c r="E103" t="n">
        <v>62.98</v>
      </c>
      <c r="F103" t="n">
        <v>59.07</v>
      </c>
      <c r="G103" t="n">
        <v>84.39</v>
      </c>
      <c r="H103" t="n">
        <v>1.18</v>
      </c>
      <c r="I103" t="n">
        <v>42</v>
      </c>
      <c r="J103" t="n">
        <v>194.88</v>
      </c>
      <c r="K103" t="n">
        <v>52.44</v>
      </c>
      <c r="L103" t="n">
        <v>13</v>
      </c>
      <c r="M103" t="n">
        <v>40</v>
      </c>
      <c r="N103" t="n">
        <v>39.43</v>
      </c>
      <c r="O103" t="n">
        <v>24268.67</v>
      </c>
      <c r="P103" t="n">
        <v>729.33</v>
      </c>
      <c r="Q103" t="n">
        <v>1213.91</v>
      </c>
      <c r="R103" t="n">
        <v>177.12</v>
      </c>
      <c r="S103" t="n">
        <v>90.51000000000001</v>
      </c>
      <c r="T103" t="n">
        <v>32056.18</v>
      </c>
      <c r="U103" t="n">
        <v>0.51</v>
      </c>
      <c r="V103" t="n">
        <v>0.76</v>
      </c>
      <c r="W103" t="n">
        <v>4.08</v>
      </c>
      <c r="X103" t="n">
        <v>1.88</v>
      </c>
      <c r="Y103" t="n">
        <v>0.5</v>
      </c>
      <c r="Z103" t="n">
        <v>10</v>
      </c>
    </row>
    <row r="104">
      <c r="A104" t="n">
        <v>13</v>
      </c>
      <c r="B104" t="n">
        <v>90</v>
      </c>
      <c r="C104" t="inlineStr">
        <is>
          <t xml:space="preserve">CONCLUIDO	</t>
        </is>
      </c>
      <c r="D104" t="n">
        <v>1.5942</v>
      </c>
      <c r="E104" t="n">
        <v>62.73</v>
      </c>
      <c r="F104" t="n">
        <v>58.92</v>
      </c>
      <c r="G104" t="n">
        <v>90.65000000000001</v>
      </c>
      <c r="H104" t="n">
        <v>1.27</v>
      </c>
      <c r="I104" t="n">
        <v>39</v>
      </c>
      <c r="J104" t="n">
        <v>196.42</v>
      </c>
      <c r="K104" t="n">
        <v>52.44</v>
      </c>
      <c r="L104" t="n">
        <v>14</v>
      </c>
      <c r="M104" t="n">
        <v>37</v>
      </c>
      <c r="N104" t="n">
        <v>39.98</v>
      </c>
      <c r="O104" t="n">
        <v>24459.75</v>
      </c>
      <c r="P104" t="n">
        <v>724.39</v>
      </c>
      <c r="Q104" t="n">
        <v>1213.91</v>
      </c>
      <c r="R104" t="n">
        <v>172.03</v>
      </c>
      <c r="S104" t="n">
        <v>90.51000000000001</v>
      </c>
      <c r="T104" t="n">
        <v>29528.41</v>
      </c>
      <c r="U104" t="n">
        <v>0.53</v>
      </c>
      <c r="V104" t="n">
        <v>0.76</v>
      </c>
      <c r="W104" t="n">
        <v>4.07</v>
      </c>
      <c r="X104" t="n">
        <v>1.73</v>
      </c>
      <c r="Y104" t="n">
        <v>0.5</v>
      </c>
      <c r="Z104" t="n">
        <v>10</v>
      </c>
    </row>
    <row r="105">
      <c r="A105" t="n">
        <v>14</v>
      </c>
      <c r="B105" t="n">
        <v>90</v>
      </c>
      <c r="C105" t="inlineStr">
        <is>
          <t xml:space="preserve">CONCLUIDO	</t>
        </is>
      </c>
      <c r="D105" t="n">
        <v>1.5996</v>
      </c>
      <c r="E105" t="n">
        <v>62.52</v>
      </c>
      <c r="F105" t="n">
        <v>58.81</v>
      </c>
      <c r="G105" t="n">
        <v>98.02</v>
      </c>
      <c r="H105" t="n">
        <v>1.35</v>
      </c>
      <c r="I105" t="n">
        <v>36</v>
      </c>
      <c r="J105" t="n">
        <v>197.98</v>
      </c>
      <c r="K105" t="n">
        <v>52.44</v>
      </c>
      <c r="L105" t="n">
        <v>15</v>
      </c>
      <c r="M105" t="n">
        <v>34</v>
      </c>
      <c r="N105" t="n">
        <v>40.54</v>
      </c>
      <c r="O105" t="n">
        <v>24651.58</v>
      </c>
      <c r="P105" t="n">
        <v>719.74</v>
      </c>
      <c r="Q105" t="n">
        <v>1213.91</v>
      </c>
      <c r="R105" t="n">
        <v>168.6</v>
      </c>
      <c r="S105" t="n">
        <v>90.51000000000001</v>
      </c>
      <c r="T105" t="n">
        <v>27828.32</v>
      </c>
      <c r="U105" t="n">
        <v>0.54</v>
      </c>
      <c r="V105" t="n">
        <v>0.76</v>
      </c>
      <c r="W105" t="n">
        <v>4.06</v>
      </c>
      <c r="X105" t="n">
        <v>1.62</v>
      </c>
      <c r="Y105" t="n">
        <v>0.5</v>
      </c>
      <c r="Z105" t="n">
        <v>10</v>
      </c>
    </row>
    <row r="106">
      <c r="A106" t="n">
        <v>15</v>
      </c>
      <c r="B106" t="n">
        <v>90</v>
      </c>
      <c r="C106" t="inlineStr">
        <is>
          <t xml:space="preserve">CONCLUIDO	</t>
        </is>
      </c>
      <c r="D106" t="n">
        <v>1.6066</v>
      </c>
      <c r="E106" t="n">
        <v>62.24</v>
      </c>
      <c r="F106" t="n">
        <v>58.65</v>
      </c>
      <c r="G106" t="n">
        <v>106.64</v>
      </c>
      <c r="H106" t="n">
        <v>1.42</v>
      </c>
      <c r="I106" t="n">
        <v>33</v>
      </c>
      <c r="J106" t="n">
        <v>199.54</v>
      </c>
      <c r="K106" t="n">
        <v>52.44</v>
      </c>
      <c r="L106" t="n">
        <v>16</v>
      </c>
      <c r="M106" t="n">
        <v>31</v>
      </c>
      <c r="N106" t="n">
        <v>41.1</v>
      </c>
      <c r="O106" t="n">
        <v>24844.17</v>
      </c>
      <c r="P106" t="n">
        <v>713.09</v>
      </c>
      <c r="Q106" t="n">
        <v>1213.91</v>
      </c>
      <c r="R106" t="n">
        <v>162.88</v>
      </c>
      <c r="S106" t="n">
        <v>90.51000000000001</v>
      </c>
      <c r="T106" t="n">
        <v>24980.95</v>
      </c>
      <c r="U106" t="n">
        <v>0.5600000000000001</v>
      </c>
      <c r="V106" t="n">
        <v>0.76</v>
      </c>
      <c r="W106" t="n">
        <v>4.06</v>
      </c>
      <c r="X106" t="n">
        <v>1.46</v>
      </c>
      <c r="Y106" t="n">
        <v>0.5</v>
      </c>
      <c r="Z106" t="n">
        <v>10</v>
      </c>
    </row>
    <row r="107">
      <c r="A107" t="n">
        <v>16</v>
      </c>
      <c r="B107" t="n">
        <v>90</v>
      </c>
      <c r="C107" t="inlineStr">
        <is>
          <t xml:space="preserve">CONCLUIDO	</t>
        </is>
      </c>
      <c r="D107" t="n">
        <v>1.6102</v>
      </c>
      <c r="E107" t="n">
        <v>62.1</v>
      </c>
      <c r="F107" t="n">
        <v>58.58</v>
      </c>
      <c r="G107" t="n">
        <v>113.38</v>
      </c>
      <c r="H107" t="n">
        <v>1.5</v>
      </c>
      <c r="I107" t="n">
        <v>31</v>
      </c>
      <c r="J107" t="n">
        <v>201.11</v>
      </c>
      <c r="K107" t="n">
        <v>52.44</v>
      </c>
      <c r="L107" t="n">
        <v>17</v>
      </c>
      <c r="M107" t="n">
        <v>29</v>
      </c>
      <c r="N107" t="n">
        <v>41.67</v>
      </c>
      <c r="O107" t="n">
        <v>25037.53</v>
      </c>
      <c r="P107" t="n">
        <v>708.87</v>
      </c>
      <c r="Q107" t="n">
        <v>1213.91</v>
      </c>
      <c r="R107" t="n">
        <v>160.61</v>
      </c>
      <c r="S107" t="n">
        <v>90.51000000000001</v>
      </c>
      <c r="T107" t="n">
        <v>23857.95</v>
      </c>
      <c r="U107" t="n">
        <v>0.5600000000000001</v>
      </c>
      <c r="V107" t="n">
        <v>0.77</v>
      </c>
      <c r="W107" t="n">
        <v>4.05</v>
      </c>
      <c r="X107" t="n">
        <v>1.39</v>
      </c>
      <c r="Y107" t="n">
        <v>0.5</v>
      </c>
      <c r="Z107" t="n">
        <v>10</v>
      </c>
    </row>
    <row r="108">
      <c r="A108" t="n">
        <v>17</v>
      </c>
      <c r="B108" t="n">
        <v>90</v>
      </c>
      <c r="C108" t="inlineStr">
        <is>
          <t xml:space="preserve">CONCLUIDO	</t>
        </is>
      </c>
      <c r="D108" t="n">
        <v>1.615</v>
      </c>
      <c r="E108" t="n">
        <v>61.92</v>
      </c>
      <c r="F108" t="n">
        <v>58.47</v>
      </c>
      <c r="G108" t="n">
        <v>120.97</v>
      </c>
      <c r="H108" t="n">
        <v>1.58</v>
      </c>
      <c r="I108" t="n">
        <v>29</v>
      </c>
      <c r="J108" t="n">
        <v>202.68</v>
      </c>
      <c r="K108" t="n">
        <v>52.44</v>
      </c>
      <c r="L108" t="n">
        <v>18</v>
      </c>
      <c r="M108" t="n">
        <v>27</v>
      </c>
      <c r="N108" t="n">
        <v>42.24</v>
      </c>
      <c r="O108" t="n">
        <v>25231.66</v>
      </c>
      <c r="P108" t="n">
        <v>702.41</v>
      </c>
      <c r="Q108" t="n">
        <v>1213.92</v>
      </c>
      <c r="R108" t="n">
        <v>156.59</v>
      </c>
      <c r="S108" t="n">
        <v>90.51000000000001</v>
      </c>
      <c r="T108" t="n">
        <v>21855.51</v>
      </c>
      <c r="U108" t="n">
        <v>0.58</v>
      </c>
      <c r="V108" t="n">
        <v>0.77</v>
      </c>
      <c r="W108" t="n">
        <v>4.06</v>
      </c>
      <c r="X108" t="n">
        <v>1.28</v>
      </c>
      <c r="Y108" t="n">
        <v>0.5</v>
      </c>
      <c r="Z108" t="n">
        <v>10</v>
      </c>
    </row>
    <row r="109">
      <c r="A109" t="n">
        <v>18</v>
      </c>
      <c r="B109" t="n">
        <v>90</v>
      </c>
      <c r="C109" t="inlineStr">
        <is>
          <t xml:space="preserve">CONCLUIDO	</t>
        </is>
      </c>
      <c r="D109" t="n">
        <v>1.617</v>
      </c>
      <c r="E109" t="n">
        <v>61.84</v>
      </c>
      <c r="F109" t="n">
        <v>58.43</v>
      </c>
      <c r="G109" t="n">
        <v>125.2</v>
      </c>
      <c r="H109" t="n">
        <v>1.65</v>
      </c>
      <c r="I109" t="n">
        <v>28</v>
      </c>
      <c r="J109" t="n">
        <v>204.26</v>
      </c>
      <c r="K109" t="n">
        <v>52.44</v>
      </c>
      <c r="L109" t="n">
        <v>19</v>
      </c>
      <c r="M109" t="n">
        <v>26</v>
      </c>
      <c r="N109" t="n">
        <v>42.82</v>
      </c>
      <c r="O109" t="n">
        <v>25426.72</v>
      </c>
      <c r="P109" t="n">
        <v>696.14</v>
      </c>
      <c r="Q109" t="n">
        <v>1213.91</v>
      </c>
      <c r="R109" t="n">
        <v>155.03</v>
      </c>
      <c r="S109" t="n">
        <v>90.51000000000001</v>
      </c>
      <c r="T109" t="n">
        <v>21080.75</v>
      </c>
      <c r="U109" t="n">
        <v>0.58</v>
      </c>
      <c r="V109" t="n">
        <v>0.77</v>
      </c>
      <c r="W109" t="n">
        <v>4.06</v>
      </c>
      <c r="X109" t="n">
        <v>1.23</v>
      </c>
      <c r="Y109" t="n">
        <v>0.5</v>
      </c>
      <c r="Z109" t="n">
        <v>10</v>
      </c>
    </row>
    <row r="110">
      <c r="A110" t="n">
        <v>19</v>
      </c>
      <c r="B110" t="n">
        <v>90</v>
      </c>
      <c r="C110" t="inlineStr">
        <is>
          <t xml:space="preserve">CONCLUIDO	</t>
        </is>
      </c>
      <c r="D110" t="n">
        <v>1.6211</v>
      </c>
      <c r="E110" t="n">
        <v>61.69</v>
      </c>
      <c r="F110" t="n">
        <v>58.34</v>
      </c>
      <c r="G110" t="n">
        <v>134.64</v>
      </c>
      <c r="H110" t="n">
        <v>1.73</v>
      </c>
      <c r="I110" t="n">
        <v>26</v>
      </c>
      <c r="J110" t="n">
        <v>205.85</v>
      </c>
      <c r="K110" t="n">
        <v>52.44</v>
      </c>
      <c r="L110" t="n">
        <v>20</v>
      </c>
      <c r="M110" t="n">
        <v>24</v>
      </c>
      <c r="N110" t="n">
        <v>43.41</v>
      </c>
      <c r="O110" t="n">
        <v>25622.45</v>
      </c>
      <c r="P110" t="n">
        <v>694.3099999999999</v>
      </c>
      <c r="Q110" t="n">
        <v>1213.92</v>
      </c>
      <c r="R110" t="n">
        <v>152.44</v>
      </c>
      <c r="S110" t="n">
        <v>90.51000000000001</v>
      </c>
      <c r="T110" t="n">
        <v>19795</v>
      </c>
      <c r="U110" t="n">
        <v>0.59</v>
      </c>
      <c r="V110" t="n">
        <v>0.77</v>
      </c>
      <c r="W110" t="n">
        <v>4.05</v>
      </c>
      <c r="X110" t="n">
        <v>1.15</v>
      </c>
      <c r="Y110" t="n">
        <v>0.5</v>
      </c>
      <c r="Z110" t="n">
        <v>10</v>
      </c>
    </row>
    <row r="111">
      <c r="A111" t="n">
        <v>20</v>
      </c>
      <c r="B111" t="n">
        <v>90</v>
      </c>
      <c r="C111" t="inlineStr">
        <is>
          <t xml:space="preserve">CONCLUIDO	</t>
        </is>
      </c>
      <c r="D111" t="n">
        <v>1.6234</v>
      </c>
      <c r="E111" t="n">
        <v>61.6</v>
      </c>
      <c r="F111" t="n">
        <v>58.29</v>
      </c>
      <c r="G111" t="n">
        <v>139.9</v>
      </c>
      <c r="H111" t="n">
        <v>1.8</v>
      </c>
      <c r="I111" t="n">
        <v>25</v>
      </c>
      <c r="J111" t="n">
        <v>207.45</v>
      </c>
      <c r="K111" t="n">
        <v>52.44</v>
      </c>
      <c r="L111" t="n">
        <v>21</v>
      </c>
      <c r="M111" t="n">
        <v>23</v>
      </c>
      <c r="N111" t="n">
        <v>44</v>
      </c>
      <c r="O111" t="n">
        <v>25818.99</v>
      </c>
      <c r="P111" t="n">
        <v>689.37</v>
      </c>
      <c r="Q111" t="n">
        <v>1213.91</v>
      </c>
      <c r="R111" t="n">
        <v>150.58</v>
      </c>
      <c r="S111" t="n">
        <v>90.51000000000001</v>
      </c>
      <c r="T111" t="n">
        <v>18872</v>
      </c>
      <c r="U111" t="n">
        <v>0.6</v>
      </c>
      <c r="V111" t="n">
        <v>0.77</v>
      </c>
      <c r="W111" t="n">
        <v>4.05</v>
      </c>
      <c r="X111" t="n">
        <v>1.1</v>
      </c>
      <c r="Y111" t="n">
        <v>0.5</v>
      </c>
      <c r="Z111" t="n">
        <v>10</v>
      </c>
    </row>
    <row r="112">
      <c r="A112" t="n">
        <v>21</v>
      </c>
      <c r="B112" t="n">
        <v>90</v>
      </c>
      <c r="C112" t="inlineStr">
        <is>
          <t xml:space="preserve">CONCLUIDO	</t>
        </is>
      </c>
      <c r="D112" t="n">
        <v>1.6253</v>
      </c>
      <c r="E112" t="n">
        <v>61.53</v>
      </c>
      <c r="F112" t="n">
        <v>58.25</v>
      </c>
      <c r="G112" t="n">
        <v>145.63</v>
      </c>
      <c r="H112" t="n">
        <v>1.87</v>
      </c>
      <c r="I112" t="n">
        <v>24</v>
      </c>
      <c r="J112" t="n">
        <v>209.05</v>
      </c>
      <c r="K112" t="n">
        <v>52.44</v>
      </c>
      <c r="L112" t="n">
        <v>22</v>
      </c>
      <c r="M112" t="n">
        <v>22</v>
      </c>
      <c r="N112" t="n">
        <v>44.6</v>
      </c>
      <c r="O112" t="n">
        <v>26016.35</v>
      </c>
      <c r="P112" t="n">
        <v>687.5599999999999</v>
      </c>
      <c r="Q112" t="n">
        <v>1213.91</v>
      </c>
      <c r="R112" t="n">
        <v>149.53</v>
      </c>
      <c r="S112" t="n">
        <v>90.51000000000001</v>
      </c>
      <c r="T112" t="n">
        <v>18352.3</v>
      </c>
      <c r="U112" t="n">
        <v>0.61</v>
      </c>
      <c r="V112" t="n">
        <v>0.77</v>
      </c>
      <c r="W112" t="n">
        <v>4.04</v>
      </c>
      <c r="X112" t="n">
        <v>1.06</v>
      </c>
      <c r="Y112" t="n">
        <v>0.5</v>
      </c>
      <c r="Z112" t="n">
        <v>10</v>
      </c>
    </row>
    <row r="113">
      <c r="A113" t="n">
        <v>22</v>
      </c>
      <c r="B113" t="n">
        <v>90</v>
      </c>
      <c r="C113" t="inlineStr">
        <is>
          <t xml:space="preserve">CONCLUIDO	</t>
        </is>
      </c>
      <c r="D113" t="n">
        <v>1.6271</v>
      </c>
      <c r="E113" t="n">
        <v>61.46</v>
      </c>
      <c r="F113" t="n">
        <v>58.22</v>
      </c>
      <c r="G113" t="n">
        <v>151.88</v>
      </c>
      <c r="H113" t="n">
        <v>1.94</v>
      </c>
      <c r="I113" t="n">
        <v>23</v>
      </c>
      <c r="J113" t="n">
        <v>210.65</v>
      </c>
      <c r="K113" t="n">
        <v>52.44</v>
      </c>
      <c r="L113" t="n">
        <v>23</v>
      </c>
      <c r="M113" t="n">
        <v>21</v>
      </c>
      <c r="N113" t="n">
        <v>45.21</v>
      </c>
      <c r="O113" t="n">
        <v>26214.54</v>
      </c>
      <c r="P113" t="n">
        <v>678.45</v>
      </c>
      <c r="Q113" t="n">
        <v>1213.91</v>
      </c>
      <c r="R113" t="n">
        <v>148.29</v>
      </c>
      <c r="S113" t="n">
        <v>90.51000000000001</v>
      </c>
      <c r="T113" t="n">
        <v>17734.68</v>
      </c>
      <c r="U113" t="n">
        <v>0.61</v>
      </c>
      <c r="V113" t="n">
        <v>0.77</v>
      </c>
      <c r="W113" t="n">
        <v>4.05</v>
      </c>
      <c r="X113" t="n">
        <v>1.03</v>
      </c>
      <c r="Y113" t="n">
        <v>0.5</v>
      </c>
      <c r="Z113" t="n">
        <v>10</v>
      </c>
    </row>
    <row r="114">
      <c r="A114" t="n">
        <v>23</v>
      </c>
      <c r="B114" t="n">
        <v>90</v>
      </c>
      <c r="C114" t="inlineStr">
        <is>
          <t xml:space="preserve">CONCLUIDO	</t>
        </is>
      </c>
      <c r="D114" t="n">
        <v>1.63</v>
      </c>
      <c r="E114" t="n">
        <v>61.35</v>
      </c>
      <c r="F114" t="n">
        <v>58.15</v>
      </c>
      <c r="G114" t="n">
        <v>158.59</v>
      </c>
      <c r="H114" t="n">
        <v>2.01</v>
      </c>
      <c r="I114" t="n">
        <v>22</v>
      </c>
      <c r="J114" t="n">
        <v>212.27</v>
      </c>
      <c r="K114" t="n">
        <v>52.44</v>
      </c>
      <c r="L114" t="n">
        <v>24</v>
      </c>
      <c r="M114" t="n">
        <v>20</v>
      </c>
      <c r="N114" t="n">
        <v>45.82</v>
      </c>
      <c r="O114" t="n">
        <v>26413.56</v>
      </c>
      <c r="P114" t="n">
        <v>674.9400000000001</v>
      </c>
      <c r="Q114" t="n">
        <v>1213.91</v>
      </c>
      <c r="R114" t="n">
        <v>145.94</v>
      </c>
      <c r="S114" t="n">
        <v>90.51000000000001</v>
      </c>
      <c r="T114" t="n">
        <v>16564.98</v>
      </c>
      <c r="U114" t="n">
        <v>0.62</v>
      </c>
      <c r="V114" t="n">
        <v>0.77</v>
      </c>
      <c r="W114" t="n">
        <v>4.04</v>
      </c>
      <c r="X114" t="n">
        <v>0.95</v>
      </c>
      <c r="Y114" t="n">
        <v>0.5</v>
      </c>
      <c r="Z114" t="n">
        <v>10</v>
      </c>
    </row>
    <row r="115">
      <c r="A115" t="n">
        <v>24</v>
      </c>
      <c r="B115" t="n">
        <v>90</v>
      </c>
      <c r="C115" t="inlineStr">
        <is>
          <t xml:space="preserve">CONCLUIDO	</t>
        </is>
      </c>
      <c r="D115" t="n">
        <v>1.632</v>
      </c>
      <c r="E115" t="n">
        <v>61.28</v>
      </c>
      <c r="F115" t="n">
        <v>58.11</v>
      </c>
      <c r="G115" t="n">
        <v>166.02</v>
      </c>
      <c r="H115" t="n">
        <v>2.08</v>
      </c>
      <c r="I115" t="n">
        <v>21</v>
      </c>
      <c r="J115" t="n">
        <v>213.89</v>
      </c>
      <c r="K115" t="n">
        <v>52.44</v>
      </c>
      <c r="L115" t="n">
        <v>25</v>
      </c>
      <c r="M115" t="n">
        <v>19</v>
      </c>
      <c r="N115" t="n">
        <v>46.44</v>
      </c>
      <c r="O115" t="n">
        <v>26613.43</v>
      </c>
      <c r="P115" t="n">
        <v>671.98</v>
      </c>
      <c r="Q115" t="n">
        <v>1213.91</v>
      </c>
      <c r="R115" t="n">
        <v>144.63</v>
      </c>
      <c r="S115" t="n">
        <v>90.51000000000001</v>
      </c>
      <c r="T115" t="n">
        <v>15918.52</v>
      </c>
      <c r="U115" t="n">
        <v>0.63</v>
      </c>
      <c r="V115" t="n">
        <v>0.77</v>
      </c>
      <c r="W115" t="n">
        <v>4.04</v>
      </c>
      <c r="X115" t="n">
        <v>0.91</v>
      </c>
      <c r="Y115" t="n">
        <v>0.5</v>
      </c>
      <c r="Z115" t="n">
        <v>10</v>
      </c>
    </row>
    <row r="116">
      <c r="A116" t="n">
        <v>25</v>
      </c>
      <c r="B116" t="n">
        <v>90</v>
      </c>
      <c r="C116" t="inlineStr">
        <is>
          <t xml:space="preserve">CONCLUIDO	</t>
        </is>
      </c>
      <c r="D116" t="n">
        <v>1.6343</v>
      </c>
      <c r="E116" t="n">
        <v>61.19</v>
      </c>
      <c r="F116" t="n">
        <v>58.06</v>
      </c>
      <c r="G116" t="n">
        <v>174.17</v>
      </c>
      <c r="H116" t="n">
        <v>2.14</v>
      </c>
      <c r="I116" t="n">
        <v>20</v>
      </c>
      <c r="J116" t="n">
        <v>215.51</v>
      </c>
      <c r="K116" t="n">
        <v>52.44</v>
      </c>
      <c r="L116" t="n">
        <v>26</v>
      </c>
      <c r="M116" t="n">
        <v>18</v>
      </c>
      <c r="N116" t="n">
        <v>47.07</v>
      </c>
      <c r="O116" t="n">
        <v>26814.17</v>
      </c>
      <c r="P116" t="n">
        <v>667.73</v>
      </c>
      <c r="Q116" t="n">
        <v>1213.93</v>
      </c>
      <c r="R116" t="n">
        <v>142.81</v>
      </c>
      <c r="S116" t="n">
        <v>90.51000000000001</v>
      </c>
      <c r="T116" t="n">
        <v>15010.83</v>
      </c>
      <c r="U116" t="n">
        <v>0.63</v>
      </c>
      <c r="V116" t="n">
        <v>0.77</v>
      </c>
      <c r="W116" t="n">
        <v>4.04</v>
      </c>
      <c r="X116" t="n">
        <v>0.86</v>
      </c>
      <c r="Y116" t="n">
        <v>0.5</v>
      </c>
      <c r="Z116" t="n">
        <v>10</v>
      </c>
    </row>
    <row r="117">
      <c r="A117" t="n">
        <v>26</v>
      </c>
      <c r="B117" t="n">
        <v>90</v>
      </c>
      <c r="C117" t="inlineStr">
        <is>
          <t xml:space="preserve">CONCLUIDO	</t>
        </is>
      </c>
      <c r="D117" t="n">
        <v>1.6366</v>
      </c>
      <c r="E117" t="n">
        <v>61.1</v>
      </c>
      <c r="F117" t="n">
        <v>58.01</v>
      </c>
      <c r="G117" t="n">
        <v>183.18</v>
      </c>
      <c r="H117" t="n">
        <v>2.21</v>
      </c>
      <c r="I117" t="n">
        <v>19</v>
      </c>
      <c r="J117" t="n">
        <v>217.15</v>
      </c>
      <c r="K117" t="n">
        <v>52.44</v>
      </c>
      <c r="L117" t="n">
        <v>27</v>
      </c>
      <c r="M117" t="n">
        <v>17</v>
      </c>
      <c r="N117" t="n">
        <v>47.71</v>
      </c>
      <c r="O117" t="n">
        <v>27015.77</v>
      </c>
      <c r="P117" t="n">
        <v>661.8</v>
      </c>
      <c r="Q117" t="n">
        <v>1213.91</v>
      </c>
      <c r="R117" t="n">
        <v>140.97</v>
      </c>
      <c r="S117" t="n">
        <v>90.51000000000001</v>
      </c>
      <c r="T117" t="n">
        <v>14096.22</v>
      </c>
      <c r="U117" t="n">
        <v>0.64</v>
      </c>
      <c r="V117" t="n">
        <v>0.77</v>
      </c>
      <c r="W117" t="n">
        <v>4.04</v>
      </c>
      <c r="X117" t="n">
        <v>0.8100000000000001</v>
      </c>
      <c r="Y117" t="n">
        <v>0.5</v>
      </c>
      <c r="Z117" t="n">
        <v>10</v>
      </c>
    </row>
    <row r="118">
      <c r="A118" t="n">
        <v>27</v>
      </c>
      <c r="B118" t="n">
        <v>90</v>
      </c>
      <c r="C118" t="inlineStr">
        <is>
          <t xml:space="preserve">CONCLUIDO	</t>
        </is>
      </c>
      <c r="D118" t="n">
        <v>1.6383</v>
      </c>
      <c r="E118" t="n">
        <v>61.04</v>
      </c>
      <c r="F118" t="n">
        <v>57.98</v>
      </c>
      <c r="G118" t="n">
        <v>193.26</v>
      </c>
      <c r="H118" t="n">
        <v>2.27</v>
      </c>
      <c r="I118" t="n">
        <v>18</v>
      </c>
      <c r="J118" t="n">
        <v>218.79</v>
      </c>
      <c r="K118" t="n">
        <v>52.44</v>
      </c>
      <c r="L118" t="n">
        <v>28</v>
      </c>
      <c r="M118" t="n">
        <v>16</v>
      </c>
      <c r="N118" t="n">
        <v>48.35</v>
      </c>
      <c r="O118" t="n">
        <v>27218.26</v>
      </c>
      <c r="P118" t="n">
        <v>658.5599999999999</v>
      </c>
      <c r="Q118" t="n">
        <v>1213.91</v>
      </c>
      <c r="R118" t="n">
        <v>140.15</v>
      </c>
      <c r="S118" t="n">
        <v>90.51000000000001</v>
      </c>
      <c r="T118" t="n">
        <v>13691.86</v>
      </c>
      <c r="U118" t="n">
        <v>0.65</v>
      </c>
      <c r="V118" t="n">
        <v>0.77</v>
      </c>
      <c r="W118" t="n">
        <v>4.03</v>
      </c>
      <c r="X118" t="n">
        <v>0.78</v>
      </c>
      <c r="Y118" t="n">
        <v>0.5</v>
      </c>
      <c r="Z118" t="n">
        <v>10</v>
      </c>
    </row>
    <row r="119">
      <c r="A119" t="n">
        <v>28</v>
      </c>
      <c r="B119" t="n">
        <v>90</v>
      </c>
      <c r="C119" t="inlineStr">
        <is>
          <t xml:space="preserve">CONCLUIDO	</t>
        </is>
      </c>
      <c r="D119" t="n">
        <v>1.6384</v>
      </c>
      <c r="E119" t="n">
        <v>61.04</v>
      </c>
      <c r="F119" t="n">
        <v>57.98</v>
      </c>
      <c r="G119" t="n">
        <v>193.25</v>
      </c>
      <c r="H119" t="n">
        <v>2.34</v>
      </c>
      <c r="I119" t="n">
        <v>18</v>
      </c>
      <c r="J119" t="n">
        <v>220.44</v>
      </c>
      <c r="K119" t="n">
        <v>52.44</v>
      </c>
      <c r="L119" t="n">
        <v>29</v>
      </c>
      <c r="M119" t="n">
        <v>16</v>
      </c>
      <c r="N119" t="n">
        <v>49</v>
      </c>
      <c r="O119" t="n">
        <v>27421.64</v>
      </c>
      <c r="P119" t="n">
        <v>654.1</v>
      </c>
      <c r="Q119" t="n">
        <v>1213.92</v>
      </c>
      <c r="R119" t="n">
        <v>140.09</v>
      </c>
      <c r="S119" t="n">
        <v>90.51000000000001</v>
      </c>
      <c r="T119" t="n">
        <v>13661.52</v>
      </c>
      <c r="U119" t="n">
        <v>0.65</v>
      </c>
      <c r="V119" t="n">
        <v>0.77</v>
      </c>
      <c r="W119" t="n">
        <v>4.03</v>
      </c>
      <c r="X119" t="n">
        <v>0.78</v>
      </c>
      <c r="Y119" t="n">
        <v>0.5</v>
      </c>
      <c r="Z119" t="n">
        <v>10</v>
      </c>
    </row>
    <row r="120">
      <c r="A120" t="n">
        <v>29</v>
      </c>
      <c r="B120" t="n">
        <v>90</v>
      </c>
      <c r="C120" t="inlineStr">
        <is>
          <t xml:space="preserve">CONCLUIDO	</t>
        </is>
      </c>
      <c r="D120" t="n">
        <v>1.641</v>
      </c>
      <c r="E120" t="n">
        <v>60.94</v>
      </c>
      <c r="F120" t="n">
        <v>57.91</v>
      </c>
      <c r="G120" t="n">
        <v>204.4</v>
      </c>
      <c r="H120" t="n">
        <v>2.4</v>
      </c>
      <c r="I120" t="n">
        <v>17</v>
      </c>
      <c r="J120" t="n">
        <v>222.1</v>
      </c>
      <c r="K120" t="n">
        <v>52.44</v>
      </c>
      <c r="L120" t="n">
        <v>30</v>
      </c>
      <c r="M120" t="n">
        <v>15</v>
      </c>
      <c r="N120" t="n">
        <v>49.65</v>
      </c>
      <c r="O120" t="n">
        <v>27625.93</v>
      </c>
      <c r="P120" t="n">
        <v>649.27</v>
      </c>
      <c r="Q120" t="n">
        <v>1213.91</v>
      </c>
      <c r="R120" t="n">
        <v>137.96</v>
      </c>
      <c r="S120" t="n">
        <v>90.51000000000001</v>
      </c>
      <c r="T120" t="n">
        <v>12601.31</v>
      </c>
      <c r="U120" t="n">
        <v>0.66</v>
      </c>
      <c r="V120" t="n">
        <v>0.77</v>
      </c>
      <c r="W120" t="n">
        <v>4.03</v>
      </c>
      <c r="X120" t="n">
        <v>0.72</v>
      </c>
      <c r="Y120" t="n">
        <v>0.5</v>
      </c>
      <c r="Z120" t="n">
        <v>10</v>
      </c>
    </row>
    <row r="121">
      <c r="A121" t="n">
        <v>30</v>
      </c>
      <c r="B121" t="n">
        <v>90</v>
      </c>
      <c r="C121" t="inlineStr">
        <is>
          <t xml:space="preserve">CONCLUIDO	</t>
        </is>
      </c>
      <c r="D121" t="n">
        <v>1.6428</v>
      </c>
      <c r="E121" t="n">
        <v>60.87</v>
      </c>
      <c r="F121" t="n">
        <v>57.88</v>
      </c>
      <c r="G121" t="n">
        <v>217.06</v>
      </c>
      <c r="H121" t="n">
        <v>2.46</v>
      </c>
      <c r="I121" t="n">
        <v>16</v>
      </c>
      <c r="J121" t="n">
        <v>223.76</v>
      </c>
      <c r="K121" t="n">
        <v>52.44</v>
      </c>
      <c r="L121" t="n">
        <v>31</v>
      </c>
      <c r="M121" t="n">
        <v>12</v>
      </c>
      <c r="N121" t="n">
        <v>50.32</v>
      </c>
      <c r="O121" t="n">
        <v>27831.27</v>
      </c>
      <c r="P121" t="n">
        <v>643.51</v>
      </c>
      <c r="Q121" t="n">
        <v>1213.93</v>
      </c>
      <c r="R121" t="n">
        <v>136.83</v>
      </c>
      <c r="S121" t="n">
        <v>90.51000000000001</v>
      </c>
      <c r="T121" t="n">
        <v>12043.01</v>
      </c>
      <c r="U121" t="n">
        <v>0.66</v>
      </c>
      <c r="V121" t="n">
        <v>0.78</v>
      </c>
      <c r="W121" t="n">
        <v>4.03</v>
      </c>
      <c r="X121" t="n">
        <v>0.6899999999999999</v>
      </c>
      <c r="Y121" t="n">
        <v>0.5</v>
      </c>
      <c r="Z121" t="n">
        <v>10</v>
      </c>
    </row>
    <row r="122">
      <c r="A122" t="n">
        <v>31</v>
      </c>
      <c r="B122" t="n">
        <v>90</v>
      </c>
      <c r="C122" t="inlineStr">
        <is>
          <t xml:space="preserve">CONCLUIDO	</t>
        </is>
      </c>
      <c r="D122" t="n">
        <v>1.6426</v>
      </c>
      <c r="E122" t="n">
        <v>60.88</v>
      </c>
      <c r="F122" t="n">
        <v>57.89</v>
      </c>
      <c r="G122" t="n">
        <v>217.08</v>
      </c>
      <c r="H122" t="n">
        <v>2.52</v>
      </c>
      <c r="I122" t="n">
        <v>16</v>
      </c>
      <c r="J122" t="n">
        <v>225.43</v>
      </c>
      <c r="K122" t="n">
        <v>52.44</v>
      </c>
      <c r="L122" t="n">
        <v>32</v>
      </c>
      <c r="M122" t="n">
        <v>10</v>
      </c>
      <c r="N122" t="n">
        <v>50.99</v>
      </c>
      <c r="O122" t="n">
        <v>28037.42</v>
      </c>
      <c r="P122" t="n">
        <v>642.9299999999999</v>
      </c>
      <c r="Q122" t="n">
        <v>1213.92</v>
      </c>
      <c r="R122" t="n">
        <v>136.93</v>
      </c>
      <c r="S122" t="n">
        <v>90.51000000000001</v>
      </c>
      <c r="T122" t="n">
        <v>12091.68</v>
      </c>
      <c r="U122" t="n">
        <v>0.66</v>
      </c>
      <c r="V122" t="n">
        <v>0.78</v>
      </c>
      <c r="W122" t="n">
        <v>4.04</v>
      </c>
      <c r="X122" t="n">
        <v>0.7</v>
      </c>
      <c r="Y122" t="n">
        <v>0.5</v>
      </c>
      <c r="Z122" t="n">
        <v>10</v>
      </c>
    </row>
    <row r="123">
      <c r="A123" t="n">
        <v>32</v>
      </c>
      <c r="B123" t="n">
        <v>90</v>
      </c>
      <c r="C123" t="inlineStr">
        <is>
          <t xml:space="preserve">CONCLUIDO	</t>
        </is>
      </c>
      <c r="D123" t="n">
        <v>1.645</v>
      </c>
      <c r="E123" t="n">
        <v>60.79</v>
      </c>
      <c r="F123" t="n">
        <v>57.84</v>
      </c>
      <c r="G123" t="n">
        <v>231.34</v>
      </c>
      <c r="H123" t="n">
        <v>2.58</v>
      </c>
      <c r="I123" t="n">
        <v>15</v>
      </c>
      <c r="J123" t="n">
        <v>227.11</v>
      </c>
      <c r="K123" t="n">
        <v>52.44</v>
      </c>
      <c r="L123" t="n">
        <v>33</v>
      </c>
      <c r="M123" t="n">
        <v>8</v>
      </c>
      <c r="N123" t="n">
        <v>51.67</v>
      </c>
      <c r="O123" t="n">
        <v>28244.51</v>
      </c>
      <c r="P123" t="n">
        <v>635.71</v>
      </c>
      <c r="Q123" t="n">
        <v>1213.91</v>
      </c>
      <c r="R123" t="n">
        <v>135.15</v>
      </c>
      <c r="S123" t="n">
        <v>90.51000000000001</v>
      </c>
      <c r="T123" t="n">
        <v>11204.41</v>
      </c>
      <c r="U123" t="n">
        <v>0.67</v>
      </c>
      <c r="V123" t="n">
        <v>0.78</v>
      </c>
      <c r="W123" t="n">
        <v>4.04</v>
      </c>
      <c r="X123" t="n">
        <v>0.64</v>
      </c>
      <c r="Y123" t="n">
        <v>0.5</v>
      </c>
      <c r="Z123" t="n">
        <v>10</v>
      </c>
    </row>
    <row r="124">
      <c r="A124" t="n">
        <v>33</v>
      </c>
      <c r="B124" t="n">
        <v>90</v>
      </c>
      <c r="C124" t="inlineStr">
        <is>
          <t xml:space="preserve">CONCLUIDO	</t>
        </is>
      </c>
      <c r="D124" t="n">
        <v>1.645</v>
      </c>
      <c r="E124" t="n">
        <v>60.79</v>
      </c>
      <c r="F124" t="n">
        <v>57.84</v>
      </c>
      <c r="G124" t="n">
        <v>231.35</v>
      </c>
      <c r="H124" t="n">
        <v>2.64</v>
      </c>
      <c r="I124" t="n">
        <v>15</v>
      </c>
      <c r="J124" t="n">
        <v>228.8</v>
      </c>
      <c r="K124" t="n">
        <v>52.44</v>
      </c>
      <c r="L124" t="n">
        <v>34</v>
      </c>
      <c r="M124" t="n">
        <v>5</v>
      </c>
      <c r="N124" t="n">
        <v>52.36</v>
      </c>
      <c r="O124" t="n">
        <v>28452.56</v>
      </c>
      <c r="P124" t="n">
        <v>639.73</v>
      </c>
      <c r="Q124" t="n">
        <v>1213.91</v>
      </c>
      <c r="R124" t="n">
        <v>135.06</v>
      </c>
      <c r="S124" t="n">
        <v>90.51000000000001</v>
      </c>
      <c r="T124" t="n">
        <v>11160.35</v>
      </c>
      <c r="U124" t="n">
        <v>0.67</v>
      </c>
      <c r="V124" t="n">
        <v>0.78</v>
      </c>
      <c r="W124" t="n">
        <v>4.04</v>
      </c>
      <c r="X124" t="n">
        <v>0.64</v>
      </c>
      <c r="Y124" t="n">
        <v>0.5</v>
      </c>
      <c r="Z124" t="n">
        <v>10</v>
      </c>
    </row>
    <row r="125">
      <c r="A125" t="n">
        <v>34</v>
      </c>
      <c r="B125" t="n">
        <v>90</v>
      </c>
      <c r="C125" t="inlineStr">
        <is>
          <t xml:space="preserve">CONCLUIDO	</t>
        </is>
      </c>
      <c r="D125" t="n">
        <v>1.6449</v>
      </c>
      <c r="E125" t="n">
        <v>60.79</v>
      </c>
      <c r="F125" t="n">
        <v>57.84</v>
      </c>
      <c r="G125" t="n">
        <v>231.36</v>
      </c>
      <c r="H125" t="n">
        <v>2.7</v>
      </c>
      <c r="I125" t="n">
        <v>15</v>
      </c>
      <c r="J125" t="n">
        <v>230.49</v>
      </c>
      <c r="K125" t="n">
        <v>52.44</v>
      </c>
      <c r="L125" t="n">
        <v>35</v>
      </c>
      <c r="M125" t="n">
        <v>2</v>
      </c>
      <c r="N125" t="n">
        <v>53.05</v>
      </c>
      <c r="O125" t="n">
        <v>28661.58</v>
      </c>
      <c r="P125" t="n">
        <v>643.99</v>
      </c>
      <c r="Q125" t="n">
        <v>1213.91</v>
      </c>
      <c r="R125" t="n">
        <v>135.17</v>
      </c>
      <c r="S125" t="n">
        <v>90.51000000000001</v>
      </c>
      <c r="T125" t="n">
        <v>11218.17</v>
      </c>
      <c r="U125" t="n">
        <v>0.67</v>
      </c>
      <c r="V125" t="n">
        <v>0.78</v>
      </c>
      <c r="W125" t="n">
        <v>4.04</v>
      </c>
      <c r="X125" t="n">
        <v>0.65</v>
      </c>
      <c r="Y125" t="n">
        <v>0.5</v>
      </c>
      <c r="Z125" t="n">
        <v>10</v>
      </c>
    </row>
    <row r="126">
      <c r="A126" t="n">
        <v>35</v>
      </c>
      <c r="B126" t="n">
        <v>90</v>
      </c>
      <c r="C126" t="inlineStr">
        <is>
          <t xml:space="preserve">CONCLUIDO	</t>
        </is>
      </c>
      <c r="D126" t="n">
        <v>1.645</v>
      </c>
      <c r="E126" t="n">
        <v>60.79</v>
      </c>
      <c r="F126" t="n">
        <v>57.84</v>
      </c>
      <c r="G126" t="n">
        <v>231.35</v>
      </c>
      <c r="H126" t="n">
        <v>2.76</v>
      </c>
      <c r="I126" t="n">
        <v>15</v>
      </c>
      <c r="J126" t="n">
        <v>232.2</v>
      </c>
      <c r="K126" t="n">
        <v>52.44</v>
      </c>
      <c r="L126" t="n">
        <v>36</v>
      </c>
      <c r="M126" t="n">
        <v>1</v>
      </c>
      <c r="N126" t="n">
        <v>53.75</v>
      </c>
      <c r="O126" t="n">
        <v>28871.58</v>
      </c>
      <c r="P126" t="n">
        <v>647.67</v>
      </c>
      <c r="Q126" t="n">
        <v>1213.91</v>
      </c>
      <c r="R126" t="n">
        <v>135.04</v>
      </c>
      <c r="S126" t="n">
        <v>90.51000000000001</v>
      </c>
      <c r="T126" t="n">
        <v>11152.84</v>
      </c>
      <c r="U126" t="n">
        <v>0.67</v>
      </c>
      <c r="V126" t="n">
        <v>0.78</v>
      </c>
      <c r="W126" t="n">
        <v>4.04</v>
      </c>
      <c r="X126" t="n">
        <v>0.65</v>
      </c>
      <c r="Y126" t="n">
        <v>0.5</v>
      </c>
      <c r="Z126" t="n">
        <v>10</v>
      </c>
    </row>
    <row r="127">
      <c r="A127" t="n">
        <v>36</v>
      </c>
      <c r="B127" t="n">
        <v>90</v>
      </c>
      <c r="C127" t="inlineStr">
        <is>
          <t xml:space="preserve">CONCLUIDO	</t>
        </is>
      </c>
      <c r="D127" t="n">
        <v>1.6449</v>
      </c>
      <c r="E127" t="n">
        <v>60.79</v>
      </c>
      <c r="F127" t="n">
        <v>57.84</v>
      </c>
      <c r="G127" t="n">
        <v>231.36</v>
      </c>
      <c r="H127" t="n">
        <v>2.81</v>
      </c>
      <c r="I127" t="n">
        <v>15</v>
      </c>
      <c r="J127" t="n">
        <v>233.91</v>
      </c>
      <c r="K127" t="n">
        <v>52.44</v>
      </c>
      <c r="L127" t="n">
        <v>37</v>
      </c>
      <c r="M127" t="n">
        <v>0</v>
      </c>
      <c r="N127" t="n">
        <v>54.46</v>
      </c>
      <c r="O127" t="n">
        <v>29082.59</v>
      </c>
      <c r="P127" t="n">
        <v>651.72</v>
      </c>
      <c r="Q127" t="n">
        <v>1213.91</v>
      </c>
      <c r="R127" t="n">
        <v>135.03</v>
      </c>
      <c r="S127" t="n">
        <v>90.51000000000001</v>
      </c>
      <c r="T127" t="n">
        <v>11144.33</v>
      </c>
      <c r="U127" t="n">
        <v>0.67</v>
      </c>
      <c r="V127" t="n">
        <v>0.78</v>
      </c>
      <c r="W127" t="n">
        <v>4.04</v>
      </c>
      <c r="X127" t="n">
        <v>0.65</v>
      </c>
      <c r="Y127" t="n">
        <v>0.5</v>
      </c>
      <c r="Z127" t="n">
        <v>10</v>
      </c>
    </row>
    <row r="128">
      <c r="A128" t="n">
        <v>0</v>
      </c>
      <c r="B128" t="n">
        <v>10</v>
      </c>
      <c r="C128" t="inlineStr">
        <is>
          <t xml:space="preserve">CONCLUIDO	</t>
        </is>
      </c>
      <c r="D128" t="n">
        <v>1.4965</v>
      </c>
      <c r="E128" t="n">
        <v>66.81999999999999</v>
      </c>
      <c r="F128" t="n">
        <v>63.62</v>
      </c>
      <c r="G128" t="n">
        <v>27.27</v>
      </c>
      <c r="H128" t="n">
        <v>0.64</v>
      </c>
      <c r="I128" t="n">
        <v>140</v>
      </c>
      <c r="J128" t="n">
        <v>26.11</v>
      </c>
      <c r="K128" t="n">
        <v>12.1</v>
      </c>
      <c r="L128" t="n">
        <v>1</v>
      </c>
      <c r="M128" t="n">
        <v>93</v>
      </c>
      <c r="N128" t="n">
        <v>3.01</v>
      </c>
      <c r="O128" t="n">
        <v>3454.41</v>
      </c>
      <c r="P128" t="n">
        <v>186.19</v>
      </c>
      <c r="Q128" t="n">
        <v>1213.94</v>
      </c>
      <c r="R128" t="n">
        <v>329.04</v>
      </c>
      <c r="S128" t="n">
        <v>90.51000000000001</v>
      </c>
      <c r="T128" t="n">
        <v>107524.17</v>
      </c>
      <c r="U128" t="n">
        <v>0.28</v>
      </c>
      <c r="V128" t="n">
        <v>0.71</v>
      </c>
      <c r="W128" t="n">
        <v>4.3</v>
      </c>
      <c r="X128" t="n">
        <v>6.43</v>
      </c>
      <c r="Y128" t="n">
        <v>0.5</v>
      </c>
      <c r="Z128" t="n">
        <v>10</v>
      </c>
    </row>
    <row r="129">
      <c r="A129" t="n">
        <v>1</v>
      </c>
      <c r="B129" t="n">
        <v>10</v>
      </c>
      <c r="C129" t="inlineStr">
        <is>
          <t xml:space="preserve">CONCLUIDO	</t>
        </is>
      </c>
      <c r="D129" t="n">
        <v>1.5173</v>
      </c>
      <c r="E129" t="n">
        <v>65.91</v>
      </c>
      <c r="F129" t="n">
        <v>62.89</v>
      </c>
      <c r="G129" t="n">
        <v>30.68</v>
      </c>
      <c r="H129" t="n">
        <v>1.23</v>
      </c>
      <c r="I129" t="n">
        <v>123</v>
      </c>
      <c r="J129" t="n">
        <v>27.2</v>
      </c>
      <c r="K129" t="n">
        <v>12.1</v>
      </c>
      <c r="L129" t="n">
        <v>2</v>
      </c>
      <c r="M129" t="n">
        <v>0</v>
      </c>
      <c r="N129" t="n">
        <v>3.1</v>
      </c>
      <c r="O129" t="n">
        <v>3588.35</v>
      </c>
      <c r="P129" t="n">
        <v>185.79</v>
      </c>
      <c r="Q129" t="n">
        <v>1214</v>
      </c>
      <c r="R129" t="n">
        <v>300.67</v>
      </c>
      <c r="S129" t="n">
        <v>90.51000000000001</v>
      </c>
      <c r="T129" t="n">
        <v>93427.13</v>
      </c>
      <c r="U129" t="n">
        <v>0.3</v>
      </c>
      <c r="V129" t="n">
        <v>0.71</v>
      </c>
      <c r="W129" t="n">
        <v>4.37</v>
      </c>
      <c r="X129" t="n">
        <v>5.7</v>
      </c>
      <c r="Y129" t="n">
        <v>0.5</v>
      </c>
      <c r="Z129" t="n">
        <v>10</v>
      </c>
    </row>
    <row r="130">
      <c r="A130" t="n">
        <v>0</v>
      </c>
      <c r="B130" t="n">
        <v>45</v>
      </c>
      <c r="C130" t="inlineStr">
        <is>
          <t xml:space="preserve">CONCLUIDO	</t>
        </is>
      </c>
      <c r="D130" t="n">
        <v>1.0416</v>
      </c>
      <c r="E130" t="n">
        <v>96.01000000000001</v>
      </c>
      <c r="F130" t="n">
        <v>82.94</v>
      </c>
      <c r="G130" t="n">
        <v>9.23</v>
      </c>
      <c r="H130" t="n">
        <v>0.18</v>
      </c>
      <c r="I130" t="n">
        <v>539</v>
      </c>
      <c r="J130" t="n">
        <v>98.70999999999999</v>
      </c>
      <c r="K130" t="n">
        <v>39.72</v>
      </c>
      <c r="L130" t="n">
        <v>1</v>
      </c>
      <c r="M130" t="n">
        <v>537</v>
      </c>
      <c r="N130" t="n">
        <v>12.99</v>
      </c>
      <c r="O130" t="n">
        <v>12407.75</v>
      </c>
      <c r="P130" t="n">
        <v>738.26</v>
      </c>
      <c r="Q130" t="n">
        <v>1214.04</v>
      </c>
      <c r="R130" t="n">
        <v>987.3</v>
      </c>
      <c r="S130" t="n">
        <v>90.51000000000001</v>
      </c>
      <c r="T130" t="n">
        <v>434663.89</v>
      </c>
      <c r="U130" t="n">
        <v>0.09</v>
      </c>
      <c r="V130" t="n">
        <v>0.54</v>
      </c>
      <c r="W130" t="n">
        <v>4.88</v>
      </c>
      <c r="X130" t="n">
        <v>25.73</v>
      </c>
      <c r="Y130" t="n">
        <v>0.5</v>
      </c>
      <c r="Z130" t="n">
        <v>10</v>
      </c>
    </row>
    <row r="131">
      <c r="A131" t="n">
        <v>1</v>
      </c>
      <c r="B131" t="n">
        <v>45</v>
      </c>
      <c r="C131" t="inlineStr">
        <is>
          <t xml:space="preserve">CONCLUIDO	</t>
        </is>
      </c>
      <c r="D131" t="n">
        <v>1.362</v>
      </c>
      <c r="E131" t="n">
        <v>73.42</v>
      </c>
      <c r="F131" t="n">
        <v>67.05</v>
      </c>
      <c r="G131" t="n">
        <v>18.89</v>
      </c>
      <c r="H131" t="n">
        <v>0.35</v>
      </c>
      <c r="I131" t="n">
        <v>213</v>
      </c>
      <c r="J131" t="n">
        <v>99.95</v>
      </c>
      <c r="K131" t="n">
        <v>39.72</v>
      </c>
      <c r="L131" t="n">
        <v>2</v>
      </c>
      <c r="M131" t="n">
        <v>211</v>
      </c>
      <c r="N131" t="n">
        <v>13.24</v>
      </c>
      <c r="O131" t="n">
        <v>12561.45</v>
      </c>
      <c r="P131" t="n">
        <v>587.28</v>
      </c>
      <c r="Q131" t="n">
        <v>1213.98</v>
      </c>
      <c r="R131" t="n">
        <v>447.04</v>
      </c>
      <c r="S131" t="n">
        <v>90.51000000000001</v>
      </c>
      <c r="T131" t="n">
        <v>166159.48</v>
      </c>
      <c r="U131" t="n">
        <v>0.2</v>
      </c>
      <c r="V131" t="n">
        <v>0.67</v>
      </c>
      <c r="W131" t="n">
        <v>4.37</v>
      </c>
      <c r="X131" t="n">
        <v>9.859999999999999</v>
      </c>
      <c r="Y131" t="n">
        <v>0.5</v>
      </c>
      <c r="Z131" t="n">
        <v>10</v>
      </c>
    </row>
    <row r="132">
      <c r="A132" t="n">
        <v>2</v>
      </c>
      <c r="B132" t="n">
        <v>45</v>
      </c>
      <c r="C132" t="inlineStr">
        <is>
          <t xml:space="preserve">CONCLUIDO	</t>
        </is>
      </c>
      <c r="D132" t="n">
        <v>1.4716</v>
      </c>
      <c r="E132" t="n">
        <v>67.95</v>
      </c>
      <c r="F132" t="n">
        <v>63.25</v>
      </c>
      <c r="G132" t="n">
        <v>28.75</v>
      </c>
      <c r="H132" t="n">
        <v>0.52</v>
      </c>
      <c r="I132" t="n">
        <v>132</v>
      </c>
      <c r="J132" t="n">
        <v>101.2</v>
      </c>
      <c r="K132" t="n">
        <v>39.72</v>
      </c>
      <c r="L132" t="n">
        <v>3</v>
      </c>
      <c r="M132" t="n">
        <v>130</v>
      </c>
      <c r="N132" t="n">
        <v>13.49</v>
      </c>
      <c r="O132" t="n">
        <v>12715.54</v>
      </c>
      <c r="P132" t="n">
        <v>544.64</v>
      </c>
      <c r="Q132" t="n">
        <v>1213.94</v>
      </c>
      <c r="R132" t="n">
        <v>318.53</v>
      </c>
      <c r="S132" t="n">
        <v>90.51000000000001</v>
      </c>
      <c r="T132" t="n">
        <v>102311.06</v>
      </c>
      <c r="U132" t="n">
        <v>0.28</v>
      </c>
      <c r="V132" t="n">
        <v>0.71</v>
      </c>
      <c r="W132" t="n">
        <v>4.22</v>
      </c>
      <c r="X132" t="n">
        <v>6.05</v>
      </c>
      <c r="Y132" t="n">
        <v>0.5</v>
      </c>
      <c r="Z132" t="n">
        <v>10</v>
      </c>
    </row>
    <row r="133">
      <c r="A133" t="n">
        <v>3</v>
      </c>
      <c r="B133" t="n">
        <v>45</v>
      </c>
      <c r="C133" t="inlineStr">
        <is>
          <t xml:space="preserve">CONCLUIDO	</t>
        </is>
      </c>
      <c r="D133" t="n">
        <v>1.528</v>
      </c>
      <c r="E133" t="n">
        <v>65.45</v>
      </c>
      <c r="F133" t="n">
        <v>61.5</v>
      </c>
      <c r="G133" t="n">
        <v>38.85</v>
      </c>
      <c r="H133" t="n">
        <v>0.6899999999999999</v>
      </c>
      <c r="I133" t="n">
        <v>95</v>
      </c>
      <c r="J133" t="n">
        <v>102.45</v>
      </c>
      <c r="K133" t="n">
        <v>39.72</v>
      </c>
      <c r="L133" t="n">
        <v>4</v>
      </c>
      <c r="M133" t="n">
        <v>93</v>
      </c>
      <c r="N133" t="n">
        <v>13.74</v>
      </c>
      <c r="O133" t="n">
        <v>12870.03</v>
      </c>
      <c r="P133" t="n">
        <v>520.83</v>
      </c>
      <c r="Q133" t="n">
        <v>1213.93</v>
      </c>
      <c r="R133" t="n">
        <v>259.31</v>
      </c>
      <c r="S133" t="n">
        <v>90.51000000000001</v>
      </c>
      <c r="T133" t="n">
        <v>72885.39</v>
      </c>
      <c r="U133" t="n">
        <v>0.35</v>
      </c>
      <c r="V133" t="n">
        <v>0.73</v>
      </c>
      <c r="W133" t="n">
        <v>4.17</v>
      </c>
      <c r="X133" t="n">
        <v>4.31</v>
      </c>
      <c r="Y133" t="n">
        <v>0.5</v>
      </c>
      <c r="Z133" t="n">
        <v>10</v>
      </c>
    </row>
    <row r="134">
      <c r="A134" t="n">
        <v>4</v>
      </c>
      <c r="B134" t="n">
        <v>45</v>
      </c>
      <c r="C134" t="inlineStr">
        <is>
          <t xml:space="preserve">CONCLUIDO	</t>
        </is>
      </c>
      <c r="D134" t="n">
        <v>1.5611</v>
      </c>
      <c r="E134" t="n">
        <v>64.06</v>
      </c>
      <c r="F134" t="n">
        <v>60.55</v>
      </c>
      <c r="G134" t="n">
        <v>49.09</v>
      </c>
      <c r="H134" t="n">
        <v>0.85</v>
      </c>
      <c r="I134" t="n">
        <v>74</v>
      </c>
      <c r="J134" t="n">
        <v>103.71</v>
      </c>
      <c r="K134" t="n">
        <v>39.72</v>
      </c>
      <c r="L134" t="n">
        <v>5</v>
      </c>
      <c r="M134" t="n">
        <v>72</v>
      </c>
      <c r="N134" t="n">
        <v>14</v>
      </c>
      <c r="O134" t="n">
        <v>13024.91</v>
      </c>
      <c r="P134" t="n">
        <v>503.96</v>
      </c>
      <c r="Q134" t="n">
        <v>1213.95</v>
      </c>
      <c r="R134" t="n">
        <v>226.92</v>
      </c>
      <c r="S134" t="n">
        <v>90.51000000000001</v>
      </c>
      <c r="T134" t="n">
        <v>56794.92</v>
      </c>
      <c r="U134" t="n">
        <v>0.4</v>
      </c>
      <c r="V134" t="n">
        <v>0.74</v>
      </c>
      <c r="W134" t="n">
        <v>4.13</v>
      </c>
      <c r="X134" t="n">
        <v>3.35</v>
      </c>
      <c r="Y134" t="n">
        <v>0.5</v>
      </c>
      <c r="Z134" t="n">
        <v>10</v>
      </c>
    </row>
    <row r="135">
      <c r="A135" t="n">
        <v>5</v>
      </c>
      <c r="B135" t="n">
        <v>45</v>
      </c>
      <c r="C135" t="inlineStr">
        <is>
          <t xml:space="preserve">CONCLUIDO	</t>
        </is>
      </c>
      <c r="D135" t="n">
        <v>1.5844</v>
      </c>
      <c r="E135" t="n">
        <v>63.12</v>
      </c>
      <c r="F135" t="n">
        <v>59.9</v>
      </c>
      <c r="G135" t="n">
        <v>59.89</v>
      </c>
      <c r="H135" t="n">
        <v>1.01</v>
      </c>
      <c r="I135" t="n">
        <v>60</v>
      </c>
      <c r="J135" t="n">
        <v>104.97</v>
      </c>
      <c r="K135" t="n">
        <v>39.72</v>
      </c>
      <c r="L135" t="n">
        <v>6</v>
      </c>
      <c r="M135" t="n">
        <v>58</v>
      </c>
      <c r="N135" t="n">
        <v>14.25</v>
      </c>
      <c r="O135" t="n">
        <v>13180.19</v>
      </c>
      <c r="P135" t="n">
        <v>488.01</v>
      </c>
      <c r="Q135" t="n">
        <v>1213.95</v>
      </c>
      <c r="R135" t="n">
        <v>205.07</v>
      </c>
      <c r="S135" t="n">
        <v>90.51000000000001</v>
      </c>
      <c r="T135" t="n">
        <v>45939.16</v>
      </c>
      <c r="U135" t="n">
        <v>0.44</v>
      </c>
      <c r="V135" t="n">
        <v>0.75</v>
      </c>
      <c r="W135" t="n">
        <v>4.1</v>
      </c>
      <c r="X135" t="n">
        <v>2.7</v>
      </c>
      <c r="Y135" t="n">
        <v>0.5</v>
      </c>
      <c r="Z135" t="n">
        <v>10</v>
      </c>
    </row>
    <row r="136">
      <c r="A136" t="n">
        <v>6</v>
      </c>
      <c r="B136" t="n">
        <v>45</v>
      </c>
      <c r="C136" t="inlineStr">
        <is>
          <t xml:space="preserve">CONCLUIDO	</t>
        </is>
      </c>
      <c r="D136" t="n">
        <v>1.6008</v>
      </c>
      <c r="E136" t="n">
        <v>62.47</v>
      </c>
      <c r="F136" t="n">
        <v>59.45</v>
      </c>
      <c r="G136" t="n">
        <v>71.34</v>
      </c>
      <c r="H136" t="n">
        <v>1.16</v>
      </c>
      <c r="I136" t="n">
        <v>50</v>
      </c>
      <c r="J136" t="n">
        <v>106.23</v>
      </c>
      <c r="K136" t="n">
        <v>39.72</v>
      </c>
      <c r="L136" t="n">
        <v>7</v>
      </c>
      <c r="M136" t="n">
        <v>48</v>
      </c>
      <c r="N136" t="n">
        <v>14.52</v>
      </c>
      <c r="O136" t="n">
        <v>13335.87</v>
      </c>
      <c r="P136" t="n">
        <v>474.66</v>
      </c>
      <c r="Q136" t="n">
        <v>1213.91</v>
      </c>
      <c r="R136" t="n">
        <v>189.91</v>
      </c>
      <c r="S136" t="n">
        <v>90.51000000000001</v>
      </c>
      <c r="T136" t="n">
        <v>38409.38</v>
      </c>
      <c r="U136" t="n">
        <v>0.48</v>
      </c>
      <c r="V136" t="n">
        <v>0.75</v>
      </c>
      <c r="W136" t="n">
        <v>4.09</v>
      </c>
      <c r="X136" t="n">
        <v>2.26</v>
      </c>
      <c r="Y136" t="n">
        <v>0.5</v>
      </c>
      <c r="Z136" t="n">
        <v>10</v>
      </c>
    </row>
    <row r="137">
      <c r="A137" t="n">
        <v>7</v>
      </c>
      <c r="B137" t="n">
        <v>45</v>
      </c>
      <c r="C137" t="inlineStr">
        <is>
          <t xml:space="preserve">CONCLUIDO	</t>
        </is>
      </c>
      <c r="D137" t="n">
        <v>1.6134</v>
      </c>
      <c r="E137" t="n">
        <v>61.98</v>
      </c>
      <c r="F137" t="n">
        <v>59.11</v>
      </c>
      <c r="G137" t="n">
        <v>82.48</v>
      </c>
      <c r="H137" t="n">
        <v>1.31</v>
      </c>
      <c r="I137" t="n">
        <v>43</v>
      </c>
      <c r="J137" t="n">
        <v>107.5</v>
      </c>
      <c r="K137" t="n">
        <v>39.72</v>
      </c>
      <c r="L137" t="n">
        <v>8</v>
      </c>
      <c r="M137" t="n">
        <v>41</v>
      </c>
      <c r="N137" t="n">
        <v>14.78</v>
      </c>
      <c r="O137" t="n">
        <v>13491.96</v>
      </c>
      <c r="P137" t="n">
        <v>461.25</v>
      </c>
      <c r="Q137" t="n">
        <v>1213.94</v>
      </c>
      <c r="R137" t="n">
        <v>178.58</v>
      </c>
      <c r="S137" t="n">
        <v>90.51000000000001</v>
      </c>
      <c r="T137" t="n">
        <v>32780.01</v>
      </c>
      <c r="U137" t="n">
        <v>0.51</v>
      </c>
      <c r="V137" t="n">
        <v>0.76</v>
      </c>
      <c r="W137" t="n">
        <v>4.07</v>
      </c>
      <c r="X137" t="n">
        <v>1.92</v>
      </c>
      <c r="Y137" t="n">
        <v>0.5</v>
      </c>
      <c r="Z137" t="n">
        <v>10</v>
      </c>
    </row>
    <row r="138">
      <c r="A138" t="n">
        <v>8</v>
      </c>
      <c r="B138" t="n">
        <v>45</v>
      </c>
      <c r="C138" t="inlineStr">
        <is>
          <t xml:space="preserve">CONCLUIDO	</t>
        </is>
      </c>
      <c r="D138" t="n">
        <v>1.6245</v>
      </c>
      <c r="E138" t="n">
        <v>61.56</v>
      </c>
      <c r="F138" t="n">
        <v>58.81</v>
      </c>
      <c r="G138" t="n">
        <v>95.36</v>
      </c>
      <c r="H138" t="n">
        <v>1.46</v>
      </c>
      <c r="I138" t="n">
        <v>37</v>
      </c>
      <c r="J138" t="n">
        <v>108.77</v>
      </c>
      <c r="K138" t="n">
        <v>39.72</v>
      </c>
      <c r="L138" t="n">
        <v>9</v>
      </c>
      <c r="M138" t="n">
        <v>35</v>
      </c>
      <c r="N138" t="n">
        <v>15.05</v>
      </c>
      <c r="O138" t="n">
        <v>13648.58</v>
      </c>
      <c r="P138" t="n">
        <v>447.58</v>
      </c>
      <c r="Q138" t="n">
        <v>1213.94</v>
      </c>
      <c r="R138" t="n">
        <v>168.51</v>
      </c>
      <c r="S138" t="n">
        <v>90.51000000000001</v>
      </c>
      <c r="T138" t="n">
        <v>27776.89</v>
      </c>
      <c r="U138" t="n">
        <v>0.54</v>
      </c>
      <c r="V138" t="n">
        <v>0.76</v>
      </c>
      <c r="W138" t="n">
        <v>4.06</v>
      </c>
      <c r="X138" t="n">
        <v>1.61</v>
      </c>
      <c r="Y138" t="n">
        <v>0.5</v>
      </c>
      <c r="Z138" t="n">
        <v>10</v>
      </c>
    </row>
    <row r="139">
      <c r="A139" t="n">
        <v>9</v>
      </c>
      <c r="B139" t="n">
        <v>45</v>
      </c>
      <c r="C139" t="inlineStr">
        <is>
          <t xml:space="preserve">CONCLUIDO	</t>
        </is>
      </c>
      <c r="D139" t="n">
        <v>1.6307</v>
      </c>
      <c r="E139" t="n">
        <v>61.32</v>
      </c>
      <c r="F139" t="n">
        <v>58.66</v>
      </c>
      <c r="G139" t="n">
        <v>106.65</v>
      </c>
      <c r="H139" t="n">
        <v>1.6</v>
      </c>
      <c r="I139" t="n">
        <v>33</v>
      </c>
      <c r="J139" t="n">
        <v>110.04</v>
      </c>
      <c r="K139" t="n">
        <v>39.72</v>
      </c>
      <c r="L139" t="n">
        <v>10</v>
      </c>
      <c r="M139" t="n">
        <v>30</v>
      </c>
      <c r="N139" t="n">
        <v>15.32</v>
      </c>
      <c r="O139" t="n">
        <v>13805.5</v>
      </c>
      <c r="P139" t="n">
        <v>436.73</v>
      </c>
      <c r="Q139" t="n">
        <v>1213.92</v>
      </c>
      <c r="R139" t="n">
        <v>163</v>
      </c>
      <c r="S139" t="n">
        <v>90.51000000000001</v>
      </c>
      <c r="T139" t="n">
        <v>25041.46</v>
      </c>
      <c r="U139" t="n">
        <v>0.5600000000000001</v>
      </c>
      <c r="V139" t="n">
        <v>0.76</v>
      </c>
      <c r="W139" t="n">
        <v>4.06</v>
      </c>
      <c r="X139" t="n">
        <v>1.46</v>
      </c>
      <c r="Y139" t="n">
        <v>0.5</v>
      </c>
      <c r="Z139" t="n">
        <v>10</v>
      </c>
    </row>
    <row r="140">
      <c r="A140" t="n">
        <v>10</v>
      </c>
      <c r="B140" t="n">
        <v>45</v>
      </c>
      <c r="C140" t="inlineStr">
        <is>
          <t xml:space="preserve">CONCLUIDO	</t>
        </is>
      </c>
      <c r="D140" t="n">
        <v>1.635</v>
      </c>
      <c r="E140" t="n">
        <v>61.16</v>
      </c>
      <c r="F140" t="n">
        <v>58.56</v>
      </c>
      <c r="G140" t="n">
        <v>117.12</v>
      </c>
      <c r="H140" t="n">
        <v>1.74</v>
      </c>
      <c r="I140" t="n">
        <v>30</v>
      </c>
      <c r="J140" t="n">
        <v>111.32</v>
      </c>
      <c r="K140" t="n">
        <v>39.72</v>
      </c>
      <c r="L140" t="n">
        <v>11</v>
      </c>
      <c r="M140" t="n">
        <v>17</v>
      </c>
      <c r="N140" t="n">
        <v>15.6</v>
      </c>
      <c r="O140" t="n">
        <v>13962.83</v>
      </c>
      <c r="P140" t="n">
        <v>428.85</v>
      </c>
      <c r="Q140" t="n">
        <v>1213.93</v>
      </c>
      <c r="R140" t="n">
        <v>159.19</v>
      </c>
      <c r="S140" t="n">
        <v>90.51000000000001</v>
      </c>
      <c r="T140" t="n">
        <v>23150.14</v>
      </c>
      <c r="U140" t="n">
        <v>0.57</v>
      </c>
      <c r="V140" t="n">
        <v>0.77</v>
      </c>
      <c r="W140" t="n">
        <v>4.07</v>
      </c>
      <c r="X140" t="n">
        <v>1.37</v>
      </c>
      <c r="Y140" t="n">
        <v>0.5</v>
      </c>
      <c r="Z140" t="n">
        <v>10</v>
      </c>
    </row>
    <row r="141">
      <c r="A141" t="n">
        <v>11</v>
      </c>
      <c r="B141" t="n">
        <v>45</v>
      </c>
      <c r="C141" t="inlineStr">
        <is>
          <t xml:space="preserve">CONCLUIDO	</t>
        </is>
      </c>
      <c r="D141" t="n">
        <v>1.6373</v>
      </c>
      <c r="E141" t="n">
        <v>61.08</v>
      </c>
      <c r="F141" t="n">
        <v>58.49</v>
      </c>
      <c r="G141" t="n">
        <v>121.02</v>
      </c>
      <c r="H141" t="n">
        <v>1.88</v>
      </c>
      <c r="I141" t="n">
        <v>29</v>
      </c>
      <c r="J141" t="n">
        <v>112.59</v>
      </c>
      <c r="K141" t="n">
        <v>39.72</v>
      </c>
      <c r="L141" t="n">
        <v>12</v>
      </c>
      <c r="M141" t="n">
        <v>4</v>
      </c>
      <c r="N141" t="n">
        <v>15.88</v>
      </c>
      <c r="O141" t="n">
        <v>14120.58</v>
      </c>
      <c r="P141" t="n">
        <v>428.01</v>
      </c>
      <c r="Q141" t="n">
        <v>1213.96</v>
      </c>
      <c r="R141" t="n">
        <v>156.42</v>
      </c>
      <c r="S141" t="n">
        <v>90.51000000000001</v>
      </c>
      <c r="T141" t="n">
        <v>21769.99</v>
      </c>
      <c r="U141" t="n">
        <v>0.58</v>
      </c>
      <c r="V141" t="n">
        <v>0.77</v>
      </c>
      <c r="W141" t="n">
        <v>4.09</v>
      </c>
      <c r="X141" t="n">
        <v>1.3</v>
      </c>
      <c r="Y141" t="n">
        <v>0.5</v>
      </c>
      <c r="Z141" t="n">
        <v>10</v>
      </c>
    </row>
    <row r="142">
      <c r="A142" t="n">
        <v>12</v>
      </c>
      <c r="B142" t="n">
        <v>45</v>
      </c>
      <c r="C142" t="inlineStr">
        <is>
          <t xml:space="preserve">CONCLUIDO	</t>
        </is>
      </c>
      <c r="D142" t="n">
        <v>1.6393</v>
      </c>
      <c r="E142" t="n">
        <v>61</v>
      </c>
      <c r="F142" t="n">
        <v>58.44</v>
      </c>
      <c r="G142" t="n">
        <v>125.22</v>
      </c>
      <c r="H142" t="n">
        <v>2.01</v>
      </c>
      <c r="I142" t="n">
        <v>28</v>
      </c>
      <c r="J142" t="n">
        <v>113.88</v>
      </c>
      <c r="K142" t="n">
        <v>39.72</v>
      </c>
      <c r="L142" t="n">
        <v>13</v>
      </c>
      <c r="M142" t="n">
        <v>0</v>
      </c>
      <c r="N142" t="n">
        <v>16.16</v>
      </c>
      <c r="O142" t="n">
        <v>14278.75</v>
      </c>
      <c r="P142" t="n">
        <v>429.31</v>
      </c>
      <c r="Q142" t="n">
        <v>1213.93</v>
      </c>
      <c r="R142" t="n">
        <v>154.56</v>
      </c>
      <c r="S142" t="n">
        <v>90.51000000000001</v>
      </c>
      <c r="T142" t="n">
        <v>20848.39</v>
      </c>
      <c r="U142" t="n">
        <v>0.59</v>
      </c>
      <c r="V142" t="n">
        <v>0.77</v>
      </c>
      <c r="W142" t="n">
        <v>4.08</v>
      </c>
      <c r="X142" t="n">
        <v>1.24</v>
      </c>
      <c r="Y142" t="n">
        <v>0.5</v>
      </c>
      <c r="Z142" t="n">
        <v>10</v>
      </c>
    </row>
    <row r="143">
      <c r="A143" t="n">
        <v>0</v>
      </c>
      <c r="B143" t="n">
        <v>60</v>
      </c>
      <c r="C143" t="inlineStr">
        <is>
          <t xml:space="preserve">CONCLUIDO	</t>
        </is>
      </c>
      <c r="D143" t="n">
        <v>0.9029</v>
      </c>
      <c r="E143" t="n">
        <v>110.76</v>
      </c>
      <c r="F143" t="n">
        <v>90.89</v>
      </c>
      <c r="G143" t="n">
        <v>7.86</v>
      </c>
      <c r="H143" t="n">
        <v>0.14</v>
      </c>
      <c r="I143" t="n">
        <v>694</v>
      </c>
      <c r="J143" t="n">
        <v>124.63</v>
      </c>
      <c r="K143" t="n">
        <v>45</v>
      </c>
      <c r="L143" t="n">
        <v>1</v>
      </c>
      <c r="M143" t="n">
        <v>692</v>
      </c>
      <c r="N143" t="n">
        <v>18.64</v>
      </c>
      <c r="O143" t="n">
        <v>15605.44</v>
      </c>
      <c r="P143" t="n">
        <v>947.96</v>
      </c>
      <c r="Q143" t="n">
        <v>1214.1</v>
      </c>
      <c r="R143" t="n">
        <v>1257.1</v>
      </c>
      <c r="S143" t="n">
        <v>90.51000000000001</v>
      </c>
      <c r="T143" t="n">
        <v>568784.6</v>
      </c>
      <c r="U143" t="n">
        <v>0.07000000000000001</v>
      </c>
      <c r="V143" t="n">
        <v>0.49</v>
      </c>
      <c r="W143" t="n">
        <v>5.16</v>
      </c>
      <c r="X143" t="n">
        <v>33.69</v>
      </c>
      <c r="Y143" t="n">
        <v>0.5</v>
      </c>
      <c r="Z143" t="n">
        <v>10</v>
      </c>
    </row>
    <row r="144">
      <c r="A144" t="n">
        <v>1</v>
      </c>
      <c r="B144" t="n">
        <v>60</v>
      </c>
      <c r="C144" t="inlineStr">
        <is>
          <t xml:space="preserve">CONCLUIDO	</t>
        </is>
      </c>
      <c r="D144" t="n">
        <v>1.2822</v>
      </c>
      <c r="E144" t="n">
        <v>77.98999999999999</v>
      </c>
      <c r="F144" t="n">
        <v>69.23999999999999</v>
      </c>
      <c r="G144" t="n">
        <v>16.04</v>
      </c>
      <c r="H144" t="n">
        <v>0.28</v>
      </c>
      <c r="I144" t="n">
        <v>259</v>
      </c>
      <c r="J144" t="n">
        <v>125.95</v>
      </c>
      <c r="K144" t="n">
        <v>45</v>
      </c>
      <c r="L144" t="n">
        <v>2</v>
      </c>
      <c r="M144" t="n">
        <v>257</v>
      </c>
      <c r="N144" t="n">
        <v>18.95</v>
      </c>
      <c r="O144" t="n">
        <v>15767.7</v>
      </c>
      <c r="P144" t="n">
        <v>714.5</v>
      </c>
      <c r="Q144" t="n">
        <v>1214.01</v>
      </c>
      <c r="R144" t="n">
        <v>521.39</v>
      </c>
      <c r="S144" t="n">
        <v>90.51000000000001</v>
      </c>
      <c r="T144" t="n">
        <v>203104.67</v>
      </c>
      <c r="U144" t="n">
        <v>0.17</v>
      </c>
      <c r="V144" t="n">
        <v>0.65</v>
      </c>
      <c r="W144" t="n">
        <v>4.44</v>
      </c>
      <c r="X144" t="n">
        <v>12.05</v>
      </c>
      <c r="Y144" t="n">
        <v>0.5</v>
      </c>
      <c r="Z144" t="n">
        <v>10</v>
      </c>
    </row>
    <row r="145">
      <c r="A145" t="n">
        <v>2</v>
      </c>
      <c r="B145" t="n">
        <v>60</v>
      </c>
      <c r="C145" t="inlineStr">
        <is>
          <t xml:space="preserve">CONCLUIDO	</t>
        </is>
      </c>
      <c r="D145" t="n">
        <v>1.4146</v>
      </c>
      <c r="E145" t="n">
        <v>70.69</v>
      </c>
      <c r="F145" t="n">
        <v>64.48999999999999</v>
      </c>
      <c r="G145" t="n">
        <v>24.34</v>
      </c>
      <c r="H145" t="n">
        <v>0.42</v>
      </c>
      <c r="I145" t="n">
        <v>159</v>
      </c>
      <c r="J145" t="n">
        <v>127.27</v>
      </c>
      <c r="K145" t="n">
        <v>45</v>
      </c>
      <c r="L145" t="n">
        <v>3</v>
      </c>
      <c r="M145" t="n">
        <v>157</v>
      </c>
      <c r="N145" t="n">
        <v>19.27</v>
      </c>
      <c r="O145" t="n">
        <v>15930.42</v>
      </c>
      <c r="P145" t="n">
        <v>658.48</v>
      </c>
      <c r="Q145" t="n">
        <v>1213.93</v>
      </c>
      <c r="R145" t="n">
        <v>360.5</v>
      </c>
      <c r="S145" t="n">
        <v>90.51000000000001</v>
      </c>
      <c r="T145" t="n">
        <v>123159.17</v>
      </c>
      <c r="U145" t="n">
        <v>0.25</v>
      </c>
      <c r="V145" t="n">
        <v>0.7</v>
      </c>
      <c r="W145" t="n">
        <v>4.27</v>
      </c>
      <c r="X145" t="n">
        <v>7.3</v>
      </c>
      <c r="Y145" t="n">
        <v>0.5</v>
      </c>
      <c r="Z145" t="n">
        <v>10</v>
      </c>
    </row>
    <row r="146">
      <c r="A146" t="n">
        <v>3</v>
      </c>
      <c r="B146" t="n">
        <v>60</v>
      </c>
      <c r="C146" t="inlineStr">
        <is>
          <t xml:space="preserve">CONCLUIDO	</t>
        </is>
      </c>
      <c r="D146" t="n">
        <v>1.4817</v>
      </c>
      <c r="E146" t="n">
        <v>67.48999999999999</v>
      </c>
      <c r="F146" t="n">
        <v>62.42</v>
      </c>
      <c r="G146" t="n">
        <v>32.57</v>
      </c>
      <c r="H146" t="n">
        <v>0.55</v>
      </c>
      <c r="I146" t="n">
        <v>115</v>
      </c>
      <c r="J146" t="n">
        <v>128.59</v>
      </c>
      <c r="K146" t="n">
        <v>45</v>
      </c>
      <c r="L146" t="n">
        <v>4</v>
      </c>
      <c r="M146" t="n">
        <v>113</v>
      </c>
      <c r="N146" t="n">
        <v>19.59</v>
      </c>
      <c r="O146" t="n">
        <v>16093.6</v>
      </c>
      <c r="P146" t="n">
        <v>631.21</v>
      </c>
      <c r="Q146" t="n">
        <v>1213.98</v>
      </c>
      <c r="R146" t="n">
        <v>290.48</v>
      </c>
      <c r="S146" t="n">
        <v>90.51000000000001</v>
      </c>
      <c r="T146" t="n">
        <v>88372.78999999999</v>
      </c>
      <c r="U146" t="n">
        <v>0.31</v>
      </c>
      <c r="V146" t="n">
        <v>0.72</v>
      </c>
      <c r="W146" t="n">
        <v>4.19</v>
      </c>
      <c r="X146" t="n">
        <v>5.23</v>
      </c>
      <c r="Y146" t="n">
        <v>0.5</v>
      </c>
      <c r="Z146" t="n">
        <v>10</v>
      </c>
    </row>
    <row r="147">
      <c r="A147" t="n">
        <v>4</v>
      </c>
      <c r="B147" t="n">
        <v>60</v>
      </c>
      <c r="C147" t="inlineStr">
        <is>
          <t xml:space="preserve">CONCLUIDO	</t>
        </is>
      </c>
      <c r="D147" t="n">
        <v>1.5237</v>
      </c>
      <c r="E147" t="n">
        <v>65.63</v>
      </c>
      <c r="F147" t="n">
        <v>61.22</v>
      </c>
      <c r="G147" t="n">
        <v>41.27</v>
      </c>
      <c r="H147" t="n">
        <v>0.68</v>
      </c>
      <c r="I147" t="n">
        <v>89</v>
      </c>
      <c r="J147" t="n">
        <v>129.92</v>
      </c>
      <c r="K147" t="n">
        <v>45</v>
      </c>
      <c r="L147" t="n">
        <v>5</v>
      </c>
      <c r="M147" t="n">
        <v>87</v>
      </c>
      <c r="N147" t="n">
        <v>19.92</v>
      </c>
      <c r="O147" t="n">
        <v>16257.24</v>
      </c>
      <c r="P147" t="n">
        <v>611.6900000000001</v>
      </c>
      <c r="Q147" t="n">
        <v>1213.94</v>
      </c>
      <c r="R147" t="n">
        <v>249.72</v>
      </c>
      <c r="S147" t="n">
        <v>90.51000000000001</v>
      </c>
      <c r="T147" t="n">
        <v>68122.57000000001</v>
      </c>
      <c r="U147" t="n">
        <v>0.36</v>
      </c>
      <c r="V147" t="n">
        <v>0.73</v>
      </c>
      <c r="W147" t="n">
        <v>4.16</v>
      </c>
      <c r="X147" t="n">
        <v>4.03</v>
      </c>
      <c r="Y147" t="n">
        <v>0.5</v>
      </c>
      <c r="Z147" t="n">
        <v>10</v>
      </c>
    </row>
    <row r="148">
      <c r="A148" t="n">
        <v>5</v>
      </c>
      <c r="B148" t="n">
        <v>60</v>
      </c>
      <c r="C148" t="inlineStr">
        <is>
          <t xml:space="preserve">CONCLUIDO	</t>
        </is>
      </c>
      <c r="D148" t="n">
        <v>1.5506</v>
      </c>
      <c r="E148" t="n">
        <v>64.48999999999999</v>
      </c>
      <c r="F148" t="n">
        <v>60.49</v>
      </c>
      <c r="G148" t="n">
        <v>49.72</v>
      </c>
      <c r="H148" t="n">
        <v>0.8100000000000001</v>
      </c>
      <c r="I148" t="n">
        <v>73</v>
      </c>
      <c r="J148" t="n">
        <v>131.25</v>
      </c>
      <c r="K148" t="n">
        <v>45</v>
      </c>
      <c r="L148" t="n">
        <v>6</v>
      </c>
      <c r="M148" t="n">
        <v>71</v>
      </c>
      <c r="N148" t="n">
        <v>20.25</v>
      </c>
      <c r="O148" t="n">
        <v>16421.36</v>
      </c>
      <c r="P148" t="n">
        <v>597.14</v>
      </c>
      <c r="Q148" t="n">
        <v>1213.92</v>
      </c>
      <c r="R148" t="n">
        <v>225.39</v>
      </c>
      <c r="S148" t="n">
        <v>90.51000000000001</v>
      </c>
      <c r="T148" t="n">
        <v>56034.5</v>
      </c>
      <c r="U148" t="n">
        <v>0.4</v>
      </c>
      <c r="V148" t="n">
        <v>0.74</v>
      </c>
      <c r="W148" t="n">
        <v>4.12</v>
      </c>
      <c r="X148" t="n">
        <v>3.3</v>
      </c>
      <c r="Y148" t="n">
        <v>0.5</v>
      </c>
      <c r="Z148" t="n">
        <v>10</v>
      </c>
    </row>
    <row r="149">
      <c r="A149" t="n">
        <v>6</v>
      </c>
      <c r="B149" t="n">
        <v>60</v>
      </c>
      <c r="C149" t="inlineStr">
        <is>
          <t xml:space="preserve">CONCLUIDO	</t>
        </is>
      </c>
      <c r="D149" t="n">
        <v>1.5715</v>
      </c>
      <c r="E149" t="n">
        <v>63.63</v>
      </c>
      <c r="F149" t="n">
        <v>59.94</v>
      </c>
      <c r="G149" t="n">
        <v>58.96</v>
      </c>
      <c r="H149" t="n">
        <v>0.93</v>
      </c>
      <c r="I149" t="n">
        <v>61</v>
      </c>
      <c r="J149" t="n">
        <v>132.58</v>
      </c>
      <c r="K149" t="n">
        <v>45</v>
      </c>
      <c r="L149" t="n">
        <v>7</v>
      </c>
      <c r="M149" t="n">
        <v>59</v>
      </c>
      <c r="N149" t="n">
        <v>20.59</v>
      </c>
      <c r="O149" t="n">
        <v>16585.95</v>
      </c>
      <c r="P149" t="n">
        <v>585.21</v>
      </c>
      <c r="Q149" t="n">
        <v>1213.91</v>
      </c>
      <c r="R149" t="n">
        <v>206.55</v>
      </c>
      <c r="S149" t="n">
        <v>90.51000000000001</v>
      </c>
      <c r="T149" t="n">
        <v>46677.58</v>
      </c>
      <c r="U149" t="n">
        <v>0.44</v>
      </c>
      <c r="V149" t="n">
        <v>0.75</v>
      </c>
      <c r="W149" t="n">
        <v>4.11</v>
      </c>
      <c r="X149" t="n">
        <v>2.75</v>
      </c>
      <c r="Y149" t="n">
        <v>0.5</v>
      </c>
      <c r="Z149" t="n">
        <v>10</v>
      </c>
    </row>
    <row r="150">
      <c r="A150" t="n">
        <v>7</v>
      </c>
      <c r="B150" t="n">
        <v>60</v>
      </c>
      <c r="C150" t="inlineStr">
        <is>
          <t xml:space="preserve">CONCLUIDO	</t>
        </is>
      </c>
      <c r="D150" t="n">
        <v>1.5868</v>
      </c>
      <c r="E150" t="n">
        <v>63.02</v>
      </c>
      <c r="F150" t="n">
        <v>59.53</v>
      </c>
      <c r="G150" t="n">
        <v>67.40000000000001</v>
      </c>
      <c r="H150" t="n">
        <v>1.06</v>
      </c>
      <c r="I150" t="n">
        <v>53</v>
      </c>
      <c r="J150" t="n">
        <v>133.92</v>
      </c>
      <c r="K150" t="n">
        <v>45</v>
      </c>
      <c r="L150" t="n">
        <v>8</v>
      </c>
      <c r="M150" t="n">
        <v>51</v>
      </c>
      <c r="N150" t="n">
        <v>20.93</v>
      </c>
      <c r="O150" t="n">
        <v>16751.02</v>
      </c>
      <c r="P150" t="n">
        <v>573.83</v>
      </c>
      <c r="Q150" t="n">
        <v>1213.92</v>
      </c>
      <c r="R150" t="n">
        <v>193.12</v>
      </c>
      <c r="S150" t="n">
        <v>90.51000000000001</v>
      </c>
      <c r="T150" t="n">
        <v>40003.7</v>
      </c>
      <c r="U150" t="n">
        <v>0.47</v>
      </c>
      <c r="V150" t="n">
        <v>0.75</v>
      </c>
      <c r="W150" t="n">
        <v>4.08</v>
      </c>
      <c r="X150" t="n">
        <v>2.34</v>
      </c>
      <c r="Y150" t="n">
        <v>0.5</v>
      </c>
      <c r="Z150" t="n">
        <v>10</v>
      </c>
    </row>
    <row r="151">
      <c r="A151" t="n">
        <v>8</v>
      </c>
      <c r="B151" t="n">
        <v>60</v>
      </c>
      <c r="C151" t="inlineStr">
        <is>
          <t xml:space="preserve">CONCLUIDO	</t>
        </is>
      </c>
      <c r="D151" t="n">
        <v>1.5984</v>
      </c>
      <c r="E151" t="n">
        <v>62.56</v>
      </c>
      <c r="F151" t="n">
        <v>59.26</v>
      </c>
      <c r="G151" t="n">
        <v>77.29000000000001</v>
      </c>
      <c r="H151" t="n">
        <v>1.18</v>
      </c>
      <c r="I151" t="n">
        <v>46</v>
      </c>
      <c r="J151" t="n">
        <v>135.27</v>
      </c>
      <c r="K151" t="n">
        <v>45</v>
      </c>
      <c r="L151" t="n">
        <v>9</v>
      </c>
      <c r="M151" t="n">
        <v>44</v>
      </c>
      <c r="N151" t="n">
        <v>21.27</v>
      </c>
      <c r="O151" t="n">
        <v>16916.71</v>
      </c>
      <c r="P151" t="n">
        <v>564.54</v>
      </c>
      <c r="Q151" t="n">
        <v>1213.93</v>
      </c>
      <c r="R151" t="n">
        <v>183.59</v>
      </c>
      <c r="S151" t="n">
        <v>90.51000000000001</v>
      </c>
      <c r="T151" t="n">
        <v>35270.36</v>
      </c>
      <c r="U151" t="n">
        <v>0.49</v>
      </c>
      <c r="V151" t="n">
        <v>0.76</v>
      </c>
      <c r="W151" t="n">
        <v>4.07</v>
      </c>
      <c r="X151" t="n">
        <v>2.06</v>
      </c>
      <c r="Y151" t="n">
        <v>0.5</v>
      </c>
      <c r="Z151" t="n">
        <v>10</v>
      </c>
    </row>
    <row r="152">
      <c r="A152" t="n">
        <v>9</v>
      </c>
      <c r="B152" t="n">
        <v>60</v>
      </c>
      <c r="C152" t="inlineStr">
        <is>
          <t xml:space="preserve">CONCLUIDO	</t>
        </is>
      </c>
      <c r="D152" t="n">
        <v>1.6074</v>
      </c>
      <c r="E152" t="n">
        <v>62.21</v>
      </c>
      <c r="F152" t="n">
        <v>59.03</v>
      </c>
      <c r="G152" t="n">
        <v>86.39</v>
      </c>
      <c r="H152" t="n">
        <v>1.29</v>
      </c>
      <c r="I152" t="n">
        <v>41</v>
      </c>
      <c r="J152" t="n">
        <v>136.61</v>
      </c>
      <c r="K152" t="n">
        <v>45</v>
      </c>
      <c r="L152" t="n">
        <v>10</v>
      </c>
      <c r="M152" t="n">
        <v>39</v>
      </c>
      <c r="N152" t="n">
        <v>21.61</v>
      </c>
      <c r="O152" t="n">
        <v>17082.76</v>
      </c>
      <c r="P152" t="n">
        <v>554.78</v>
      </c>
      <c r="Q152" t="n">
        <v>1213.92</v>
      </c>
      <c r="R152" t="n">
        <v>175.68</v>
      </c>
      <c r="S152" t="n">
        <v>90.51000000000001</v>
      </c>
      <c r="T152" t="n">
        <v>31341.1</v>
      </c>
      <c r="U152" t="n">
        <v>0.52</v>
      </c>
      <c r="V152" t="n">
        <v>0.76</v>
      </c>
      <c r="W152" t="n">
        <v>4.08</v>
      </c>
      <c r="X152" t="n">
        <v>1.84</v>
      </c>
      <c r="Y152" t="n">
        <v>0.5</v>
      </c>
      <c r="Z152" t="n">
        <v>10</v>
      </c>
    </row>
    <row r="153">
      <c r="A153" t="n">
        <v>10</v>
      </c>
      <c r="B153" t="n">
        <v>60</v>
      </c>
      <c r="C153" t="inlineStr">
        <is>
          <t xml:space="preserve">CONCLUIDO	</t>
        </is>
      </c>
      <c r="D153" t="n">
        <v>1.6155</v>
      </c>
      <c r="E153" t="n">
        <v>61.9</v>
      </c>
      <c r="F153" t="n">
        <v>58.82</v>
      </c>
      <c r="G153" t="n">
        <v>95.39</v>
      </c>
      <c r="H153" t="n">
        <v>1.41</v>
      </c>
      <c r="I153" t="n">
        <v>37</v>
      </c>
      <c r="J153" t="n">
        <v>137.96</v>
      </c>
      <c r="K153" t="n">
        <v>45</v>
      </c>
      <c r="L153" t="n">
        <v>11</v>
      </c>
      <c r="M153" t="n">
        <v>35</v>
      </c>
      <c r="N153" t="n">
        <v>21.96</v>
      </c>
      <c r="O153" t="n">
        <v>17249.3</v>
      </c>
      <c r="P153" t="n">
        <v>545.99</v>
      </c>
      <c r="Q153" t="n">
        <v>1213.91</v>
      </c>
      <c r="R153" t="n">
        <v>168.66</v>
      </c>
      <c r="S153" t="n">
        <v>90.51000000000001</v>
      </c>
      <c r="T153" t="n">
        <v>27852.66</v>
      </c>
      <c r="U153" t="n">
        <v>0.54</v>
      </c>
      <c r="V153" t="n">
        <v>0.76</v>
      </c>
      <c r="W153" t="n">
        <v>4.06</v>
      </c>
      <c r="X153" t="n">
        <v>1.63</v>
      </c>
      <c r="Y153" t="n">
        <v>0.5</v>
      </c>
      <c r="Z153" t="n">
        <v>10</v>
      </c>
    </row>
    <row r="154">
      <c r="A154" t="n">
        <v>11</v>
      </c>
      <c r="B154" t="n">
        <v>60</v>
      </c>
      <c r="C154" t="inlineStr">
        <is>
          <t xml:space="preserve">CONCLUIDO	</t>
        </is>
      </c>
      <c r="D154" t="n">
        <v>1.6205</v>
      </c>
      <c r="E154" t="n">
        <v>61.71</v>
      </c>
      <c r="F154" t="n">
        <v>58.71</v>
      </c>
      <c r="G154" t="n">
        <v>103.6</v>
      </c>
      <c r="H154" t="n">
        <v>1.52</v>
      </c>
      <c r="I154" t="n">
        <v>34</v>
      </c>
      <c r="J154" t="n">
        <v>139.32</v>
      </c>
      <c r="K154" t="n">
        <v>45</v>
      </c>
      <c r="L154" t="n">
        <v>12</v>
      </c>
      <c r="M154" t="n">
        <v>32</v>
      </c>
      <c r="N154" t="n">
        <v>22.32</v>
      </c>
      <c r="O154" t="n">
        <v>17416.34</v>
      </c>
      <c r="P154" t="n">
        <v>537.21</v>
      </c>
      <c r="Q154" t="n">
        <v>1213.96</v>
      </c>
      <c r="R154" t="n">
        <v>164.95</v>
      </c>
      <c r="S154" t="n">
        <v>90.51000000000001</v>
      </c>
      <c r="T154" t="n">
        <v>26010.07</v>
      </c>
      <c r="U154" t="n">
        <v>0.55</v>
      </c>
      <c r="V154" t="n">
        <v>0.76</v>
      </c>
      <c r="W154" t="n">
        <v>4.06</v>
      </c>
      <c r="X154" t="n">
        <v>1.51</v>
      </c>
      <c r="Y154" t="n">
        <v>0.5</v>
      </c>
      <c r="Z154" t="n">
        <v>10</v>
      </c>
    </row>
    <row r="155">
      <c r="A155" t="n">
        <v>12</v>
      </c>
      <c r="B155" t="n">
        <v>60</v>
      </c>
      <c r="C155" t="inlineStr">
        <is>
          <t xml:space="preserve">CONCLUIDO	</t>
        </is>
      </c>
      <c r="D155" t="n">
        <v>1.6281</v>
      </c>
      <c r="E155" t="n">
        <v>61.42</v>
      </c>
      <c r="F155" t="n">
        <v>58.52</v>
      </c>
      <c r="G155" t="n">
        <v>117.04</v>
      </c>
      <c r="H155" t="n">
        <v>1.63</v>
      </c>
      <c r="I155" t="n">
        <v>30</v>
      </c>
      <c r="J155" t="n">
        <v>140.67</v>
      </c>
      <c r="K155" t="n">
        <v>45</v>
      </c>
      <c r="L155" t="n">
        <v>13</v>
      </c>
      <c r="M155" t="n">
        <v>28</v>
      </c>
      <c r="N155" t="n">
        <v>22.68</v>
      </c>
      <c r="O155" t="n">
        <v>17583.88</v>
      </c>
      <c r="P155" t="n">
        <v>526.05</v>
      </c>
      <c r="Q155" t="n">
        <v>1213.91</v>
      </c>
      <c r="R155" t="n">
        <v>158.57</v>
      </c>
      <c r="S155" t="n">
        <v>90.51000000000001</v>
      </c>
      <c r="T155" t="n">
        <v>22840.69</v>
      </c>
      <c r="U155" t="n">
        <v>0.57</v>
      </c>
      <c r="V155" t="n">
        <v>0.77</v>
      </c>
      <c r="W155" t="n">
        <v>4.06</v>
      </c>
      <c r="X155" t="n">
        <v>1.33</v>
      </c>
      <c r="Y155" t="n">
        <v>0.5</v>
      </c>
      <c r="Z155" t="n">
        <v>10</v>
      </c>
    </row>
    <row r="156">
      <c r="A156" t="n">
        <v>13</v>
      </c>
      <c r="B156" t="n">
        <v>60</v>
      </c>
      <c r="C156" t="inlineStr">
        <is>
          <t xml:space="preserve">CONCLUIDO	</t>
        </is>
      </c>
      <c r="D156" t="n">
        <v>1.6319</v>
      </c>
      <c r="E156" t="n">
        <v>61.28</v>
      </c>
      <c r="F156" t="n">
        <v>58.43</v>
      </c>
      <c r="G156" t="n">
        <v>125.21</v>
      </c>
      <c r="H156" t="n">
        <v>1.74</v>
      </c>
      <c r="I156" t="n">
        <v>28</v>
      </c>
      <c r="J156" t="n">
        <v>142.04</v>
      </c>
      <c r="K156" t="n">
        <v>45</v>
      </c>
      <c r="L156" t="n">
        <v>14</v>
      </c>
      <c r="M156" t="n">
        <v>26</v>
      </c>
      <c r="N156" t="n">
        <v>23.04</v>
      </c>
      <c r="O156" t="n">
        <v>17751.93</v>
      </c>
      <c r="P156" t="n">
        <v>518.87</v>
      </c>
      <c r="Q156" t="n">
        <v>1213.91</v>
      </c>
      <c r="R156" t="n">
        <v>155.21</v>
      </c>
      <c r="S156" t="n">
        <v>90.51000000000001</v>
      </c>
      <c r="T156" t="n">
        <v>21173.31</v>
      </c>
      <c r="U156" t="n">
        <v>0.58</v>
      </c>
      <c r="V156" t="n">
        <v>0.77</v>
      </c>
      <c r="W156" t="n">
        <v>4.06</v>
      </c>
      <c r="X156" t="n">
        <v>1.24</v>
      </c>
      <c r="Y156" t="n">
        <v>0.5</v>
      </c>
      <c r="Z156" t="n">
        <v>10</v>
      </c>
    </row>
    <row r="157">
      <c r="A157" t="n">
        <v>14</v>
      </c>
      <c r="B157" t="n">
        <v>60</v>
      </c>
      <c r="C157" t="inlineStr">
        <is>
          <t xml:space="preserve">CONCLUIDO	</t>
        </is>
      </c>
      <c r="D157" t="n">
        <v>1.6353</v>
      </c>
      <c r="E157" t="n">
        <v>61.15</v>
      </c>
      <c r="F157" t="n">
        <v>58.35</v>
      </c>
      <c r="G157" t="n">
        <v>134.66</v>
      </c>
      <c r="H157" t="n">
        <v>1.85</v>
      </c>
      <c r="I157" t="n">
        <v>26</v>
      </c>
      <c r="J157" t="n">
        <v>143.4</v>
      </c>
      <c r="K157" t="n">
        <v>45</v>
      </c>
      <c r="L157" t="n">
        <v>15</v>
      </c>
      <c r="M157" t="n">
        <v>23</v>
      </c>
      <c r="N157" t="n">
        <v>23.41</v>
      </c>
      <c r="O157" t="n">
        <v>17920.49</v>
      </c>
      <c r="P157" t="n">
        <v>509.51</v>
      </c>
      <c r="Q157" t="n">
        <v>1213.91</v>
      </c>
      <c r="R157" t="n">
        <v>152.75</v>
      </c>
      <c r="S157" t="n">
        <v>90.51000000000001</v>
      </c>
      <c r="T157" t="n">
        <v>19952.39</v>
      </c>
      <c r="U157" t="n">
        <v>0.59</v>
      </c>
      <c r="V157" t="n">
        <v>0.77</v>
      </c>
      <c r="W157" t="n">
        <v>4.05</v>
      </c>
      <c r="X157" t="n">
        <v>1.16</v>
      </c>
      <c r="Y157" t="n">
        <v>0.5</v>
      </c>
      <c r="Z157" t="n">
        <v>10</v>
      </c>
    </row>
    <row r="158">
      <c r="A158" t="n">
        <v>15</v>
      </c>
      <c r="B158" t="n">
        <v>60</v>
      </c>
      <c r="C158" t="inlineStr">
        <is>
          <t xml:space="preserve">CONCLUIDO	</t>
        </is>
      </c>
      <c r="D158" t="n">
        <v>1.6398</v>
      </c>
      <c r="E158" t="n">
        <v>60.98</v>
      </c>
      <c r="F158" t="n">
        <v>58.24</v>
      </c>
      <c r="G158" t="n">
        <v>145.59</v>
      </c>
      <c r="H158" t="n">
        <v>1.96</v>
      </c>
      <c r="I158" t="n">
        <v>24</v>
      </c>
      <c r="J158" t="n">
        <v>144.77</v>
      </c>
      <c r="K158" t="n">
        <v>45</v>
      </c>
      <c r="L158" t="n">
        <v>16</v>
      </c>
      <c r="M158" t="n">
        <v>19</v>
      </c>
      <c r="N158" t="n">
        <v>23.78</v>
      </c>
      <c r="O158" t="n">
        <v>18089.56</v>
      </c>
      <c r="P158" t="n">
        <v>501.67</v>
      </c>
      <c r="Q158" t="n">
        <v>1213.91</v>
      </c>
      <c r="R158" t="n">
        <v>148.93</v>
      </c>
      <c r="S158" t="n">
        <v>90.51000000000001</v>
      </c>
      <c r="T158" t="n">
        <v>18053.32</v>
      </c>
      <c r="U158" t="n">
        <v>0.61</v>
      </c>
      <c r="V158" t="n">
        <v>0.77</v>
      </c>
      <c r="W158" t="n">
        <v>4.04</v>
      </c>
      <c r="X158" t="n">
        <v>1.04</v>
      </c>
      <c r="Y158" t="n">
        <v>0.5</v>
      </c>
      <c r="Z158" t="n">
        <v>10</v>
      </c>
    </row>
    <row r="159">
      <c r="A159" t="n">
        <v>16</v>
      </c>
      <c r="B159" t="n">
        <v>60</v>
      </c>
      <c r="C159" t="inlineStr">
        <is>
          <t xml:space="preserve">CONCLUIDO	</t>
        </is>
      </c>
      <c r="D159" t="n">
        <v>1.6412</v>
      </c>
      <c r="E159" t="n">
        <v>60.93</v>
      </c>
      <c r="F159" t="n">
        <v>58.21</v>
      </c>
      <c r="G159" t="n">
        <v>151.86</v>
      </c>
      <c r="H159" t="n">
        <v>2.06</v>
      </c>
      <c r="I159" t="n">
        <v>23</v>
      </c>
      <c r="J159" t="n">
        <v>146.15</v>
      </c>
      <c r="K159" t="n">
        <v>45</v>
      </c>
      <c r="L159" t="n">
        <v>17</v>
      </c>
      <c r="M159" t="n">
        <v>13</v>
      </c>
      <c r="N159" t="n">
        <v>24.15</v>
      </c>
      <c r="O159" t="n">
        <v>18259.16</v>
      </c>
      <c r="P159" t="n">
        <v>497.01</v>
      </c>
      <c r="Q159" t="n">
        <v>1213.92</v>
      </c>
      <c r="R159" t="n">
        <v>147.48</v>
      </c>
      <c r="S159" t="n">
        <v>90.51000000000001</v>
      </c>
      <c r="T159" t="n">
        <v>17333.89</v>
      </c>
      <c r="U159" t="n">
        <v>0.61</v>
      </c>
      <c r="V159" t="n">
        <v>0.77</v>
      </c>
      <c r="W159" t="n">
        <v>4.06</v>
      </c>
      <c r="X159" t="n">
        <v>1.02</v>
      </c>
      <c r="Y159" t="n">
        <v>0.5</v>
      </c>
      <c r="Z159" t="n">
        <v>10</v>
      </c>
    </row>
    <row r="160">
      <c r="A160" t="n">
        <v>17</v>
      </c>
      <c r="B160" t="n">
        <v>60</v>
      </c>
      <c r="C160" t="inlineStr">
        <is>
          <t xml:space="preserve">CONCLUIDO	</t>
        </is>
      </c>
      <c r="D160" t="n">
        <v>1.6431</v>
      </c>
      <c r="E160" t="n">
        <v>60.86</v>
      </c>
      <c r="F160" t="n">
        <v>58.16</v>
      </c>
      <c r="G160" t="n">
        <v>158.63</v>
      </c>
      <c r="H160" t="n">
        <v>2.16</v>
      </c>
      <c r="I160" t="n">
        <v>22</v>
      </c>
      <c r="J160" t="n">
        <v>147.53</v>
      </c>
      <c r="K160" t="n">
        <v>45</v>
      </c>
      <c r="L160" t="n">
        <v>18</v>
      </c>
      <c r="M160" t="n">
        <v>5</v>
      </c>
      <c r="N160" t="n">
        <v>24.53</v>
      </c>
      <c r="O160" t="n">
        <v>18429.27</v>
      </c>
      <c r="P160" t="n">
        <v>496.42</v>
      </c>
      <c r="Q160" t="n">
        <v>1213.92</v>
      </c>
      <c r="R160" t="n">
        <v>145.89</v>
      </c>
      <c r="S160" t="n">
        <v>90.51000000000001</v>
      </c>
      <c r="T160" t="n">
        <v>16542.19</v>
      </c>
      <c r="U160" t="n">
        <v>0.62</v>
      </c>
      <c r="V160" t="n">
        <v>0.77</v>
      </c>
      <c r="W160" t="n">
        <v>4.06</v>
      </c>
      <c r="X160" t="n">
        <v>0.97</v>
      </c>
      <c r="Y160" t="n">
        <v>0.5</v>
      </c>
      <c r="Z160" t="n">
        <v>10</v>
      </c>
    </row>
    <row r="161">
      <c r="A161" t="n">
        <v>18</v>
      </c>
      <c r="B161" t="n">
        <v>60</v>
      </c>
      <c r="C161" t="inlineStr">
        <is>
          <t xml:space="preserve">CONCLUIDO	</t>
        </is>
      </c>
      <c r="D161" t="n">
        <v>1.643</v>
      </c>
      <c r="E161" t="n">
        <v>60.87</v>
      </c>
      <c r="F161" t="n">
        <v>58.17</v>
      </c>
      <c r="G161" t="n">
        <v>158.65</v>
      </c>
      <c r="H161" t="n">
        <v>2.26</v>
      </c>
      <c r="I161" t="n">
        <v>22</v>
      </c>
      <c r="J161" t="n">
        <v>148.91</v>
      </c>
      <c r="K161" t="n">
        <v>45</v>
      </c>
      <c r="L161" t="n">
        <v>19</v>
      </c>
      <c r="M161" t="n">
        <v>1</v>
      </c>
      <c r="N161" t="n">
        <v>24.92</v>
      </c>
      <c r="O161" t="n">
        <v>18599.92</v>
      </c>
      <c r="P161" t="n">
        <v>497.52</v>
      </c>
      <c r="Q161" t="n">
        <v>1213.93</v>
      </c>
      <c r="R161" t="n">
        <v>145.86</v>
      </c>
      <c r="S161" t="n">
        <v>90.51000000000001</v>
      </c>
      <c r="T161" t="n">
        <v>16525.6</v>
      </c>
      <c r="U161" t="n">
        <v>0.62</v>
      </c>
      <c r="V161" t="n">
        <v>0.77</v>
      </c>
      <c r="W161" t="n">
        <v>4.07</v>
      </c>
      <c r="X161" t="n">
        <v>0.98</v>
      </c>
      <c r="Y161" t="n">
        <v>0.5</v>
      </c>
      <c r="Z161" t="n">
        <v>10</v>
      </c>
    </row>
    <row r="162">
      <c r="A162" t="n">
        <v>19</v>
      </c>
      <c r="B162" t="n">
        <v>60</v>
      </c>
      <c r="C162" t="inlineStr">
        <is>
          <t xml:space="preserve">CONCLUIDO	</t>
        </is>
      </c>
      <c r="D162" t="n">
        <v>1.6431</v>
      </c>
      <c r="E162" t="n">
        <v>60.86</v>
      </c>
      <c r="F162" t="n">
        <v>58.16</v>
      </c>
      <c r="G162" t="n">
        <v>158.63</v>
      </c>
      <c r="H162" t="n">
        <v>2.36</v>
      </c>
      <c r="I162" t="n">
        <v>22</v>
      </c>
      <c r="J162" t="n">
        <v>150.3</v>
      </c>
      <c r="K162" t="n">
        <v>45</v>
      </c>
      <c r="L162" t="n">
        <v>20</v>
      </c>
      <c r="M162" t="n">
        <v>0</v>
      </c>
      <c r="N162" t="n">
        <v>25.3</v>
      </c>
      <c r="O162" t="n">
        <v>18771.1</v>
      </c>
      <c r="P162" t="n">
        <v>501.35</v>
      </c>
      <c r="Q162" t="n">
        <v>1213.93</v>
      </c>
      <c r="R162" t="n">
        <v>145.61</v>
      </c>
      <c r="S162" t="n">
        <v>90.51000000000001</v>
      </c>
      <c r="T162" t="n">
        <v>16402.6</v>
      </c>
      <c r="U162" t="n">
        <v>0.62</v>
      </c>
      <c r="V162" t="n">
        <v>0.77</v>
      </c>
      <c r="W162" t="n">
        <v>4.07</v>
      </c>
      <c r="X162" t="n">
        <v>0.97</v>
      </c>
      <c r="Y162" t="n">
        <v>0.5</v>
      </c>
      <c r="Z162" t="n">
        <v>10</v>
      </c>
    </row>
    <row r="163">
      <c r="A163" t="n">
        <v>0</v>
      </c>
      <c r="B163" t="n">
        <v>80</v>
      </c>
      <c r="C163" t="inlineStr">
        <is>
          <t xml:space="preserve">CONCLUIDO	</t>
        </is>
      </c>
      <c r="D163" t="n">
        <v>0.7364000000000001</v>
      </c>
      <c r="E163" t="n">
        <v>135.8</v>
      </c>
      <c r="F163" t="n">
        <v>103.45</v>
      </c>
      <c r="G163" t="n">
        <v>6.66</v>
      </c>
      <c r="H163" t="n">
        <v>0.11</v>
      </c>
      <c r="I163" t="n">
        <v>932</v>
      </c>
      <c r="J163" t="n">
        <v>159.12</v>
      </c>
      <c r="K163" t="n">
        <v>50.28</v>
      </c>
      <c r="L163" t="n">
        <v>1</v>
      </c>
      <c r="M163" t="n">
        <v>930</v>
      </c>
      <c r="N163" t="n">
        <v>27.84</v>
      </c>
      <c r="O163" t="n">
        <v>19859.16</v>
      </c>
      <c r="P163" t="n">
        <v>1267.77</v>
      </c>
      <c r="Q163" t="n">
        <v>1214.07</v>
      </c>
      <c r="R163" t="n">
        <v>1685.35</v>
      </c>
      <c r="S163" t="n">
        <v>90.51000000000001</v>
      </c>
      <c r="T163" t="n">
        <v>781719.09</v>
      </c>
      <c r="U163" t="n">
        <v>0.05</v>
      </c>
      <c r="V163" t="n">
        <v>0.43</v>
      </c>
      <c r="W163" t="n">
        <v>5.56</v>
      </c>
      <c r="X163" t="n">
        <v>46.24</v>
      </c>
      <c r="Y163" t="n">
        <v>0.5</v>
      </c>
      <c r="Z163" t="n">
        <v>10</v>
      </c>
    </row>
    <row r="164">
      <c r="A164" t="n">
        <v>1</v>
      </c>
      <c r="B164" t="n">
        <v>80</v>
      </c>
      <c r="C164" t="inlineStr">
        <is>
          <t xml:space="preserve">CONCLUIDO	</t>
        </is>
      </c>
      <c r="D164" t="n">
        <v>1.1804</v>
      </c>
      <c r="E164" t="n">
        <v>84.72</v>
      </c>
      <c r="F164" t="n">
        <v>72.12</v>
      </c>
      <c r="G164" t="n">
        <v>13.56</v>
      </c>
      <c r="H164" t="n">
        <v>0.22</v>
      </c>
      <c r="I164" t="n">
        <v>319</v>
      </c>
      <c r="J164" t="n">
        <v>160.54</v>
      </c>
      <c r="K164" t="n">
        <v>50.28</v>
      </c>
      <c r="L164" t="n">
        <v>2</v>
      </c>
      <c r="M164" t="n">
        <v>317</v>
      </c>
      <c r="N164" t="n">
        <v>28.26</v>
      </c>
      <c r="O164" t="n">
        <v>20034.4</v>
      </c>
      <c r="P164" t="n">
        <v>877.48</v>
      </c>
      <c r="Q164" t="n">
        <v>1213.96</v>
      </c>
      <c r="R164" t="n">
        <v>618.76</v>
      </c>
      <c r="S164" t="n">
        <v>90.51000000000001</v>
      </c>
      <c r="T164" t="n">
        <v>251493.98</v>
      </c>
      <c r="U164" t="n">
        <v>0.15</v>
      </c>
      <c r="V164" t="n">
        <v>0.62</v>
      </c>
      <c r="W164" t="n">
        <v>4.54</v>
      </c>
      <c r="X164" t="n">
        <v>14.92</v>
      </c>
      <c r="Y164" t="n">
        <v>0.5</v>
      </c>
      <c r="Z164" t="n">
        <v>10</v>
      </c>
    </row>
    <row r="165">
      <c r="A165" t="n">
        <v>2</v>
      </c>
      <c r="B165" t="n">
        <v>80</v>
      </c>
      <c r="C165" t="inlineStr">
        <is>
          <t xml:space="preserve">CONCLUIDO	</t>
        </is>
      </c>
      <c r="D165" t="n">
        <v>1.3377</v>
      </c>
      <c r="E165" t="n">
        <v>74.76000000000001</v>
      </c>
      <c r="F165" t="n">
        <v>66.18000000000001</v>
      </c>
      <c r="G165" t="n">
        <v>20.47</v>
      </c>
      <c r="H165" t="n">
        <v>0.33</v>
      </c>
      <c r="I165" t="n">
        <v>194</v>
      </c>
      <c r="J165" t="n">
        <v>161.97</v>
      </c>
      <c r="K165" t="n">
        <v>50.28</v>
      </c>
      <c r="L165" t="n">
        <v>3</v>
      </c>
      <c r="M165" t="n">
        <v>192</v>
      </c>
      <c r="N165" t="n">
        <v>28.69</v>
      </c>
      <c r="O165" t="n">
        <v>20210.21</v>
      </c>
      <c r="P165" t="n">
        <v>800.3200000000001</v>
      </c>
      <c r="Q165" t="n">
        <v>1213.95</v>
      </c>
      <c r="R165" t="n">
        <v>417.59</v>
      </c>
      <c r="S165" t="n">
        <v>90.51000000000001</v>
      </c>
      <c r="T165" t="n">
        <v>151532.3</v>
      </c>
      <c r="U165" t="n">
        <v>0.22</v>
      </c>
      <c r="V165" t="n">
        <v>0.68</v>
      </c>
      <c r="W165" t="n">
        <v>4.33</v>
      </c>
      <c r="X165" t="n">
        <v>8.98</v>
      </c>
      <c r="Y165" t="n">
        <v>0.5</v>
      </c>
      <c r="Z165" t="n">
        <v>10</v>
      </c>
    </row>
    <row r="166">
      <c r="A166" t="n">
        <v>3</v>
      </c>
      <c r="B166" t="n">
        <v>80</v>
      </c>
      <c r="C166" t="inlineStr">
        <is>
          <t xml:space="preserve">CONCLUIDO	</t>
        </is>
      </c>
      <c r="D166" t="n">
        <v>1.4207</v>
      </c>
      <c r="E166" t="n">
        <v>70.39</v>
      </c>
      <c r="F166" t="n">
        <v>63.58</v>
      </c>
      <c r="G166" t="n">
        <v>27.45</v>
      </c>
      <c r="H166" t="n">
        <v>0.43</v>
      </c>
      <c r="I166" t="n">
        <v>139</v>
      </c>
      <c r="J166" t="n">
        <v>163.4</v>
      </c>
      <c r="K166" t="n">
        <v>50.28</v>
      </c>
      <c r="L166" t="n">
        <v>4</v>
      </c>
      <c r="M166" t="n">
        <v>137</v>
      </c>
      <c r="N166" t="n">
        <v>29.12</v>
      </c>
      <c r="O166" t="n">
        <v>20386.62</v>
      </c>
      <c r="P166" t="n">
        <v>764.11</v>
      </c>
      <c r="Q166" t="n">
        <v>1213.94</v>
      </c>
      <c r="R166" t="n">
        <v>329.71</v>
      </c>
      <c r="S166" t="n">
        <v>90.51000000000001</v>
      </c>
      <c r="T166" t="n">
        <v>107865.34</v>
      </c>
      <c r="U166" t="n">
        <v>0.27</v>
      </c>
      <c r="V166" t="n">
        <v>0.71</v>
      </c>
      <c r="W166" t="n">
        <v>4.24</v>
      </c>
      <c r="X166" t="n">
        <v>6.39</v>
      </c>
      <c r="Y166" t="n">
        <v>0.5</v>
      </c>
      <c r="Z166" t="n">
        <v>10</v>
      </c>
    </row>
    <row r="167">
      <c r="A167" t="n">
        <v>4</v>
      </c>
      <c r="B167" t="n">
        <v>80</v>
      </c>
      <c r="C167" t="inlineStr">
        <is>
          <t xml:space="preserve">CONCLUIDO	</t>
        </is>
      </c>
      <c r="D167" t="n">
        <v>1.4716</v>
      </c>
      <c r="E167" t="n">
        <v>67.95</v>
      </c>
      <c r="F167" t="n">
        <v>62.15</v>
      </c>
      <c r="G167" t="n">
        <v>34.53</v>
      </c>
      <c r="H167" t="n">
        <v>0.54</v>
      </c>
      <c r="I167" t="n">
        <v>108</v>
      </c>
      <c r="J167" t="n">
        <v>164.83</v>
      </c>
      <c r="K167" t="n">
        <v>50.28</v>
      </c>
      <c r="L167" t="n">
        <v>5</v>
      </c>
      <c r="M167" t="n">
        <v>106</v>
      </c>
      <c r="N167" t="n">
        <v>29.55</v>
      </c>
      <c r="O167" t="n">
        <v>20563.61</v>
      </c>
      <c r="P167" t="n">
        <v>741.85</v>
      </c>
      <c r="Q167" t="n">
        <v>1213.94</v>
      </c>
      <c r="R167" t="n">
        <v>281.02</v>
      </c>
      <c r="S167" t="n">
        <v>90.51000000000001</v>
      </c>
      <c r="T167" t="n">
        <v>83675.39999999999</v>
      </c>
      <c r="U167" t="n">
        <v>0.32</v>
      </c>
      <c r="V167" t="n">
        <v>0.72</v>
      </c>
      <c r="W167" t="n">
        <v>4.19</v>
      </c>
      <c r="X167" t="n">
        <v>4.95</v>
      </c>
      <c r="Y167" t="n">
        <v>0.5</v>
      </c>
      <c r="Z167" t="n">
        <v>10</v>
      </c>
    </row>
    <row r="168">
      <c r="A168" t="n">
        <v>5</v>
      </c>
      <c r="B168" t="n">
        <v>80</v>
      </c>
      <c r="C168" t="inlineStr">
        <is>
          <t xml:space="preserve">CONCLUIDO	</t>
        </is>
      </c>
      <c r="D168" t="n">
        <v>1.5076</v>
      </c>
      <c r="E168" t="n">
        <v>66.33</v>
      </c>
      <c r="F168" t="n">
        <v>61.17</v>
      </c>
      <c r="G168" t="n">
        <v>41.71</v>
      </c>
      <c r="H168" t="n">
        <v>0.64</v>
      </c>
      <c r="I168" t="n">
        <v>88</v>
      </c>
      <c r="J168" t="n">
        <v>166.27</v>
      </c>
      <c r="K168" t="n">
        <v>50.28</v>
      </c>
      <c r="L168" t="n">
        <v>6</v>
      </c>
      <c r="M168" t="n">
        <v>86</v>
      </c>
      <c r="N168" t="n">
        <v>29.99</v>
      </c>
      <c r="O168" t="n">
        <v>20741.2</v>
      </c>
      <c r="P168" t="n">
        <v>725.59</v>
      </c>
      <c r="Q168" t="n">
        <v>1213.92</v>
      </c>
      <c r="R168" t="n">
        <v>248.28</v>
      </c>
      <c r="S168" t="n">
        <v>90.51000000000001</v>
      </c>
      <c r="T168" t="n">
        <v>67407.60000000001</v>
      </c>
      <c r="U168" t="n">
        <v>0.36</v>
      </c>
      <c r="V168" t="n">
        <v>0.73</v>
      </c>
      <c r="W168" t="n">
        <v>4.14</v>
      </c>
      <c r="X168" t="n">
        <v>3.98</v>
      </c>
      <c r="Y168" t="n">
        <v>0.5</v>
      </c>
      <c r="Z168" t="n">
        <v>10</v>
      </c>
    </row>
    <row r="169">
      <c r="A169" t="n">
        <v>6</v>
      </c>
      <c r="B169" t="n">
        <v>80</v>
      </c>
      <c r="C169" t="inlineStr">
        <is>
          <t xml:space="preserve">CONCLUIDO	</t>
        </is>
      </c>
      <c r="D169" t="n">
        <v>1.531</v>
      </c>
      <c r="E169" t="n">
        <v>65.31999999999999</v>
      </c>
      <c r="F169" t="n">
        <v>60.58</v>
      </c>
      <c r="G169" t="n">
        <v>48.46</v>
      </c>
      <c r="H169" t="n">
        <v>0.74</v>
      </c>
      <c r="I169" t="n">
        <v>75</v>
      </c>
      <c r="J169" t="n">
        <v>167.72</v>
      </c>
      <c r="K169" t="n">
        <v>50.28</v>
      </c>
      <c r="L169" t="n">
        <v>7</v>
      </c>
      <c r="M169" t="n">
        <v>73</v>
      </c>
      <c r="N169" t="n">
        <v>30.44</v>
      </c>
      <c r="O169" t="n">
        <v>20919.39</v>
      </c>
      <c r="P169" t="n">
        <v>714.5</v>
      </c>
      <c r="Q169" t="n">
        <v>1213.92</v>
      </c>
      <c r="R169" t="n">
        <v>227.9</v>
      </c>
      <c r="S169" t="n">
        <v>90.51000000000001</v>
      </c>
      <c r="T169" t="n">
        <v>57279.78</v>
      </c>
      <c r="U169" t="n">
        <v>0.4</v>
      </c>
      <c r="V169" t="n">
        <v>0.74</v>
      </c>
      <c r="W169" t="n">
        <v>4.13</v>
      </c>
      <c r="X169" t="n">
        <v>3.38</v>
      </c>
      <c r="Y169" t="n">
        <v>0.5</v>
      </c>
      <c r="Z169" t="n">
        <v>10</v>
      </c>
    </row>
    <row r="170">
      <c r="A170" t="n">
        <v>7</v>
      </c>
      <c r="B170" t="n">
        <v>80</v>
      </c>
      <c r="C170" t="inlineStr">
        <is>
          <t xml:space="preserve">CONCLUIDO	</t>
        </is>
      </c>
      <c r="D170" t="n">
        <v>1.5491</v>
      </c>
      <c r="E170" t="n">
        <v>64.55</v>
      </c>
      <c r="F170" t="n">
        <v>60.13</v>
      </c>
      <c r="G170" t="n">
        <v>55.51</v>
      </c>
      <c r="H170" t="n">
        <v>0.84</v>
      </c>
      <c r="I170" t="n">
        <v>65</v>
      </c>
      <c r="J170" t="n">
        <v>169.17</v>
      </c>
      <c r="K170" t="n">
        <v>50.28</v>
      </c>
      <c r="L170" t="n">
        <v>8</v>
      </c>
      <c r="M170" t="n">
        <v>63</v>
      </c>
      <c r="N170" t="n">
        <v>30.89</v>
      </c>
      <c r="O170" t="n">
        <v>21098.19</v>
      </c>
      <c r="P170" t="n">
        <v>703.97</v>
      </c>
      <c r="Q170" t="n">
        <v>1213.91</v>
      </c>
      <c r="R170" t="n">
        <v>213.17</v>
      </c>
      <c r="S170" t="n">
        <v>90.51000000000001</v>
      </c>
      <c r="T170" t="n">
        <v>49968.62</v>
      </c>
      <c r="U170" t="n">
        <v>0.42</v>
      </c>
      <c r="V170" t="n">
        <v>0.75</v>
      </c>
      <c r="W170" t="n">
        <v>4.11</v>
      </c>
      <c r="X170" t="n">
        <v>2.94</v>
      </c>
      <c r="Y170" t="n">
        <v>0.5</v>
      </c>
      <c r="Z170" t="n">
        <v>10</v>
      </c>
    </row>
    <row r="171">
      <c r="A171" t="n">
        <v>8</v>
      </c>
      <c r="B171" t="n">
        <v>80</v>
      </c>
      <c r="C171" t="inlineStr">
        <is>
          <t xml:space="preserve">CONCLUIDO	</t>
        </is>
      </c>
      <c r="D171" t="n">
        <v>1.5646</v>
      </c>
      <c r="E171" t="n">
        <v>63.91</v>
      </c>
      <c r="F171" t="n">
        <v>59.75</v>
      </c>
      <c r="G171" t="n">
        <v>62.9</v>
      </c>
      <c r="H171" t="n">
        <v>0.9399999999999999</v>
      </c>
      <c r="I171" t="n">
        <v>57</v>
      </c>
      <c r="J171" t="n">
        <v>170.62</v>
      </c>
      <c r="K171" t="n">
        <v>50.28</v>
      </c>
      <c r="L171" t="n">
        <v>9</v>
      </c>
      <c r="M171" t="n">
        <v>55</v>
      </c>
      <c r="N171" t="n">
        <v>31.34</v>
      </c>
      <c r="O171" t="n">
        <v>21277.6</v>
      </c>
      <c r="P171" t="n">
        <v>695.52</v>
      </c>
      <c r="Q171" t="n">
        <v>1213.92</v>
      </c>
      <c r="R171" t="n">
        <v>200.27</v>
      </c>
      <c r="S171" t="n">
        <v>90.51000000000001</v>
      </c>
      <c r="T171" t="n">
        <v>43555.39</v>
      </c>
      <c r="U171" t="n">
        <v>0.45</v>
      </c>
      <c r="V171" t="n">
        <v>0.75</v>
      </c>
      <c r="W171" t="n">
        <v>4.1</v>
      </c>
      <c r="X171" t="n">
        <v>2.56</v>
      </c>
      <c r="Y171" t="n">
        <v>0.5</v>
      </c>
      <c r="Z171" t="n">
        <v>10</v>
      </c>
    </row>
    <row r="172">
      <c r="A172" t="n">
        <v>9</v>
      </c>
      <c r="B172" t="n">
        <v>80</v>
      </c>
      <c r="C172" t="inlineStr">
        <is>
          <t xml:space="preserve">CONCLUIDO	</t>
        </is>
      </c>
      <c r="D172" t="n">
        <v>1.5762</v>
      </c>
      <c r="E172" t="n">
        <v>63.44</v>
      </c>
      <c r="F172" t="n">
        <v>59.48</v>
      </c>
      <c r="G172" t="n">
        <v>69.97</v>
      </c>
      <c r="H172" t="n">
        <v>1.03</v>
      </c>
      <c r="I172" t="n">
        <v>51</v>
      </c>
      <c r="J172" t="n">
        <v>172.08</v>
      </c>
      <c r="K172" t="n">
        <v>50.28</v>
      </c>
      <c r="L172" t="n">
        <v>10</v>
      </c>
      <c r="M172" t="n">
        <v>49</v>
      </c>
      <c r="N172" t="n">
        <v>31.8</v>
      </c>
      <c r="O172" t="n">
        <v>21457.64</v>
      </c>
      <c r="P172" t="n">
        <v>686.54</v>
      </c>
      <c r="Q172" t="n">
        <v>1213.91</v>
      </c>
      <c r="R172" t="n">
        <v>190.79</v>
      </c>
      <c r="S172" t="n">
        <v>90.51000000000001</v>
      </c>
      <c r="T172" t="n">
        <v>38845.89</v>
      </c>
      <c r="U172" t="n">
        <v>0.47</v>
      </c>
      <c r="V172" t="n">
        <v>0.75</v>
      </c>
      <c r="W172" t="n">
        <v>4.09</v>
      </c>
      <c r="X172" t="n">
        <v>2.28</v>
      </c>
      <c r="Y172" t="n">
        <v>0.5</v>
      </c>
      <c r="Z172" t="n">
        <v>10</v>
      </c>
    </row>
    <row r="173">
      <c r="A173" t="n">
        <v>10</v>
      </c>
      <c r="B173" t="n">
        <v>80</v>
      </c>
      <c r="C173" t="inlineStr">
        <is>
          <t xml:space="preserve">CONCLUIDO	</t>
        </is>
      </c>
      <c r="D173" t="n">
        <v>1.586</v>
      </c>
      <c r="E173" t="n">
        <v>63.05</v>
      </c>
      <c r="F173" t="n">
        <v>59.24</v>
      </c>
      <c r="G173" t="n">
        <v>77.27</v>
      </c>
      <c r="H173" t="n">
        <v>1.12</v>
      </c>
      <c r="I173" t="n">
        <v>46</v>
      </c>
      <c r="J173" t="n">
        <v>173.55</v>
      </c>
      <c r="K173" t="n">
        <v>50.28</v>
      </c>
      <c r="L173" t="n">
        <v>11</v>
      </c>
      <c r="M173" t="n">
        <v>44</v>
      </c>
      <c r="N173" t="n">
        <v>32.27</v>
      </c>
      <c r="O173" t="n">
        <v>21638.31</v>
      </c>
      <c r="P173" t="n">
        <v>680.5599999999999</v>
      </c>
      <c r="Q173" t="n">
        <v>1213.92</v>
      </c>
      <c r="R173" t="n">
        <v>182.98</v>
      </c>
      <c r="S173" t="n">
        <v>90.51000000000001</v>
      </c>
      <c r="T173" t="n">
        <v>34965.5</v>
      </c>
      <c r="U173" t="n">
        <v>0.49</v>
      </c>
      <c r="V173" t="n">
        <v>0.76</v>
      </c>
      <c r="W173" t="n">
        <v>4.08</v>
      </c>
      <c r="X173" t="n">
        <v>2.05</v>
      </c>
      <c r="Y173" t="n">
        <v>0.5</v>
      </c>
      <c r="Z173" t="n">
        <v>10</v>
      </c>
    </row>
    <row r="174">
      <c r="A174" t="n">
        <v>11</v>
      </c>
      <c r="B174" t="n">
        <v>80</v>
      </c>
      <c r="C174" t="inlineStr">
        <is>
          <t xml:space="preserve">CONCLUIDO	</t>
        </is>
      </c>
      <c r="D174" t="n">
        <v>1.5934</v>
      </c>
      <c r="E174" t="n">
        <v>62.76</v>
      </c>
      <c r="F174" t="n">
        <v>59.08</v>
      </c>
      <c r="G174" t="n">
        <v>84.40000000000001</v>
      </c>
      <c r="H174" t="n">
        <v>1.22</v>
      </c>
      <c r="I174" t="n">
        <v>42</v>
      </c>
      <c r="J174" t="n">
        <v>175.02</v>
      </c>
      <c r="K174" t="n">
        <v>50.28</v>
      </c>
      <c r="L174" t="n">
        <v>12</v>
      </c>
      <c r="M174" t="n">
        <v>40</v>
      </c>
      <c r="N174" t="n">
        <v>32.74</v>
      </c>
      <c r="O174" t="n">
        <v>21819.6</v>
      </c>
      <c r="P174" t="n">
        <v>673.86</v>
      </c>
      <c r="Q174" t="n">
        <v>1213.92</v>
      </c>
      <c r="R174" t="n">
        <v>177.11</v>
      </c>
      <c r="S174" t="n">
        <v>90.51000000000001</v>
      </c>
      <c r="T174" t="n">
        <v>32053.84</v>
      </c>
      <c r="U174" t="n">
        <v>0.51</v>
      </c>
      <c r="V174" t="n">
        <v>0.76</v>
      </c>
      <c r="W174" t="n">
        <v>4.08</v>
      </c>
      <c r="X174" t="n">
        <v>1.89</v>
      </c>
      <c r="Y174" t="n">
        <v>0.5</v>
      </c>
      <c r="Z174" t="n">
        <v>10</v>
      </c>
    </row>
    <row r="175">
      <c r="A175" t="n">
        <v>12</v>
      </c>
      <c r="B175" t="n">
        <v>80</v>
      </c>
      <c r="C175" t="inlineStr">
        <is>
          <t xml:space="preserve">CONCLUIDO	</t>
        </is>
      </c>
      <c r="D175" t="n">
        <v>1.6024</v>
      </c>
      <c r="E175" t="n">
        <v>62.41</v>
      </c>
      <c r="F175" t="n">
        <v>58.86</v>
      </c>
      <c r="G175" t="n">
        <v>92.93000000000001</v>
      </c>
      <c r="H175" t="n">
        <v>1.31</v>
      </c>
      <c r="I175" t="n">
        <v>38</v>
      </c>
      <c r="J175" t="n">
        <v>176.49</v>
      </c>
      <c r="K175" t="n">
        <v>50.28</v>
      </c>
      <c r="L175" t="n">
        <v>13</v>
      </c>
      <c r="M175" t="n">
        <v>36</v>
      </c>
      <c r="N175" t="n">
        <v>33.21</v>
      </c>
      <c r="O175" t="n">
        <v>22001.54</v>
      </c>
      <c r="P175" t="n">
        <v>666.79</v>
      </c>
      <c r="Q175" t="n">
        <v>1213.93</v>
      </c>
      <c r="R175" t="n">
        <v>169.59</v>
      </c>
      <c r="S175" t="n">
        <v>90.51000000000001</v>
      </c>
      <c r="T175" t="n">
        <v>28309.53</v>
      </c>
      <c r="U175" t="n">
        <v>0.53</v>
      </c>
      <c r="V175" t="n">
        <v>0.76</v>
      </c>
      <c r="W175" t="n">
        <v>4.07</v>
      </c>
      <c r="X175" t="n">
        <v>1.66</v>
      </c>
      <c r="Y175" t="n">
        <v>0.5</v>
      </c>
      <c r="Z175" t="n">
        <v>10</v>
      </c>
    </row>
    <row r="176">
      <c r="A176" t="n">
        <v>13</v>
      </c>
      <c r="B176" t="n">
        <v>80</v>
      </c>
      <c r="C176" t="inlineStr">
        <is>
          <t xml:space="preserve">CONCLUIDO	</t>
        </is>
      </c>
      <c r="D176" t="n">
        <v>1.6077</v>
      </c>
      <c r="E176" t="n">
        <v>62.2</v>
      </c>
      <c r="F176" t="n">
        <v>58.75</v>
      </c>
      <c r="G176" t="n">
        <v>100.71</v>
      </c>
      <c r="H176" t="n">
        <v>1.4</v>
      </c>
      <c r="I176" t="n">
        <v>35</v>
      </c>
      <c r="J176" t="n">
        <v>177.97</v>
      </c>
      <c r="K176" t="n">
        <v>50.28</v>
      </c>
      <c r="L176" t="n">
        <v>14</v>
      </c>
      <c r="M176" t="n">
        <v>33</v>
      </c>
      <c r="N176" t="n">
        <v>33.69</v>
      </c>
      <c r="O176" t="n">
        <v>22184.13</v>
      </c>
      <c r="P176" t="n">
        <v>662.27</v>
      </c>
      <c r="Q176" t="n">
        <v>1213.93</v>
      </c>
      <c r="R176" t="n">
        <v>166.04</v>
      </c>
      <c r="S176" t="n">
        <v>90.51000000000001</v>
      </c>
      <c r="T176" t="n">
        <v>26550.17</v>
      </c>
      <c r="U176" t="n">
        <v>0.55</v>
      </c>
      <c r="V176" t="n">
        <v>0.76</v>
      </c>
      <c r="W176" t="n">
        <v>4.07</v>
      </c>
      <c r="X176" t="n">
        <v>1.56</v>
      </c>
      <c r="Y176" t="n">
        <v>0.5</v>
      </c>
      <c r="Z176" t="n">
        <v>10</v>
      </c>
    </row>
    <row r="177">
      <c r="A177" t="n">
        <v>14</v>
      </c>
      <c r="B177" t="n">
        <v>80</v>
      </c>
      <c r="C177" t="inlineStr">
        <is>
          <t xml:space="preserve">CONCLUIDO	</t>
        </is>
      </c>
      <c r="D177" t="n">
        <v>1.6122</v>
      </c>
      <c r="E177" t="n">
        <v>62.03</v>
      </c>
      <c r="F177" t="n">
        <v>58.64</v>
      </c>
      <c r="G177" t="n">
        <v>106.62</v>
      </c>
      <c r="H177" t="n">
        <v>1.48</v>
      </c>
      <c r="I177" t="n">
        <v>33</v>
      </c>
      <c r="J177" t="n">
        <v>179.46</v>
      </c>
      <c r="K177" t="n">
        <v>50.28</v>
      </c>
      <c r="L177" t="n">
        <v>15</v>
      </c>
      <c r="M177" t="n">
        <v>31</v>
      </c>
      <c r="N177" t="n">
        <v>34.18</v>
      </c>
      <c r="O177" t="n">
        <v>22367.38</v>
      </c>
      <c r="P177" t="n">
        <v>654.66</v>
      </c>
      <c r="Q177" t="n">
        <v>1213.91</v>
      </c>
      <c r="R177" t="n">
        <v>162.63</v>
      </c>
      <c r="S177" t="n">
        <v>90.51000000000001</v>
      </c>
      <c r="T177" t="n">
        <v>24858.01</v>
      </c>
      <c r="U177" t="n">
        <v>0.5600000000000001</v>
      </c>
      <c r="V177" t="n">
        <v>0.77</v>
      </c>
      <c r="W177" t="n">
        <v>4.06</v>
      </c>
      <c r="X177" t="n">
        <v>1.45</v>
      </c>
      <c r="Y177" t="n">
        <v>0.5</v>
      </c>
      <c r="Z177" t="n">
        <v>10</v>
      </c>
    </row>
    <row r="178">
      <c r="A178" t="n">
        <v>15</v>
      </c>
      <c r="B178" t="n">
        <v>80</v>
      </c>
      <c r="C178" t="inlineStr">
        <is>
          <t xml:space="preserve">CONCLUIDO	</t>
        </is>
      </c>
      <c r="D178" t="n">
        <v>1.6182</v>
      </c>
      <c r="E178" t="n">
        <v>61.8</v>
      </c>
      <c r="F178" t="n">
        <v>58.51</v>
      </c>
      <c r="G178" t="n">
        <v>117.01</v>
      </c>
      <c r="H178" t="n">
        <v>1.57</v>
      </c>
      <c r="I178" t="n">
        <v>30</v>
      </c>
      <c r="J178" t="n">
        <v>180.95</v>
      </c>
      <c r="K178" t="n">
        <v>50.28</v>
      </c>
      <c r="L178" t="n">
        <v>16</v>
      </c>
      <c r="M178" t="n">
        <v>28</v>
      </c>
      <c r="N178" t="n">
        <v>34.67</v>
      </c>
      <c r="O178" t="n">
        <v>22551.28</v>
      </c>
      <c r="P178" t="n">
        <v>646.55</v>
      </c>
      <c r="Q178" t="n">
        <v>1213.91</v>
      </c>
      <c r="R178" t="n">
        <v>158.06</v>
      </c>
      <c r="S178" t="n">
        <v>90.51000000000001</v>
      </c>
      <c r="T178" t="n">
        <v>22588.46</v>
      </c>
      <c r="U178" t="n">
        <v>0.57</v>
      </c>
      <c r="V178" t="n">
        <v>0.77</v>
      </c>
      <c r="W178" t="n">
        <v>4.05</v>
      </c>
      <c r="X178" t="n">
        <v>1.31</v>
      </c>
      <c r="Y178" t="n">
        <v>0.5</v>
      </c>
      <c r="Z178" t="n">
        <v>10</v>
      </c>
    </row>
    <row r="179">
      <c r="A179" t="n">
        <v>16</v>
      </c>
      <c r="B179" t="n">
        <v>80</v>
      </c>
      <c r="C179" t="inlineStr">
        <is>
          <t xml:space="preserve">CONCLUIDO	</t>
        </is>
      </c>
      <c r="D179" t="n">
        <v>1.6199</v>
      </c>
      <c r="E179" t="n">
        <v>61.73</v>
      </c>
      <c r="F179" t="n">
        <v>58.47</v>
      </c>
      <c r="G179" t="n">
        <v>120.98</v>
      </c>
      <c r="H179" t="n">
        <v>1.65</v>
      </c>
      <c r="I179" t="n">
        <v>29</v>
      </c>
      <c r="J179" t="n">
        <v>182.45</v>
      </c>
      <c r="K179" t="n">
        <v>50.28</v>
      </c>
      <c r="L179" t="n">
        <v>17</v>
      </c>
      <c r="M179" t="n">
        <v>27</v>
      </c>
      <c r="N179" t="n">
        <v>35.17</v>
      </c>
      <c r="O179" t="n">
        <v>22735.98</v>
      </c>
      <c r="P179" t="n">
        <v>643.74</v>
      </c>
      <c r="Q179" t="n">
        <v>1213.91</v>
      </c>
      <c r="R179" t="n">
        <v>156.71</v>
      </c>
      <c r="S179" t="n">
        <v>90.51000000000001</v>
      </c>
      <c r="T179" t="n">
        <v>21916.97</v>
      </c>
      <c r="U179" t="n">
        <v>0.58</v>
      </c>
      <c r="V179" t="n">
        <v>0.77</v>
      </c>
      <c r="W179" t="n">
        <v>4.06</v>
      </c>
      <c r="X179" t="n">
        <v>1.28</v>
      </c>
      <c r="Y179" t="n">
        <v>0.5</v>
      </c>
      <c r="Z179" t="n">
        <v>10</v>
      </c>
    </row>
    <row r="180">
      <c r="A180" t="n">
        <v>17</v>
      </c>
      <c r="B180" t="n">
        <v>80</v>
      </c>
      <c r="C180" t="inlineStr">
        <is>
          <t xml:space="preserve">CONCLUIDO	</t>
        </is>
      </c>
      <c r="D180" t="n">
        <v>1.6243</v>
      </c>
      <c r="E180" t="n">
        <v>61.57</v>
      </c>
      <c r="F180" t="n">
        <v>58.37</v>
      </c>
      <c r="G180" t="n">
        <v>129.71</v>
      </c>
      <c r="H180" t="n">
        <v>1.74</v>
      </c>
      <c r="I180" t="n">
        <v>27</v>
      </c>
      <c r="J180" t="n">
        <v>183.95</v>
      </c>
      <c r="K180" t="n">
        <v>50.28</v>
      </c>
      <c r="L180" t="n">
        <v>18</v>
      </c>
      <c r="M180" t="n">
        <v>25</v>
      </c>
      <c r="N180" t="n">
        <v>35.67</v>
      </c>
      <c r="O180" t="n">
        <v>22921.24</v>
      </c>
      <c r="P180" t="n">
        <v>639.2</v>
      </c>
      <c r="Q180" t="n">
        <v>1213.91</v>
      </c>
      <c r="R180" t="n">
        <v>153.62</v>
      </c>
      <c r="S180" t="n">
        <v>90.51000000000001</v>
      </c>
      <c r="T180" t="n">
        <v>20382.27</v>
      </c>
      <c r="U180" t="n">
        <v>0.59</v>
      </c>
      <c r="V180" t="n">
        <v>0.77</v>
      </c>
      <c r="W180" t="n">
        <v>4.04</v>
      </c>
      <c r="X180" t="n">
        <v>1.18</v>
      </c>
      <c r="Y180" t="n">
        <v>0.5</v>
      </c>
      <c r="Z180" t="n">
        <v>10</v>
      </c>
    </row>
    <row r="181">
      <c r="A181" t="n">
        <v>18</v>
      </c>
      <c r="B181" t="n">
        <v>80</v>
      </c>
      <c r="C181" t="inlineStr">
        <is>
          <t xml:space="preserve">CONCLUIDO	</t>
        </is>
      </c>
      <c r="D181" t="n">
        <v>1.6287</v>
      </c>
      <c r="E181" t="n">
        <v>61.4</v>
      </c>
      <c r="F181" t="n">
        <v>58.27</v>
      </c>
      <c r="G181" t="n">
        <v>139.84</v>
      </c>
      <c r="H181" t="n">
        <v>1.82</v>
      </c>
      <c r="I181" t="n">
        <v>25</v>
      </c>
      <c r="J181" t="n">
        <v>185.46</v>
      </c>
      <c r="K181" t="n">
        <v>50.28</v>
      </c>
      <c r="L181" t="n">
        <v>19</v>
      </c>
      <c r="M181" t="n">
        <v>23</v>
      </c>
      <c r="N181" t="n">
        <v>36.18</v>
      </c>
      <c r="O181" t="n">
        <v>23107.19</v>
      </c>
      <c r="P181" t="n">
        <v>628.59</v>
      </c>
      <c r="Q181" t="n">
        <v>1213.91</v>
      </c>
      <c r="R181" t="n">
        <v>150.01</v>
      </c>
      <c r="S181" t="n">
        <v>90.51000000000001</v>
      </c>
      <c r="T181" t="n">
        <v>18588.59</v>
      </c>
      <c r="U181" t="n">
        <v>0.6</v>
      </c>
      <c r="V181" t="n">
        <v>0.77</v>
      </c>
      <c r="W181" t="n">
        <v>4.04</v>
      </c>
      <c r="X181" t="n">
        <v>1.07</v>
      </c>
      <c r="Y181" t="n">
        <v>0.5</v>
      </c>
      <c r="Z181" t="n">
        <v>10</v>
      </c>
    </row>
    <row r="182">
      <c r="A182" t="n">
        <v>19</v>
      </c>
      <c r="B182" t="n">
        <v>80</v>
      </c>
      <c r="C182" t="inlineStr">
        <is>
          <t xml:space="preserve">CONCLUIDO	</t>
        </is>
      </c>
      <c r="D182" t="n">
        <v>1.6302</v>
      </c>
      <c r="E182" t="n">
        <v>61.34</v>
      </c>
      <c r="F182" t="n">
        <v>58.24</v>
      </c>
      <c r="G182" t="n">
        <v>145.61</v>
      </c>
      <c r="H182" t="n">
        <v>1.9</v>
      </c>
      <c r="I182" t="n">
        <v>24</v>
      </c>
      <c r="J182" t="n">
        <v>186.97</v>
      </c>
      <c r="K182" t="n">
        <v>50.28</v>
      </c>
      <c r="L182" t="n">
        <v>20</v>
      </c>
      <c r="M182" t="n">
        <v>22</v>
      </c>
      <c r="N182" t="n">
        <v>36.69</v>
      </c>
      <c r="O182" t="n">
        <v>23293.82</v>
      </c>
      <c r="P182" t="n">
        <v>626.36</v>
      </c>
      <c r="Q182" t="n">
        <v>1213.91</v>
      </c>
      <c r="R182" t="n">
        <v>149.28</v>
      </c>
      <c r="S182" t="n">
        <v>90.51000000000001</v>
      </c>
      <c r="T182" t="n">
        <v>18225.83</v>
      </c>
      <c r="U182" t="n">
        <v>0.61</v>
      </c>
      <c r="V182" t="n">
        <v>0.77</v>
      </c>
      <c r="W182" t="n">
        <v>4.04</v>
      </c>
      <c r="X182" t="n">
        <v>1.05</v>
      </c>
      <c r="Y182" t="n">
        <v>0.5</v>
      </c>
      <c r="Z182" t="n">
        <v>10</v>
      </c>
    </row>
    <row r="183">
      <c r="A183" t="n">
        <v>20</v>
      </c>
      <c r="B183" t="n">
        <v>80</v>
      </c>
      <c r="C183" t="inlineStr">
        <is>
          <t xml:space="preserve">CONCLUIDO	</t>
        </is>
      </c>
      <c r="D183" t="n">
        <v>1.6346</v>
      </c>
      <c r="E183" t="n">
        <v>61.18</v>
      </c>
      <c r="F183" t="n">
        <v>58.15</v>
      </c>
      <c r="G183" t="n">
        <v>158.58</v>
      </c>
      <c r="H183" t="n">
        <v>1.98</v>
      </c>
      <c r="I183" t="n">
        <v>22</v>
      </c>
      <c r="J183" t="n">
        <v>188.49</v>
      </c>
      <c r="K183" t="n">
        <v>50.28</v>
      </c>
      <c r="L183" t="n">
        <v>21</v>
      </c>
      <c r="M183" t="n">
        <v>20</v>
      </c>
      <c r="N183" t="n">
        <v>37.21</v>
      </c>
      <c r="O183" t="n">
        <v>23481.16</v>
      </c>
      <c r="P183" t="n">
        <v>616.38</v>
      </c>
      <c r="Q183" t="n">
        <v>1213.92</v>
      </c>
      <c r="R183" t="n">
        <v>145.89</v>
      </c>
      <c r="S183" t="n">
        <v>90.51000000000001</v>
      </c>
      <c r="T183" t="n">
        <v>16543.49</v>
      </c>
      <c r="U183" t="n">
        <v>0.62</v>
      </c>
      <c r="V183" t="n">
        <v>0.77</v>
      </c>
      <c r="W183" t="n">
        <v>4.04</v>
      </c>
      <c r="X183" t="n">
        <v>0.95</v>
      </c>
      <c r="Y183" t="n">
        <v>0.5</v>
      </c>
      <c r="Z183" t="n">
        <v>10</v>
      </c>
    </row>
    <row r="184">
      <c r="A184" t="n">
        <v>21</v>
      </c>
      <c r="B184" t="n">
        <v>80</v>
      </c>
      <c r="C184" t="inlineStr">
        <is>
          <t xml:space="preserve">CONCLUIDO	</t>
        </is>
      </c>
      <c r="D184" t="n">
        <v>1.6356</v>
      </c>
      <c r="E184" t="n">
        <v>61.14</v>
      </c>
      <c r="F184" t="n">
        <v>58.14</v>
      </c>
      <c r="G184" t="n">
        <v>166.11</v>
      </c>
      <c r="H184" t="n">
        <v>2.05</v>
      </c>
      <c r="I184" t="n">
        <v>21</v>
      </c>
      <c r="J184" t="n">
        <v>190.01</v>
      </c>
      <c r="K184" t="n">
        <v>50.28</v>
      </c>
      <c r="L184" t="n">
        <v>22</v>
      </c>
      <c r="M184" t="n">
        <v>19</v>
      </c>
      <c r="N184" t="n">
        <v>37.74</v>
      </c>
      <c r="O184" t="n">
        <v>23669.2</v>
      </c>
      <c r="P184" t="n">
        <v>611.37</v>
      </c>
      <c r="Q184" t="n">
        <v>1213.93</v>
      </c>
      <c r="R184" t="n">
        <v>145.45</v>
      </c>
      <c r="S184" t="n">
        <v>90.51000000000001</v>
      </c>
      <c r="T184" t="n">
        <v>16326.16</v>
      </c>
      <c r="U184" t="n">
        <v>0.62</v>
      </c>
      <c r="V184" t="n">
        <v>0.77</v>
      </c>
      <c r="W184" t="n">
        <v>4.04</v>
      </c>
      <c r="X184" t="n">
        <v>0.9399999999999999</v>
      </c>
      <c r="Y184" t="n">
        <v>0.5</v>
      </c>
      <c r="Z184" t="n">
        <v>10</v>
      </c>
    </row>
    <row r="185">
      <c r="A185" t="n">
        <v>22</v>
      </c>
      <c r="B185" t="n">
        <v>80</v>
      </c>
      <c r="C185" t="inlineStr">
        <is>
          <t xml:space="preserve">CONCLUIDO	</t>
        </is>
      </c>
      <c r="D185" t="n">
        <v>1.6387</v>
      </c>
      <c r="E185" t="n">
        <v>61.02</v>
      </c>
      <c r="F185" t="n">
        <v>58.05</v>
      </c>
      <c r="G185" t="n">
        <v>174.16</v>
      </c>
      <c r="H185" t="n">
        <v>2.13</v>
      </c>
      <c r="I185" t="n">
        <v>20</v>
      </c>
      <c r="J185" t="n">
        <v>191.55</v>
      </c>
      <c r="K185" t="n">
        <v>50.28</v>
      </c>
      <c r="L185" t="n">
        <v>23</v>
      </c>
      <c r="M185" t="n">
        <v>18</v>
      </c>
      <c r="N185" t="n">
        <v>38.27</v>
      </c>
      <c r="O185" t="n">
        <v>23857.96</v>
      </c>
      <c r="P185" t="n">
        <v>607.01</v>
      </c>
      <c r="Q185" t="n">
        <v>1213.92</v>
      </c>
      <c r="R185" t="n">
        <v>142.59</v>
      </c>
      <c r="S185" t="n">
        <v>90.51000000000001</v>
      </c>
      <c r="T185" t="n">
        <v>14899.94</v>
      </c>
      <c r="U185" t="n">
        <v>0.63</v>
      </c>
      <c r="V185" t="n">
        <v>0.77</v>
      </c>
      <c r="W185" t="n">
        <v>4.04</v>
      </c>
      <c r="X185" t="n">
        <v>0.86</v>
      </c>
      <c r="Y185" t="n">
        <v>0.5</v>
      </c>
      <c r="Z185" t="n">
        <v>10</v>
      </c>
    </row>
    <row r="186">
      <c r="A186" t="n">
        <v>23</v>
      </c>
      <c r="B186" t="n">
        <v>80</v>
      </c>
      <c r="C186" t="inlineStr">
        <is>
          <t xml:space="preserve">CONCLUIDO	</t>
        </is>
      </c>
      <c r="D186" t="n">
        <v>1.6407</v>
      </c>
      <c r="E186" t="n">
        <v>60.95</v>
      </c>
      <c r="F186" t="n">
        <v>58.01</v>
      </c>
      <c r="G186" t="n">
        <v>183.2</v>
      </c>
      <c r="H186" t="n">
        <v>2.21</v>
      </c>
      <c r="I186" t="n">
        <v>19</v>
      </c>
      <c r="J186" t="n">
        <v>193.08</v>
      </c>
      <c r="K186" t="n">
        <v>50.28</v>
      </c>
      <c r="L186" t="n">
        <v>24</v>
      </c>
      <c r="M186" t="n">
        <v>16</v>
      </c>
      <c r="N186" t="n">
        <v>38.8</v>
      </c>
      <c r="O186" t="n">
        <v>24047.45</v>
      </c>
      <c r="P186" t="n">
        <v>599.36</v>
      </c>
      <c r="Q186" t="n">
        <v>1213.91</v>
      </c>
      <c r="R186" t="n">
        <v>141.31</v>
      </c>
      <c r="S186" t="n">
        <v>90.51000000000001</v>
      </c>
      <c r="T186" t="n">
        <v>14267.32</v>
      </c>
      <c r="U186" t="n">
        <v>0.64</v>
      </c>
      <c r="V186" t="n">
        <v>0.77</v>
      </c>
      <c r="W186" t="n">
        <v>4.04</v>
      </c>
      <c r="X186" t="n">
        <v>0.82</v>
      </c>
      <c r="Y186" t="n">
        <v>0.5</v>
      </c>
      <c r="Z186" t="n">
        <v>10</v>
      </c>
    </row>
    <row r="187">
      <c r="A187" t="n">
        <v>24</v>
      </c>
      <c r="B187" t="n">
        <v>80</v>
      </c>
      <c r="C187" t="inlineStr">
        <is>
          <t xml:space="preserve">CONCLUIDO	</t>
        </is>
      </c>
      <c r="D187" t="n">
        <v>1.6408</v>
      </c>
      <c r="E187" t="n">
        <v>60.95</v>
      </c>
      <c r="F187" t="n">
        <v>58.01</v>
      </c>
      <c r="G187" t="n">
        <v>183.19</v>
      </c>
      <c r="H187" t="n">
        <v>2.28</v>
      </c>
      <c r="I187" t="n">
        <v>19</v>
      </c>
      <c r="J187" t="n">
        <v>194.62</v>
      </c>
      <c r="K187" t="n">
        <v>50.28</v>
      </c>
      <c r="L187" t="n">
        <v>25</v>
      </c>
      <c r="M187" t="n">
        <v>16</v>
      </c>
      <c r="N187" t="n">
        <v>39.34</v>
      </c>
      <c r="O187" t="n">
        <v>24237.67</v>
      </c>
      <c r="P187" t="n">
        <v>595.72</v>
      </c>
      <c r="Q187" t="n">
        <v>1213.91</v>
      </c>
      <c r="R187" t="n">
        <v>141.41</v>
      </c>
      <c r="S187" t="n">
        <v>90.51000000000001</v>
      </c>
      <c r="T187" t="n">
        <v>14316.75</v>
      </c>
      <c r="U187" t="n">
        <v>0.64</v>
      </c>
      <c r="V187" t="n">
        <v>0.77</v>
      </c>
      <c r="W187" t="n">
        <v>4.03</v>
      </c>
      <c r="X187" t="n">
        <v>0.82</v>
      </c>
      <c r="Y187" t="n">
        <v>0.5</v>
      </c>
      <c r="Z187" t="n">
        <v>10</v>
      </c>
    </row>
    <row r="188">
      <c r="A188" t="n">
        <v>25</v>
      </c>
      <c r="B188" t="n">
        <v>80</v>
      </c>
      <c r="C188" t="inlineStr">
        <is>
          <t xml:space="preserve">CONCLUIDO	</t>
        </is>
      </c>
      <c r="D188" t="n">
        <v>1.6429</v>
      </c>
      <c r="E188" t="n">
        <v>60.87</v>
      </c>
      <c r="F188" t="n">
        <v>57.96</v>
      </c>
      <c r="G188" t="n">
        <v>193.21</v>
      </c>
      <c r="H188" t="n">
        <v>2.35</v>
      </c>
      <c r="I188" t="n">
        <v>18</v>
      </c>
      <c r="J188" t="n">
        <v>196.17</v>
      </c>
      <c r="K188" t="n">
        <v>50.28</v>
      </c>
      <c r="L188" t="n">
        <v>26</v>
      </c>
      <c r="M188" t="n">
        <v>12</v>
      </c>
      <c r="N188" t="n">
        <v>39.89</v>
      </c>
      <c r="O188" t="n">
        <v>24428.62</v>
      </c>
      <c r="P188" t="n">
        <v>594.1</v>
      </c>
      <c r="Q188" t="n">
        <v>1213.93</v>
      </c>
      <c r="R188" t="n">
        <v>139.44</v>
      </c>
      <c r="S188" t="n">
        <v>90.51000000000001</v>
      </c>
      <c r="T188" t="n">
        <v>13334.29</v>
      </c>
      <c r="U188" t="n">
        <v>0.65</v>
      </c>
      <c r="V188" t="n">
        <v>0.77</v>
      </c>
      <c r="W188" t="n">
        <v>4.04</v>
      </c>
      <c r="X188" t="n">
        <v>0.77</v>
      </c>
      <c r="Y188" t="n">
        <v>0.5</v>
      </c>
      <c r="Z188" t="n">
        <v>10</v>
      </c>
    </row>
    <row r="189">
      <c r="A189" t="n">
        <v>26</v>
      </c>
      <c r="B189" t="n">
        <v>80</v>
      </c>
      <c r="C189" t="inlineStr">
        <is>
          <t xml:space="preserve">CONCLUIDO	</t>
        </is>
      </c>
      <c r="D189" t="n">
        <v>1.6447</v>
      </c>
      <c r="E189" t="n">
        <v>60.8</v>
      </c>
      <c r="F189" t="n">
        <v>57.93</v>
      </c>
      <c r="G189" t="n">
        <v>204.46</v>
      </c>
      <c r="H189" t="n">
        <v>2.42</v>
      </c>
      <c r="I189" t="n">
        <v>17</v>
      </c>
      <c r="J189" t="n">
        <v>197.73</v>
      </c>
      <c r="K189" t="n">
        <v>50.28</v>
      </c>
      <c r="L189" t="n">
        <v>27</v>
      </c>
      <c r="M189" t="n">
        <v>8</v>
      </c>
      <c r="N189" t="n">
        <v>40.45</v>
      </c>
      <c r="O189" t="n">
        <v>24620.33</v>
      </c>
      <c r="P189" t="n">
        <v>587.42</v>
      </c>
      <c r="Q189" t="n">
        <v>1213.91</v>
      </c>
      <c r="R189" t="n">
        <v>138.29</v>
      </c>
      <c r="S189" t="n">
        <v>90.51000000000001</v>
      </c>
      <c r="T189" t="n">
        <v>12767.09</v>
      </c>
      <c r="U189" t="n">
        <v>0.65</v>
      </c>
      <c r="V189" t="n">
        <v>0.77</v>
      </c>
      <c r="W189" t="n">
        <v>4.04</v>
      </c>
      <c r="X189" t="n">
        <v>0.74</v>
      </c>
      <c r="Y189" t="n">
        <v>0.5</v>
      </c>
      <c r="Z189" t="n">
        <v>10</v>
      </c>
    </row>
    <row r="190">
      <c r="A190" t="n">
        <v>27</v>
      </c>
      <c r="B190" t="n">
        <v>80</v>
      </c>
      <c r="C190" t="inlineStr">
        <is>
          <t xml:space="preserve">CONCLUIDO	</t>
        </is>
      </c>
      <c r="D190" t="n">
        <v>1.6446</v>
      </c>
      <c r="E190" t="n">
        <v>60.81</v>
      </c>
      <c r="F190" t="n">
        <v>57.93</v>
      </c>
      <c r="G190" t="n">
        <v>204.47</v>
      </c>
      <c r="H190" t="n">
        <v>2.49</v>
      </c>
      <c r="I190" t="n">
        <v>17</v>
      </c>
      <c r="J190" t="n">
        <v>199.29</v>
      </c>
      <c r="K190" t="n">
        <v>50.28</v>
      </c>
      <c r="L190" t="n">
        <v>28</v>
      </c>
      <c r="M190" t="n">
        <v>5</v>
      </c>
      <c r="N190" t="n">
        <v>41.01</v>
      </c>
      <c r="O190" t="n">
        <v>24812.8</v>
      </c>
      <c r="P190" t="n">
        <v>590.14</v>
      </c>
      <c r="Q190" t="n">
        <v>1213.91</v>
      </c>
      <c r="R190" t="n">
        <v>138.04</v>
      </c>
      <c r="S190" t="n">
        <v>90.51000000000001</v>
      </c>
      <c r="T190" t="n">
        <v>12642.35</v>
      </c>
      <c r="U190" t="n">
        <v>0.66</v>
      </c>
      <c r="V190" t="n">
        <v>0.77</v>
      </c>
      <c r="W190" t="n">
        <v>4.05</v>
      </c>
      <c r="X190" t="n">
        <v>0.74</v>
      </c>
      <c r="Y190" t="n">
        <v>0.5</v>
      </c>
      <c r="Z190" t="n">
        <v>10</v>
      </c>
    </row>
    <row r="191">
      <c r="A191" t="n">
        <v>28</v>
      </c>
      <c r="B191" t="n">
        <v>80</v>
      </c>
      <c r="C191" t="inlineStr">
        <is>
          <t xml:space="preserve">CONCLUIDO	</t>
        </is>
      </c>
      <c r="D191" t="n">
        <v>1.6447</v>
      </c>
      <c r="E191" t="n">
        <v>60.8</v>
      </c>
      <c r="F191" t="n">
        <v>57.93</v>
      </c>
      <c r="G191" t="n">
        <v>204.45</v>
      </c>
      <c r="H191" t="n">
        <v>2.56</v>
      </c>
      <c r="I191" t="n">
        <v>17</v>
      </c>
      <c r="J191" t="n">
        <v>200.85</v>
      </c>
      <c r="K191" t="n">
        <v>50.28</v>
      </c>
      <c r="L191" t="n">
        <v>29</v>
      </c>
      <c r="M191" t="n">
        <v>3</v>
      </c>
      <c r="N191" t="n">
        <v>41.57</v>
      </c>
      <c r="O191" t="n">
        <v>25006.03</v>
      </c>
      <c r="P191" t="n">
        <v>591.45</v>
      </c>
      <c r="Q191" t="n">
        <v>1213.91</v>
      </c>
      <c r="R191" t="n">
        <v>137.92</v>
      </c>
      <c r="S191" t="n">
        <v>90.51000000000001</v>
      </c>
      <c r="T191" t="n">
        <v>12580.45</v>
      </c>
      <c r="U191" t="n">
        <v>0.66</v>
      </c>
      <c r="V191" t="n">
        <v>0.77</v>
      </c>
      <c r="W191" t="n">
        <v>4.05</v>
      </c>
      <c r="X191" t="n">
        <v>0.73</v>
      </c>
      <c r="Y191" t="n">
        <v>0.5</v>
      </c>
      <c r="Z191" t="n">
        <v>10</v>
      </c>
    </row>
    <row r="192">
      <c r="A192" t="n">
        <v>29</v>
      </c>
      <c r="B192" t="n">
        <v>80</v>
      </c>
      <c r="C192" t="inlineStr">
        <is>
          <t xml:space="preserve">CONCLUIDO	</t>
        </is>
      </c>
      <c r="D192" t="n">
        <v>1.6445</v>
      </c>
      <c r="E192" t="n">
        <v>60.81</v>
      </c>
      <c r="F192" t="n">
        <v>57.93</v>
      </c>
      <c r="G192" t="n">
        <v>204.48</v>
      </c>
      <c r="H192" t="n">
        <v>2.63</v>
      </c>
      <c r="I192" t="n">
        <v>17</v>
      </c>
      <c r="J192" t="n">
        <v>202.43</v>
      </c>
      <c r="K192" t="n">
        <v>50.28</v>
      </c>
      <c r="L192" t="n">
        <v>30</v>
      </c>
      <c r="M192" t="n">
        <v>3</v>
      </c>
      <c r="N192" t="n">
        <v>42.15</v>
      </c>
      <c r="O192" t="n">
        <v>25200.04</v>
      </c>
      <c r="P192" t="n">
        <v>594.24</v>
      </c>
      <c r="Q192" t="n">
        <v>1213.91</v>
      </c>
      <c r="R192" t="n">
        <v>138.13</v>
      </c>
      <c r="S192" t="n">
        <v>90.51000000000001</v>
      </c>
      <c r="T192" t="n">
        <v>12688.44</v>
      </c>
      <c r="U192" t="n">
        <v>0.66</v>
      </c>
      <c r="V192" t="n">
        <v>0.77</v>
      </c>
      <c r="W192" t="n">
        <v>4.05</v>
      </c>
      <c r="X192" t="n">
        <v>0.74</v>
      </c>
      <c r="Y192" t="n">
        <v>0.5</v>
      </c>
      <c r="Z192" t="n">
        <v>10</v>
      </c>
    </row>
    <row r="193">
      <c r="A193" t="n">
        <v>30</v>
      </c>
      <c r="B193" t="n">
        <v>80</v>
      </c>
      <c r="C193" t="inlineStr">
        <is>
          <t xml:space="preserve">CONCLUIDO	</t>
        </is>
      </c>
      <c r="D193" t="n">
        <v>1.6444</v>
      </c>
      <c r="E193" t="n">
        <v>60.81</v>
      </c>
      <c r="F193" t="n">
        <v>57.94</v>
      </c>
      <c r="G193" t="n">
        <v>204.5</v>
      </c>
      <c r="H193" t="n">
        <v>2.7</v>
      </c>
      <c r="I193" t="n">
        <v>17</v>
      </c>
      <c r="J193" t="n">
        <v>204.01</v>
      </c>
      <c r="K193" t="n">
        <v>50.28</v>
      </c>
      <c r="L193" t="n">
        <v>31</v>
      </c>
      <c r="M193" t="n">
        <v>0</v>
      </c>
      <c r="N193" t="n">
        <v>42.73</v>
      </c>
      <c r="O193" t="n">
        <v>25394.96</v>
      </c>
      <c r="P193" t="n">
        <v>596.24</v>
      </c>
      <c r="Q193" t="n">
        <v>1213.92</v>
      </c>
      <c r="R193" t="n">
        <v>138.18</v>
      </c>
      <c r="S193" t="n">
        <v>90.51000000000001</v>
      </c>
      <c r="T193" t="n">
        <v>12711.37</v>
      </c>
      <c r="U193" t="n">
        <v>0.66</v>
      </c>
      <c r="V193" t="n">
        <v>0.77</v>
      </c>
      <c r="W193" t="n">
        <v>4.05</v>
      </c>
      <c r="X193" t="n">
        <v>0.75</v>
      </c>
      <c r="Y193" t="n">
        <v>0.5</v>
      </c>
      <c r="Z193" t="n">
        <v>10</v>
      </c>
    </row>
    <row r="194">
      <c r="A194" t="n">
        <v>0</v>
      </c>
      <c r="B194" t="n">
        <v>35</v>
      </c>
      <c r="C194" t="inlineStr">
        <is>
          <t xml:space="preserve">CONCLUIDO	</t>
        </is>
      </c>
      <c r="D194" t="n">
        <v>1.1429</v>
      </c>
      <c r="E194" t="n">
        <v>87.48999999999999</v>
      </c>
      <c r="F194" t="n">
        <v>78.02</v>
      </c>
      <c r="G194" t="n">
        <v>10.64</v>
      </c>
      <c r="H194" t="n">
        <v>0.22</v>
      </c>
      <c r="I194" t="n">
        <v>440</v>
      </c>
      <c r="J194" t="n">
        <v>80.84</v>
      </c>
      <c r="K194" t="n">
        <v>35.1</v>
      </c>
      <c r="L194" t="n">
        <v>1</v>
      </c>
      <c r="M194" t="n">
        <v>438</v>
      </c>
      <c r="N194" t="n">
        <v>9.74</v>
      </c>
      <c r="O194" t="n">
        <v>10204.21</v>
      </c>
      <c r="P194" t="n">
        <v>603.76</v>
      </c>
      <c r="Q194" t="n">
        <v>1214.09</v>
      </c>
      <c r="R194" t="n">
        <v>819.67</v>
      </c>
      <c r="S194" t="n">
        <v>90.51000000000001</v>
      </c>
      <c r="T194" t="n">
        <v>351340.73</v>
      </c>
      <c r="U194" t="n">
        <v>0.11</v>
      </c>
      <c r="V194" t="n">
        <v>0.58</v>
      </c>
      <c r="W194" t="n">
        <v>4.73</v>
      </c>
      <c r="X194" t="n">
        <v>20.82</v>
      </c>
      <c r="Y194" t="n">
        <v>0.5</v>
      </c>
      <c r="Z194" t="n">
        <v>10</v>
      </c>
    </row>
    <row r="195">
      <c r="A195" t="n">
        <v>1</v>
      </c>
      <c r="B195" t="n">
        <v>35</v>
      </c>
      <c r="C195" t="inlineStr">
        <is>
          <t xml:space="preserve">CONCLUIDO	</t>
        </is>
      </c>
      <c r="D195" t="n">
        <v>1.4182</v>
      </c>
      <c r="E195" t="n">
        <v>70.51000000000001</v>
      </c>
      <c r="F195" t="n">
        <v>65.52</v>
      </c>
      <c r="G195" t="n">
        <v>21.84</v>
      </c>
      <c r="H195" t="n">
        <v>0.43</v>
      </c>
      <c r="I195" t="n">
        <v>180</v>
      </c>
      <c r="J195" t="n">
        <v>82.04000000000001</v>
      </c>
      <c r="K195" t="n">
        <v>35.1</v>
      </c>
      <c r="L195" t="n">
        <v>2</v>
      </c>
      <c r="M195" t="n">
        <v>178</v>
      </c>
      <c r="N195" t="n">
        <v>9.94</v>
      </c>
      <c r="O195" t="n">
        <v>10352.53</v>
      </c>
      <c r="P195" t="n">
        <v>495.09</v>
      </c>
      <c r="Q195" t="n">
        <v>1214</v>
      </c>
      <c r="R195" t="n">
        <v>395.04</v>
      </c>
      <c r="S195" t="n">
        <v>90.51000000000001</v>
      </c>
      <c r="T195" t="n">
        <v>140324.33</v>
      </c>
      <c r="U195" t="n">
        <v>0.23</v>
      </c>
      <c r="V195" t="n">
        <v>0.68</v>
      </c>
      <c r="W195" t="n">
        <v>4.31</v>
      </c>
      <c r="X195" t="n">
        <v>8.33</v>
      </c>
      <c r="Y195" t="n">
        <v>0.5</v>
      </c>
      <c r="Z195" t="n">
        <v>10</v>
      </c>
    </row>
    <row r="196">
      <c r="A196" t="n">
        <v>2</v>
      </c>
      <c r="B196" t="n">
        <v>35</v>
      </c>
      <c r="C196" t="inlineStr">
        <is>
          <t xml:space="preserve">CONCLUIDO	</t>
        </is>
      </c>
      <c r="D196" t="n">
        <v>1.5141</v>
      </c>
      <c r="E196" t="n">
        <v>66.04000000000001</v>
      </c>
      <c r="F196" t="n">
        <v>62.24</v>
      </c>
      <c r="G196" t="n">
        <v>33.64</v>
      </c>
      <c r="H196" t="n">
        <v>0.63</v>
      </c>
      <c r="I196" t="n">
        <v>111</v>
      </c>
      <c r="J196" t="n">
        <v>83.25</v>
      </c>
      <c r="K196" t="n">
        <v>35.1</v>
      </c>
      <c r="L196" t="n">
        <v>3</v>
      </c>
      <c r="M196" t="n">
        <v>109</v>
      </c>
      <c r="N196" t="n">
        <v>10.15</v>
      </c>
      <c r="O196" t="n">
        <v>10501.19</v>
      </c>
      <c r="P196" t="n">
        <v>458.8</v>
      </c>
      <c r="Q196" t="n">
        <v>1213.97</v>
      </c>
      <c r="R196" t="n">
        <v>284.75</v>
      </c>
      <c r="S196" t="n">
        <v>90.51000000000001</v>
      </c>
      <c r="T196" t="n">
        <v>85527.98</v>
      </c>
      <c r="U196" t="n">
        <v>0.32</v>
      </c>
      <c r="V196" t="n">
        <v>0.72</v>
      </c>
      <c r="W196" t="n">
        <v>4.18</v>
      </c>
      <c r="X196" t="n">
        <v>5.05</v>
      </c>
      <c r="Y196" t="n">
        <v>0.5</v>
      </c>
      <c r="Z196" t="n">
        <v>10</v>
      </c>
    </row>
    <row r="197">
      <c r="A197" t="n">
        <v>3</v>
      </c>
      <c r="B197" t="n">
        <v>35</v>
      </c>
      <c r="C197" t="inlineStr">
        <is>
          <t xml:space="preserve">CONCLUIDO	</t>
        </is>
      </c>
      <c r="D197" t="n">
        <v>1.56</v>
      </c>
      <c r="E197" t="n">
        <v>64.09999999999999</v>
      </c>
      <c r="F197" t="n">
        <v>60.83</v>
      </c>
      <c r="G197" t="n">
        <v>45.62</v>
      </c>
      <c r="H197" t="n">
        <v>0.83</v>
      </c>
      <c r="I197" t="n">
        <v>80</v>
      </c>
      <c r="J197" t="n">
        <v>84.45999999999999</v>
      </c>
      <c r="K197" t="n">
        <v>35.1</v>
      </c>
      <c r="L197" t="n">
        <v>4</v>
      </c>
      <c r="M197" t="n">
        <v>78</v>
      </c>
      <c r="N197" t="n">
        <v>10.36</v>
      </c>
      <c r="O197" t="n">
        <v>10650.22</v>
      </c>
      <c r="P197" t="n">
        <v>436.37</v>
      </c>
      <c r="Q197" t="n">
        <v>1213.96</v>
      </c>
      <c r="R197" t="n">
        <v>236.83</v>
      </c>
      <c r="S197" t="n">
        <v>90.51000000000001</v>
      </c>
      <c r="T197" t="n">
        <v>61720.94</v>
      </c>
      <c r="U197" t="n">
        <v>0.38</v>
      </c>
      <c r="V197" t="n">
        <v>0.74</v>
      </c>
      <c r="W197" t="n">
        <v>4.14</v>
      </c>
      <c r="X197" t="n">
        <v>3.64</v>
      </c>
      <c r="Y197" t="n">
        <v>0.5</v>
      </c>
      <c r="Z197" t="n">
        <v>10</v>
      </c>
    </row>
    <row r="198">
      <c r="A198" t="n">
        <v>4</v>
      </c>
      <c r="B198" t="n">
        <v>35</v>
      </c>
      <c r="C198" t="inlineStr">
        <is>
          <t xml:space="preserve">CONCLUIDO	</t>
        </is>
      </c>
      <c r="D198" t="n">
        <v>1.5901</v>
      </c>
      <c r="E198" t="n">
        <v>62.89</v>
      </c>
      <c r="F198" t="n">
        <v>59.95</v>
      </c>
      <c r="G198" t="n">
        <v>58.96</v>
      </c>
      <c r="H198" t="n">
        <v>1.02</v>
      </c>
      <c r="I198" t="n">
        <v>61</v>
      </c>
      <c r="J198" t="n">
        <v>85.67</v>
      </c>
      <c r="K198" t="n">
        <v>35.1</v>
      </c>
      <c r="L198" t="n">
        <v>5</v>
      </c>
      <c r="M198" t="n">
        <v>59</v>
      </c>
      <c r="N198" t="n">
        <v>10.57</v>
      </c>
      <c r="O198" t="n">
        <v>10799.59</v>
      </c>
      <c r="P198" t="n">
        <v>416.57</v>
      </c>
      <c r="Q198" t="n">
        <v>1213.99</v>
      </c>
      <c r="R198" t="n">
        <v>207.07</v>
      </c>
      <c r="S198" t="n">
        <v>90.51000000000001</v>
      </c>
      <c r="T198" t="n">
        <v>46935.34</v>
      </c>
      <c r="U198" t="n">
        <v>0.44</v>
      </c>
      <c r="V198" t="n">
        <v>0.75</v>
      </c>
      <c r="W198" t="n">
        <v>4.1</v>
      </c>
      <c r="X198" t="n">
        <v>2.75</v>
      </c>
      <c r="Y198" t="n">
        <v>0.5</v>
      </c>
      <c r="Z198" t="n">
        <v>10</v>
      </c>
    </row>
    <row r="199">
      <c r="A199" t="n">
        <v>5</v>
      </c>
      <c r="B199" t="n">
        <v>35</v>
      </c>
      <c r="C199" t="inlineStr">
        <is>
          <t xml:space="preserve">CONCLUIDO	</t>
        </is>
      </c>
      <c r="D199" t="n">
        <v>1.6102</v>
      </c>
      <c r="E199" t="n">
        <v>62.1</v>
      </c>
      <c r="F199" t="n">
        <v>59.37</v>
      </c>
      <c r="G199" t="n">
        <v>72.69</v>
      </c>
      <c r="H199" t="n">
        <v>1.21</v>
      </c>
      <c r="I199" t="n">
        <v>49</v>
      </c>
      <c r="J199" t="n">
        <v>86.88</v>
      </c>
      <c r="K199" t="n">
        <v>35.1</v>
      </c>
      <c r="L199" t="n">
        <v>6</v>
      </c>
      <c r="M199" t="n">
        <v>47</v>
      </c>
      <c r="N199" t="n">
        <v>10.78</v>
      </c>
      <c r="O199" t="n">
        <v>10949.33</v>
      </c>
      <c r="P199" t="n">
        <v>397.96</v>
      </c>
      <c r="Q199" t="n">
        <v>1213.91</v>
      </c>
      <c r="R199" t="n">
        <v>187.04</v>
      </c>
      <c r="S199" t="n">
        <v>90.51000000000001</v>
      </c>
      <c r="T199" t="n">
        <v>36980.97</v>
      </c>
      <c r="U199" t="n">
        <v>0.48</v>
      </c>
      <c r="V199" t="n">
        <v>0.76</v>
      </c>
      <c r="W199" t="n">
        <v>4.09</v>
      </c>
      <c r="X199" t="n">
        <v>2.17</v>
      </c>
      <c r="Y199" t="n">
        <v>0.5</v>
      </c>
      <c r="Z199" t="n">
        <v>10</v>
      </c>
    </row>
    <row r="200">
      <c r="A200" t="n">
        <v>6</v>
      </c>
      <c r="B200" t="n">
        <v>35</v>
      </c>
      <c r="C200" t="inlineStr">
        <is>
          <t xml:space="preserve">CONCLUIDO	</t>
        </is>
      </c>
      <c r="D200" t="n">
        <v>1.6226</v>
      </c>
      <c r="E200" t="n">
        <v>61.63</v>
      </c>
      <c r="F200" t="n">
        <v>59.03</v>
      </c>
      <c r="G200" t="n">
        <v>86.39</v>
      </c>
      <c r="H200" t="n">
        <v>1.39</v>
      </c>
      <c r="I200" t="n">
        <v>41</v>
      </c>
      <c r="J200" t="n">
        <v>88.09999999999999</v>
      </c>
      <c r="K200" t="n">
        <v>35.1</v>
      </c>
      <c r="L200" t="n">
        <v>7</v>
      </c>
      <c r="M200" t="n">
        <v>32</v>
      </c>
      <c r="N200" t="n">
        <v>11</v>
      </c>
      <c r="O200" t="n">
        <v>11099.43</v>
      </c>
      <c r="P200" t="n">
        <v>383.07</v>
      </c>
      <c r="Q200" t="n">
        <v>1213.92</v>
      </c>
      <c r="R200" t="n">
        <v>175.47</v>
      </c>
      <c r="S200" t="n">
        <v>90.51000000000001</v>
      </c>
      <c r="T200" t="n">
        <v>31234.69</v>
      </c>
      <c r="U200" t="n">
        <v>0.52</v>
      </c>
      <c r="V200" t="n">
        <v>0.76</v>
      </c>
      <c r="W200" t="n">
        <v>4.08</v>
      </c>
      <c r="X200" t="n">
        <v>1.84</v>
      </c>
      <c r="Y200" t="n">
        <v>0.5</v>
      </c>
      <c r="Z200" t="n">
        <v>10</v>
      </c>
    </row>
    <row r="201">
      <c r="A201" t="n">
        <v>7</v>
      </c>
      <c r="B201" t="n">
        <v>35</v>
      </c>
      <c r="C201" t="inlineStr">
        <is>
          <t xml:space="preserve">CONCLUIDO	</t>
        </is>
      </c>
      <c r="D201" t="n">
        <v>1.629</v>
      </c>
      <c r="E201" t="n">
        <v>61.39</v>
      </c>
      <c r="F201" t="n">
        <v>58.86</v>
      </c>
      <c r="G201" t="n">
        <v>95.45</v>
      </c>
      <c r="H201" t="n">
        <v>1.57</v>
      </c>
      <c r="I201" t="n">
        <v>37</v>
      </c>
      <c r="J201" t="n">
        <v>89.31999999999999</v>
      </c>
      <c r="K201" t="n">
        <v>35.1</v>
      </c>
      <c r="L201" t="n">
        <v>8</v>
      </c>
      <c r="M201" t="n">
        <v>11</v>
      </c>
      <c r="N201" t="n">
        <v>11.22</v>
      </c>
      <c r="O201" t="n">
        <v>11249.89</v>
      </c>
      <c r="P201" t="n">
        <v>374.05</v>
      </c>
      <c r="Q201" t="n">
        <v>1213.94</v>
      </c>
      <c r="R201" t="n">
        <v>168.81</v>
      </c>
      <c r="S201" t="n">
        <v>90.51000000000001</v>
      </c>
      <c r="T201" t="n">
        <v>27924.71</v>
      </c>
      <c r="U201" t="n">
        <v>0.54</v>
      </c>
      <c r="V201" t="n">
        <v>0.76</v>
      </c>
      <c r="W201" t="n">
        <v>4.1</v>
      </c>
      <c r="X201" t="n">
        <v>1.67</v>
      </c>
      <c r="Y201" t="n">
        <v>0.5</v>
      </c>
      <c r="Z201" t="n">
        <v>10</v>
      </c>
    </row>
    <row r="202">
      <c r="A202" t="n">
        <v>8</v>
      </c>
      <c r="B202" t="n">
        <v>35</v>
      </c>
      <c r="C202" t="inlineStr">
        <is>
          <t xml:space="preserve">CONCLUIDO	</t>
        </is>
      </c>
      <c r="D202" t="n">
        <v>1.6297</v>
      </c>
      <c r="E202" t="n">
        <v>61.36</v>
      </c>
      <c r="F202" t="n">
        <v>58.85</v>
      </c>
      <c r="G202" t="n">
        <v>98.08</v>
      </c>
      <c r="H202" t="n">
        <v>1.75</v>
      </c>
      <c r="I202" t="n">
        <v>36</v>
      </c>
      <c r="J202" t="n">
        <v>90.54000000000001</v>
      </c>
      <c r="K202" t="n">
        <v>35.1</v>
      </c>
      <c r="L202" t="n">
        <v>9</v>
      </c>
      <c r="M202" t="n">
        <v>1</v>
      </c>
      <c r="N202" t="n">
        <v>11.44</v>
      </c>
      <c r="O202" t="n">
        <v>11400.71</v>
      </c>
      <c r="P202" t="n">
        <v>377.36</v>
      </c>
      <c r="Q202" t="n">
        <v>1213.93</v>
      </c>
      <c r="R202" t="n">
        <v>167.97</v>
      </c>
      <c r="S202" t="n">
        <v>90.51000000000001</v>
      </c>
      <c r="T202" t="n">
        <v>27510.24</v>
      </c>
      <c r="U202" t="n">
        <v>0.54</v>
      </c>
      <c r="V202" t="n">
        <v>0.76</v>
      </c>
      <c r="W202" t="n">
        <v>4.11</v>
      </c>
      <c r="X202" t="n">
        <v>1.66</v>
      </c>
      <c r="Y202" t="n">
        <v>0.5</v>
      </c>
      <c r="Z202" t="n">
        <v>10</v>
      </c>
    </row>
    <row r="203">
      <c r="A203" t="n">
        <v>9</v>
      </c>
      <c r="B203" t="n">
        <v>35</v>
      </c>
      <c r="C203" t="inlineStr">
        <is>
          <t xml:space="preserve">CONCLUIDO	</t>
        </is>
      </c>
      <c r="D203" t="n">
        <v>1.6296</v>
      </c>
      <c r="E203" t="n">
        <v>61.36</v>
      </c>
      <c r="F203" t="n">
        <v>58.85</v>
      </c>
      <c r="G203" t="n">
        <v>98.09</v>
      </c>
      <c r="H203" t="n">
        <v>1.91</v>
      </c>
      <c r="I203" t="n">
        <v>36</v>
      </c>
      <c r="J203" t="n">
        <v>91.77</v>
      </c>
      <c r="K203" t="n">
        <v>35.1</v>
      </c>
      <c r="L203" t="n">
        <v>10</v>
      </c>
      <c r="M203" t="n">
        <v>0</v>
      </c>
      <c r="N203" t="n">
        <v>11.67</v>
      </c>
      <c r="O203" t="n">
        <v>11551.91</v>
      </c>
      <c r="P203" t="n">
        <v>382.11</v>
      </c>
      <c r="Q203" t="n">
        <v>1213.97</v>
      </c>
      <c r="R203" t="n">
        <v>167.95</v>
      </c>
      <c r="S203" t="n">
        <v>90.51000000000001</v>
      </c>
      <c r="T203" t="n">
        <v>27502.25</v>
      </c>
      <c r="U203" t="n">
        <v>0.54</v>
      </c>
      <c r="V203" t="n">
        <v>0.76</v>
      </c>
      <c r="W203" t="n">
        <v>4.11</v>
      </c>
      <c r="X203" t="n">
        <v>1.66</v>
      </c>
      <c r="Y203" t="n">
        <v>0.5</v>
      </c>
      <c r="Z203" t="n">
        <v>10</v>
      </c>
    </row>
    <row r="204">
      <c r="A204" t="n">
        <v>0</v>
      </c>
      <c r="B204" t="n">
        <v>50</v>
      </c>
      <c r="C204" t="inlineStr">
        <is>
          <t xml:space="preserve">CONCLUIDO	</t>
        </is>
      </c>
      <c r="D204" t="n">
        <v>0.9938</v>
      </c>
      <c r="E204" t="n">
        <v>100.62</v>
      </c>
      <c r="F204" t="n">
        <v>85.5</v>
      </c>
      <c r="G204" t="n">
        <v>8.710000000000001</v>
      </c>
      <c r="H204" t="n">
        <v>0.16</v>
      </c>
      <c r="I204" t="n">
        <v>589</v>
      </c>
      <c r="J204" t="n">
        <v>107.41</v>
      </c>
      <c r="K204" t="n">
        <v>41.65</v>
      </c>
      <c r="L204" t="n">
        <v>1</v>
      </c>
      <c r="M204" t="n">
        <v>587</v>
      </c>
      <c r="N204" t="n">
        <v>14.77</v>
      </c>
      <c r="O204" t="n">
        <v>13481.73</v>
      </c>
      <c r="P204" t="n">
        <v>806.49</v>
      </c>
      <c r="Q204" t="n">
        <v>1214.04</v>
      </c>
      <c r="R204" t="n">
        <v>1074.06</v>
      </c>
      <c r="S204" t="n">
        <v>90.52</v>
      </c>
      <c r="T204" t="n">
        <v>477792.07</v>
      </c>
      <c r="U204" t="n">
        <v>0.08</v>
      </c>
      <c r="V204" t="n">
        <v>0.52</v>
      </c>
      <c r="W204" t="n">
        <v>4.97</v>
      </c>
      <c r="X204" t="n">
        <v>28.3</v>
      </c>
      <c r="Y204" t="n">
        <v>0.5</v>
      </c>
      <c r="Z204" t="n">
        <v>10</v>
      </c>
    </row>
    <row r="205">
      <c r="A205" t="n">
        <v>1</v>
      </c>
      <c r="B205" t="n">
        <v>50</v>
      </c>
      <c r="C205" t="inlineStr">
        <is>
          <t xml:space="preserve">CONCLUIDO	</t>
        </is>
      </c>
      <c r="D205" t="n">
        <v>1.3351</v>
      </c>
      <c r="E205" t="n">
        <v>74.90000000000001</v>
      </c>
      <c r="F205" t="n">
        <v>67.78</v>
      </c>
      <c r="G205" t="n">
        <v>17.76</v>
      </c>
      <c r="H205" t="n">
        <v>0.32</v>
      </c>
      <c r="I205" t="n">
        <v>229</v>
      </c>
      <c r="J205" t="n">
        <v>108.68</v>
      </c>
      <c r="K205" t="n">
        <v>41.65</v>
      </c>
      <c r="L205" t="n">
        <v>2</v>
      </c>
      <c r="M205" t="n">
        <v>227</v>
      </c>
      <c r="N205" t="n">
        <v>15.03</v>
      </c>
      <c r="O205" t="n">
        <v>13638.32</v>
      </c>
      <c r="P205" t="n">
        <v>630.59</v>
      </c>
      <c r="Q205" t="n">
        <v>1214.01</v>
      </c>
      <c r="R205" t="n">
        <v>471.39</v>
      </c>
      <c r="S205" t="n">
        <v>90.51000000000001</v>
      </c>
      <c r="T205" t="n">
        <v>178255.68</v>
      </c>
      <c r="U205" t="n">
        <v>0.19</v>
      </c>
      <c r="V205" t="n">
        <v>0.66</v>
      </c>
      <c r="W205" t="n">
        <v>4.39</v>
      </c>
      <c r="X205" t="n">
        <v>10.58</v>
      </c>
      <c r="Y205" t="n">
        <v>0.5</v>
      </c>
      <c r="Z205" t="n">
        <v>10</v>
      </c>
    </row>
    <row r="206">
      <c r="A206" t="n">
        <v>2</v>
      </c>
      <c r="B206" t="n">
        <v>50</v>
      </c>
      <c r="C206" t="inlineStr">
        <is>
          <t xml:space="preserve">CONCLUIDO	</t>
        </is>
      </c>
      <c r="D206" t="n">
        <v>1.4535</v>
      </c>
      <c r="E206" t="n">
        <v>68.8</v>
      </c>
      <c r="F206" t="n">
        <v>63.63</v>
      </c>
      <c r="G206" t="n">
        <v>27.08</v>
      </c>
      <c r="H206" t="n">
        <v>0.48</v>
      </c>
      <c r="I206" t="n">
        <v>141</v>
      </c>
      <c r="J206" t="n">
        <v>109.96</v>
      </c>
      <c r="K206" t="n">
        <v>41.65</v>
      </c>
      <c r="L206" t="n">
        <v>3</v>
      </c>
      <c r="M206" t="n">
        <v>139</v>
      </c>
      <c r="N206" t="n">
        <v>15.31</v>
      </c>
      <c r="O206" t="n">
        <v>13795.21</v>
      </c>
      <c r="P206" t="n">
        <v>583.17</v>
      </c>
      <c r="Q206" t="n">
        <v>1213.95</v>
      </c>
      <c r="R206" t="n">
        <v>331.23</v>
      </c>
      <c r="S206" t="n">
        <v>90.51000000000001</v>
      </c>
      <c r="T206" t="n">
        <v>108615.12</v>
      </c>
      <c r="U206" t="n">
        <v>0.27</v>
      </c>
      <c r="V206" t="n">
        <v>0.71</v>
      </c>
      <c r="W206" t="n">
        <v>4.24</v>
      </c>
      <c r="X206" t="n">
        <v>6.43</v>
      </c>
      <c r="Y206" t="n">
        <v>0.5</v>
      </c>
      <c r="Z206" t="n">
        <v>10</v>
      </c>
    </row>
    <row r="207">
      <c r="A207" t="n">
        <v>3</v>
      </c>
      <c r="B207" t="n">
        <v>50</v>
      </c>
      <c r="C207" t="inlineStr">
        <is>
          <t xml:space="preserve">CONCLUIDO	</t>
        </is>
      </c>
      <c r="D207" t="n">
        <v>1.5113</v>
      </c>
      <c r="E207" t="n">
        <v>66.17</v>
      </c>
      <c r="F207" t="n">
        <v>61.87</v>
      </c>
      <c r="G207" t="n">
        <v>36.39</v>
      </c>
      <c r="H207" t="n">
        <v>0.63</v>
      </c>
      <c r="I207" t="n">
        <v>102</v>
      </c>
      <c r="J207" t="n">
        <v>111.23</v>
      </c>
      <c r="K207" t="n">
        <v>41.65</v>
      </c>
      <c r="L207" t="n">
        <v>4</v>
      </c>
      <c r="M207" t="n">
        <v>100</v>
      </c>
      <c r="N207" t="n">
        <v>15.58</v>
      </c>
      <c r="O207" t="n">
        <v>13952.52</v>
      </c>
      <c r="P207" t="n">
        <v>558.91</v>
      </c>
      <c r="Q207" t="n">
        <v>1213.96</v>
      </c>
      <c r="R207" t="n">
        <v>271.67</v>
      </c>
      <c r="S207" t="n">
        <v>90.51000000000001</v>
      </c>
      <c r="T207" t="n">
        <v>79032.5</v>
      </c>
      <c r="U207" t="n">
        <v>0.33</v>
      </c>
      <c r="V207" t="n">
        <v>0.73</v>
      </c>
      <c r="W207" t="n">
        <v>4.17</v>
      </c>
      <c r="X207" t="n">
        <v>4.67</v>
      </c>
      <c r="Y207" t="n">
        <v>0.5</v>
      </c>
      <c r="Z207" t="n">
        <v>10</v>
      </c>
    </row>
    <row r="208">
      <c r="A208" t="n">
        <v>4</v>
      </c>
      <c r="B208" t="n">
        <v>50</v>
      </c>
      <c r="C208" t="inlineStr">
        <is>
          <t xml:space="preserve">CONCLUIDO	</t>
        </is>
      </c>
      <c r="D208" t="n">
        <v>1.5488</v>
      </c>
      <c r="E208" t="n">
        <v>64.56</v>
      </c>
      <c r="F208" t="n">
        <v>60.77</v>
      </c>
      <c r="G208" t="n">
        <v>46.16</v>
      </c>
      <c r="H208" t="n">
        <v>0.78</v>
      </c>
      <c r="I208" t="n">
        <v>79</v>
      </c>
      <c r="J208" t="n">
        <v>112.51</v>
      </c>
      <c r="K208" t="n">
        <v>41.65</v>
      </c>
      <c r="L208" t="n">
        <v>5</v>
      </c>
      <c r="M208" t="n">
        <v>77</v>
      </c>
      <c r="N208" t="n">
        <v>15.86</v>
      </c>
      <c r="O208" t="n">
        <v>14110.24</v>
      </c>
      <c r="P208" t="n">
        <v>541.0599999999999</v>
      </c>
      <c r="Q208" t="n">
        <v>1213.97</v>
      </c>
      <c r="R208" t="n">
        <v>234.52</v>
      </c>
      <c r="S208" t="n">
        <v>90.51000000000001</v>
      </c>
      <c r="T208" t="n">
        <v>60573.45</v>
      </c>
      <c r="U208" t="n">
        <v>0.39</v>
      </c>
      <c r="V208" t="n">
        <v>0.74</v>
      </c>
      <c r="W208" t="n">
        <v>4.14</v>
      </c>
      <c r="X208" t="n">
        <v>3.58</v>
      </c>
      <c r="Y208" t="n">
        <v>0.5</v>
      </c>
      <c r="Z208" t="n">
        <v>10</v>
      </c>
    </row>
    <row r="209">
      <c r="A209" t="n">
        <v>5</v>
      </c>
      <c r="B209" t="n">
        <v>50</v>
      </c>
      <c r="C209" t="inlineStr">
        <is>
          <t xml:space="preserve">CONCLUIDO	</t>
        </is>
      </c>
      <c r="D209" t="n">
        <v>1.5747</v>
      </c>
      <c r="E209" t="n">
        <v>63.51</v>
      </c>
      <c r="F209" t="n">
        <v>60.05</v>
      </c>
      <c r="G209" t="n">
        <v>56.29</v>
      </c>
      <c r="H209" t="n">
        <v>0.93</v>
      </c>
      <c r="I209" t="n">
        <v>64</v>
      </c>
      <c r="J209" t="n">
        <v>113.79</v>
      </c>
      <c r="K209" t="n">
        <v>41.65</v>
      </c>
      <c r="L209" t="n">
        <v>6</v>
      </c>
      <c r="M209" t="n">
        <v>62</v>
      </c>
      <c r="N209" t="n">
        <v>16.14</v>
      </c>
      <c r="O209" t="n">
        <v>14268.39</v>
      </c>
      <c r="P209" t="n">
        <v>526.37</v>
      </c>
      <c r="Q209" t="n">
        <v>1213.92</v>
      </c>
      <c r="R209" t="n">
        <v>209.89</v>
      </c>
      <c r="S209" t="n">
        <v>90.51000000000001</v>
      </c>
      <c r="T209" t="n">
        <v>48331.41</v>
      </c>
      <c r="U209" t="n">
        <v>0.43</v>
      </c>
      <c r="V209" t="n">
        <v>0.75</v>
      </c>
      <c r="W209" t="n">
        <v>4.11</v>
      </c>
      <c r="X209" t="n">
        <v>2.85</v>
      </c>
      <c r="Y209" t="n">
        <v>0.5</v>
      </c>
      <c r="Z209" t="n">
        <v>10</v>
      </c>
    </row>
    <row r="210">
      <c r="A210" t="n">
        <v>6</v>
      </c>
      <c r="B210" t="n">
        <v>50</v>
      </c>
      <c r="C210" t="inlineStr">
        <is>
          <t xml:space="preserve">CONCLUIDO	</t>
        </is>
      </c>
      <c r="D210" t="n">
        <v>1.5905</v>
      </c>
      <c r="E210" t="n">
        <v>62.87</v>
      </c>
      <c r="F210" t="n">
        <v>59.64</v>
      </c>
      <c r="G210" t="n">
        <v>66.26000000000001</v>
      </c>
      <c r="H210" t="n">
        <v>1.07</v>
      </c>
      <c r="I210" t="n">
        <v>54</v>
      </c>
      <c r="J210" t="n">
        <v>115.08</v>
      </c>
      <c r="K210" t="n">
        <v>41.65</v>
      </c>
      <c r="L210" t="n">
        <v>7</v>
      </c>
      <c r="M210" t="n">
        <v>52</v>
      </c>
      <c r="N210" t="n">
        <v>16.43</v>
      </c>
      <c r="O210" t="n">
        <v>14426.96</v>
      </c>
      <c r="P210" t="n">
        <v>512.8</v>
      </c>
      <c r="Q210" t="n">
        <v>1213.92</v>
      </c>
      <c r="R210" t="n">
        <v>195.95</v>
      </c>
      <c r="S210" t="n">
        <v>90.51000000000001</v>
      </c>
      <c r="T210" t="n">
        <v>41411.02</v>
      </c>
      <c r="U210" t="n">
        <v>0.46</v>
      </c>
      <c r="V210" t="n">
        <v>0.75</v>
      </c>
      <c r="W210" t="n">
        <v>4.1</v>
      </c>
      <c r="X210" t="n">
        <v>2.44</v>
      </c>
      <c r="Y210" t="n">
        <v>0.5</v>
      </c>
      <c r="Z210" t="n">
        <v>10</v>
      </c>
    </row>
    <row r="211">
      <c r="A211" t="n">
        <v>7</v>
      </c>
      <c r="B211" t="n">
        <v>50</v>
      </c>
      <c r="C211" t="inlineStr">
        <is>
          <t xml:space="preserve">CONCLUIDO	</t>
        </is>
      </c>
      <c r="D211" t="n">
        <v>1.6047</v>
      </c>
      <c r="E211" t="n">
        <v>62.32</v>
      </c>
      <c r="F211" t="n">
        <v>59.26</v>
      </c>
      <c r="G211" t="n">
        <v>77.29000000000001</v>
      </c>
      <c r="H211" t="n">
        <v>1.21</v>
      </c>
      <c r="I211" t="n">
        <v>46</v>
      </c>
      <c r="J211" t="n">
        <v>116.37</v>
      </c>
      <c r="K211" t="n">
        <v>41.65</v>
      </c>
      <c r="L211" t="n">
        <v>8</v>
      </c>
      <c r="M211" t="n">
        <v>44</v>
      </c>
      <c r="N211" t="n">
        <v>16.72</v>
      </c>
      <c r="O211" t="n">
        <v>14585.96</v>
      </c>
      <c r="P211" t="n">
        <v>501.71</v>
      </c>
      <c r="Q211" t="n">
        <v>1213.92</v>
      </c>
      <c r="R211" t="n">
        <v>183.59</v>
      </c>
      <c r="S211" t="n">
        <v>90.51000000000001</v>
      </c>
      <c r="T211" t="n">
        <v>35273.18</v>
      </c>
      <c r="U211" t="n">
        <v>0.49</v>
      </c>
      <c r="V211" t="n">
        <v>0.76</v>
      </c>
      <c r="W211" t="n">
        <v>4.08</v>
      </c>
      <c r="X211" t="n">
        <v>2.07</v>
      </c>
      <c r="Y211" t="n">
        <v>0.5</v>
      </c>
      <c r="Z211" t="n">
        <v>10</v>
      </c>
    </row>
    <row r="212">
      <c r="A212" t="n">
        <v>8</v>
      </c>
      <c r="B212" t="n">
        <v>50</v>
      </c>
      <c r="C212" t="inlineStr">
        <is>
          <t xml:space="preserve">CONCLUIDO	</t>
        </is>
      </c>
      <c r="D212" t="n">
        <v>1.6156</v>
      </c>
      <c r="E212" t="n">
        <v>61.9</v>
      </c>
      <c r="F212" t="n">
        <v>58.97</v>
      </c>
      <c r="G212" t="n">
        <v>88.45999999999999</v>
      </c>
      <c r="H212" t="n">
        <v>1.35</v>
      </c>
      <c r="I212" t="n">
        <v>40</v>
      </c>
      <c r="J212" t="n">
        <v>117.66</v>
      </c>
      <c r="K212" t="n">
        <v>41.65</v>
      </c>
      <c r="L212" t="n">
        <v>9</v>
      </c>
      <c r="M212" t="n">
        <v>38</v>
      </c>
      <c r="N212" t="n">
        <v>17.01</v>
      </c>
      <c r="O212" t="n">
        <v>14745.39</v>
      </c>
      <c r="P212" t="n">
        <v>489.03</v>
      </c>
      <c r="Q212" t="n">
        <v>1213.93</v>
      </c>
      <c r="R212" t="n">
        <v>173.69</v>
      </c>
      <c r="S212" t="n">
        <v>90.51000000000001</v>
      </c>
      <c r="T212" t="n">
        <v>30349.98</v>
      </c>
      <c r="U212" t="n">
        <v>0.52</v>
      </c>
      <c r="V212" t="n">
        <v>0.76</v>
      </c>
      <c r="W212" t="n">
        <v>4.07</v>
      </c>
      <c r="X212" t="n">
        <v>1.78</v>
      </c>
      <c r="Y212" t="n">
        <v>0.5</v>
      </c>
      <c r="Z212" t="n">
        <v>10</v>
      </c>
    </row>
    <row r="213">
      <c r="A213" t="n">
        <v>9</v>
      </c>
      <c r="B213" t="n">
        <v>50</v>
      </c>
      <c r="C213" t="inlineStr">
        <is>
          <t xml:space="preserve">CONCLUIDO	</t>
        </is>
      </c>
      <c r="D213" t="n">
        <v>1.6224</v>
      </c>
      <c r="E213" t="n">
        <v>61.64</v>
      </c>
      <c r="F213" t="n">
        <v>58.8</v>
      </c>
      <c r="G213" t="n">
        <v>98</v>
      </c>
      <c r="H213" t="n">
        <v>1.48</v>
      </c>
      <c r="I213" t="n">
        <v>36</v>
      </c>
      <c r="J213" t="n">
        <v>118.96</v>
      </c>
      <c r="K213" t="n">
        <v>41.65</v>
      </c>
      <c r="L213" t="n">
        <v>10</v>
      </c>
      <c r="M213" t="n">
        <v>34</v>
      </c>
      <c r="N213" t="n">
        <v>17.31</v>
      </c>
      <c r="O213" t="n">
        <v>14905.25</v>
      </c>
      <c r="P213" t="n">
        <v>480.74</v>
      </c>
      <c r="Q213" t="n">
        <v>1213.92</v>
      </c>
      <c r="R213" t="n">
        <v>167.87</v>
      </c>
      <c r="S213" t="n">
        <v>90.51000000000001</v>
      </c>
      <c r="T213" t="n">
        <v>27463.26</v>
      </c>
      <c r="U213" t="n">
        <v>0.54</v>
      </c>
      <c r="V213" t="n">
        <v>0.76</v>
      </c>
      <c r="W213" t="n">
        <v>4.07</v>
      </c>
      <c r="X213" t="n">
        <v>1.61</v>
      </c>
      <c r="Y213" t="n">
        <v>0.5</v>
      </c>
      <c r="Z213" t="n">
        <v>10</v>
      </c>
    </row>
    <row r="214">
      <c r="A214" t="n">
        <v>10</v>
      </c>
      <c r="B214" t="n">
        <v>50</v>
      </c>
      <c r="C214" t="inlineStr">
        <is>
          <t xml:space="preserve">CONCLUIDO	</t>
        </is>
      </c>
      <c r="D214" t="n">
        <v>1.6302</v>
      </c>
      <c r="E214" t="n">
        <v>61.34</v>
      </c>
      <c r="F214" t="n">
        <v>58.6</v>
      </c>
      <c r="G214" t="n">
        <v>109.87</v>
      </c>
      <c r="H214" t="n">
        <v>1.61</v>
      </c>
      <c r="I214" t="n">
        <v>32</v>
      </c>
      <c r="J214" t="n">
        <v>120.26</v>
      </c>
      <c r="K214" t="n">
        <v>41.65</v>
      </c>
      <c r="L214" t="n">
        <v>11</v>
      </c>
      <c r="M214" t="n">
        <v>30</v>
      </c>
      <c r="N214" t="n">
        <v>17.61</v>
      </c>
      <c r="O214" t="n">
        <v>15065.56</v>
      </c>
      <c r="P214" t="n">
        <v>467.68</v>
      </c>
      <c r="Q214" t="n">
        <v>1213.91</v>
      </c>
      <c r="R214" t="n">
        <v>161.25</v>
      </c>
      <c r="S214" t="n">
        <v>90.51000000000001</v>
      </c>
      <c r="T214" t="n">
        <v>24172.78</v>
      </c>
      <c r="U214" t="n">
        <v>0.5600000000000001</v>
      </c>
      <c r="V214" t="n">
        <v>0.77</v>
      </c>
      <c r="W214" t="n">
        <v>4.05</v>
      </c>
      <c r="X214" t="n">
        <v>1.4</v>
      </c>
      <c r="Y214" t="n">
        <v>0.5</v>
      </c>
      <c r="Z214" t="n">
        <v>10</v>
      </c>
    </row>
    <row r="215">
      <c r="A215" t="n">
        <v>11</v>
      </c>
      <c r="B215" t="n">
        <v>50</v>
      </c>
      <c r="C215" t="inlineStr">
        <is>
          <t xml:space="preserve">CONCLUIDO	</t>
        </is>
      </c>
      <c r="D215" t="n">
        <v>1.6346</v>
      </c>
      <c r="E215" t="n">
        <v>61.18</v>
      </c>
      <c r="F215" t="n">
        <v>58.5</v>
      </c>
      <c r="G215" t="n">
        <v>121.03</v>
      </c>
      <c r="H215" t="n">
        <v>1.74</v>
      </c>
      <c r="I215" t="n">
        <v>29</v>
      </c>
      <c r="J215" t="n">
        <v>121.56</v>
      </c>
      <c r="K215" t="n">
        <v>41.65</v>
      </c>
      <c r="L215" t="n">
        <v>12</v>
      </c>
      <c r="M215" t="n">
        <v>23</v>
      </c>
      <c r="N215" t="n">
        <v>17.91</v>
      </c>
      <c r="O215" t="n">
        <v>15226.31</v>
      </c>
      <c r="P215" t="n">
        <v>459.33</v>
      </c>
      <c r="Q215" t="n">
        <v>1213.92</v>
      </c>
      <c r="R215" t="n">
        <v>157.4</v>
      </c>
      <c r="S215" t="n">
        <v>90.51000000000001</v>
      </c>
      <c r="T215" t="n">
        <v>22263.88</v>
      </c>
      <c r="U215" t="n">
        <v>0.58</v>
      </c>
      <c r="V215" t="n">
        <v>0.77</v>
      </c>
      <c r="W215" t="n">
        <v>4.06</v>
      </c>
      <c r="X215" t="n">
        <v>1.3</v>
      </c>
      <c r="Y215" t="n">
        <v>0.5</v>
      </c>
      <c r="Z215" t="n">
        <v>10</v>
      </c>
    </row>
    <row r="216">
      <c r="A216" t="n">
        <v>12</v>
      </c>
      <c r="B216" t="n">
        <v>50</v>
      </c>
      <c r="C216" t="inlineStr">
        <is>
          <t xml:space="preserve">CONCLUIDO	</t>
        </is>
      </c>
      <c r="D216" t="n">
        <v>1.6389</v>
      </c>
      <c r="E216" t="n">
        <v>61.02</v>
      </c>
      <c r="F216" t="n">
        <v>58.38</v>
      </c>
      <c r="G216" t="n">
        <v>129.74</v>
      </c>
      <c r="H216" t="n">
        <v>1.87</v>
      </c>
      <c r="I216" t="n">
        <v>27</v>
      </c>
      <c r="J216" t="n">
        <v>122.87</v>
      </c>
      <c r="K216" t="n">
        <v>41.65</v>
      </c>
      <c r="L216" t="n">
        <v>13</v>
      </c>
      <c r="M216" t="n">
        <v>12</v>
      </c>
      <c r="N216" t="n">
        <v>18.22</v>
      </c>
      <c r="O216" t="n">
        <v>15387.5</v>
      </c>
      <c r="P216" t="n">
        <v>451.68</v>
      </c>
      <c r="Q216" t="n">
        <v>1213.92</v>
      </c>
      <c r="R216" t="n">
        <v>153.12</v>
      </c>
      <c r="S216" t="n">
        <v>90.51000000000001</v>
      </c>
      <c r="T216" t="n">
        <v>20133.97</v>
      </c>
      <c r="U216" t="n">
        <v>0.59</v>
      </c>
      <c r="V216" t="n">
        <v>0.77</v>
      </c>
      <c r="W216" t="n">
        <v>4.07</v>
      </c>
      <c r="X216" t="n">
        <v>1.19</v>
      </c>
      <c r="Y216" t="n">
        <v>0.5</v>
      </c>
      <c r="Z216" t="n">
        <v>10</v>
      </c>
    </row>
    <row r="217">
      <c r="A217" t="n">
        <v>13</v>
      </c>
      <c r="B217" t="n">
        <v>50</v>
      </c>
      <c r="C217" t="inlineStr">
        <is>
          <t xml:space="preserve">CONCLUIDO	</t>
        </is>
      </c>
      <c r="D217" t="n">
        <v>1.6397</v>
      </c>
      <c r="E217" t="n">
        <v>60.99</v>
      </c>
      <c r="F217" t="n">
        <v>58.37</v>
      </c>
      <c r="G217" t="n">
        <v>134.7</v>
      </c>
      <c r="H217" t="n">
        <v>1.99</v>
      </c>
      <c r="I217" t="n">
        <v>26</v>
      </c>
      <c r="J217" t="n">
        <v>124.18</v>
      </c>
      <c r="K217" t="n">
        <v>41.65</v>
      </c>
      <c r="L217" t="n">
        <v>14</v>
      </c>
      <c r="M217" t="n">
        <v>4</v>
      </c>
      <c r="N217" t="n">
        <v>18.53</v>
      </c>
      <c r="O217" t="n">
        <v>15549.15</v>
      </c>
      <c r="P217" t="n">
        <v>448.57</v>
      </c>
      <c r="Q217" t="n">
        <v>1213.91</v>
      </c>
      <c r="R217" t="n">
        <v>152.44</v>
      </c>
      <c r="S217" t="n">
        <v>90.51000000000001</v>
      </c>
      <c r="T217" t="n">
        <v>19794.32</v>
      </c>
      <c r="U217" t="n">
        <v>0.59</v>
      </c>
      <c r="V217" t="n">
        <v>0.77</v>
      </c>
      <c r="W217" t="n">
        <v>4.08</v>
      </c>
      <c r="X217" t="n">
        <v>1.18</v>
      </c>
      <c r="Y217" t="n">
        <v>0.5</v>
      </c>
      <c r="Z217" t="n">
        <v>10</v>
      </c>
    </row>
    <row r="218">
      <c r="A218" t="n">
        <v>14</v>
      </c>
      <c r="B218" t="n">
        <v>50</v>
      </c>
      <c r="C218" t="inlineStr">
        <is>
          <t xml:space="preserve">CONCLUIDO	</t>
        </is>
      </c>
      <c r="D218" t="n">
        <v>1.6395</v>
      </c>
      <c r="E218" t="n">
        <v>60.99</v>
      </c>
      <c r="F218" t="n">
        <v>58.38</v>
      </c>
      <c r="G218" t="n">
        <v>134.72</v>
      </c>
      <c r="H218" t="n">
        <v>2.11</v>
      </c>
      <c r="I218" t="n">
        <v>26</v>
      </c>
      <c r="J218" t="n">
        <v>125.49</v>
      </c>
      <c r="K218" t="n">
        <v>41.65</v>
      </c>
      <c r="L218" t="n">
        <v>15</v>
      </c>
      <c r="M218" t="n">
        <v>0</v>
      </c>
      <c r="N218" t="n">
        <v>18.84</v>
      </c>
      <c r="O218" t="n">
        <v>15711.24</v>
      </c>
      <c r="P218" t="n">
        <v>452.99</v>
      </c>
      <c r="Q218" t="n">
        <v>1213.91</v>
      </c>
      <c r="R218" t="n">
        <v>152.48</v>
      </c>
      <c r="S218" t="n">
        <v>90.51000000000001</v>
      </c>
      <c r="T218" t="n">
        <v>19816.29</v>
      </c>
      <c r="U218" t="n">
        <v>0.59</v>
      </c>
      <c r="V218" t="n">
        <v>0.77</v>
      </c>
      <c r="W218" t="n">
        <v>4.09</v>
      </c>
      <c r="X218" t="n">
        <v>1.19</v>
      </c>
      <c r="Y218" t="n">
        <v>0.5</v>
      </c>
      <c r="Z218" t="n">
        <v>10</v>
      </c>
    </row>
    <row r="219">
      <c r="A219" t="n">
        <v>0</v>
      </c>
      <c r="B219" t="n">
        <v>25</v>
      </c>
      <c r="C219" t="inlineStr">
        <is>
          <t xml:space="preserve">CONCLUIDO	</t>
        </is>
      </c>
      <c r="D219" t="n">
        <v>1.2582</v>
      </c>
      <c r="E219" t="n">
        <v>79.48</v>
      </c>
      <c r="F219" t="n">
        <v>73</v>
      </c>
      <c r="G219" t="n">
        <v>13</v>
      </c>
      <c r="H219" t="n">
        <v>0.28</v>
      </c>
      <c r="I219" t="n">
        <v>337</v>
      </c>
      <c r="J219" t="n">
        <v>61.76</v>
      </c>
      <c r="K219" t="n">
        <v>28.92</v>
      </c>
      <c r="L219" t="n">
        <v>1</v>
      </c>
      <c r="M219" t="n">
        <v>335</v>
      </c>
      <c r="N219" t="n">
        <v>6.84</v>
      </c>
      <c r="O219" t="n">
        <v>7851.41</v>
      </c>
      <c r="P219" t="n">
        <v>463.63</v>
      </c>
      <c r="Q219" t="n">
        <v>1213.98</v>
      </c>
      <c r="R219" t="n">
        <v>648.91</v>
      </c>
      <c r="S219" t="n">
        <v>90.51000000000001</v>
      </c>
      <c r="T219" t="n">
        <v>266478.49</v>
      </c>
      <c r="U219" t="n">
        <v>0.14</v>
      </c>
      <c r="V219" t="n">
        <v>0.61</v>
      </c>
      <c r="W219" t="n">
        <v>4.57</v>
      </c>
      <c r="X219" t="n">
        <v>15.81</v>
      </c>
      <c r="Y219" t="n">
        <v>0.5</v>
      </c>
      <c r="Z219" t="n">
        <v>10</v>
      </c>
    </row>
    <row r="220">
      <c r="A220" t="n">
        <v>1</v>
      </c>
      <c r="B220" t="n">
        <v>25</v>
      </c>
      <c r="C220" t="inlineStr">
        <is>
          <t xml:space="preserve">CONCLUIDO	</t>
        </is>
      </c>
      <c r="D220" t="n">
        <v>1.483</v>
      </c>
      <c r="E220" t="n">
        <v>67.43000000000001</v>
      </c>
      <c r="F220" t="n">
        <v>63.68</v>
      </c>
      <c r="G220" t="n">
        <v>27.1</v>
      </c>
      <c r="H220" t="n">
        <v>0.55</v>
      </c>
      <c r="I220" t="n">
        <v>141</v>
      </c>
      <c r="J220" t="n">
        <v>62.92</v>
      </c>
      <c r="K220" t="n">
        <v>28.92</v>
      </c>
      <c r="L220" t="n">
        <v>2</v>
      </c>
      <c r="M220" t="n">
        <v>139</v>
      </c>
      <c r="N220" t="n">
        <v>7</v>
      </c>
      <c r="O220" t="n">
        <v>7994.37</v>
      </c>
      <c r="P220" t="n">
        <v>387.98</v>
      </c>
      <c r="Q220" t="n">
        <v>1213.99</v>
      </c>
      <c r="R220" t="n">
        <v>332.76</v>
      </c>
      <c r="S220" t="n">
        <v>90.51000000000001</v>
      </c>
      <c r="T220" t="n">
        <v>109380.08</v>
      </c>
      <c r="U220" t="n">
        <v>0.27</v>
      </c>
      <c r="V220" t="n">
        <v>0.7</v>
      </c>
      <c r="W220" t="n">
        <v>4.25</v>
      </c>
      <c r="X220" t="n">
        <v>6.48</v>
      </c>
      <c r="Y220" t="n">
        <v>0.5</v>
      </c>
      <c r="Z220" t="n">
        <v>10</v>
      </c>
    </row>
    <row r="221">
      <c r="A221" t="n">
        <v>2</v>
      </c>
      <c r="B221" t="n">
        <v>25</v>
      </c>
      <c r="C221" t="inlineStr">
        <is>
          <t xml:space="preserve">CONCLUIDO	</t>
        </is>
      </c>
      <c r="D221" t="n">
        <v>1.5595</v>
      </c>
      <c r="E221" t="n">
        <v>64.12</v>
      </c>
      <c r="F221" t="n">
        <v>61.13</v>
      </c>
      <c r="G221" t="n">
        <v>42.65</v>
      </c>
      <c r="H221" t="n">
        <v>0.8100000000000001</v>
      </c>
      <c r="I221" t="n">
        <v>86</v>
      </c>
      <c r="J221" t="n">
        <v>64.08</v>
      </c>
      <c r="K221" t="n">
        <v>28.92</v>
      </c>
      <c r="L221" t="n">
        <v>3</v>
      </c>
      <c r="M221" t="n">
        <v>84</v>
      </c>
      <c r="N221" t="n">
        <v>7.16</v>
      </c>
      <c r="O221" t="n">
        <v>8137.65</v>
      </c>
      <c r="P221" t="n">
        <v>355.35</v>
      </c>
      <c r="Q221" t="n">
        <v>1213.96</v>
      </c>
      <c r="R221" t="n">
        <v>246.64</v>
      </c>
      <c r="S221" t="n">
        <v>90.51000000000001</v>
      </c>
      <c r="T221" t="n">
        <v>66598.45</v>
      </c>
      <c r="U221" t="n">
        <v>0.37</v>
      </c>
      <c r="V221" t="n">
        <v>0.73</v>
      </c>
      <c r="W221" t="n">
        <v>4.16</v>
      </c>
      <c r="X221" t="n">
        <v>3.94</v>
      </c>
      <c r="Y221" t="n">
        <v>0.5</v>
      </c>
      <c r="Z221" t="n">
        <v>10</v>
      </c>
    </row>
    <row r="222">
      <c r="A222" t="n">
        <v>3</v>
      </c>
      <c r="B222" t="n">
        <v>25</v>
      </c>
      <c r="C222" t="inlineStr">
        <is>
          <t xml:space="preserve">CONCLUIDO	</t>
        </is>
      </c>
      <c r="D222" t="n">
        <v>1.5968</v>
      </c>
      <c r="E222" t="n">
        <v>62.63</v>
      </c>
      <c r="F222" t="n">
        <v>59.98</v>
      </c>
      <c r="G222" t="n">
        <v>59</v>
      </c>
      <c r="H222" t="n">
        <v>1.07</v>
      </c>
      <c r="I222" t="n">
        <v>61</v>
      </c>
      <c r="J222" t="n">
        <v>65.25</v>
      </c>
      <c r="K222" t="n">
        <v>28.92</v>
      </c>
      <c r="L222" t="n">
        <v>4</v>
      </c>
      <c r="M222" t="n">
        <v>52</v>
      </c>
      <c r="N222" t="n">
        <v>7.33</v>
      </c>
      <c r="O222" t="n">
        <v>8281.25</v>
      </c>
      <c r="P222" t="n">
        <v>331</v>
      </c>
      <c r="Q222" t="n">
        <v>1213.96</v>
      </c>
      <c r="R222" t="n">
        <v>207.46</v>
      </c>
      <c r="S222" t="n">
        <v>90.51000000000001</v>
      </c>
      <c r="T222" t="n">
        <v>47132.52</v>
      </c>
      <c r="U222" t="n">
        <v>0.44</v>
      </c>
      <c r="V222" t="n">
        <v>0.75</v>
      </c>
      <c r="W222" t="n">
        <v>4.12</v>
      </c>
      <c r="X222" t="n">
        <v>2.79</v>
      </c>
      <c r="Y222" t="n">
        <v>0.5</v>
      </c>
      <c r="Z222" t="n">
        <v>10</v>
      </c>
    </row>
    <row r="223">
      <c r="A223" t="n">
        <v>4</v>
      </c>
      <c r="B223" t="n">
        <v>25</v>
      </c>
      <c r="C223" t="inlineStr">
        <is>
          <t xml:space="preserve">CONCLUIDO	</t>
        </is>
      </c>
      <c r="D223" t="n">
        <v>1.6123</v>
      </c>
      <c r="E223" t="n">
        <v>62.02</v>
      </c>
      <c r="F223" t="n">
        <v>59.52</v>
      </c>
      <c r="G223" t="n">
        <v>70.02</v>
      </c>
      <c r="H223" t="n">
        <v>1.31</v>
      </c>
      <c r="I223" t="n">
        <v>51</v>
      </c>
      <c r="J223" t="n">
        <v>66.42</v>
      </c>
      <c r="K223" t="n">
        <v>28.92</v>
      </c>
      <c r="L223" t="n">
        <v>5</v>
      </c>
      <c r="M223" t="n">
        <v>11</v>
      </c>
      <c r="N223" t="n">
        <v>7.49</v>
      </c>
      <c r="O223" t="n">
        <v>8425.16</v>
      </c>
      <c r="P223" t="n">
        <v>319.21</v>
      </c>
      <c r="Q223" t="n">
        <v>1213.91</v>
      </c>
      <c r="R223" t="n">
        <v>190.45</v>
      </c>
      <c r="S223" t="n">
        <v>90.51000000000001</v>
      </c>
      <c r="T223" t="n">
        <v>38676.24</v>
      </c>
      <c r="U223" t="n">
        <v>0.48</v>
      </c>
      <c r="V223" t="n">
        <v>0.75</v>
      </c>
      <c r="W223" t="n">
        <v>4.14</v>
      </c>
      <c r="X223" t="n">
        <v>2.32</v>
      </c>
      <c r="Y223" t="n">
        <v>0.5</v>
      </c>
      <c r="Z223" t="n">
        <v>10</v>
      </c>
    </row>
    <row r="224">
      <c r="A224" t="n">
        <v>5</v>
      </c>
      <c r="B224" t="n">
        <v>25</v>
      </c>
      <c r="C224" t="inlineStr">
        <is>
          <t xml:space="preserve">CONCLUIDO	</t>
        </is>
      </c>
      <c r="D224" t="n">
        <v>1.6133</v>
      </c>
      <c r="E224" t="n">
        <v>61.98</v>
      </c>
      <c r="F224" t="n">
        <v>59.49</v>
      </c>
      <c r="G224" t="n">
        <v>71.39</v>
      </c>
      <c r="H224" t="n">
        <v>1.55</v>
      </c>
      <c r="I224" t="n">
        <v>50</v>
      </c>
      <c r="J224" t="n">
        <v>67.59</v>
      </c>
      <c r="K224" t="n">
        <v>28.92</v>
      </c>
      <c r="L224" t="n">
        <v>6</v>
      </c>
      <c r="M224" t="n">
        <v>0</v>
      </c>
      <c r="N224" t="n">
        <v>7.66</v>
      </c>
      <c r="O224" t="n">
        <v>8569.4</v>
      </c>
      <c r="P224" t="n">
        <v>322.66</v>
      </c>
      <c r="Q224" t="n">
        <v>1213.93</v>
      </c>
      <c r="R224" t="n">
        <v>188.93</v>
      </c>
      <c r="S224" t="n">
        <v>90.51000000000001</v>
      </c>
      <c r="T224" t="n">
        <v>37922.65</v>
      </c>
      <c r="U224" t="n">
        <v>0.48</v>
      </c>
      <c r="V224" t="n">
        <v>0.75</v>
      </c>
      <c r="W224" t="n">
        <v>4.16</v>
      </c>
      <c r="X224" t="n">
        <v>2.3</v>
      </c>
      <c r="Y224" t="n">
        <v>0.5</v>
      </c>
      <c r="Z224" t="n">
        <v>10</v>
      </c>
    </row>
    <row r="225">
      <c r="A225" t="n">
        <v>0</v>
      </c>
      <c r="B225" t="n">
        <v>85</v>
      </c>
      <c r="C225" t="inlineStr">
        <is>
          <t xml:space="preserve">CONCLUIDO	</t>
        </is>
      </c>
      <c r="D225" t="n">
        <v>0.6964</v>
      </c>
      <c r="E225" t="n">
        <v>143.6</v>
      </c>
      <c r="F225" t="n">
        <v>107.27</v>
      </c>
      <c r="G225" t="n">
        <v>6.42</v>
      </c>
      <c r="H225" t="n">
        <v>0.11</v>
      </c>
      <c r="I225" t="n">
        <v>1002</v>
      </c>
      <c r="J225" t="n">
        <v>167.88</v>
      </c>
      <c r="K225" t="n">
        <v>51.39</v>
      </c>
      <c r="L225" t="n">
        <v>1</v>
      </c>
      <c r="M225" t="n">
        <v>1000</v>
      </c>
      <c r="N225" t="n">
        <v>30.49</v>
      </c>
      <c r="O225" t="n">
        <v>20939.59</v>
      </c>
      <c r="P225" t="n">
        <v>1361.31</v>
      </c>
      <c r="Q225" t="n">
        <v>1214.15</v>
      </c>
      <c r="R225" t="n">
        <v>1815.32</v>
      </c>
      <c r="S225" t="n">
        <v>90.51000000000001</v>
      </c>
      <c r="T225" t="n">
        <v>846355.27</v>
      </c>
      <c r="U225" t="n">
        <v>0.05</v>
      </c>
      <c r="V225" t="n">
        <v>0.42</v>
      </c>
      <c r="W225" t="n">
        <v>5.69</v>
      </c>
      <c r="X225" t="n">
        <v>50.06</v>
      </c>
      <c r="Y225" t="n">
        <v>0.5</v>
      </c>
      <c r="Z225" t="n">
        <v>10</v>
      </c>
    </row>
    <row r="226">
      <c r="A226" t="n">
        <v>1</v>
      </c>
      <c r="B226" t="n">
        <v>85</v>
      </c>
      <c r="C226" t="inlineStr">
        <is>
          <t xml:space="preserve">CONCLUIDO	</t>
        </is>
      </c>
      <c r="D226" t="n">
        <v>1.1558</v>
      </c>
      <c r="E226" t="n">
        <v>86.52</v>
      </c>
      <c r="F226" t="n">
        <v>72.83</v>
      </c>
      <c r="G226" t="n">
        <v>13.08</v>
      </c>
      <c r="H226" t="n">
        <v>0.21</v>
      </c>
      <c r="I226" t="n">
        <v>334</v>
      </c>
      <c r="J226" t="n">
        <v>169.33</v>
      </c>
      <c r="K226" t="n">
        <v>51.39</v>
      </c>
      <c r="L226" t="n">
        <v>2</v>
      </c>
      <c r="M226" t="n">
        <v>332</v>
      </c>
      <c r="N226" t="n">
        <v>30.94</v>
      </c>
      <c r="O226" t="n">
        <v>21118.46</v>
      </c>
      <c r="P226" t="n">
        <v>918.48</v>
      </c>
      <c r="Q226" t="n">
        <v>1213.99</v>
      </c>
      <c r="R226" t="n">
        <v>643.53</v>
      </c>
      <c r="S226" t="n">
        <v>90.51000000000001</v>
      </c>
      <c r="T226" t="n">
        <v>263801.01</v>
      </c>
      <c r="U226" t="n">
        <v>0.14</v>
      </c>
      <c r="V226" t="n">
        <v>0.62</v>
      </c>
      <c r="W226" t="n">
        <v>4.55</v>
      </c>
      <c r="X226" t="n">
        <v>15.63</v>
      </c>
      <c r="Y226" t="n">
        <v>0.5</v>
      </c>
      <c r="Z226" t="n">
        <v>10</v>
      </c>
    </row>
    <row r="227">
      <c r="A227" t="n">
        <v>2</v>
      </c>
      <c r="B227" t="n">
        <v>85</v>
      </c>
      <c r="C227" t="inlineStr">
        <is>
          <t xml:space="preserve">CONCLUIDO	</t>
        </is>
      </c>
      <c r="D227" t="n">
        <v>1.3208</v>
      </c>
      <c r="E227" t="n">
        <v>75.70999999999999</v>
      </c>
      <c r="F227" t="n">
        <v>66.48999999999999</v>
      </c>
      <c r="G227" t="n">
        <v>19.75</v>
      </c>
      <c r="H227" t="n">
        <v>0.31</v>
      </c>
      <c r="I227" t="n">
        <v>202</v>
      </c>
      <c r="J227" t="n">
        <v>170.79</v>
      </c>
      <c r="K227" t="n">
        <v>51.39</v>
      </c>
      <c r="L227" t="n">
        <v>3</v>
      </c>
      <c r="M227" t="n">
        <v>200</v>
      </c>
      <c r="N227" t="n">
        <v>31.4</v>
      </c>
      <c r="O227" t="n">
        <v>21297.94</v>
      </c>
      <c r="P227" t="n">
        <v>833.63</v>
      </c>
      <c r="Q227" t="n">
        <v>1213.98</v>
      </c>
      <c r="R227" t="n">
        <v>428.44</v>
      </c>
      <c r="S227" t="n">
        <v>90.51000000000001</v>
      </c>
      <c r="T227" t="n">
        <v>156914.88</v>
      </c>
      <c r="U227" t="n">
        <v>0.21</v>
      </c>
      <c r="V227" t="n">
        <v>0.67</v>
      </c>
      <c r="W227" t="n">
        <v>4.33</v>
      </c>
      <c r="X227" t="n">
        <v>9.289999999999999</v>
      </c>
      <c r="Y227" t="n">
        <v>0.5</v>
      </c>
      <c r="Z227" t="n">
        <v>10</v>
      </c>
    </row>
    <row r="228">
      <c r="A228" t="n">
        <v>3</v>
      </c>
      <c r="B228" t="n">
        <v>85</v>
      </c>
      <c r="C228" t="inlineStr">
        <is>
          <t xml:space="preserve">CONCLUIDO	</t>
        </is>
      </c>
      <c r="D228" t="n">
        <v>1.4077</v>
      </c>
      <c r="E228" t="n">
        <v>71.04000000000001</v>
      </c>
      <c r="F228" t="n">
        <v>63.79</v>
      </c>
      <c r="G228" t="n">
        <v>26.58</v>
      </c>
      <c r="H228" t="n">
        <v>0.41</v>
      </c>
      <c r="I228" t="n">
        <v>144</v>
      </c>
      <c r="J228" t="n">
        <v>172.25</v>
      </c>
      <c r="K228" t="n">
        <v>51.39</v>
      </c>
      <c r="L228" t="n">
        <v>4</v>
      </c>
      <c r="M228" t="n">
        <v>142</v>
      </c>
      <c r="N228" t="n">
        <v>31.86</v>
      </c>
      <c r="O228" t="n">
        <v>21478.05</v>
      </c>
      <c r="P228" t="n">
        <v>795.21</v>
      </c>
      <c r="Q228" t="n">
        <v>1213.94</v>
      </c>
      <c r="R228" t="n">
        <v>336.66</v>
      </c>
      <c r="S228" t="n">
        <v>90.51000000000001</v>
      </c>
      <c r="T228" t="n">
        <v>111315.66</v>
      </c>
      <c r="U228" t="n">
        <v>0.27</v>
      </c>
      <c r="V228" t="n">
        <v>0.7</v>
      </c>
      <c r="W228" t="n">
        <v>4.24</v>
      </c>
      <c r="X228" t="n">
        <v>6.59</v>
      </c>
      <c r="Y228" t="n">
        <v>0.5</v>
      </c>
      <c r="Z228" t="n">
        <v>10</v>
      </c>
    </row>
    <row r="229">
      <c r="A229" t="n">
        <v>4</v>
      </c>
      <c r="B229" t="n">
        <v>85</v>
      </c>
      <c r="C229" t="inlineStr">
        <is>
          <t xml:space="preserve">CONCLUIDO	</t>
        </is>
      </c>
      <c r="D229" t="n">
        <v>1.4611</v>
      </c>
      <c r="E229" t="n">
        <v>68.44</v>
      </c>
      <c r="F229" t="n">
        <v>62.27</v>
      </c>
      <c r="G229" t="n">
        <v>33.36</v>
      </c>
      <c r="H229" t="n">
        <v>0.51</v>
      </c>
      <c r="I229" t="n">
        <v>112</v>
      </c>
      <c r="J229" t="n">
        <v>173.71</v>
      </c>
      <c r="K229" t="n">
        <v>51.39</v>
      </c>
      <c r="L229" t="n">
        <v>5</v>
      </c>
      <c r="M229" t="n">
        <v>110</v>
      </c>
      <c r="N229" t="n">
        <v>32.32</v>
      </c>
      <c r="O229" t="n">
        <v>21658.78</v>
      </c>
      <c r="P229" t="n">
        <v>772.52</v>
      </c>
      <c r="Q229" t="n">
        <v>1213.93</v>
      </c>
      <c r="R229" t="n">
        <v>286.01</v>
      </c>
      <c r="S229" t="n">
        <v>90.51000000000001</v>
      </c>
      <c r="T229" t="n">
        <v>86152.12</v>
      </c>
      <c r="U229" t="n">
        <v>0.32</v>
      </c>
      <c r="V229" t="n">
        <v>0.72</v>
      </c>
      <c r="W229" t="n">
        <v>4.18</v>
      </c>
      <c r="X229" t="n">
        <v>5.08</v>
      </c>
      <c r="Y229" t="n">
        <v>0.5</v>
      </c>
      <c r="Z229" t="n">
        <v>10</v>
      </c>
    </row>
    <row r="230">
      <c r="A230" t="n">
        <v>5</v>
      </c>
      <c r="B230" t="n">
        <v>85</v>
      </c>
      <c r="C230" t="inlineStr">
        <is>
          <t xml:space="preserve">CONCLUIDO	</t>
        </is>
      </c>
      <c r="D230" t="n">
        <v>1.4952</v>
      </c>
      <c r="E230" t="n">
        <v>66.88</v>
      </c>
      <c r="F230" t="n">
        <v>61.39</v>
      </c>
      <c r="G230" t="n">
        <v>40.04</v>
      </c>
      <c r="H230" t="n">
        <v>0.61</v>
      </c>
      <c r="I230" t="n">
        <v>92</v>
      </c>
      <c r="J230" t="n">
        <v>175.18</v>
      </c>
      <c r="K230" t="n">
        <v>51.39</v>
      </c>
      <c r="L230" t="n">
        <v>6</v>
      </c>
      <c r="M230" t="n">
        <v>90</v>
      </c>
      <c r="N230" t="n">
        <v>32.79</v>
      </c>
      <c r="O230" t="n">
        <v>21840.16</v>
      </c>
      <c r="P230" t="n">
        <v>757.34</v>
      </c>
      <c r="Q230" t="n">
        <v>1213.95</v>
      </c>
      <c r="R230" t="n">
        <v>255.54</v>
      </c>
      <c r="S230" t="n">
        <v>90.51000000000001</v>
      </c>
      <c r="T230" t="n">
        <v>71017.91</v>
      </c>
      <c r="U230" t="n">
        <v>0.35</v>
      </c>
      <c r="V230" t="n">
        <v>0.73</v>
      </c>
      <c r="W230" t="n">
        <v>4.16</v>
      </c>
      <c r="X230" t="n">
        <v>4.2</v>
      </c>
      <c r="Y230" t="n">
        <v>0.5</v>
      </c>
      <c r="Z230" t="n">
        <v>10</v>
      </c>
    </row>
    <row r="231">
      <c r="A231" t="n">
        <v>6</v>
      </c>
      <c r="B231" t="n">
        <v>85</v>
      </c>
      <c r="C231" t="inlineStr">
        <is>
          <t xml:space="preserve">CONCLUIDO	</t>
        </is>
      </c>
      <c r="D231" t="n">
        <v>1.5209</v>
      </c>
      <c r="E231" t="n">
        <v>65.75</v>
      </c>
      <c r="F231" t="n">
        <v>60.73</v>
      </c>
      <c r="G231" t="n">
        <v>46.72</v>
      </c>
      <c r="H231" t="n">
        <v>0.7</v>
      </c>
      <c r="I231" t="n">
        <v>78</v>
      </c>
      <c r="J231" t="n">
        <v>176.66</v>
      </c>
      <c r="K231" t="n">
        <v>51.39</v>
      </c>
      <c r="L231" t="n">
        <v>7</v>
      </c>
      <c r="M231" t="n">
        <v>76</v>
      </c>
      <c r="N231" t="n">
        <v>33.27</v>
      </c>
      <c r="O231" t="n">
        <v>22022.17</v>
      </c>
      <c r="P231" t="n">
        <v>744.6799999999999</v>
      </c>
      <c r="Q231" t="n">
        <v>1213.93</v>
      </c>
      <c r="R231" t="n">
        <v>233.5</v>
      </c>
      <c r="S231" t="n">
        <v>90.51000000000001</v>
      </c>
      <c r="T231" t="n">
        <v>60064.96</v>
      </c>
      <c r="U231" t="n">
        <v>0.39</v>
      </c>
      <c r="V231" t="n">
        <v>0.74</v>
      </c>
      <c r="W231" t="n">
        <v>4.13</v>
      </c>
      <c r="X231" t="n">
        <v>3.54</v>
      </c>
      <c r="Y231" t="n">
        <v>0.5</v>
      </c>
      <c r="Z231" t="n">
        <v>10</v>
      </c>
    </row>
    <row r="232">
      <c r="A232" t="n">
        <v>7</v>
      </c>
      <c r="B232" t="n">
        <v>85</v>
      </c>
      <c r="C232" t="inlineStr">
        <is>
          <t xml:space="preserve">CONCLUIDO	</t>
        </is>
      </c>
      <c r="D232" t="n">
        <v>1.5414</v>
      </c>
      <c r="E232" t="n">
        <v>64.88</v>
      </c>
      <c r="F232" t="n">
        <v>60.23</v>
      </c>
      <c r="G232" t="n">
        <v>53.94</v>
      </c>
      <c r="H232" t="n">
        <v>0.8</v>
      </c>
      <c r="I232" t="n">
        <v>67</v>
      </c>
      <c r="J232" t="n">
        <v>178.14</v>
      </c>
      <c r="K232" t="n">
        <v>51.39</v>
      </c>
      <c r="L232" t="n">
        <v>8</v>
      </c>
      <c r="M232" t="n">
        <v>65</v>
      </c>
      <c r="N232" t="n">
        <v>33.75</v>
      </c>
      <c r="O232" t="n">
        <v>22204.83</v>
      </c>
      <c r="P232" t="n">
        <v>734.9400000000001</v>
      </c>
      <c r="Q232" t="n">
        <v>1213.93</v>
      </c>
      <c r="R232" t="n">
        <v>216.46</v>
      </c>
      <c r="S232" t="n">
        <v>90.51000000000001</v>
      </c>
      <c r="T232" t="n">
        <v>51599.78</v>
      </c>
      <c r="U232" t="n">
        <v>0.42</v>
      </c>
      <c r="V232" t="n">
        <v>0.74</v>
      </c>
      <c r="W232" t="n">
        <v>4.12</v>
      </c>
      <c r="X232" t="n">
        <v>3.04</v>
      </c>
      <c r="Y232" t="n">
        <v>0.5</v>
      </c>
      <c r="Z232" t="n">
        <v>10</v>
      </c>
    </row>
    <row r="233">
      <c r="A233" t="n">
        <v>8</v>
      </c>
      <c r="B233" t="n">
        <v>85</v>
      </c>
      <c r="C233" t="inlineStr">
        <is>
          <t xml:space="preserve">CONCLUIDO	</t>
        </is>
      </c>
      <c r="D233" t="n">
        <v>1.557</v>
      </c>
      <c r="E233" t="n">
        <v>64.23</v>
      </c>
      <c r="F233" t="n">
        <v>59.85</v>
      </c>
      <c r="G233" t="n">
        <v>60.87</v>
      </c>
      <c r="H233" t="n">
        <v>0.89</v>
      </c>
      <c r="I233" t="n">
        <v>59</v>
      </c>
      <c r="J233" t="n">
        <v>179.63</v>
      </c>
      <c r="K233" t="n">
        <v>51.39</v>
      </c>
      <c r="L233" t="n">
        <v>9</v>
      </c>
      <c r="M233" t="n">
        <v>57</v>
      </c>
      <c r="N233" t="n">
        <v>34.24</v>
      </c>
      <c r="O233" t="n">
        <v>22388.15</v>
      </c>
      <c r="P233" t="n">
        <v>725.48</v>
      </c>
      <c r="Q233" t="n">
        <v>1213.92</v>
      </c>
      <c r="R233" t="n">
        <v>203.52</v>
      </c>
      <c r="S233" t="n">
        <v>90.51000000000001</v>
      </c>
      <c r="T233" t="n">
        <v>45172.51</v>
      </c>
      <c r="U233" t="n">
        <v>0.44</v>
      </c>
      <c r="V233" t="n">
        <v>0.75</v>
      </c>
      <c r="W233" t="n">
        <v>4.11</v>
      </c>
      <c r="X233" t="n">
        <v>2.66</v>
      </c>
      <c r="Y233" t="n">
        <v>0.5</v>
      </c>
      <c r="Z233" t="n">
        <v>10</v>
      </c>
    </row>
    <row r="234">
      <c r="A234" t="n">
        <v>9</v>
      </c>
      <c r="B234" t="n">
        <v>85</v>
      </c>
      <c r="C234" t="inlineStr">
        <is>
          <t xml:space="preserve">CONCLUIDO	</t>
        </is>
      </c>
      <c r="D234" t="n">
        <v>1.5694</v>
      </c>
      <c r="E234" t="n">
        <v>63.72</v>
      </c>
      <c r="F234" t="n">
        <v>59.55</v>
      </c>
      <c r="G234" t="n">
        <v>67.41</v>
      </c>
      <c r="H234" t="n">
        <v>0.98</v>
      </c>
      <c r="I234" t="n">
        <v>53</v>
      </c>
      <c r="J234" t="n">
        <v>181.12</v>
      </c>
      <c r="K234" t="n">
        <v>51.39</v>
      </c>
      <c r="L234" t="n">
        <v>10</v>
      </c>
      <c r="M234" t="n">
        <v>51</v>
      </c>
      <c r="N234" t="n">
        <v>34.73</v>
      </c>
      <c r="O234" t="n">
        <v>22572.13</v>
      </c>
      <c r="P234" t="n">
        <v>717.5599999999999</v>
      </c>
      <c r="Q234" t="n">
        <v>1213.94</v>
      </c>
      <c r="R234" t="n">
        <v>193.29</v>
      </c>
      <c r="S234" t="n">
        <v>90.51000000000001</v>
      </c>
      <c r="T234" t="n">
        <v>40087.23</v>
      </c>
      <c r="U234" t="n">
        <v>0.47</v>
      </c>
      <c r="V234" t="n">
        <v>0.75</v>
      </c>
      <c r="W234" t="n">
        <v>4.09</v>
      </c>
      <c r="X234" t="n">
        <v>2.35</v>
      </c>
      <c r="Y234" t="n">
        <v>0.5</v>
      </c>
      <c r="Z234" t="n">
        <v>10</v>
      </c>
    </row>
    <row r="235">
      <c r="A235" t="n">
        <v>10</v>
      </c>
      <c r="B235" t="n">
        <v>85</v>
      </c>
      <c r="C235" t="inlineStr">
        <is>
          <t xml:space="preserve">CONCLUIDO	</t>
        </is>
      </c>
      <c r="D235" t="n">
        <v>1.5785</v>
      </c>
      <c r="E235" t="n">
        <v>63.35</v>
      </c>
      <c r="F235" t="n">
        <v>59.35</v>
      </c>
      <c r="G235" t="n">
        <v>74.19</v>
      </c>
      <c r="H235" t="n">
        <v>1.07</v>
      </c>
      <c r="I235" t="n">
        <v>48</v>
      </c>
      <c r="J235" t="n">
        <v>182.62</v>
      </c>
      <c r="K235" t="n">
        <v>51.39</v>
      </c>
      <c r="L235" t="n">
        <v>11</v>
      </c>
      <c r="M235" t="n">
        <v>46</v>
      </c>
      <c r="N235" t="n">
        <v>35.22</v>
      </c>
      <c r="O235" t="n">
        <v>22756.91</v>
      </c>
      <c r="P235" t="n">
        <v>710.6</v>
      </c>
      <c r="Q235" t="n">
        <v>1213.92</v>
      </c>
      <c r="R235" t="n">
        <v>186.38</v>
      </c>
      <c r="S235" t="n">
        <v>90.51000000000001</v>
      </c>
      <c r="T235" t="n">
        <v>36657.02</v>
      </c>
      <c r="U235" t="n">
        <v>0.49</v>
      </c>
      <c r="V235" t="n">
        <v>0.76</v>
      </c>
      <c r="W235" t="n">
        <v>4.09</v>
      </c>
      <c r="X235" t="n">
        <v>2.16</v>
      </c>
      <c r="Y235" t="n">
        <v>0.5</v>
      </c>
      <c r="Z235" t="n">
        <v>10</v>
      </c>
    </row>
    <row r="236">
      <c r="A236" t="n">
        <v>11</v>
      </c>
      <c r="B236" t="n">
        <v>85</v>
      </c>
      <c r="C236" t="inlineStr">
        <is>
          <t xml:space="preserve">CONCLUIDO	</t>
        </is>
      </c>
      <c r="D236" t="n">
        <v>1.5862</v>
      </c>
      <c r="E236" t="n">
        <v>63.04</v>
      </c>
      <c r="F236" t="n">
        <v>59.18</v>
      </c>
      <c r="G236" t="n">
        <v>80.7</v>
      </c>
      <c r="H236" t="n">
        <v>1.16</v>
      </c>
      <c r="I236" t="n">
        <v>44</v>
      </c>
      <c r="J236" t="n">
        <v>184.12</v>
      </c>
      <c r="K236" t="n">
        <v>51.39</v>
      </c>
      <c r="L236" t="n">
        <v>12</v>
      </c>
      <c r="M236" t="n">
        <v>42</v>
      </c>
      <c r="N236" t="n">
        <v>35.73</v>
      </c>
      <c r="O236" t="n">
        <v>22942.24</v>
      </c>
      <c r="P236" t="n">
        <v>704.74</v>
      </c>
      <c r="Q236" t="n">
        <v>1213.93</v>
      </c>
      <c r="R236" t="n">
        <v>180.81</v>
      </c>
      <c r="S236" t="n">
        <v>90.51000000000001</v>
      </c>
      <c r="T236" t="n">
        <v>33893.78</v>
      </c>
      <c r="U236" t="n">
        <v>0.5</v>
      </c>
      <c r="V236" t="n">
        <v>0.76</v>
      </c>
      <c r="W236" t="n">
        <v>4.08</v>
      </c>
      <c r="X236" t="n">
        <v>1.99</v>
      </c>
      <c r="Y236" t="n">
        <v>0.5</v>
      </c>
      <c r="Z236" t="n">
        <v>10</v>
      </c>
    </row>
    <row r="237">
      <c r="A237" t="n">
        <v>12</v>
      </c>
      <c r="B237" t="n">
        <v>85</v>
      </c>
      <c r="C237" t="inlineStr">
        <is>
          <t xml:space="preserve">CONCLUIDO	</t>
        </is>
      </c>
      <c r="D237" t="n">
        <v>1.5947</v>
      </c>
      <c r="E237" t="n">
        <v>62.71</v>
      </c>
      <c r="F237" t="n">
        <v>58.98</v>
      </c>
      <c r="G237" t="n">
        <v>88.47</v>
      </c>
      <c r="H237" t="n">
        <v>1.24</v>
      </c>
      <c r="I237" t="n">
        <v>40</v>
      </c>
      <c r="J237" t="n">
        <v>185.63</v>
      </c>
      <c r="K237" t="n">
        <v>51.39</v>
      </c>
      <c r="L237" t="n">
        <v>13</v>
      </c>
      <c r="M237" t="n">
        <v>38</v>
      </c>
      <c r="N237" t="n">
        <v>36.24</v>
      </c>
      <c r="O237" t="n">
        <v>23128.27</v>
      </c>
      <c r="P237" t="n">
        <v>699.03</v>
      </c>
      <c r="Q237" t="n">
        <v>1213.91</v>
      </c>
      <c r="R237" t="n">
        <v>174.05</v>
      </c>
      <c r="S237" t="n">
        <v>90.51000000000001</v>
      </c>
      <c r="T237" t="n">
        <v>30534</v>
      </c>
      <c r="U237" t="n">
        <v>0.52</v>
      </c>
      <c r="V237" t="n">
        <v>0.76</v>
      </c>
      <c r="W237" t="n">
        <v>4.07</v>
      </c>
      <c r="X237" t="n">
        <v>1.79</v>
      </c>
      <c r="Y237" t="n">
        <v>0.5</v>
      </c>
      <c r="Z237" t="n">
        <v>10</v>
      </c>
    </row>
    <row r="238">
      <c r="A238" t="n">
        <v>13</v>
      </c>
      <c r="B238" t="n">
        <v>85</v>
      </c>
      <c r="C238" t="inlineStr">
        <is>
          <t xml:space="preserve">CONCLUIDO	</t>
        </is>
      </c>
      <c r="D238" t="n">
        <v>1.6016</v>
      </c>
      <c r="E238" t="n">
        <v>62.44</v>
      </c>
      <c r="F238" t="n">
        <v>58.81</v>
      </c>
      <c r="G238" t="n">
        <v>95.37</v>
      </c>
      <c r="H238" t="n">
        <v>1.33</v>
      </c>
      <c r="I238" t="n">
        <v>37</v>
      </c>
      <c r="J238" t="n">
        <v>187.14</v>
      </c>
      <c r="K238" t="n">
        <v>51.39</v>
      </c>
      <c r="L238" t="n">
        <v>14</v>
      </c>
      <c r="M238" t="n">
        <v>35</v>
      </c>
      <c r="N238" t="n">
        <v>36.75</v>
      </c>
      <c r="O238" t="n">
        <v>23314.98</v>
      </c>
      <c r="P238" t="n">
        <v>691.42</v>
      </c>
      <c r="Q238" t="n">
        <v>1213.94</v>
      </c>
      <c r="R238" t="n">
        <v>168.33</v>
      </c>
      <c r="S238" t="n">
        <v>90.51000000000001</v>
      </c>
      <c r="T238" t="n">
        <v>27684.19</v>
      </c>
      <c r="U238" t="n">
        <v>0.54</v>
      </c>
      <c r="V238" t="n">
        <v>0.76</v>
      </c>
      <c r="W238" t="n">
        <v>4.06</v>
      </c>
      <c r="X238" t="n">
        <v>1.62</v>
      </c>
      <c r="Y238" t="n">
        <v>0.5</v>
      </c>
      <c r="Z238" t="n">
        <v>10</v>
      </c>
    </row>
    <row r="239">
      <c r="A239" t="n">
        <v>14</v>
      </c>
      <c r="B239" t="n">
        <v>85</v>
      </c>
      <c r="C239" t="inlineStr">
        <is>
          <t xml:space="preserve">CONCLUIDO	</t>
        </is>
      </c>
      <c r="D239" t="n">
        <v>1.6069</v>
      </c>
      <c r="E239" t="n">
        <v>62.23</v>
      </c>
      <c r="F239" t="n">
        <v>58.71</v>
      </c>
      <c r="G239" t="n">
        <v>103.6</v>
      </c>
      <c r="H239" t="n">
        <v>1.41</v>
      </c>
      <c r="I239" t="n">
        <v>34</v>
      </c>
      <c r="J239" t="n">
        <v>188.66</v>
      </c>
      <c r="K239" t="n">
        <v>51.39</v>
      </c>
      <c r="L239" t="n">
        <v>15</v>
      </c>
      <c r="M239" t="n">
        <v>32</v>
      </c>
      <c r="N239" t="n">
        <v>37.27</v>
      </c>
      <c r="O239" t="n">
        <v>23502.4</v>
      </c>
      <c r="P239" t="n">
        <v>686.1</v>
      </c>
      <c r="Q239" t="n">
        <v>1213.91</v>
      </c>
      <c r="R239" t="n">
        <v>165.01</v>
      </c>
      <c r="S239" t="n">
        <v>90.51000000000001</v>
      </c>
      <c r="T239" t="n">
        <v>26043.26</v>
      </c>
      <c r="U239" t="n">
        <v>0.55</v>
      </c>
      <c r="V239" t="n">
        <v>0.76</v>
      </c>
      <c r="W239" t="n">
        <v>4.06</v>
      </c>
      <c r="X239" t="n">
        <v>1.52</v>
      </c>
      <c r="Y239" t="n">
        <v>0.5</v>
      </c>
      <c r="Z239" t="n">
        <v>10</v>
      </c>
    </row>
    <row r="240">
      <c r="A240" t="n">
        <v>15</v>
      </c>
      <c r="B240" t="n">
        <v>85</v>
      </c>
      <c r="C240" t="inlineStr">
        <is>
          <t xml:space="preserve">CONCLUIDO	</t>
        </is>
      </c>
      <c r="D240" t="n">
        <v>1.6114</v>
      </c>
      <c r="E240" t="n">
        <v>62.06</v>
      </c>
      <c r="F240" t="n">
        <v>58.6</v>
      </c>
      <c r="G240" t="n">
        <v>109.87</v>
      </c>
      <c r="H240" t="n">
        <v>1.49</v>
      </c>
      <c r="I240" t="n">
        <v>32</v>
      </c>
      <c r="J240" t="n">
        <v>190.19</v>
      </c>
      <c r="K240" t="n">
        <v>51.39</v>
      </c>
      <c r="L240" t="n">
        <v>16</v>
      </c>
      <c r="M240" t="n">
        <v>30</v>
      </c>
      <c r="N240" t="n">
        <v>37.79</v>
      </c>
      <c r="O240" t="n">
        <v>23690.52</v>
      </c>
      <c r="P240" t="n">
        <v>681.13</v>
      </c>
      <c r="Q240" t="n">
        <v>1213.92</v>
      </c>
      <c r="R240" t="n">
        <v>161.2</v>
      </c>
      <c r="S240" t="n">
        <v>90.51000000000001</v>
      </c>
      <c r="T240" t="n">
        <v>24144.82</v>
      </c>
      <c r="U240" t="n">
        <v>0.5600000000000001</v>
      </c>
      <c r="V240" t="n">
        <v>0.77</v>
      </c>
      <c r="W240" t="n">
        <v>4.06</v>
      </c>
      <c r="X240" t="n">
        <v>1.41</v>
      </c>
      <c r="Y240" t="n">
        <v>0.5</v>
      </c>
      <c r="Z240" t="n">
        <v>10</v>
      </c>
    </row>
    <row r="241">
      <c r="A241" t="n">
        <v>16</v>
      </c>
      <c r="B241" t="n">
        <v>85</v>
      </c>
      <c r="C241" t="inlineStr">
        <is>
          <t xml:space="preserve">CONCLUIDO	</t>
        </is>
      </c>
      <c r="D241" t="n">
        <v>1.6152</v>
      </c>
      <c r="E241" t="n">
        <v>61.91</v>
      </c>
      <c r="F241" t="n">
        <v>58.52</v>
      </c>
      <c r="G241" t="n">
        <v>117.04</v>
      </c>
      <c r="H241" t="n">
        <v>1.57</v>
      </c>
      <c r="I241" t="n">
        <v>30</v>
      </c>
      <c r="J241" t="n">
        <v>191.72</v>
      </c>
      <c r="K241" t="n">
        <v>51.39</v>
      </c>
      <c r="L241" t="n">
        <v>17</v>
      </c>
      <c r="M241" t="n">
        <v>28</v>
      </c>
      <c r="N241" t="n">
        <v>38.33</v>
      </c>
      <c r="O241" t="n">
        <v>23879.37</v>
      </c>
      <c r="P241" t="n">
        <v>677.4299999999999</v>
      </c>
      <c r="Q241" t="n">
        <v>1213.91</v>
      </c>
      <c r="R241" t="n">
        <v>158.43</v>
      </c>
      <c r="S241" t="n">
        <v>90.51000000000001</v>
      </c>
      <c r="T241" t="n">
        <v>22773.14</v>
      </c>
      <c r="U241" t="n">
        <v>0.57</v>
      </c>
      <c r="V241" t="n">
        <v>0.77</v>
      </c>
      <c r="W241" t="n">
        <v>4.06</v>
      </c>
      <c r="X241" t="n">
        <v>1.33</v>
      </c>
      <c r="Y241" t="n">
        <v>0.5</v>
      </c>
      <c r="Z241" t="n">
        <v>10</v>
      </c>
    </row>
    <row r="242">
      <c r="A242" t="n">
        <v>17</v>
      </c>
      <c r="B242" t="n">
        <v>85</v>
      </c>
      <c r="C242" t="inlineStr">
        <is>
          <t xml:space="preserve">CONCLUIDO	</t>
        </is>
      </c>
      <c r="D242" t="n">
        <v>1.6196</v>
      </c>
      <c r="E242" t="n">
        <v>61.74</v>
      </c>
      <c r="F242" t="n">
        <v>58.42</v>
      </c>
      <c r="G242" t="n">
        <v>125.19</v>
      </c>
      <c r="H242" t="n">
        <v>1.65</v>
      </c>
      <c r="I242" t="n">
        <v>28</v>
      </c>
      <c r="J242" t="n">
        <v>193.26</v>
      </c>
      <c r="K242" t="n">
        <v>51.39</v>
      </c>
      <c r="L242" t="n">
        <v>18</v>
      </c>
      <c r="M242" t="n">
        <v>26</v>
      </c>
      <c r="N242" t="n">
        <v>38.86</v>
      </c>
      <c r="O242" t="n">
        <v>24068.93</v>
      </c>
      <c r="P242" t="n">
        <v>671.3099999999999</v>
      </c>
      <c r="Q242" t="n">
        <v>1213.94</v>
      </c>
      <c r="R242" t="n">
        <v>154.88</v>
      </c>
      <c r="S242" t="n">
        <v>90.51000000000001</v>
      </c>
      <c r="T242" t="n">
        <v>21007.8</v>
      </c>
      <c r="U242" t="n">
        <v>0.58</v>
      </c>
      <c r="V242" t="n">
        <v>0.77</v>
      </c>
      <c r="W242" t="n">
        <v>4.06</v>
      </c>
      <c r="X242" t="n">
        <v>1.23</v>
      </c>
      <c r="Y242" t="n">
        <v>0.5</v>
      </c>
      <c r="Z242" t="n">
        <v>10</v>
      </c>
    </row>
    <row r="243">
      <c r="A243" t="n">
        <v>18</v>
      </c>
      <c r="B243" t="n">
        <v>85</v>
      </c>
      <c r="C243" t="inlineStr">
        <is>
          <t xml:space="preserve">CONCLUIDO	</t>
        </is>
      </c>
      <c r="D243" t="n">
        <v>1.6214</v>
      </c>
      <c r="E243" t="n">
        <v>61.67</v>
      </c>
      <c r="F243" t="n">
        <v>58.39</v>
      </c>
      <c r="G243" t="n">
        <v>129.75</v>
      </c>
      <c r="H243" t="n">
        <v>1.73</v>
      </c>
      <c r="I243" t="n">
        <v>27</v>
      </c>
      <c r="J243" t="n">
        <v>194.8</v>
      </c>
      <c r="K243" t="n">
        <v>51.39</v>
      </c>
      <c r="L243" t="n">
        <v>19</v>
      </c>
      <c r="M243" t="n">
        <v>25</v>
      </c>
      <c r="N243" t="n">
        <v>39.41</v>
      </c>
      <c r="O243" t="n">
        <v>24259.23</v>
      </c>
      <c r="P243" t="n">
        <v>666.73</v>
      </c>
      <c r="Q243" t="n">
        <v>1213.91</v>
      </c>
      <c r="R243" t="n">
        <v>154.06</v>
      </c>
      <c r="S243" t="n">
        <v>90.51000000000001</v>
      </c>
      <c r="T243" t="n">
        <v>20600.08</v>
      </c>
      <c r="U243" t="n">
        <v>0.59</v>
      </c>
      <c r="V243" t="n">
        <v>0.77</v>
      </c>
      <c r="W243" t="n">
        <v>4.05</v>
      </c>
      <c r="X243" t="n">
        <v>1.19</v>
      </c>
      <c r="Y243" t="n">
        <v>0.5</v>
      </c>
      <c r="Z243" t="n">
        <v>10</v>
      </c>
    </row>
    <row r="244">
      <c r="A244" t="n">
        <v>19</v>
      </c>
      <c r="B244" t="n">
        <v>85</v>
      </c>
      <c r="C244" t="inlineStr">
        <is>
          <t xml:space="preserve">CONCLUIDO	</t>
        </is>
      </c>
      <c r="D244" t="n">
        <v>1.6258</v>
      </c>
      <c r="E244" t="n">
        <v>61.51</v>
      </c>
      <c r="F244" t="n">
        <v>58.29</v>
      </c>
      <c r="G244" t="n">
        <v>139.89</v>
      </c>
      <c r="H244" t="n">
        <v>1.81</v>
      </c>
      <c r="I244" t="n">
        <v>25</v>
      </c>
      <c r="J244" t="n">
        <v>196.35</v>
      </c>
      <c r="K244" t="n">
        <v>51.39</v>
      </c>
      <c r="L244" t="n">
        <v>20</v>
      </c>
      <c r="M244" t="n">
        <v>23</v>
      </c>
      <c r="N244" t="n">
        <v>39.96</v>
      </c>
      <c r="O244" t="n">
        <v>24450.27</v>
      </c>
      <c r="P244" t="n">
        <v>659.8</v>
      </c>
      <c r="Q244" t="n">
        <v>1213.91</v>
      </c>
      <c r="R244" t="n">
        <v>150.6</v>
      </c>
      <c r="S244" t="n">
        <v>90.51000000000001</v>
      </c>
      <c r="T244" t="n">
        <v>18882.14</v>
      </c>
      <c r="U244" t="n">
        <v>0.6</v>
      </c>
      <c r="V244" t="n">
        <v>0.77</v>
      </c>
      <c r="W244" t="n">
        <v>4.05</v>
      </c>
      <c r="X244" t="n">
        <v>1.09</v>
      </c>
      <c r="Y244" t="n">
        <v>0.5</v>
      </c>
      <c r="Z244" t="n">
        <v>10</v>
      </c>
    </row>
    <row r="245">
      <c r="A245" t="n">
        <v>20</v>
      </c>
      <c r="B245" t="n">
        <v>85</v>
      </c>
      <c r="C245" t="inlineStr">
        <is>
          <t xml:space="preserve">CONCLUIDO	</t>
        </is>
      </c>
      <c r="D245" t="n">
        <v>1.6275</v>
      </c>
      <c r="E245" t="n">
        <v>61.44</v>
      </c>
      <c r="F245" t="n">
        <v>58.26</v>
      </c>
      <c r="G245" t="n">
        <v>145.65</v>
      </c>
      <c r="H245" t="n">
        <v>1.88</v>
      </c>
      <c r="I245" t="n">
        <v>24</v>
      </c>
      <c r="J245" t="n">
        <v>197.9</v>
      </c>
      <c r="K245" t="n">
        <v>51.39</v>
      </c>
      <c r="L245" t="n">
        <v>21</v>
      </c>
      <c r="M245" t="n">
        <v>22</v>
      </c>
      <c r="N245" t="n">
        <v>40.51</v>
      </c>
      <c r="O245" t="n">
        <v>24642.07</v>
      </c>
      <c r="P245" t="n">
        <v>657.21</v>
      </c>
      <c r="Q245" t="n">
        <v>1213.91</v>
      </c>
      <c r="R245" t="n">
        <v>149.71</v>
      </c>
      <c r="S245" t="n">
        <v>90.51000000000001</v>
      </c>
      <c r="T245" t="n">
        <v>18442.88</v>
      </c>
      <c r="U245" t="n">
        <v>0.6</v>
      </c>
      <c r="V245" t="n">
        <v>0.77</v>
      </c>
      <c r="W245" t="n">
        <v>4.04</v>
      </c>
      <c r="X245" t="n">
        <v>1.07</v>
      </c>
      <c r="Y245" t="n">
        <v>0.5</v>
      </c>
      <c r="Z245" t="n">
        <v>10</v>
      </c>
    </row>
    <row r="246">
      <c r="A246" t="n">
        <v>21</v>
      </c>
      <c r="B246" t="n">
        <v>85</v>
      </c>
      <c r="C246" t="inlineStr">
        <is>
          <t xml:space="preserve">CONCLUIDO	</t>
        </is>
      </c>
      <c r="D246" t="n">
        <v>1.6295</v>
      </c>
      <c r="E246" t="n">
        <v>61.37</v>
      </c>
      <c r="F246" t="n">
        <v>58.22</v>
      </c>
      <c r="G246" t="n">
        <v>151.87</v>
      </c>
      <c r="H246" t="n">
        <v>1.96</v>
      </c>
      <c r="I246" t="n">
        <v>23</v>
      </c>
      <c r="J246" t="n">
        <v>199.46</v>
      </c>
      <c r="K246" t="n">
        <v>51.39</v>
      </c>
      <c r="L246" t="n">
        <v>22</v>
      </c>
      <c r="M246" t="n">
        <v>21</v>
      </c>
      <c r="N246" t="n">
        <v>41.07</v>
      </c>
      <c r="O246" t="n">
        <v>24834.62</v>
      </c>
      <c r="P246" t="n">
        <v>648.64</v>
      </c>
      <c r="Q246" t="n">
        <v>1213.91</v>
      </c>
      <c r="R246" t="n">
        <v>148.18</v>
      </c>
      <c r="S246" t="n">
        <v>90.51000000000001</v>
      </c>
      <c r="T246" t="n">
        <v>17680.04</v>
      </c>
      <c r="U246" t="n">
        <v>0.61</v>
      </c>
      <c r="V246" t="n">
        <v>0.77</v>
      </c>
      <c r="W246" t="n">
        <v>4.04</v>
      </c>
      <c r="X246" t="n">
        <v>1.02</v>
      </c>
      <c r="Y246" t="n">
        <v>0.5</v>
      </c>
      <c r="Z246" t="n">
        <v>10</v>
      </c>
    </row>
    <row r="247">
      <c r="A247" t="n">
        <v>22</v>
      </c>
      <c r="B247" t="n">
        <v>85</v>
      </c>
      <c r="C247" t="inlineStr">
        <is>
          <t xml:space="preserve">CONCLUIDO	</t>
        </is>
      </c>
      <c r="D247" t="n">
        <v>1.6339</v>
      </c>
      <c r="E247" t="n">
        <v>61.2</v>
      </c>
      <c r="F247" t="n">
        <v>58.12</v>
      </c>
      <c r="G247" t="n">
        <v>166.06</v>
      </c>
      <c r="H247" t="n">
        <v>2.03</v>
      </c>
      <c r="I247" t="n">
        <v>21</v>
      </c>
      <c r="J247" t="n">
        <v>201.03</v>
      </c>
      <c r="K247" t="n">
        <v>51.39</v>
      </c>
      <c r="L247" t="n">
        <v>23</v>
      </c>
      <c r="M247" t="n">
        <v>19</v>
      </c>
      <c r="N247" t="n">
        <v>41.64</v>
      </c>
      <c r="O247" t="n">
        <v>25027.94</v>
      </c>
      <c r="P247" t="n">
        <v>642.48</v>
      </c>
      <c r="Q247" t="n">
        <v>1213.92</v>
      </c>
      <c r="R247" t="n">
        <v>144.79</v>
      </c>
      <c r="S247" t="n">
        <v>90.51000000000001</v>
      </c>
      <c r="T247" t="n">
        <v>15994.41</v>
      </c>
      <c r="U247" t="n">
        <v>0.63</v>
      </c>
      <c r="V247" t="n">
        <v>0.77</v>
      </c>
      <c r="W247" t="n">
        <v>4.05</v>
      </c>
      <c r="X247" t="n">
        <v>0.93</v>
      </c>
      <c r="Y247" t="n">
        <v>0.5</v>
      </c>
      <c r="Z247" t="n">
        <v>10</v>
      </c>
    </row>
    <row r="248">
      <c r="A248" t="n">
        <v>23</v>
      </c>
      <c r="B248" t="n">
        <v>85</v>
      </c>
      <c r="C248" t="inlineStr">
        <is>
          <t xml:space="preserve">CONCLUIDO	</t>
        </is>
      </c>
      <c r="D248" t="n">
        <v>1.6343</v>
      </c>
      <c r="E248" t="n">
        <v>61.19</v>
      </c>
      <c r="F248" t="n">
        <v>58.1</v>
      </c>
      <c r="G248" t="n">
        <v>166.01</v>
      </c>
      <c r="H248" t="n">
        <v>2.1</v>
      </c>
      <c r="I248" t="n">
        <v>21</v>
      </c>
      <c r="J248" t="n">
        <v>202.61</v>
      </c>
      <c r="K248" t="n">
        <v>51.39</v>
      </c>
      <c r="L248" t="n">
        <v>24</v>
      </c>
      <c r="M248" t="n">
        <v>19</v>
      </c>
      <c r="N248" t="n">
        <v>42.21</v>
      </c>
      <c r="O248" t="n">
        <v>25222.04</v>
      </c>
      <c r="P248" t="n">
        <v>638.97</v>
      </c>
      <c r="Q248" t="n">
        <v>1213.91</v>
      </c>
      <c r="R248" t="n">
        <v>144.36</v>
      </c>
      <c r="S248" t="n">
        <v>90.51000000000001</v>
      </c>
      <c r="T248" t="n">
        <v>15783.01</v>
      </c>
      <c r="U248" t="n">
        <v>0.63</v>
      </c>
      <c r="V248" t="n">
        <v>0.77</v>
      </c>
      <c r="W248" t="n">
        <v>4.04</v>
      </c>
      <c r="X248" t="n">
        <v>0.91</v>
      </c>
      <c r="Y248" t="n">
        <v>0.5</v>
      </c>
      <c r="Z248" t="n">
        <v>10</v>
      </c>
    </row>
    <row r="249">
      <c r="A249" t="n">
        <v>24</v>
      </c>
      <c r="B249" t="n">
        <v>85</v>
      </c>
      <c r="C249" t="inlineStr">
        <is>
          <t xml:space="preserve">CONCLUIDO	</t>
        </is>
      </c>
      <c r="D249" t="n">
        <v>1.6366</v>
      </c>
      <c r="E249" t="n">
        <v>61.1</v>
      </c>
      <c r="F249" t="n">
        <v>58.05</v>
      </c>
      <c r="G249" t="n">
        <v>174.16</v>
      </c>
      <c r="H249" t="n">
        <v>2.17</v>
      </c>
      <c r="I249" t="n">
        <v>20</v>
      </c>
      <c r="J249" t="n">
        <v>204.19</v>
      </c>
      <c r="K249" t="n">
        <v>51.39</v>
      </c>
      <c r="L249" t="n">
        <v>25</v>
      </c>
      <c r="M249" t="n">
        <v>18</v>
      </c>
      <c r="N249" t="n">
        <v>42.79</v>
      </c>
      <c r="O249" t="n">
        <v>25417.05</v>
      </c>
      <c r="P249" t="n">
        <v>633.88</v>
      </c>
      <c r="Q249" t="n">
        <v>1213.91</v>
      </c>
      <c r="R249" t="n">
        <v>142.54</v>
      </c>
      <c r="S249" t="n">
        <v>90.51000000000001</v>
      </c>
      <c r="T249" t="n">
        <v>14874.5</v>
      </c>
      <c r="U249" t="n">
        <v>0.64</v>
      </c>
      <c r="V249" t="n">
        <v>0.77</v>
      </c>
      <c r="W249" t="n">
        <v>4.04</v>
      </c>
      <c r="X249" t="n">
        <v>0.86</v>
      </c>
      <c r="Y249" t="n">
        <v>0.5</v>
      </c>
      <c r="Z249" t="n">
        <v>10</v>
      </c>
    </row>
    <row r="250">
      <c r="A250" t="n">
        <v>25</v>
      </c>
      <c r="B250" t="n">
        <v>85</v>
      </c>
      <c r="C250" t="inlineStr">
        <is>
          <t xml:space="preserve">CONCLUIDO	</t>
        </is>
      </c>
      <c r="D250" t="n">
        <v>1.6385</v>
      </c>
      <c r="E250" t="n">
        <v>61.03</v>
      </c>
      <c r="F250" t="n">
        <v>58.01</v>
      </c>
      <c r="G250" t="n">
        <v>183.2</v>
      </c>
      <c r="H250" t="n">
        <v>2.24</v>
      </c>
      <c r="I250" t="n">
        <v>19</v>
      </c>
      <c r="J250" t="n">
        <v>205.77</v>
      </c>
      <c r="K250" t="n">
        <v>51.39</v>
      </c>
      <c r="L250" t="n">
        <v>26</v>
      </c>
      <c r="M250" t="n">
        <v>17</v>
      </c>
      <c r="N250" t="n">
        <v>43.38</v>
      </c>
      <c r="O250" t="n">
        <v>25612.75</v>
      </c>
      <c r="P250" t="n">
        <v>630.6900000000001</v>
      </c>
      <c r="Q250" t="n">
        <v>1213.91</v>
      </c>
      <c r="R250" t="n">
        <v>141.41</v>
      </c>
      <c r="S250" t="n">
        <v>90.51000000000001</v>
      </c>
      <c r="T250" t="n">
        <v>14314.15</v>
      </c>
      <c r="U250" t="n">
        <v>0.64</v>
      </c>
      <c r="V250" t="n">
        <v>0.77</v>
      </c>
      <c r="W250" t="n">
        <v>4.03</v>
      </c>
      <c r="X250" t="n">
        <v>0.82</v>
      </c>
      <c r="Y250" t="n">
        <v>0.5</v>
      </c>
      <c r="Z250" t="n">
        <v>10</v>
      </c>
    </row>
    <row r="251">
      <c r="A251" t="n">
        <v>26</v>
      </c>
      <c r="B251" t="n">
        <v>85</v>
      </c>
      <c r="C251" t="inlineStr">
        <is>
          <t xml:space="preserve">CONCLUIDO	</t>
        </is>
      </c>
      <c r="D251" t="n">
        <v>1.6405</v>
      </c>
      <c r="E251" t="n">
        <v>60.96</v>
      </c>
      <c r="F251" t="n">
        <v>57.97</v>
      </c>
      <c r="G251" t="n">
        <v>193.24</v>
      </c>
      <c r="H251" t="n">
        <v>2.31</v>
      </c>
      <c r="I251" t="n">
        <v>18</v>
      </c>
      <c r="J251" t="n">
        <v>207.37</v>
      </c>
      <c r="K251" t="n">
        <v>51.39</v>
      </c>
      <c r="L251" t="n">
        <v>27</v>
      </c>
      <c r="M251" t="n">
        <v>15</v>
      </c>
      <c r="N251" t="n">
        <v>43.97</v>
      </c>
      <c r="O251" t="n">
        <v>25809.25</v>
      </c>
      <c r="P251" t="n">
        <v>624.9</v>
      </c>
      <c r="Q251" t="n">
        <v>1213.93</v>
      </c>
      <c r="R251" t="n">
        <v>139.87</v>
      </c>
      <c r="S251" t="n">
        <v>90.51000000000001</v>
      </c>
      <c r="T251" t="n">
        <v>13552.38</v>
      </c>
      <c r="U251" t="n">
        <v>0.65</v>
      </c>
      <c r="V251" t="n">
        <v>0.77</v>
      </c>
      <c r="W251" t="n">
        <v>4.04</v>
      </c>
      <c r="X251" t="n">
        <v>0.78</v>
      </c>
      <c r="Y251" t="n">
        <v>0.5</v>
      </c>
      <c r="Z251" t="n">
        <v>10</v>
      </c>
    </row>
    <row r="252">
      <c r="A252" t="n">
        <v>27</v>
      </c>
      <c r="B252" t="n">
        <v>85</v>
      </c>
      <c r="C252" t="inlineStr">
        <is>
          <t xml:space="preserve">CONCLUIDO	</t>
        </is>
      </c>
      <c r="D252" t="n">
        <v>1.6431</v>
      </c>
      <c r="E252" t="n">
        <v>60.86</v>
      </c>
      <c r="F252" t="n">
        <v>57.91</v>
      </c>
      <c r="G252" t="n">
        <v>204.39</v>
      </c>
      <c r="H252" t="n">
        <v>2.38</v>
      </c>
      <c r="I252" t="n">
        <v>17</v>
      </c>
      <c r="J252" t="n">
        <v>208.97</v>
      </c>
      <c r="K252" t="n">
        <v>51.39</v>
      </c>
      <c r="L252" t="n">
        <v>28</v>
      </c>
      <c r="M252" t="n">
        <v>13</v>
      </c>
      <c r="N252" t="n">
        <v>44.57</v>
      </c>
      <c r="O252" t="n">
        <v>26006.56</v>
      </c>
      <c r="P252" t="n">
        <v>618.9</v>
      </c>
      <c r="Q252" t="n">
        <v>1213.91</v>
      </c>
      <c r="R252" t="n">
        <v>137.7</v>
      </c>
      <c r="S252" t="n">
        <v>90.51000000000001</v>
      </c>
      <c r="T252" t="n">
        <v>12470.48</v>
      </c>
      <c r="U252" t="n">
        <v>0.66</v>
      </c>
      <c r="V252" t="n">
        <v>0.77</v>
      </c>
      <c r="W252" t="n">
        <v>4.04</v>
      </c>
      <c r="X252" t="n">
        <v>0.72</v>
      </c>
      <c r="Y252" t="n">
        <v>0.5</v>
      </c>
      <c r="Z252" t="n">
        <v>10</v>
      </c>
    </row>
    <row r="253">
      <c r="A253" t="n">
        <v>28</v>
      </c>
      <c r="B253" t="n">
        <v>85</v>
      </c>
      <c r="C253" t="inlineStr">
        <is>
          <t xml:space="preserve">CONCLUIDO	</t>
        </is>
      </c>
      <c r="D253" t="n">
        <v>1.6431</v>
      </c>
      <c r="E253" t="n">
        <v>60.86</v>
      </c>
      <c r="F253" t="n">
        <v>57.91</v>
      </c>
      <c r="G253" t="n">
        <v>204.39</v>
      </c>
      <c r="H253" t="n">
        <v>2.45</v>
      </c>
      <c r="I253" t="n">
        <v>17</v>
      </c>
      <c r="J253" t="n">
        <v>210.57</v>
      </c>
      <c r="K253" t="n">
        <v>51.39</v>
      </c>
      <c r="L253" t="n">
        <v>29</v>
      </c>
      <c r="M253" t="n">
        <v>9</v>
      </c>
      <c r="N253" t="n">
        <v>45.18</v>
      </c>
      <c r="O253" t="n">
        <v>26204.71</v>
      </c>
      <c r="P253" t="n">
        <v>612.0700000000001</v>
      </c>
      <c r="Q253" t="n">
        <v>1213.91</v>
      </c>
      <c r="R253" t="n">
        <v>137.51</v>
      </c>
      <c r="S253" t="n">
        <v>90.51000000000001</v>
      </c>
      <c r="T253" t="n">
        <v>12375.66</v>
      </c>
      <c r="U253" t="n">
        <v>0.66</v>
      </c>
      <c r="V253" t="n">
        <v>0.77</v>
      </c>
      <c r="W253" t="n">
        <v>4.04</v>
      </c>
      <c r="X253" t="n">
        <v>0.72</v>
      </c>
      <c r="Y253" t="n">
        <v>0.5</v>
      </c>
      <c r="Z253" t="n">
        <v>10</v>
      </c>
    </row>
    <row r="254">
      <c r="A254" t="n">
        <v>29</v>
      </c>
      <c r="B254" t="n">
        <v>85</v>
      </c>
      <c r="C254" t="inlineStr">
        <is>
          <t xml:space="preserve">CONCLUIDO	</t>
        </is>
      </c>
      <c r="D254" t="n">
        <v>1.6451</v>
      </c>
      <c r="E254" t="n">
        <v>60.79</v>
      </c>
      <c r="F254" t="n">
        <v>57.87</v>
      </c>
      <c r="G254" t="n">
        <v>217.01</v>
      </c>
      <c r="H254" t="n">
        <v>2.51</v>
      </c>
      <c r="I254" t="n">
        <v>16</v>
      </c>
      <c r="J254" t="n">
        <v>212.19</v>
      </c>
      <c r="K254" t="n">
        <v>51.39</v>
      </c>
      <c r="L254" t="n">
        <v>30</v>
      </c>
      <c r="M254" t="n">
        <v>8</v>
      </c>
      <c r="N254" t="n">
        <v>45.79</v>
      </c>
      <c r="O254" t="n">
        <v>26403.69</v>
      </c>
      <c r="P254" t="n">
        <v>612.0700000000001</v>
      </c>
      <c r="Q254" t="n">
        <v>1213.92</v>
      </c>
      <c r="R254" t="n">
        <v>136.22</v>
      </c>
      <c r="S254" t="n">
        <v>90.51000000000001</v>
      </c>
      <c r="T254" t="n">
        <v>11736.79</v>
      </c>
      <c r="U254" t="n">
        <v>0.66</v>
      </c>
      <c r="V254" t="n">
        <v>0.78</v>
      </c>
      <c r="W254" t="n">
        <v>4.04</v>
      </c>
      <c r="X254" t="n">
        <v>0.68</v>
      </c>
      <c r="Y254" t="n">
        <v>0.5</v>
      </c>
      <c r="Z254" t="n">
        <v>10</v>
      </c>
    </row>
    <row r="255">
      <c r="A255" t="n">
        <v>30</v>
      </c>
      <c r="B255" t="n">
        <v>85</v>
      </c>
      <c r="C255" t="inlineStr">
        <is>
          <t xml:space="preserve">CONCLUIDO	</t>
        </is>
      </c>
      <c r="D255" t="n">
        <v>1.6447</v>
      </c>
      <c r="E255" t="n">
        <v>60.8</v>
      </c>
      <c r="F255" t="n">
        <v>57.89</v>
      </c>
      <c r="G255" t="n">
        <v>217.08</v>
      </c>
      <c r="H255" t="n">
        <v>2.58</v>
      </c>
      <c r="I255" t="n">
        <v>16</v>
      </c>
      <c r="J255" t="n">
        <v>213.81</v>
      </c>
      <c r="K255" t="n">
        <v>51.39</v>
      </c>
      <c r="L255" t="n">
        <v>31</v>
      </c>
      <c r="M255" t="n">
        <v>6</v>
      </c>
      <c r="N255" t="n">
        <v>46.41</v>
      </c>
      <c r="O255" t="n">
        <v>26603.52</v>
      </c>
      <c r="P255" t="n">
        <v>616.14</v>
      </c>
      <c r="Q255" t="n">
        <v>1213.91</v>
      </c>
      <c r="R255" t="n">
        <v>136.67</v>
      </c>
      <c r="S255" t="n">
        <v>90.51000000000001</v>
      </c>
      <c r="T255" t="n">
        <v>11959.76</v>
      </c>
      <c r="U255" t="n">
        <v>0.66</v>
      </c>
      <c r="V255" t="n">
        <v>0.78</v>
      </c>
      <c r="W255" t="n">
        <v>4.05</v>
      </c>
      <c r="X255" t="n">
        <v>0.6899999999999999</v>
      </c>
      <c r="Y255" t="n">
        <v>0.5</v>
      </c>
      <c r="Z255" t="n">
        <v>10</v>
      </c>
    </row>
    <row r="256">
      <c r="A256" t="n">
        <v>31</v>
      </c>
      <c r="B256" t="n">
        <v>85</v>
      </c>
      <c r="C256" t="inlineStr">
        <is>
          <t xml:space="preserve">CONCLUIDO	</t>
        </is>
      </c>
      <c r="D256" t="n">
        <v>1.6445</v>
      </c>
      <c r="E256" t="n">
        <v>60.81</v>
      </c>
      <c r="F256" t="n">
        <v>57.89</v>
      </c>
      <c r="G256" t="n">
        <v>217.1</v>
      </c>
      <c r="H256" t="n">
        <v>2.64</v>
      </c>
      <c r="I256" t="n">
        <v>16</v>
      </c>
      <c r="J256" t="n">
        <v>215.43</v>
      </c>
      <c r="K256" t="n">
        <v>51.39</v>
      </c>
      <c r="L256" t="n">
        <v>32</v>
      </c>
      <c r="M256" t="n">
        <v>3</v>
      </c>
      <c r="N256" t="n">
        <v>47.04</v>
      </c>
      <c r="O256" t="n">
        <v>26804.21</v>
      </c>
      <c r="P256" t="n">
        <v>617.85</v>
      </c>
      <c r="Q256" t="n">
        <v>1213.91</v>
      </c>
      <c r="R256" t="n">
        <v>136.64</v>
      </c>
      <c r="S256" t="n">
        <v>90.51000000000001</v>
      </c>
      <c r="T256" t="n">
        <v>11944.77</v>
      </c>
      <c r="U256" t="n">
        <v>0.66</v>
      </c>
      <c r="V256" t="n">
        <v>0.77</v>
      </c>
      <c r="W256" t="n">
        <v>4.05</v>
      </c>
      <c r="X256" t="n">
        <v>0.7</v>
      </c>
      <c r="Y256" t="n">
        <v>0.5</v>
      </c>
      <c r="Z256" t="n">
        <v>10</v>
      </c>
    </row>
    <row r="257">
      <c r="A257" t="n">
        <v>32</v>
      </c>
      <c r="B257" t="n">
        <v>85</v>
      </c>
      <c r="C257" t="inlineStr">
        <is>
          <t xml:space="preserve">CONCLUIDO	</t>
        </is>
      </c>
      <c r="D257" t="n">
        <v>1.6444</v>
      </c>
      <c r="E257" t="n">
        <v>60.81</v>
      </c>
      <c r="F257" t="n">
        <v>57.9</v>
      </c>
      <c r="G257" t="n">
        <v>217.12</v>
      </c>
      <c r="H257" t="n">
        <v>2.7</v>
      </c>
      <c r="I257" t="n">
        <v>16</v>
      </c>
      <c r="J257" t="n">
        <v>217.07</v>
      </c>
      <c r="K257" t="n">
        <v>51.39</v>
      </c>
      <c r="L257" t="n">
        <v>33</v>
      </c>
      <c r="M257" t="n">
        <v>1</v>
      </c>
      <c r="N257" t="n">
        <v>47.68</v>
      </c>
      <c r="O257" t="n">
        <v>27005.77</v>
      </c>
      <c r="P257" t="n">
        <v>620.1799999999999</v>
      </c>
      <c r="Q257" t="n">
        <v>1213.92</v>
      </c>
      <c r="R257" t="n">
        <v>136.96</v>
      </c>
      <c r="S257" t="n">
        <v>90.51000000000001</v>
      </c>
      <c r="T257" t="n">
        <v>12105.96</v>
      </c>
      <c r="U257" t="n">
        <v>0.66</v>
      </c>
      <c r="V257" t="n">
        <v>0.77</v>
      </c>
      <c r="W257" t="n">
        <v>4.05</v>
      </c>
      <c r="X257" t="n">
        <v>0.7</v>
      </c>
      <c r="Y257" t="n">
        <v>0.5</v>
      </c>
      <c r="Z257" t="n">
        <v>10</v>
      </c>
    </row>
    <row r="258">
      <c r="A258" t="n">
        <v>33</v>
      </c>
      <c r="B258" t="n">
        <v>85</v>
      </c>
      <c r="C258" t="inlineStr">
        <is>
          <t xml:space="preserve">CONCLUIDO	</t>
        </is>
      </c>
      <c r="D258" t="n">
        <v>1.6444</v>
      </c>
      <c r="E258" t="n">
        <v>60.81</v>
      </c>
      <c r="F258" t="n">
        <v>57.9</v>
      </c>
      <c r="G258" t="n">
        <v>217.11</v>
      </c>
      <c r="H258" t="n">
        <v>2.76</v>
      </c>
      <c r="I258" t="n">
        <v>16</v>
      </c>
      <c r="J258" t="n">
        <v>218.71</v>
      </c>
      <c r="K258" t="n">
        <v>51.39</v>
      </c>
      <c r="L258" t="n">
        <v>34</v>
      </c>
      <c r="M258" t="n">
        <v>0</v>
      </c>
      <c r="N258" t="n">
        <v>48.32</v>
      </c>
      <c r="O258" t="n">
        <v>27208.22</v>
      </c>
      <c r="P258" t="n">
        <v>624</v>
      </c>
      <c r="Q258" t="n">
        <v>1213.92</v>
      </c>
      <c r="R258" t="n">
        <v>136.86</v>
      </c>
      <c r="S258" t="n">
        <v>90.51000000000001</v>
      </c>
      <c r="T258" t="n">
        <v>12054.89</v>
      </c>
      <c r="U258" t="n">
        <v>0.66</v>
      </c>
      <c r="V258" t="n">
        <v>0.77</v>
      </c>
      <c r="W258" t="n">
        <v>4.05</v>
      </c>
      <c r="X258" t="n">
        <v>0.7</v>
      </c>
      <c r="Y258" t="n">
        <v>0.5</v>
      </c>
      <c r="Z258" t="n">
        <v>10</v>
      </c>
    </row>
    <row r="259">
      <c r="A259" t="n">
        <v>0</v>
      </c>
      <c r="B259" t="n">
        <v>20</v>
      </c>
      <c r="C259" t="inlineStr">
        <is>
          <t xml:space="preserve">CONCLUIDO	</t>
        </is>
      </c>
      <c r="D259" t="n">
        <v>1.3246</v>
      </c>
      <c r="E259" t="n">
        <v>75.48999999999999</v>
      </c>
      <c r="F259" t="n">
        <v>70.31</v>
      </c>
      <c r="G259" t="n">
        <v>15.01</v>
      </c>
      <c r="H259" t="n">
        <v>0.34</v>
      </c>
      <c r="I259" t="n">
        <v>281</v>
      </c>
      <c r="J259" t="n">
        <v>51.33</v>
      </c>
      <c r="K259" t="n">
        <v>24.83</v>
      </c>
      <c r="L259" t="n">
        <v>1</v>
      </c>
      <c r="M259" t="n">
        <v>279</v>
      </c>
      <c r="N259" t="n">
        <v>5.51</v>
      </c>
      <c r="O259" t="n">
        <v>6564.78</v>
      </c>
      <c r="P259" t="n">
        <v>386.46</v>
      </c>
      <c r="Q259" t="n">
        <v>1214.01</v>
      </c>
      <c r="R259" t="n">
        <v>557.41</v>
      </c>
      <c r="S259" t="n">
        <v>90.51000000000001</v>
      </c>
      <c r="T259" t="n">
        <v>221004.05</v>
      </c>
      <c r="U259" t="n">
        <v>0.16</v>
      </c>
      <c r="V259" t="n">
        <v>0.64</v>
      </c>
      <c r="W259" t="n">
        <v>4.48</v>
      </c>
      <c r="X259" t="n">
        <v>13.11</v>
      </c>
      <c r="Y259" t="n">
        <v>0.5</v>
      </c>
      <c r="Z259" t="n">
        <v>10</v>
      </c>
    </row>
    <row r="260">
      <c r="A260" t="n">
        <v>1</v>
      </c>
      <c r="B260" t="n">
        <v>20</v>
      </c>
      <c r="C260" t="inlineStr">
        <is>
          <t xml:space="preserve">CONCLUIDO	</t>
        </is>
      </c>
      <c r="D260" t="n">
        <v>1.5211</v>
      </c>
      <c r="E260" t="n">
        <v>65.73999999999999</v>
      </c>
      <c r="F260" t="n">
        <v>62.55</v>
      </c>
      <c r="G260" t="n">
        <v>31.81</v>
      </c>
      <c r="H260" t="n">
        <v>0.66</v>
      </c>
      <c r="I260" t="n">
        <v>118</v>
      </c>
      <c r="J260" t="n">
        <v>52.47</v>
      </c>
      <c r="K260" t="n">
        <v>24.83</v>
      </c>
      <c r="L260" t="n">
        <v>2</v>
      </c>
      <c r="M260" t="n">
        <v>116</v>
      </c>
      <c r="N260" t="n">
        <v>5.64</v>
      </c>
      <c r="O260" t="n">
        <v>6705.1</v>
      </c>
      <c r="P260" t="n">
        <v>323.94</v>
      </c>
      <c r="Q260" t="n">
        <v>1213.94</v>
      </c>
      <c r="R260" t="n">
        <v>294.8</v>
      </c>
      <c r="S260" t="n">
        <v>90.51000000000001</v>
      </c>
      <c r="T260" t="n">
        <v>90516.45</v>
      </c>
      <c r="U260" t="n">
        <v>0.31</v>
      </c>
      <c r="V260" t="n">
        <v>0.72</v>
      </c>
      <c r="W260" t="n">
        <v>4.2</v>
      </c>
      <c r="X260" t="n">
        <v>5.36</v>
      </c>
      <c r="Y260" t="n">
        <v>0.5</v>
      </c>
      <c r="Z260" t="n">
        <v>10</v>
      </c>
    </row>
    <row r="261">
      <c r="A261" t="n">
        <v>2</v>
      </c>
      <c r="B261" t="n">
        <v>20</v>
      </c>
      <c r="C261" t="inlineStr">
        <is>
          <t xml:space="preserve">CONCLUIDO	</t>
        </is>
      </c>
      <c r="D261" t="n">
        <v>1.5859</v>
      </c>
      <c r="E261" t="n">
        <v>63.05</v>
      </c>
      <c r="F261" t="n">
        <v>60.43</v>
      </c>
      <c r="G261" t="n">
        <v>50.36</v>
      </c>
      <c r="H261" t="n">
        <v>0.97</v>
      </c>
      <c r="I261" t="n">
        <v>72</v>
      </c>
      <c r="J261" t="n">
        <v>53.61</v>
      </c>
      <c r="K261" t="n">
        <v>24.83</v>
      </c>
      <c r="L261" t="n">
        <v>3</v>
      </c>
      <c r="M261" t="n">
        <v>57</v>
      </c>
      <c r="N261" t="n">
        <v>5.78</v>
      </c>
      <c r="O261" t="n">
        <v>6845.59</v>
      </c>
      <c r="P261" t="n">
        <v>291.21</v>
      </c>
      <c r="Q261" t="n">
        <v>1213.95</v>
      </c>
      <c r="R261" t="n">
        <v>222.17</v>
      </c>
      <c r="S261" t="n">
        <v>90.51000000000001</v>
      </c>
      <c r="T261" t="n">
        <v>54432.87</v>
      </c>
      <c r="U261" t="n">
        <v>0.41</v>
      </c>
      <c r="V261" t="n">
        <v>0.74</v>
      </c>
      <c r="W261" t="n">
        <v>4.14</v>
      </c>
      <c r="X261" t="n">
        <v>3.23</v>
      </c>
      <c r="Y261" t="n">
        <v>0.5</v>
      </c>
      <c r="Z261" t="n">
        <v>10</v>
      </c>
    </row>
    <row r="262">
      <c r="A262" t="n">
        <v>3</v>
      </c>
      <c r="B262" t="n">
        <v>20</v>
      </c>
      <c r="C262" t="inlineStr">
        <is>
          <t xml:space="preserve">CONCLUIDO	</t>
        </is>
      </c>
      <c r="D262" t="n">
        <v>1.5979</v>
      </c>
      <c r="E262" t="n">
        <v>62.58</v>
      </c>
      <c r="F262" t="n">
        <v>60.08</v>
      </c>
      <c r="G262" t="n">
        <v>58.14</v>
      </c>
      <c r="H262" t="n">
        <v>1.27</v>
      </c>
      <c r="I262" t="n">
        <v>62</v>
      </c>
      <c r="J262" t="n">
        <v>54.75</v>
      </c>
      <c r="K262" t="n">
        <v>24.83</v>
      </c>
      <c r="L262" t="n">
        <v>4</v>
      </c>
      <c r="M262" t="n">
        <v>3</v>
      </c>
      <c r="N262" t="n">
        <v>5.92</v>
      </c>
      <c r="O262" t="n">
        <v>6986.39</v>
      </c>
      <c r="P262" t="n">
        <v>285.12</v>
      </c>
      <c r="Q262" t="n">
        <v>1214.09</v>
      </c>
      <c r="R262" t="n">
        <v>208.21</v>
      </c>
      <c r="S262" t="n">
        <v>90.51000000000001</v>
      </c>
      <c r="T262" t="n">
        <v>47501.09</v>
      </c>
      <c r="U262" t="n">
        <v>0.43</v>
      </c>
      <c r="V262" t="n">
        <v>0.75</v>
      </c>
      <c r="W262" t="n">
        <v>4.19</v>
      </c>
      <c r="X262" t="n">
        <v>2.88</v>
      </c>
      <c r="Y262" t="n">
        <v>0.5</v>
      </c>
      <c r="Z262" t="n">
        <v>10</v>
      </c>
    </row>
    <row r="263">
      <c r="A263" t="n">
        <v>4</v>
      </c>
      <c r="B263" t="n">
        <v>20</v>
      </c>
      <c r="C263" t="inlineStr">
        <is>
          <t xml:space="preserve">CONCLUIDO	</t>
        </is>
      </c>
      <c r="D263" t="n">
        <v>1.5985</v>
      </c>
      <c r="E263" t="n">
        <v>62.56</v>
      </c>
      <c r="F263" t="n">
        <v>60.05</v>
      </c>
      <c r="G263" t="n">
        <v>58.12</v>
      </c>
      <c r="H263" t="n">
        <v>1.55</v>
      </c>
      <c r="I263" t="n">
        <v>62</v>
      </c>
      <c r="J263" t="n">
        <v>55.89</v>
      </c>
      <c r="K263" t="n">
        <v>24.83</v>
      </c>
      <c r="L263" t="n">
        <v>5</v>
      </c>
      <c r="M263" t="n">
        <v>0</v>
      </c>
      <c r="N263" t="n">
        <v>6.07</v>
      </c>
      <c r="O263" t="n">
        <v>7127.49</v>
      </c>
      <c r="P263" t="n">
        <v>290.39</v>
      </c>
      <c r="Q263" t="n">
        <v>1214.1</v>
      </c>
      <c r="R263" t="n">
        <v>207.27</v>
      </c>
      <c r="S263" t="n">
        <v>90.51000000000001</v>
      </c>
      <c r="T263" t="n">
        <v>47034</v>
      </c>
      <c r="U263" t="n">
        <v>0.44</v>
      </c>
      <c r="V263" t="n">
        <v>0.75</v>
      </c>
      <c r="W263" t="n">
        <v>4.19</v>
      </c>
      <c r="X263" t="n">
        <v>2.86</v>
      </c>
      <c r="Y263" t="n">
        <v>0.5</v>
      </c>
      <c r="Z263" t="n">
        <v>10</v>
      </c>
    </row>
    <row r="264">
      <c r="A264" t="n">
        <v>0</v>
      </c>
      <c r="B264" t="n">
        <v>65</v>
      </c>
      <c r="C264" t="inlineStr">
        <is>
          <t xml:space="preserve">CONCLUIDO	</t>
        </is>
      </c>
      <c r="D264" t="n">
        <v>0.8597</v>
      </c>
      <c r="E264" t="n">
        <v>116.32</v>
      </c>
      <c r="F264" t="n">
        <v>93.75</v>
      </c>
      <c r="G264" t="n">
        <v>7.51</v>
      </c>
      <c r="H264" t="n">
        <v>0.13</v>
      </c>
      <c r="I264" t="n">
        <v>749</v>
      </c>
      <c r="J264" t="n">
        <v>133.21</v>
      </c>
      <c r="K264" t="n">
        <v>46.47</v>
      </c>
      <c r="L264" t="n">
        <v>1</v>
      </c>
      <c r="M264" t="n">
        <v>747</v>
      </c>
      <c r="N264" t="n">
        <v>20.75</v>
      </c>
      <c r="O264" t="n">
        <v>16663.42</v>
      </c>
      <c r="P264" t="n">
        <v>1022.27</v>
      </c>
      <c r="Q264" t="n">
        <v>1214.13</v>
      </c>
      <c r="R264" t="n">
        <v>1354.59</v>
      </c>
      <c r="S264" t="n">
        <v>90.51000000000001</v>
      </c>
      <c r="T264" t="n">
        <v>617256.89</v>
      </c>
      <c r="U264" t="n">
        <v>0.07000000000000001</v>
      </c>
      <c r="V264" t="n">
        <v>0.48</v>
      </c>
      <c r="W264" t="n">
        <v>5.26</v>
      </c>
      <c r="X264" t="n">
        <v>36.55</v>
      </c>
      <c r="Y264" t="n">
        <v>0.5</v>
      </c>
      <c r="Z264" t="n">
        <v>10</v>
      </c>
    </row>
    <row r="265">
      <c r="A265" t="n">
        <v>1</v>
      </c>
      <c r="B265" t="n">
        <v>65</v>
      </c>
      <c r="C265" t="inlineStr">
        <is>
          <t xml:space="preserve">CONCLUIDO	</t>
        </is>
      </c>
      <c r="D265" t="n">
        <v>1.2567</v>
      </c>
      <c r="E265" t="n">
        <v>79.56999999999999</v>
      </c>
      <c r="F265" t="n">
        <v>69.94</v>
      </c>
      <c r="G265" t="n">
        <v>15.31</v>
      </c>
      <c r="H265" t="n">
        <v>0.26</v>
      </c>
      <c r="I265" t="n">
        <v>274</v>
      </c>
      <c r="J265" t="n">
        <v>134.55</v>
      </c>
      <c r="K265" t="n">
        <v>46.47</v>
      </c>
      <c r="L265" t="n">
        <v>2</v>
      </c>
      <c r="M265" t="n">
        <v>272</v>
      </c>
      <c r="N265" t="n">
        <v>21.09</v>
      </c>
      <c r="O265" t="n">
        <v>16828.84</v>
      </c>
      <c r="P265" t="n">
        <v>755.2</v>
      </c>
      <c r="Q265" t="n">
        <v>1214.03</v>
      </c>
      <c r="R265" t="n">
        <v>545.02</v>
      </c>
      <c r="S265" t="n">
        <v>90.51000000000001</v>
      </c>
      <c r="T265" t="n">
        <v>214846.88</v>
      </c>
      <c r="U265" t="n">
        <v>0.17</v>
      </c>
      <c r="V265" t="n">
        <v>0.64</v>
      </c>
      <c r="W265" t="n">
        <v>4.45</v>
      </c>
      <c r="X265" t="n">
        <v>12.73</v>
      </c>
      <c r="Y265" t="n">
        <v>0.5</v>
      </c>
      <c r="Z265" t="n">
        <v>10</v>
      </c>
    </row>
    <row r="266">
      <c r="A266" t="n">
        <v>2</v>
      </c>
      <c r="B266" t="n">
        <v>65</v>
      </c>
      <c r="C266" t="inlineStr">
        <is>
          <t xml:space="preserve">CONCLUIDO	</t>
        </is>
      </c>
      <c r="D266" t="n">
        <v>1.3951</v>
      </c>
      <c r="E266" t="n">
        <v>71.68000000000001</v>
      </c>
      <c r="F266" t="n">
        <v>64.93000000000001</v>
      </c>
      <c r="G266" t="n">
        <v>23.19</v>
      </c>
      <c r="H266" t="n">
        <v>0.39</v>
      </c>
      <c r="I266" t="n">
        <v>168</v>
      </c>
      <c r="J266" t="n">
        <v>135.9</v>
      </c>
      <c r="K266" t="n">
        <v>46.47</v>
      </c>
      <c r="L266" t="n">
        <v>3</v>
      </c>
      <c r="M266" t="n">
        <v>166</v>
      </c>
      <c r="N266" t="n">
        <v>21.43</v>
      </c>
      <c r="O266" t="n">
        <v>16994.64</v>
      </c>
      <c r="P266" t="n">
        <v>694.74</v>
      </c>
      <c r="Q266" t="n">
        <v>1213.95</v>
      </c>
      <c r="R266" t="n">
        <v>375.35</v>
      </c>
      <c r="S266" t="n">
        <v>90.51000000000001</v>
      </c>
      <c r="T266" t="n">
        <v>130540.74</v>
      </c>
      <c r="U266" t="n">
        <v>0.24</v>
      </c>
      <c r="V266" t="n">
        <v>0.6899999999999999</v>
      </c>
      <c r="W266" t="n">
        <v>4.28</v>
      </c>
      <c r="X266" t="n">
        <v>7.73</v>
      </c>
      <c r="Y266" t="n">
        <v>0.5</v>
      </c>
      <c r="Z266" t="n">
        <v>10</v>
      </c>
    </row>
    <row r="267">
      <c r="A267" t="n">
        <v>3</v>
      </c>
      <c r="B267" t="n">
        <v>65</v>
      </c>
      <c r="C267" t="inlineStr">
        <is>
          <t xml:space="preserve">CONCLUIDO	</t>
        </is>
      </c>
      <c r="D267" t="n">
        <v>1.4663</v>
      </c>
      <c r="E267" t="n">
        <v>68.2</v>
      </c>
      <c r="F267" t="n">
        <v>62.72</v>
      </c>
      <c r="G267" t="n">
        <v>31.1</v>
      </c>
      <c r="H267" t="n">
        <v>0.52</v>
      </c>
      <c r="I267" t="n">
        <v>121</v>
      </c>
      <c r="J267" t="n">
        <v>137.25</v>
      </c>
      <c r="K267" t="n">
        <v>46.47</v>
      </c>
      <c r="L267" t="n">
        <v>4</v>
      </c>
      <c r="M267" t="n">
        <v>119</v>
      </c>
      <c r="N267" t="n">
        <v>21.78</v>
      </c>
      <c r="O267" t="n">
        <v>17160.92</v>
      </c>
      <c r="P267" t="n">
        <v>664.95</v>
      </c>
      <c r="Q267" t="n">
        <v>1213.97</v>
      </c>
      <c r="R267" t="n">
        <v>301.2</v>
      </c>
      <c r="S267" t="n">
        <v>90.51000000000001</v>
      </c>
      <c r="T267" t="n">
        <v>93701.84</v>
      </c>
      <c r="U267" t="n">
        <v>0.3</v>
      </c>
      <c r="V267" t="n">
        <v>0.72</v>
      </c>
      <c r="W267" t="n">
        <v>4.19</v>
      </c>
      <c r="X267" t="n">
        <v>5.53</v>
      </c>
      <c r="Y267" t="n">
        <v>0.5</v>
      </c>
      <c r="Z267" t="n">
        <v>10</v>
      </c>
    </row>
    <row r="268">
      <c r="A268" t="n">
        <v>4</v>
      </c>
      <c r="B268" t="n">
        <v>65</v>
      </c>
      <c r="C268" t="inlineStr">
        <is>
          <t xml:space="preserve">CONCLUIDO	</t>
        </is>
      </c>
      <c r="D268" t="n">
        <v>1.5094</v>
      </c>
      <c r="E268" t="n">
        <v>66.25</v>
      </c>
      <c r="F268" t="n">
        <v>61.51</v>
      </c>
      <c r="G268" t="n">
        <v>39.26</v>
      </c>
      <c r="H268" t="n">
        <v>0.64</v>
      </c>
      <c r="I268" t="n">
        <v>94</v>
      </c>
      <c r="J268" t="n">
        <v>138.6</v>
      </c>
      <c r="K268" t="n">
        <v>46.47</v>
      </c>
      <c r="L268" t="n">
        <v>5</v>
      </c>
      <c r="M268" t="n">
        <v>92</v>
      </c>
      <c r="N268" t="n">
        <v>22.13</v>
      </c>
      <c r="O268" t="n">
        <v>17327.69</v>
      </c>
      <c r="P268" t="n">
        <v>646.04</v>
      </c>
      <c r="Q268" t="n">
        <v>1213.93</v>
      </c>
      <c r="R268" t="n">
        <v>258.93</v>
      </c>
      <c r="S268" t="n">
        <v>90.51000000000001</v>
      </c>
      <c r="T268" t="n">
        <v>72700.36</v>
      </c>
      <c r="U268" t="n">
        <v>0.35</v>
      </c>
      <c r="V268" t="n">
        <v>0.73</v>
      </c>
      <c r="W268" t="n">
        <v>4.19</v>
      </c>
      <c r="X268" t="n">
        <v>4.32</v>
      </c>
      <c r="Y268" t="n">
        <v>0.5</v>
      </c>
      <c r="Z268" t="n">
        <v>10</v>
      </c>
    </row>
    <row r="269">
      <c r="A269" t="n">
        <v>5</v>
      </c>
      <c r="B269" t="n">
        <v>65</v>
      </c>
      <c r="C269" t="inlineStr">
        <is>
          <t xml:space="preserve">CONCLUIDO	</t>
        </is>
      </c>
      <c r="D269" t="n">
        <v>1.5399</v>
      </c>
      <c r="E269" t="n">
        <v>64.94</v>
      </c>
      <c r="F269" t="n">
        <v>60.66</v>
      </c>
      <c r="G269" t="n">
        <v>47.27</v>
      </c>
      <c r="H269" t="n">
        <v>0.76</v>
      </c>
      <c r="I269" t="n">
        <v>77</v>
      </c>
      <c r="J269" t="n">
        <v>139.95</v>
      </c>
      <c r="K269" t="n">
        <v>46.47</v>
      </c>
      <c r="L269" t="n">
        <v>6</v>
      </c>
      <c r="M269" t="n">
        <v>75</v>
      </c>
      <c r="N269" t="n">
        <v>22.49</v>
      </c>
      <c r="O269" t="n">
        <v>17494.97</v>
      </c>
      <c r="P269" t="n">
        <v>632</v>
      </c>
      <c r="Q269" t="n">
        <v>1213.91</v>
      </c>
      <c r="R269" t="n">
        <v>230.58</v>
      </c>
      <c r="S269" t="n">
        <v>90.51000000000001</v>
      </c>
      <c r="T269" t="n">
        <v>58612.09</v>
      </c>
      <c r="U269" t="n">
        <v>0.39</v>
      </c>
      <c r="V269" t="n">
        <v>0.74</v>
      </c>
      <c r="W269" t="n">
        <v>4.14</v>
      </c>
      <c r="X269" t="n">
        <v>3.47</v>
      </c>
      <c r="Y269" t="n">
        <v>0.5</v>
      </c>
      <c r="Z269" t="n">
        <v>10</v>
      </c>
    </row>
    <row r="270">
      <c r="A270" t="n">
        <v>6</v>
      </c>
      <c r="B270" t="n">
        <v>65</v>
      </c>
      <c r="C270" t="inlineStr">
        <is>
          <t xml:space="preserve">CONCLUIDO	</t>
        </is>
      </c>
      <c r="D270" t="n">
        <v>1.5607</v>
      </c>
      <c r="E270" t="n">
        <v>64.06999999999999</v>
      </c>
      <c r="F270" t="n">
        <v>60.12</v>
      </c>
      <c r="G270" t="n">
        <v>55.5</v>
      </c>
      <c r="H270" t="n">
        <v>0.88</v>
      </c>
      <c r="I270" t="n">
        <v>65</v>
      </c>
      <c r="J270" t="n">
        <v>141.31</v>
      </c>
      <c r="K270" t="n">
        <v>46.47</v>
      </c>
      <c r="L270" t="n">
        <v>7</v>
      </c>
      <c r="M270" t="n">
        <v>63</v>
      </c>
      <c r="N270" t="n">
        <v>22.85</v>
      </c>
      <c r="O270" t="n">
        <v>17662.75</v>
      </c>
      <c r="P270" t="n">
        <v>619.23</v>
      </c>
      <c r="Q270" t="n">
        <v>1213.91</v>
      </c>
      <c r="R270" t="n">
        <v>212.84</v>
      </c>
      <c r="S270" t="n">
        <v>90.51000000000001</v>
      </c>
      <c r="T270" t="n">
        <v>49801.97</v>
      </c>
      <c r="U270" t="n">
        <v>0.43</v>
      </c>
      <c r="V270" t="n">
        <v>0.75</v>
      </c>
      <c r="W270" t="n">
        <v>4.11</v>
      </c>
      <c r="X270" t="n">
        <v>2.93</v>
      </c>
      <c r="Y270" t="n">
        <v>0.5</v>
      </c>
      <c r="Z270" t="n">
        <v>10</v>
      </c>
    </row>
    <row r="271">
      <c r="A271" t="n">
        <v>7</v>
      </c>
      <c r="B271" t="n">
        <v>65</v>
      </c>
      <c r="C271" t="inlineStr">
        <is>
          <t xml:space="preserve">CONCLUIDO	</t>
        </is>
      </c>
      <c r="D271" t="n">
        <v>1.577</v>
      </c>
      <c r="E271" t="n">
        <v>63.41</v>
      </c>
      <c r="F271" t="n">
        <v>59.71</v>
      </c>
      <c r="G271" t="n">
        <v>63.97</v>
      </c>
      <c r="H271" t="n">
        <v>0.99</v>
      </c>
      <c r="I271" t="n">
        <v>56</v>
      </c>
      <c r="J271" t="n">
        <v>142.68</v>
      </c>
      <c r="K271" t="n">
        <v>46.47</v>
      </c>
      <c r="L271" t="n">
        <v>8</v>
      </c>
      <c r="M271" t="n">
        <v>54</v>
      </c>
      <c r="N271" t="n">
        <v>23.21</v>
      </c>
      <c r="O271" t="n">
        <v>17831.04</v>
      </c>
      <c r="P271" t="n">
        <v>609.59</v>
      </c>
      <c r="Q271" t="n">
        <v>1213.91</v>
      </c>
      <c r="R271" t="n">
        <v>198.59</v>
      </c>
      <c r="S271" t="n">
        <v>90.51000000000001</v>
      </c>
      <c r="T271" t="n">
        <v>42720.63</v>
      </c>
      <c r="U271" t="n">
        <v>0.46</v>
      </c>
      <c r="V271" t="n">
        <v>0.75</v>
      </c>
      <c r="W271" t="n">
        <v>4.1</v>
      </c>
      <c r="X271" t="n">
        <v>2.51</v>
      </c>
      <c r="Y271" t="n">
        <v>0.5</v>
      </c>
      <c r="Z271" t="n">
        <v>10</v>
      </c>
    </row>
    <row r="272">
      <c r="A272" t="n">
        <v>8</v>
      </c>
      <c r="B272" t="n">
        <v>65</v>
      </c>
      <c r="C272" t="inlineStr">
        <is>
          <t xml:space="preserve">CONCLUIDO	</t>
        </is>
      </c>
      <c r="D272" t="n">
        <v>1.5906</v>
      </c>
      <c r="E272" t="n">
        <v>62.87</v>
      </c>
      <c r="F272" t="n">
        <v>59.35</v>
      </c>
      <c r="G272" t="n">
        <v>72.68000000000001</v>
      </c>
      <c r="H272" t="n">
        <v>1.11</v>
      </c>
      <c r="I272" t="n">
        <v>49</v>
      </c>
      <c r="J272" t="n">
        <v>144.05</v>
      </c>
      <c r="K272" t="n">
        <v>46.47</v>
      </c>
      <c r="L272" t="n">
        <v>9</v>
      </c>
      <c r="M272" t="n">
        <v>47</v>
      </c>
      <c r="N272" t="n">
        <v>23.58</v>
      </c>
      <c r="O272" t="n">
        <v>17999.83</v>
      </c>
      <c r="P272" t="n">
        <v>598.41</v>
      </c>
      <c r="Q272" t="n">
        <v>1213.92</v>
      </c>
      <c r="R272" t="n">
        <v>186.74</v>
      </c>
      <c r="S272" t="n">
        <v>90.51000000000001</v>
      </c>
      <c r="T272" t="n">
        <v>36833.22</v>
      </c>
      <c r="U272" t="n">
        <v>0.48</v>
      </c>
      <c r="V272" t="n">
        <v>0.76</v>
      </c>
      <c r="W272" t="n">
        <v>4.08</v>
      </c>
      <c r="X272" t="n">
        <v>2.16</v>
      </c>
      <c r="Y272" t="n">
        <v>0.5</v>
      </c>
      <c r="Z272" t="n">
        <v>10</v>
      </c>
    </row>
    <row r="273">
      <c r="A273" t="n">
        <v>9</v>
      </c>
      <c r="B273" t="n">
        <v>65</v>
      </c>
      <c r="C273" t="inlineStr">
        <is>
          <t xml:space="preserve">CONCLUIDO	</t>
        </is>
      </c>
      <c r="D273" t="n">
        <v>1.5985</v>
      </c>
      <c r="E273" t="n">
        <v>62.56</v>
      </c>
      <c r="F273" t="n">
        <v>59.18</v>
      </c>
      <c r="G273" t="n">
        <v>80.7</v>
      </c>
      <c r="H273" t="n">
        <v>1.22</v>
      </c>
      <c r="I273" t="n">
        <v>44</v>
      </c>
      <c r="J273" t="n">
        <v>145.42</v>
      </c>
      <c r="K273" t="n">
        <v>46.47</v>
      </c>
      <c r="L273" t="n">
        <v>10</v>
      </c>
      <c r="M273" t="n">
        <v>42</v>
      </c>
      <c r="N273" t="n">
        <v>23.95</v>
      </c>
      <c r="O273" t="n">
        <v>18169.15</v>
      </c>
      <c r="P273" t="n">
        <v>591.8</v>
      </c>
      <c r="Q273" t="n">
        <v>1213.91</v>
      </c>
      <c r="R273" t="n">
        <v>180.87</v>
      </c>
      <c r="S273" t="n">
        <v>90.51000000000001</v>
      </c>
      <c r="T273" t="n">
        <v>33921.19</v>
      </c>
      <c r="U273" t="n">
        <v>0.5</v>
      </c>
      <c r="V273" t="n">
        <v>0.76</v>
      </c>
      <c r="W273" t="n">
        <v>4.08</v>
      </c>
      <c r="X273" t="n">
        <v>1.99</v>
      </c>
      <c r="Y273" t="n">
        <v>0.5</v>
      </c>
      <c r="Z273" t="n">
        <v>10</v>
      </c>
    </row>
    <row r="274">
      <c r="A274" t="n">
        <v>10</v>
      </c>
      <c r="B274" t="n">
        <v>65</v>
      </c>
      <c r="C274" t="inlineStr">
        <is>
          <t xml:space="preserve">CONCLUIDO	</t>
        </is>
      </c>
      <c r="D274" t="n">
        <v>1.6086</v>
      </c>
      <c r="E274" t="n">
        <v>62.17</v>
      </c>
      <c r="F274" t="n">
        <v>58.92</v>
      </c>
      <c r="G274" t="n">
        <v>90.65000000000001</v>
      </c>
      <c r="H274" t="n">
        <v>1.33</v>
      </c>
      <c r="I274" t="n">
        <v>39</v>
      </c>
      <c r="J274" t="n">
        <v>146.8</v>
      </c>
      <c r="K274" t="n">
        <v>46.47</v>
      </c>
      <c r="L274" t="n">
        <v>11</v>
      </c>
      <c r="M274" t="n">
        <v>37</v>
      </c>
      <c r="N274" t="n">
        <v>24.33</v>
      </c>
      <c r="O274" t="n">
        <v>18338.99</v>
      </c>
      <c r="P274" t="n">
        <v>580.72</v>
      </c>
      <c r="Q274" t="n">
        <v>1213.93</v>
      </c>
      <c r="R274" t="n">
        <v>172.15</v>
      </c>
      <c r="S274" t="n">
        <v>90.51000000000001</v>
      </c>
      <c r="T274" t="n">
        <v>29585.96</v>
      </c>
      <c r="U274" t="n">
        <v>0.53</v>
      </c>
      <c r="V274" t="n">
        <v>0.76</v>
      </c>
      <c r="W274" t="n">
        <v>4.07</v>
      </c>
      <c r="X274" t="n">
        <v>1.73</v>
      </c>
      <c r="Y274" t="n">
        <v>0.5</v>
      </c>
      <c r="Z274" t="n">
        <v>10</v>
      </c>
    </row>
    <row r="275">
      <c r="A275" t="n">
        <v>11</v>
      </c>
      <c r="B275" t="n">
        <v>65</v>
      </c>
      <c r="C275" t="inlineStr">
        <is>
          <t xml:space="preserve">CONCLUIDO	</t>
        </is>
      </c>
      <c r="D275" t="n">
        <v>1.6134</v>
      </c>
      <c r="E275" t="n">
        <v>61.98</v>
      </c>
      <c r="F275" t="n">
        <v>58.82</v>
      </c>
      <c r="G275" t="n">
        <v>98.03</v>
      </c>
      <c r="H275" t="n">
        <v>1.43</v>
      </c>
      <c r="I275" t="n">
        <v>36</v>
      </c>
      <c r="J275" t="n">
        <v>148.18</v>
      </c>
      <c r="K275" t="n">
        <v>46.47</v>
      </c>
      <c r="L275" t="n">
        <v>12</v>
      </c>
      <c r="M275" t="n">
        <v>34</v>
      </c>
      <c r="N275" t="n">
        <v>24.71</v>
      </c>
      <c r="O275" t="n">
        <v>18509.36</v>
      </c>
      <c r="P275" t="n">
        <v>575.45</v>
      </c>
      <c r="Q275" t="n">
        <v>1213.91</v>
      </c>
      <c r="R275" t="n">
        <v>168.26</v>
      </c>
      <c r="S275" t="n">
        <v>90.51000000000001</v>
      </c>
      <c r="T275" t="n">
        <v>27658.31</v>
      </c>
      <c r="U275" t="n">
        <v>0.54</v>
      </c>
      <c r="V275" t="n">
        <v>0.76</v>
      </c>
      <c r="W275" t="n">
        <v>4.08</v>
      </c>
      <c r="X275" t="n">
        <v>1.63</v>
      </c>
      <c r="Y275" t="n">
        <v>0.5</v>
      </c>
      <c r="Z275" t="n">
        <v>10</v>
      </c>
    </row>
    <row r="276">
      <c r="A276" t="n">
        <v>12</v>
      </c>
      <c r="B276" t="n">
        <v>65</v>
      </c>
      <c r="C276" t="inlineStr">
        <is>
          <t xml:space="preserve">CONCLUIDO	</t>
        </is>
      </c>
      <c r="D276" t="n">
        <v>1.6195</v>
      </c>
      <c r="E276" t="n">
        <v>61.75</v>
      </c>
      <c r="F276" t="n">
        <v>58.67</v>
      </c>
      <c r="G276" t="n">
        <v>106.67</v>
      </c>
      <c r="H276" t="n">
        <v>1.54</v>
      </c>
      <c r="I276" t="n">
        <v>33</v>
      </c>
      <c r="J276" t="n">
        <v>149.56</v>
      </c>
      <c r="K276" t="n">
        <v>46.47</v>
      </c>
      <c r="L276" t="n">
        <v>13</v>
      </c>
      <c r="M276" t="n">
        <v>31</v>
      </c>
      <c r="N276" t="n">
        <v>25.1</v>
      </c>
      <c r="O276" t="n">
        <v>18680.25</v>
      </c>
      <c r="P276" t="n">
        <v>566.35</v>
      </c>
      <c r="Q276" t="n">
        <v>1213.92</v>
      </c>
      <c r="R276" t="n">
        <v>163.26</v>
      </c>
      <c r="S276" t="n">
        <v>90.51000000000001</v>
      </c>
      <c r="T276" t="n">
        <v>25172.2</v>
      </c>
      <c r="U276" t="n">
        <v>0.55</v>
      </c>
      <c r="V276" t="n">
        <v>0.76</v>
      </c>
      <c r="W276" t="n">
        <v>4.07</v>
      </c>
      <c r="X276" t="n">
        <v>1.48</v>
      </c>
      <c r="Y276" t="n">
        <v>0.5</v>
      </c>
      <c r="Z276" t="n">
        <v>10</v>
      </c>
    </row>
    <row r="277">
      <c r="A277" t="n">
        <v>13</v>
      </c>
      <c r="B277" t="n">
        <v>65</v>
      </c>
      <c r="C277" t="inlineStr">
        <is>
          <t xml:space="preserve">CONCLUIDO	</t>
        </is>
      </c>
      <c r="D277" t="n">
        <v>1.6258</v>
      </c>
      <c r="E277" t="n">
        <v>61.51</v>
      </c>
      <c r="F277" t="n">
        <v>58.51</v>
      </c>
      <c r="G277" t="n">
        <v>117.02</v>
      </c>
      <c r="H277" t="n">
        <v>1.64</v>
      </c>
      <c r="I277" t="n">
        <v>30</v>
      </c>
      <c r="J277" t="n">
        <v>150.95</v>
      </c>
      <c r="K277" t="n">
        <v>46.47</v>
      </c>
      <c r="L277" t="n">
        <v>14</v>
      </c>
      <c r="M277" t="n">
        <v>28</v>
      </c>
      <c r="N277" t="n">
        <v>25.49</v>
      </c>
      <c r="O277" t="n">
        <v>18851.69</v>
      </c>
      <c r="P277" t="n">
        <v>558.67</v>
      </c>
      <c r="Q277" t="n">
        <v>1213.92</v>
      </c>
      <c r="R277" t="n">
        <v>158.29</v>
      </c>
      <c r="S277" t="n">
        <v>90.51000000000001</v>
      </c>
      <c r="T277" t="n">
        <v>22701.69</v>
      </c>
      <c r="U277" t="n">
        <v>0.57</v>
      </c>
      <c r="V277" t="n">
        <v>0.77</v>
      </c>
      <c r="W277" t="n">
        <v>4.05</v>
      </c>
      <c r="X277" t="n">
        <v>1.32</v>
      </c>
      <c r="Y277" t="n">
        <v>0.5</v>
      </c>
      <c r="Z277" t="n">
        <v>10</v>
      </c>
    </row>
    <row r="278">
      <c r="A278" t="n">
        <v>14</v>
      </c>
      <c r="B278" t="n">
        <v>65</v>
      </c>
      <c r="C278" t="inlineStr">
        <is>
          <t xml:space="preserve">CONCLUIDO	</t>
        </is>
      </c>
      <c r="D278" t="n">
        <v>1.6289</v>
      </c>
      <c r="E278" t="n">
        <v>61.39</v>
      </c>
      <c r="F278" t="n">
        <v>58.45</v>
      </c>
      <c r="G278" t="n">
        <v>125.25</v>
      </c>
      <c r="H278" t="n">
        <v>1.74</v>
      </c>
      <c r="I278" t="n">
        <v>28</v>
      </c>
      <c r="J278" t="n">
        <v>152.35</v>
      </c>
      <c r="K278" t="n">
        <v>46.47</v>
      </c>
      <c r="L278" t="n">
        <v>15</v>
      </c>
      <c r="M278" t="n">
        <v>26</v>
      </c>
      <c r="N278" t="n">
        <v>25.88</v>
      </c>
      <c r="O278" t="n">
        <v>19023.66</v>
      </c>
      <c r="P278" t="n">
        <v>546.74</v>
      </c>
      <c r="Q278" t="n">
        <v>1213.91</v>
      </c>
      <c r="R278" t="n">
        <v>155.87</v>
      </c>
      <c r="S278" t="n">
        <v>90.51000000000001</v>
      </c>
      <c r="T278" t="n">
        <v>21500.31</v>
      </c>
      <c r="U278" t="n">
        <v>0.58</v>
      </c>
      <c r="V278" t="n">
        <v>0.77</v>
      </c>
      <c r="W278" t="n">
        <v>4.06</v>
      </c>
      <c r="X278" t="n">
        <v>1.26</v>
      </c>
      <c r="Y278" t="n">
        <v>0.5</v>
      </c>
      <c r="Z278" t="n">
        <v>10</v>
      </c>
    </row>
    <row r="279">
      <c r="A279" t="n">
        <v>15</v>
      </c>
      <c r="B279" t="n">
        <v>65</v>
      </c>
      <c r="C279" t="inlineStr">
        <is>
          <t xml:space="preserve">CONCLUIDO	</t>
        </is>
      </c>
      <c r="D279" t="n">
        <v>1.6329</v>
      </c>
      <c r="E279" t="n">
        <v>61.24</v>
      </c>
      <c r="F279" t="n">
        <v>58.35</v>
      </c>
      <c r="G279" t="n">
        <v>134.66</v>
      </c>
      <c r="H279" t="n">
        <v>1.84</v>
      </c>
      <c r="I279" t="n">
        <v>26</v>
      </c>
      <c r="J279" t="n">
        <v>153.75</v>
      </c>
      <c r="K279" t="n">
        <v>46.47</v>
      </c>
      <c r="L279" t="n">
        <v>16</v>
      </c>
      <c r="M279" t="n">
        <v>24</v>
      </c>
      <c r="N279" t="n">
        <v>26.28</v>
      </c>
      <c r="O279" t="n">
        <v>19196.18</v>
      </c>
      <c r="P279" t="n">
        <v>539.17</v>
      </c>
      <c r="Q279" t="n">
        <v>1213.93</v>
      </c>
      <c r="R279" t="n">
        <v>152.68</v>
      </c>
      <c r="S279" t="n">
        <v>90.51000000000001</v>
      </c>
      <c r="T279" t="n">
        <v>19918.01</v>
      </c>
      <c r="U279" t="n">
        <v>0.59</v>
      </c>
      <c r="V279" t="n">
        <v>0.77</v>
      </c>
      <c r="W279" t="n">
        <v>4.05</v>
      </c>
      <c r="X279" t="n">
        <v>1.16</v>
      </c>
      <c r="Y279" t="n">
        <v>0.5</v>
      </c>
      <c r="Z279" t="n">
        <v>10</v>
      </c>
    </row>
    <row r="280">
      <c r="A280" t="n">
        <v>16</v>
      </c>
      <c r="B280" t="n">
        <v>65</v>
      </c>
      <c r="C280" t="inlineStr">
        <is>
          <t xml:space="preserve">CONCLUIDO	</t>
        </is>
      </c>
      <c r="D280" t="n">
        <v>1.6373</v>
      </c>
      <c r="E280" t="n">
        <v>61.08</v>
      </c>
      <c r="F280" t="n">
        <v>58.24</v>
      </c>
      <c r="G280" t="n">
        <v>145.61</v>
      </c>
      <c r="H280" t="n">
        <v>1.94</v>
      </c>
      <c r="I280" t="n">
        <v>24</v>
      </c>
      <c r="J280" t="n">
        <v>155.15</v>
      </c>
      <c r="K280" t="n">
        <v>46.47</v>
      </c>
      <c r="L280" t="n">
        <v>17</v>
      </c>
      <c r="M280" t="n">
        <v>22</v>
      </c>
      <c r="N280" t="n">
        <v>26.68</v>
      </c>
      <c r="O280" t="n">
        <v>19369.26</v>
      </c>
      <c r="P280" t="n">
        <v>533.11</v>
      </c>
      <c r="Q280" t="n">
        <v>1213.92</v>
      </c>
      <c r="R280" t="n">
        <v>149.18</v>
      </c>
      <c r="S280" t="n">
        <v>90.51000000000001</v>
      </c>
      <c r="T280" t="n">
        <v>18177.36</v>
      </c>
      <c r="U280" t="n">
        <v>0.61</v>
      </c>
      <c r="V280" t="n">
        <v>0.77</v>
      </c>
      <c r="W280" t="n">
        <v>4.04</v>
      </c>
      <c r="X280" t="n">
        <v>1.05</v>
      </c>
      <c r="Y280" t="n">
        <v>0.5</v>
      </c>
      <c r="Z280" t="n">
        <v>10</v>
      </c>
    </row>
    <row r="281">
      <c r="A281" t="n">
        <v>17</v>
      </c>
      <c r="B281" t="n">
        <v>65</v>
      </c>
      <c r="C281" t="inlineStr">
        <is>
          <t xml:space="preserve">CONCLUIDO	</t>
        </is>
      </c>
      <c r="D281" t="n">
        <v>1.6413</v>
      </c>
      <c r="E281" t="n">
        <v>60.93</v>
      </c>
      <c r="F281" t="n">
        <v>58.15</v>
      </c>
      <c r="G281" t="n">
        <v>158.59</v>
      </c>
      <c r="H281" t="n">
        <v>2.04</v>
      </c>
      <c r="I281" t="n">
        <v>22</v>
      </c>
      <c r="J281" t="n">
        <v>156.56</v>
      </c>
      <c r="K281" t="n">
        <v>46.47</v>
      </c>
      <c r="L281" t="n">
        <v>18</v>
      </c>
      <c r="M281" t="n">
        <v>20</v>
      </c>
      <c r="N281" t="n">
        <v>27.09</v>
      </c>
      <c r="O281" t="n">
        <v>19542.89</v>
      </c>
      <c r="P281" t="n">
        <v>524.3</v>
      </c>
      <c r="Q281" t="n">
        <v>1213.91</v>
      </c>
      <c r="R281" t="n">
        <v>146.01</v>
      </c>
      <c r="S281" t="n">
        <v>90.51000000000001</v>
      </c>
      <c r="T281" t="n">
        <v>16602.38</v>
      </c>
      <c r="U281" t="n">
        <v>0.62</v>
      </c>
      <c r="V281" t="n">
        <v>0.77</v>
      </c>
      <c r="W281" t="n">
        <v>4.04</v>
      </c>
      <c r="X281" t="n">
        <v>0.96</v>
      </c>
      <c r="Y281" t="n">
        <v>0.5</v>
      </c>
      <c r="Z281" t="n">
        <v>10</v>
      </c>
    </row>
    <row r="282">
      <c r="A282" t="n">
        <v>18</v>
      </c>
      <c r="B282" t="n">
        <v>65</v>
      </c>
      <c r="C282" t="inlineStr">
        <is>
          <t xml:space="preserve">CONCLUIDO	</t>
        </is>
      </c>
      <c r="D282" t="n">
        <v>1.6432</v>
      </c>
      <c r="E282" t="n">
        <v>60.86</v>
      </c>
      <c r="F282" t="n">
        <v>58.1</v>
      </c>
      <c r="G282" t="n">
        <v>166.01</v>
      </c>
      <c r="H282" t="n">
        <v>2.13</v>
      </c>
      <c r="I282" t="n">
        <v>21</v>
      </c>
      <c r="J282" t="n">
        <v>157.97</v>
      </c>
      <c r="K282" t="n">
        <v>46.47</v>
      </c>
      <c r="L282" t="n">
        <v>19</v>
      </c>
      <c r="M282" t="n">
        <v>12</v>
      </c>
      <c r="N282" t="n">
        <v>27.5</v>
      </c>
      <c r="O282" t="n">
        <v>19717.08</v>
      </c>
      <c r="P282" t="n">
        <v>517.53</v>
      </c>
      <c r="Q282" t="n">
        <v>1213.92</v>
      </c>
      <c r="R282" t="n">
        <v>144.24</v>
      </c>
      <c r="S282" t="n">
        <v>90.51000000000001</v>
      </c>
      <c r="T282" t="n">
        <v>15721.52</v>
      </c>
      <c r="U282" t="n">
        <v>0.63</v>
      </c>
      <c r="V282" t="n">
        <v>0.77</v>
      </c>
      <c r="W282" t="n">
        <v>4.04</v>
      </c>
      <c r="X282" t="n">
        <v>0.91</v>
      </c>
      <c r="Y282" t="n">
        <v>0.5</v>
      </c>
      <c r="Z282" t="n">
        <v>10</v>
      </c>
    </row>
    <row r="283">
      <c r="A283" t="n">
        <v>19</v>
      </c>
      <c r="B283" t="n">
        <v>65</v>
      </c>
      <c r="C283" t="inlineStr">
        <is>
          <t xml:space="preserve">CONCLUIDO	</t>
        </is>
      </c>
      <c r="D283" t="n">
        <v>1.6429</v>
      </c>
      <c r="E283" t="n">
        <v>60.87</v>
      </c>
      <c r="F283" t="n">
        <v>58.12</v>
      </c>
      <c r="G283" t="n">
        <v>166.04</v>
      </c>
      <c r="H283" t="n">
        <v>2.22</v>
      </c>
      <c r="I283" t="n">
        <v>21</v>
      </c>
      <c r="J283" t="n">
        <v>159.39</v>
      </c>
      <c r="K283" t="n">
        <v>46.47</v>
      </c>
      <c r="L283" t="n">
        <v>20</v>
      </c>
      <c r="M283" t="n">
        <v>7</v>
      </c>
      <c r="N283" t="n">
        <v>27.92</v>
      </c>
      <c r="O283" t="n">
        <v>19891.97</v>
      </c>
      <c r="P283" t="n">
        <v>515.53</v>
      </c>
      <c r="Q283" t="n">
        <v>1213.91</v>
      </c>
      <c r="R283" t="n">
        <v>144.28</v>
      </c>
      <c r="S283" t="n">
        <v>90.51000000000001</v>
      </c>
      <c r="T283" t="n">
        <v>15743.23</v>
      </c>
      <c r="U283" t="n">
        <v>0.63</v>
      </c>
      <c r="V283" t="n">
        <v>0.77</v>
      </c>
      <c r="W283" t="n">
        <v>4.05</v>
      </c>
      <c r="X283" t="n">
        <v>0.92</v>
      </c>
      <c r="Y283" t="n">
        <v>0.5</v>
      </c>
      <c r="Z283" t="n">
        <v>10</v>
      </c>
    </row>
    <row r="284">
      <c r="A284" t="n">
        <v>20</v>
      </c>
      <c r="B284" t="n">
        <v>65</v>
      </c>
      <c r="C284" t="inlineStr">
        <is>
          <t xml:space="preserve">CONCLUIDO	</t>
        </is>
      </c>
      <c r="D284" t="n">
        <v>1.6449</v>
      </c>
      <c r="E284" t="n">
        <v>60.79</v>
      </c>
      <c r="F284" t="n">
        <v>58.07</v>
      </c>
      <c r="G284" t="n">
        <v>174.21</v>
      </c>
      <c r="H284" t="n">
        <v>2.31</v>
      </c>
      <c r="I284" t="n">
        <v>20</v>
      </c>
      <c r="J284" t="n">
        <v>160.81</v>
      </c>
      <c r="K284" t="n">
        <v>46.47</v>
      </c>
      <c r="L284" t="n">
        <v>21</v>
      </c>
      <c r="M284" t="n">
        <v>3</v>
      </c>
      <c r="N284" t="n">
        <v>28.34</v>
      </c>
      <c r="O284" t="n">
        <v>20067.32</v>
      </c>
      <c r="P284" t="n">
        <v>518.6900000000001</v>
      </c>
      <c r="Q284" t="n">
        <v>1213.91</v>
      </c>
      <c r="R284" t="n">
        <v>142.46</v>
      </c>
      <c r="S284" t="n">
        <v>90.51000000000001</v>
      </c>
      <c r="T284" t="n">
        <v>14836.08</v>
      </c>
      <c r="U284" t="n">
        <v>0.64</v>
      </c>
      <c r="V284" t="n">
        <v>0.77</v>
      </c>
      <c r="W284" t="n">
        <v>4.06</v>
      </c>
      <c r="X284" t="n">
        <v>0.88</v>
      </c>
      <c r="Y284" t="n">
        <v>0.5</v>
      </c>
      <c r="Z284" t="n">
        <v>10</v>
      </c>
    </row>
    <row r="285">
      <c r="A285" t="n">
        <v>21</v>
      </c>
      <c r="B285" t="n">
        <v>65</v>
      </c>
      <c r="C285" t="inlineStr">
        <is>
          <t xml:space="preserve">CONCLUIDO	</t>
        </is>
      </c>
      <c r="D285" t="n">
        <v>1.6447</v>
      </c>
      <c r="E285" t="n">
        <v>60.8</v>
      </c>
      <c r="F285" t="n">
        <v>58.08</v>
      </c>
      <c r="G285" t="n">
        <v>174.23</v>
      </c>
      <c r="H285" t="n">
        <v>2.4</v>
      </c>
      <c r="I285" t="n">
        <v>20</v>
      </c>
      <c r="J285" t="n">
        <v>162.24</v>
      </c>
      <c r="K285" t="n">
        <v>46.47</v>
      </c>
      <c r="L285" t="n">
        <v>22</v>
      </c>
      <c r="M285" t="n">
        <v>0</v>
      </c>
      <c r="N285" t="n">
        <v>28.77</v>
      </c>
      <c r="O285" t="n">
        <v>20243.25</v>
      </c>
      <c r="P285" t="n">
        <v>522.49</v>
      </c>
      <c r="Q285" t="n">
        <v>1213.91</v>
      </c>
      <c r="R285" t="n">
        <v>142.57</v>
      </c>
      <c r="S285" t="n">
        <v>90.51000000000001</v>
      </c>
      <c r="T285" t="n">
        <v>14892.32</v>
      </c>
      <c r="U285" t="n">
        <v>0.63</v>
      </c>
      <c r="V285" t="n">
        <v>0.77</v>
      </c>
      <c r="W285" t="n">
        <v>4.07</v>
      </c>
      <c r="X285" t="n">
        <v>0.89</v>
      </c>
      <c r="Y285" t="n">
        <v>0.5</v>
      </c>
      <c r="Z285" t="n">
        <v>10</v>
      </c>
    </row>
    <row r="286">
      <c r="A286" t="n">
        <v>0</v>
      </c>
      <c r="B286" t="n">
        <v>75</v>
      </c>
      <c r="C286" t="inlineStr">
        <is>
          <t xml:space="preserve">CONCLUIDO	</t>
        </is>
      </c>
      <c r="D286" t="n">
        <v>0.7762</v>
      </c>
      <c r="E286" t="n">
        <v>128.83</v>
      </c>
      <c r="F286" t="n">
        <v>100.03</v>
      </c>
      <c r="G286" t="n">
        <v>6.91</v>
      </c>
      <c r="H286" t="n">
        <v>0.12</v>
      </c>
      <c r="I286" t="n">
        <v>868</v>
      </c>
      <c r="J286" t="n">
        <v>150.44</v>
      </c>
      <c r="K286" t="n">
        <v>49.1</v>
      </c>
      <c r="L286" t="n">
        <v>1</v>
      </c>
      <c r="M286" t="n">
        <v>866</v>
      </c>
      <c r="N286" t="n">
        <v>25.34</v>
      </c>
      <c r="O286" t="n">
        <v>18787.76</v>
      </c>
      <c r="P286" t="n">
        <v>1181.74</v>
      </c>
      <c r="Q286" t="n">
        <v>1214.05</v>
      </c>
      <c r="R286" t="n">
        <v>1568.73</v>
      </c>
      <c r="S286" t="n">
        <v>90.51000000000001</v>
      </c>
      <c r="T286" t="n">
        <v>723729.2</v>
      </c>
      <c r="U286" t="n">
        <v>0.06</v>
      </c>
      <c r="V286" t="n">
        <v>0.45</v>
      </c>
      <c r="W286" t="n">
        <v>5.45</v>
      </c>
      <c r="X286" t="n">
        <v>42.83</v>
      </c>
      <c r="Y286" t="n">
        <v>0.5</v>
      </c>
      <c r="Z286" t="n">
        <v>10</v>
      </c>
    </row>
    <row r="287">
      <c r="A287" t="n">
        <v>1</v>
      </c>
      <c r="B287" t="n">
        <v>75</v>
      </c>
      <c r="C287" t="inlineStr">
        <is>
          <t xml:space="preserve">CONCLUIDO	</t>
        </is>
      </c>
      <c r="D287" t="n">
        <v>1.2054</v>
      </c>
      <c r="E287" t="n">
        <v>82.95999999999999</v>
      </c>
      <c r="F287" t="n">
        <v>71.40000000000001</v>
      </c>
      <c r="G287" t="n">
        <v>14.09</v>
      </c>
      <c r="H287" t="n">
        <v>0.23</v>
      </c>
      <c r="I287" t="n">
        <v>304</v>
      </c>
      <c r="J287" t="n">
        <v>151.83</v>
      </c>
      <c r="K287" t="n">
        <v>49.1</v>
      </c>
      <c r="L287" t="n">
        <v>2</v>
      </c>
      <c r="M287" t="n">
        <v>302</v>
      </c>
      <c r="N287" t="n">
        <v>25.73</v>
      </c>
      <c r="O287" t="n">
        <v>18959.54</v>
      </c>
      <c r="P287" t="n">
        <v>837.13</v>
      </c>
      <c r="Q287" t="n">
        <v>1213.98</v>
      </c>
      <c r="R287" t="n">
        <v>594.24</v>
      </c>
      <c r="S287" t="n">
        <v>90.51000000000001</v>
      </c>
      <c r="T287" t="n">
        <v>239305.47</v>
      </c>
      <c r="U287" t="n">
        <v>0.15</v>
      </c>
      <c r="V287" t="n">
        <v>0.63</v>
      </c>
      <c r="W287" t="n">
        <v>4.52</v>
      </c>
      <c r="X287" t="n">
        <v>14.2</v>
      </c>
      <c r="Y287" t="n">
        <v>0.5</v>
      </c>
      <c r="Z287" t="n">
        <v>10</v>
      </c>
    </row>
    <row r="288">
      <c r="A288" t="n">
        <v>2</v>
      </c>
      <c r="B288" t="n">
        <v>75</v>
      </c>
      <c r="C288" t="inlineStr">
        <is>
          <t xml:space="preserve">CONCLUIDO	</t>
        </is>
      </c>
      <c r="D288" t="n">
        <v>1.358</v>
      </c>
      <c r="E288" t="n">
        <v>73.64</v>
      </c>
      <c r="F288" t="n">
        <v>65.70999999999999</v>
      </c>
      <c r="G288" t="n">
        <v>21.31</v>
      </c>
      <c r="H288" t="n">
        <v>0.35</v>
      </c>
      <c r="I288" t="n">
        <v>185</v>
      </c>
      <c r="J288" t="n">
        <v>153.23</v>
      </c>
      <c r="K288" t="n">
        <v>49.1</v>
      </c>
      <c r="L288" t="n">
        <v>3</v>
      </c>
      <c r="M288" t="n">
        <v>183</v>
      </c>
      <c r="N288" t="n">
        <v>26.13</v>
      </c>
      <c r="O288" t="n">
        <v>19131.85</v>
      </c>
      <c r="P288" t="n">
        <v>764.8099999999999</v>
      </c>
      <c r="Q288" t="n">
        <v>1213.97</v>
      </c>
      <c r="R288" t="n">
        <v>401.19</v>
      </c>
      <c r="S288" t="n">
        <v>90.51000000000001</v>
      </c>
      <c r="T288" t="n">
        <v>143375.09</v>
      </c>
      <c r="U288" t="n">
        <v>0.23</v>
      </c>
      <c r="V288" t="n">
        <v>0.68</v>
      </c>
      <c r="W288" t="n">
        <v>4.32</v>
      </c>
      <c r="X288" t="n">
        <v>8.51</v>
      </c>
      <c r="Y288" t="n">
        <v>0.5</v>
      </c>
      <c r="Z288" t="n">
        <v>10</v>
      </c>
    </row>
    <row r="289">
      <c r="A289" t="n">
        <v>3</v>
      </c>
      <c r="B289" t="n">
        <v>75</v>
      </c>
      <c r="C289" t="inlineStr">
        <is>
          <t xml:space="preserve">CONCLUIDO	</t>
        </is>
      </c>
      <c r="D289" t="n">
        <v>1.4363</v>
      </c>
      <c r="E289" t="n">
        <v>69.62</v>
      </c>
      <c r="F289" t="n">
        <v>63.28</v>
      </c>
      <c r="G289" t="n">
        <v>28.55</v>
      </c>
      <c r="H289" t="n">
        <v>0.46</v>
      </c>
      <c r="I289" t="n">
        <v>133</v>
      </c>
      <c r="J289" t="n">
        <v>154.63</v>
      </c>
      <c r="K289" t="n">
        <v>49.1</v>
      </c>
      <c r="L289" t="n">
        <v>4</v>
      </c>
      <c r="M289" t="n">
        <v>131</v>
      </c>
      <c r="N289" t="n">
        <v>26.53</v>
      </c>
      <c r="O289" t="n">
        <v>19304.72</v>
      </c>
      <c r="P289" t="n">
        <v>731.59</v>
      </c>
      <c r="Q289" t="n">
        <v>1213.98</v>
      </c>
      <c r="R289" t="n">
        <v>319.53</v>
      </c>
      <c r="S289" t="n">
        <v>90.51000000000001</v>
      </c>
      <c r="T289" t="n">
        <v>102805.49</v>
      </c>
      <c r="U289" t="n">
        <v>0.28</v>
      </c>
      <c r="V289" t="n">
        <v>0.71</v>
      </c>
      <c r="W289" t="n">
        <v>4.23</v>
      </c>
      <c r="X289" t="n">
        <v>6.09</v>
      </c>
      <c r="Y289" t="n">
        <v>0.5</v>
      </c>
      <c r="Z289" t="n">
        <v>10</v>
      </c>
    </row>
    <row r="290">
      <c r="A290" t="n">
        <v>4</v>
      </c>
      <c r="B290" t="n">
        <v>75</v>
      </c>
      <c r="C290" t="inlineStr">
        <is>
          <t xml:space="preserve">CONCLUIDO	</t>
        </is>
      </c>
      <c r="D290" t="n">
        <v>1.4862</v>
      </c>
      <c r="E290" t="n">
        <v>67.29000000000001</v>
      </c>
      <c r="F290" t="n">
        <v>61.86</v>
      </c>
      <c r="G290" t="n">
        <v>36.04</v>
      </c>
      <c r="H290" t="n">
        <v>0.57</v>
      </c>
      <c r="I290" t="n">
        <v>103</v>
      </c>
      <c r="J290" t="n">
        <v>156.03</v>
      </c>
      <c r="K290" t="n">
        <v>49.1</v>
      </c>
      <c r="L290" t="n">
        <v>5</v>
      </c>
      <c r="M290" t="n">
        <v>101</v>
      </c>
      <c r="N290" t="n">
        <v>26.94</v>
      </c>
      <c r="O290" t="n">
        <v>19478.15</v>
      </c>
      <c r="P290" t="n">
        <v>709.24</v>
      </c>
      <c r="Q290" t="n">
        <v>1213.93</v>
      </c>
      <c r="R290" t="n">
        <v>271.99</v>
      </c>
      <c r="S290" t="n">
        <v>90.51000000000001</v>
      </c>
      <c r="T290" t="n">
        <v>79185.21000000001</v>
      </c>
      <c r="U290" t="n">
        <v>0.33</v>
      </c>
      <c r="V290" t="n">
        <v>0.73</v>
      </c>
      <c r="W290" t="n">
        <v>4.17</v>
      </c>
      <c r="X290" t="n">
        <v>4.67</v>
      </c>
      <c r="Y290" t="n">
        <v>0.5</v>
      </c>
      <c r="Z290" t="n">
        <v>10</v>
      </c>
    </row>
    <row r="291">
      <c r="A291" t="n">
        <v>5</v>
      </c>
      <c r="B291" t="n">
        <v>75</v>
      </c>
      <c r="C291" t="inlineStr">
        <is>
          <t xml:space="preserve">CONCLUIDO	</t>
        </is>
      </c>
      <c r="D291" t="n">
        <v>1.5166</v>
      </c>
      <c r="E291" t="n">
        <v>65.94</v>
      </c>
      <c r="F291" t="n">
        <v>61.07</v>
      </c>
      <c r="G291" t="n">
        <v>43.1</v>
      </c>
      <c r="H291" t="n">
        <v>0.67</v>
      </c>
      <c r="I291" t="n">
        <v>85</v>
      </c>
      <c r="J291" t="n">
        <v>157.44</v>
      </c>
      <c r="K291" t="n">
        <v>49.1</v>
      </c>
      <c r="L291" t="n">
        <v>6</v>
      </c>
      <c r="M291" t="n">
        <v>83</v>
      </c>
      <c r="N291" t="n">
        <v>27.35</v>
      </c>
      <c r="O291" t="n">
        <v>19652.13</v>
      </c>
      <c r="P291" t="n">
        <v>695.88</v>
      </c>
      <c r="Q291" t="n">
        <v>1213.97</v>
      </c>
      <c r="R291" t="n">
        <v>244.72</v>
      </c>
      <c r="S291" t="n">
        <v>90.51000000000001</v>
      </c>
      <c r="T291" t="n">
        <v>65639.67999999999</v>
      </c>
      <c r="U291" t="n">
        <v>0.37</v>
      </c>
      <c r="V291" t="n">
        <v>0.73</v>
      </c>
      <c r="W291" t="n">
        <v>4.14</v>
      </c>
      <c r="X291" t="n">
        <v>3.87</v>
      </c>
      <c r="Y291" t="n">
        <v>0.5</v>
      </c>
      <c r="Z291" t="n">
        <v>10</v>
      </c>
    </row>
    <row r="292">
      <c r="A292" t="n">
        <v>6</v>
      </c>
      <c r="B292" t="n">
        <v>75</v>
      </c>
      <c r="C292" t="inlineStr">
        <is>
          <t xml:space="preserve">CONCLUIDO	</t>
        </is>
      </c>
      <c r="D292" t="n">
        <v>1.5422</v>
      </c>
      <c r="E292" t="n">
        <v>64.84</v>
      </c>
      <c r="F292" t="n">
        <v>60.4</v>
      </c>
      <c r="G292" t="n">
        <v>51.04</v>
      </c>
      <c r="H292" t="n">
        <v>0.78</v>
      </c>
      <c r="I292" t="n">
        <v>71</v>
      </c>
      <c r="J292" t="n">
        <v>158.86</v>
      </c>
      <c r="K292" t="n">
        <v>49.1</v>
      </c>
      <c r="L292" t="n">
        <v>7</v>
      </c>
      <c r="M292" t="n">
        <v>69</v>
      </c>
      <c r="N292" t="n">
        <v>27.77</v>
      </c>
      <c r="O292" t="n">
        <v>19826.68</v>
      </c>
      <c r="P292" t="n">
        <v>682.1900000000001</v>
      </c>
      <c r="Q292" t="n">
        <v>1213.93</v>
      </c>
      <c r="R292" t="n">
        <v>221.66</v>
      </c>
      <c r="S292" t="n">
        <v>90.51000000000001</v>
      </c>
      <c r="T292" t="n">
        <v>54179.49</v>
      </c>
      <c r="U292" t="n">
        <v>0.41</v>
      </c>
      <c r="V292" t="n">
        <v>0.74</v>
      </c>
      <c r="W292" t="n">
        <v>4.13</v>
      </c>
      <c r="X292" t="n">
        <v>3.2</v>
      </c>
      <c r="Y292" t="n">
        <v>0.5</v>
      </c>
      <c r="Z292" t="n">
        <v>10</v>
      </c>
    </row>
    <row r="293">
      <c r="A293" t="n">
        <v>7</v>
      </c>
      <c r="B293" t="n">
        <v>75</v>
      </c>
      <c r="C293" t="inlineStr">
        <is>
          <t xml:space="preserve">CONCLUIDO	</t>
        </is>
      </c>
      <c r="D293" t="n">
        <v>1.5588</v>
      </c>
      <c r="E293" t="n">
        <v>64.15000000000001</v>
      </c>
      <c r="F293" t="n">
        <v>59.98</v>
      </c>
      <c r="G293" t="n">
        <v>58.05</v>
      </c>
      <c r="H293" t="n">
        <v>0.88</v>
      </c>
      <c r="I293" t="n">
        <v>62</v>
      </c>
      <c r="J293" t="n">
        <v>160.28</v>
      </c>
      <c r="K293" t="n">
        <v>49.1</v>
      </c>
      <c r="L293" t="n">
        <v>8</v>
      </c>
      <c r="M293" t="n">
        <v>60</v>
      </c>
      <c r="N293" t="n">
        <v>28.19</v>
      </c>
      <c r="O293" t="n">
        <v>20001.93</v>
      </c>
      <c r="P293" t="n">
        <v>674.1799999999999</v>
      </c>
      <c r="Q293" t="n">
        <v>1213.92</v>
      </c>
      <c r="R293" t="n">
        <v>207.96</v>
      </c>
      <c r="S293" t="n">
        <v>90.51000000000001</v>
      </c>
      <c r="T293" t="n">
        <v>47378.76</v>
      </c>
      <c r="U293" t="n">
        <v>0.44</v>
      </c>
      <c r="V293" t="n">
        <v>0.75</v>
      </c>
      <c r="W293" t="n">
        <v>4.11</v>
      </c>
      <c r="X293" t="n">
        <v>2.79</v>
      </c>
      <c r="Y293" t="n">
        <v>0.5</v>
      </c>
      <c r="Z293" t="n">
        <v>10</v>
      </c>
    </row>
    <row r="294">
      <c r="A294" t="n">
        <v>8</v>
      </c>
      <c r="B294" t="n">
        <v>75</v>
      </c>
      <c r="C294" t="inlineStr">
        <is>
          <t xml:space="preserve">CONCLUIDO	</t>
        </is>
      </c>
      <c r="D294" t="n">
        <v>1.5737</v>
      </c>
      <c r="E294" t="n">
        <v>63.54</v>
      </c>
      <c r="F294" t="n">
        <v>59.62</v>
      </c>
      <c r="G294" t="n">
        <v>66.23999999999999</v>
      </c>
      <c r="H294" t="n">
        <v>0.99</v>
      </c>
      <c r="I294" t="n">
        <v>54</v>
      </c>
      <c r="J294" t="n">
        <v>161.71</v>
      </c>
      <c r="K294" t="n">
        <v>49.1</v>
      </c>
      <c r="L294" t="n">
        <v>9</v>
      </c>
      <c r="M294" t="n">
        <v>52</v>
      </c>
      <c r="N294" t="n">
        <v>28.61</v>
      </c>
      <c r="O294" t="n">
        <v>20177.64</v>
      </c>
      <c r="P294" t="n">
        <v>663.78</v>
      </c>
      <c r="Q294" t="n">
        <v>1213.9</v>
      </c>
      <c r="R294" t="n">
        <v>195.64</v>
      </c>
      <c r="S294" t="n">
        <v>90.51000000000001</v>
      </c>
      <c r="T294" t="n">
        <v>41257.2</v>
      </c>
      <c r="U294" t="n">
        <v>0.46</v>
      </c>
      <c r="V294" t="n">
        <v>0.75</v>
      </c>
      <c r="W294" t="n">
        <v>4.1</v>
      </c>
      <c r="X294" t="n">
        <v>2.42</v>
      </c>
      <c r="Y294" t="n">
        <v>0.5</v>
      </c>
      <c r="Z294" t="n">
        <v>10</v>
      </c>
    </row>
    <row r="295">
      <c r="A295" t="n">
        <v>9</v>
      </c>
      <c r="B295" t="n">
        <v>75</v>
      </c>
      <c r="C295" t="inlineStr">
        <is>
          <t xml:space="preserve">CONCLUIDO	</t>
        </is>
      </c>
      <c r="D295" t="n">
        <v>1.5849</v>
      </c>
      <c r="E295" t="n">
        <v>63.1</v>
      </c>
      <c r="F295" t="n">
        <v>59.35</v>
      </c>
      <c r="G295" t="n">
        <v>74.19</v>
      </c>
      <c r="H295" t="n">
        <v>1.09</v>
      </c>
      <c r="I295" t="n">
        <v>48</v>
      </c>
      <c r="J295" t="n">
        <v>163.13</v>
      </c>
      <c r="K295" t="n">
        <v>49.1</v>
      </c>
      <c r="L295" t="n">
        <v>10</v>
      </c>
      <c r="M295" t="n">
        <v>46</v>
      </c>
      <c r="N295" t="n">
        <v>29.04</v>
      </c>
      <c r="O295" t="n">
        <v>20353.94</v>
      </c>
      <c r="P295" t="n">
        <v>655.99</v>
      </c>
      <c r="Q295" t="n">
        <v>1213.91</v>
      </c>
      <c r="R295" t="n">
        <v>186.4</v>
      </c>
      <c r="S295" t="n">
        <v>90.51000000000001</v>
      </c>
      <c r="T295" t="n">
        <v>36664.85</v>
      </c>
      <c r="U295" t="n">
        <v>0.49</v>
      </c>
      <c r="V295" t="n">
        <v>0.76</v>
      </c>
      <c r="W295" t="n">
        <v>4.09</v>
      </c>
      <c r="X295" t="n">
        <v>2.16</v>
      </c>
      <c r="Y295" t="n">
        <v>0.5</v>
      </c>
      <c r="Z295" t="n">
        <v>10</v>
      </c>
    </row>
    <row r="296">
      <c r="A296" t="n">
        <v>10</v>
      </c>
      <c r="B296" t="n">
        <v>75</v>
      </c>
      <c r="C296" t="inlineStr">
        <is>
          <t xml:space="preserve">CONCLUIDO	</t>
        </is>
      </c>
      <c r="D296" t="n">
        <v>1.5925</v>
      </c>
      <c r="E296" t="n">
        <v>62.79</v>
      </c>
      <c r="F296" t="n">
        <v>59.17</v>
      </c>
      <c r="G296" t="n">
        <v>80.69</v>
      </c>
      <c r="H296" t="n">
        <v>1.18</v>
      </c>
      <c r="I296" t="n">
        <v>44</v>
      </c>
      <c r="J296" t="n">
        <v>164.57</v>
      </c>
      <c r="K296" t="n">
        <v>49.1</v>
      </c>
      <c r="L296" t="n">
        <v>11</v>
      </c>
      <c r="M296" t="n">
        <v>42</v>
      </c>
      <c r="N296" t="n">
        <v>29.47</v>
      </c>
      <c r="O296" t="n">
        <v>20530.82</v>
      </c>
      <c r="P296" t="n">
        <v>649.13</v>
      </c>
      <c r="Q296" t="n">
        <v>1213.91</v>
      </c>
      <c r="R296" t="n">
        <v>180.79</v>
      </c>
      <c r="S296" t="n">
        <v>90.51000000000001</v>
      </c>
      <c r="T296" t="n">
        <v>33881.74</v>
      </c>
      <c r="U296" t="n">
        <v>0.5</v>
      </c>
      <c r="V296" t="n">
        <v>0.76</v>
      </c>
      <c r="W296" t="n">
        <v>4.07</v>
      </c>
      <c r="X296" t="n">
        <v>1.98</v>
      </c>
      <c r="Y296" t="n">
        <v>0.5</v>
      </c>
      <c r="Z296" t="n">
        <v>10</v>
      </c>
    </row>
    <row r="297">
      <c r="A297" t="n">
        <v>11</v>
      </c>
      <c r="B297" t="n">
        <v>75</v>
      </c>
      <c r="C297" t="inlineStr">
        <is>
          <t xml:space="preserve">CONCLUIDO	</t>
        </is>
      </c>
      <c r="D297" t="n">
        <v>1.601</v>
      </c>
      <c r="E297" t="n">
        <v>62.46</v>
      </c>
      <c r="F297" t="n">
        <v>58.96</v>
      </c>
      <c r="G297" t="n">
        <v>88.44</v>
      </c>
      <c r="H297" t="n">
        <v>1.28</v>
      </c>
      <c r="I297" t="n">
        <v>40</v>
      </c>
      <c r="J297" t="n">
        <v>166.01</v>
      </c>
      <c r="K297" t="n">
        <v>49.1</v>
      </c>
      <c r="L297" t="n">
        <v>12</v>
      </c>
      <c r="M297" t="n">
        <v>38</v>
      </c>
      <c r="N297" t="n">
        <v>29.91</v>
      </c>
      <c r="O297" t="n">
        <v>20708.3</v>
      </c>
      <c r="P297" t="n">
        <v>640.8</v>
      </c>
      <c r="Q297" t="n">
        <v>1213.91</v>
      </c>
      <c r="R297" t="n">
        <v>173.35</v>
      </c>
      <c r="S297" t="n">
        <v>90.51000000000001</v>
      </c>
      <c r="T297" t="n">
        <v>30182.71</v>
      </c>
      <c r="U297" t="n">
        <v>0.52</v>
      </c>
      <c r="V297" t="n">
        <v>0.76</v>
      </c>
      <c r="W297" t="n">
        <v>4.07</v>
      </c>
      <c r="X297" t="n">
        <v>1.77</v>
      </c>
      <c r="Y297" t="n">
        <v>0.5</v>
      </c>
      <c r="Z297" t="n">
        <v>10</v>
      </c>
    </row>
    <row r="298">
      <c r="A298" t="n">
        <v>12</v>
      </c>
      <c r="B298" t="n">
        <v>75</v>
      </c>
      <c r="C298" t="inlineStr">
        <is>
          <t xml:space="preserve">CONCLUIDO	</t>
        </is>
      </c>
      <c r="D298" t="n">
        <v>1.6079</v>
      </c>
      <c r="E298" t="n">
        <v>62.19</v>
      </c>
      <c r="F298" t="n">
        <v>58.82</v>
      </c>
      <c r="G298" t="n">
        <v>98.03</v>
      </c>
      <c r="H298" t="n">
        <v>1.38</v>
      </c>
      <c r="I298" t="n">
        <v>36</v>
      </c>
      <c r="J298" t="n">
        <v>167.45</v>
      </c>
      <c r="K298" t="n">
        <v>49.1</v>
      </c>
      <c r="L298" t="n">
        <v>13</v>
      </c>
      <c r="M298" t="n">
        <v>34</v>
      </c>
      <c r="N298" t="n">
        <v>30.36</v>
      </c>
      <c r="O298" t="n">
        <v>20886.38</v>
      </c>
      <c r="P298" t="n">
        <v>633.1900000000001</v>
      </c>
      <c r="Q298" t="n">
        <v>1213.92</v>
      </c>
      <c r="R298" t="n">
        <v>168.47</v>
      </c>
      <c r="S298" t="n">
        <v>90.51000000000001</v>
      </c>
      <c r="T298" t="n">
        <v>27761.46</v>
      </c>
      <c r="U298" t="n">
        <v>0.54</v>
      </c>
      <c r="V298" t="n">
        <v>0.76</v>
      </c>
      <c r="W298" t="n">
        <v>4.07</v>
      </c>
      <c r="X298" t="n">
        <v>1.62</v>
      </c>
      <c r="Y298" t="n">
        <v>0.5</v>
      </c>
      <c r="Z298" t="n">
        <v>10</v>
      </c>
    </row>
    <row r="299">
      <c r="A299" t="n">
        <v>13</v>
      </c>
      <c r="B299" t="n">
        <v>75</v>
      </c>
      <c r="C299" t="inlineStr">
        <is>
          <t xml:space="preserve">CONCLUIDO	</t>
        </is>
      </c>
      <c r="D299" t="n">
        <v>1.6127</v>
      </c>
      <c r="E299" t="n">
        <v>62.01</v>
      </c>
      <c r="F299" t="n">
        <v>58.69</v>
      </c>
      <c r="G299" t="n">
        <v>103.58</v>
      </c>
      <c r="H299" t="n">
        <v>1.47</v>
      </c>
      <c r="I299" t="n">
        <v>34</v>
      </c>
      <c r="J299" t="n">
        <v>168.9</v>
      </c>
      <c r="K299" t="n">
        <v>49.1</v>
      </c>
      <c r="L299" t="n">
        <v>14</v>
      </c>
      <c r="M299" t="n">
        <v>32</v>
      </c>
      <c r="N299" t="n">
        <v>30.81</v>
      </c>
      <c r="O299" t="n">
        <v>21065.06</v>
      </c>
      <c r="P299" t="n">
        <v>627.33</v>
      </c>
      <c r="Q299" t="n">
        <v>1213.92</v>
      </c>
      <c r="R299" t="n">
        <v>164.54</v>
      </c>
      <c r="S299" t="n">
        <v>90.51000000000001</v>
      </c>
      <c r="T299" t="n">
        <v>25808.72</v>
      </c>
      <c r="U299" t="n">
        <v>0.55</v>
      </c>
      <c r="V299" t="n">
        <v>0.76</v>
      </c>
      <c r="W299" t="n">
        <v>4.06</v>
      </c>
      <c r="X299" t="n">
        <v>1.5</v>
      </c>
      <c r="Y299" t="n">
        <v>0.5</v>
      </c>
      <c r="Z299" t="n">
        <v>10</v>
      </c>
    </row>
    <row r="300">
      <c r="A300" t="n">
        <v>14</v>
      </c>
      <c r="B300" t="n">
        <v>75</v>
      </c>
      <c r="C300" t="inlineStr">
        <is>
          <t xml:space="preserve">CONCLUIDO	</t>
        </is>
      </c>
      <c r="D300" t="n">
        <v>1.6181</v>
      </c>
      <c r="E300" t="n">
        <v>61.8</v>
      </c>
      <c r="F300" t="n">
        <v>58.58</v>
      </c>
      <c r="G300" t="n">
        <v>113.38</v>
      </c>
      <c r="H300" t="n">
        <v>1.56</v>
      </c>
      <c r="I300" t="n">
        <v>31</v>
      </c>
      <c r="J300" t="n">
        <v>170.35</v>
      </c>
      <c r="K300" t="n">
        <v>49.1</v>
      </c>
      <c r="L300" t="n">
        <v>15</v>
      </c>
      <c r="M300" t="n">
        <v>29</v>
      </c>
      <c r="N300" t="n">
        <v>31.26</v>
      </c>
      <c r="O300" t="n">
        <v>21244.37</v>
      </c>
      <c r="P300" t="n">
        <v>621.61</v>
      </c>
      <c r="Q300" t="n">
        <v>1213.92</v>
      </c>
      <c r="R300" t="n">
        <v>160.34</v>
      </c>
      <c r="S300" t="n">
        <v>90.51000000000001</v>
      </c>
      <c r="T300" t="n">
        <v>23719.5</v>
      </c>
      <c r="U300" t="n">
        <v>0.5600000000000001</v>
      </c>
      <c r="V300" t="n">
        <v>0.77</v>
      </c>
      <c r="W300" t="n">
        <v>4.06</v>
      </c>
      <c r="X300" t="n">
        <v>1.39</v>
      </c>
      <c r="Y300" t="n">
        <v>0.5</v>
      </c>
      <c r="Z300" t="n">
        <v>10</v>
      </c>
    </row>
    <row r="301">
      <c r="A301" t="n">
        <v>15</v>
      </c>
      <c r="B301" t="n">
        <v>75</v>
      </c>
      <c r="C301" t="inlineStr">
        <is>
          <t xml:space="preserve">CONCLUIDO	</t>
        </is>
      </c>
      <c r="D301" t="n">
        <v>1.6225</v>
      </c>
      <c r="E301" t="n">
        <v>61.63</v>
      </c>
      <c r="F301" t="n">
        <v>58.47</v>
      </c>
      <c r="G301" t="n">
        <v>120.97</v>
      </c>
      <c r="H301" t="n">
        <v>1.65</v>
      </c>
      <c r="I301" t="n">
        <v>29</v>
      </c>
      <c r="J301" t="n">
        <v>171.81</v>
      </c>
      <c r="K301" t="n">
        <v>49.1</v>
      </c>
      <c r="L301" t="n">
        <v>16</v>
      </c>
      <c r="M301" t="n">
        <v>27</v>
      </c>
      <c r="N301" t="n">
        <v>31.72</v>
      </c>
      <c r="O301" t="n">
        <v>21424.29</v>
      </c>
      <c r="P301" t="n">
        <v>615.34</v>
      </c>
      <c r="Q301" t="n">
        <v>1213.92</v>
      </c>
      <c r="R301" t="n">
        <v>156.9</v>
      </c>
      <c r="S301" t="n">
        <v>90.51000000000001</v>
      </c>
      <c r="T301" t="n">
        <v>22012.63</v>
      </c>
      <c r="U301" t="n">
        <v>0.58</v>
      </c>
      <c r="V301" t="n">
        <v>0.77</v>
      </c>
      <c r="W301" t="n">
        <v>4.05</v>
      </c>
      <c r="X301" t="n">
        <v>1.28</v>
      </c>
      <c r="Y301" t="n">
        <v>0.5</v>
      </c>
      <c r="Z301" t="n">
        <v>10</v>
      </c>
    </row>
    <row r="302">
      <c r="A302" t="n">
        <v>16</v>
      </c>
      <c r="B302" t="n">
        <v>75</v>
      </c>
      <c r="C302" t="inlineStr">
        <is>
          <t xml:space="preserve">CONCLUIDO	</t>
        </is>
      </c>
      <c r="D302" t="n">
        <v>1.6267</v>
      </c>
      <c r="E302" t="n">
        <v>61.47</v>
      </c>
      <c r="F302" t="n">
        <v>58.37</v>
      </c>
      <c r="G302" t="n">
        <v>129.72</v>
      </c>
      <c r="H302" t="n">
        <v>1.74</v>
      </c>
      <c r="I302" t="n">
        <v>27</v>
      </c>
      <c r="J302" t="n">
        <v>173.28</v>
      </c>
      <c r="K302" t="n">
        <v>49.1</v>
      </c>
      <c r="L302" t="n">
        <v>17</v>
      </c>
      <c r="M302" t="n">
        <v>25</v>
      </c>
      <c r="N302" t="n">
        <v>32.18</v>
      </c>
      <c r="O302" t="n">
        <v>21604.83</v>
      </c>
      <c r="P302" t="n">
        <v>608.6799999999999</v>
      </c>
      <c r="Q302" t="n">
        <v>1213.93</v>
      </c>
      <c r="R302" t="n">
        <v>153.22</v>
      </c>
      <c r="S302" t="n">
        <v>90.51000000000001</v>
      </c>
      <c r="T302" t="n">
        <v>20181.94</v>
      </c>
      <c r="U302" t="n">
        <v>0.59</v>
      </c>
      <c r="V302" t="n">
        <v>0.77</v>
      </c>
      <c r="W302" t="n">
        <v>4.06</v>
      </c>
      <c r="X302" t="n">
        <v>1.18</v>
      </c>
      <c r="Y302" t="n">
        <v>0.5</v>
      </c>
      <c r="Z302" t="n">
        <v>10</v>
      </c>
    </row>
    <row r="303">
      <c r="A303" t="n">
        <v>17</v>
      </c>
      <c r="B303" t="n">
        <v>75</v>
      </c>
      <c r="C303" t="inlineStr">
        <is>
          <t xml:space="preserve">CONCLUIDO	</t>
        </is>
      </c>
      <c r="D303" t="n">
        <v>1.6305</v>
      </c>
      <c r="E303" t="n">
        <v>61.33</v>
      </c>
      <c r="F303" t="n">
        <v>58.29</v>
      </c>
      <c r="G303" t="n">
        <v>139.9</v>
      </c>
      <c r="H303" t="n">
        <v>1.83</v>
      </c>
      <c r="I303" t="n">
        <v>25</v>
      </c>
      <c r="J303" t="n">
        <v>174.75</v>
      </c>
      <c r="K303" t="n">
        <v>49.1</v>
      </c>
      <c r="L303" t="n">
        <v>18</v>
      </c>
      <c r="M303" t="n">
        <v>23</v>
      </c>
      <c r="N303" t="n">
        <v>32.65</v>
      </c>
      <c r="O303" t="n">
        <v>21786.02</v>
      </c>
      <c r="P303" t="n">
        <v>601.34</v>
      </c>
      <c r="Q303" t="n">
        <v>1213.91</v>
      </c>
      <c r="R303" t="n">
        <v>150.65</v>
      </c>
      <c r="S303" t="n">
        <v>90.51000000000001</v>
      </c>
      <c r="T303" t="n">
        <v>18906.35</v>
      </c>
      <c r="U303" t="n">
        <v>0.6</v>
      </c>
      <c r="V303" t="n">
        <v>0.77</v>
      </c>
      <c r="W303" t="n">
        <v>4.05</v>
      </c>
      <c r="X303" t="n">
        <v>1.1</v>
      </c>
      <c r="Y303" t="n">
        <v>0.5</v>
      </c>
      <c r="Z303" t="n">
        <v>10</v>
      </c>
    </row>
    <row r="304">
      <c r="A304" t="n">
        <v>18</v>
      </c>
      <c r="B304" t="n">
        <v>75</v>
      </c>
      <c r="C304" t="inlineStr">
        <is>
          <t xml:space="preserve">CONCLUIDO	</t>
        </is>
      </c>
      <c r="D304" t="n">
        <v>1.6326</v>
      </c>
      <c r="E304" t="n">
        <v>61.25</v>
      </c>
      <c r="F304" t="n">
        <v>58.24</v>
      </c>
      <c r="G304" t="n">
        <v>145.61</v>
      </c>
      <c r="H304" t="n">
        <v>1.91</v>
      </c>
      <c r="I304" t="n">
        <v>24</v>
      </c>
      <c r="J304" t="n">
        <v>176.22</v>
      </c>
      <c r="K304" t="n">
        <v>49.1</v>
      </c>
      <c r="L304" t="n">
        <v>19</v>
      </c>
      <c r="M304" t="n">
        <v>22</v>
      </c>
      <c r="N304" t="n">
        <v>33.13</v>
      </c>
      <c r="O304" t="n">
        <v>21967.84</v>
      </c>
      <c r="P304" t="n">
        <v>595.4299999999999</v>
      </c>
      <c r="Q304" t="n">
        <v>1213.91</v>
      </c>
      <c r="R304" t="n">
        <v>149.27</v>
      </c>
      <c r="S304" t="n">
        <v>90.51000000000001</v>
      </c>
      <c r="T304" t="n">
        <v>18223.08</v>
      </c>
      <c r="U304" t="n">
        <v>0.61</v>
      </c>
      <c r="V304" t="n">
        <v>0.77</v>
      </c>
      <c r="W304" t="n">
        <v>4.04</v>
      </c>
      <c r="X304" t="n">
        <v>1.05</v>
      </c>
      <c r="Y304" t="n">
        <v>0.5</v>
      </c>
      <c r="Z304" t="n">
        <v>10</v>
      </c>
    </row>
    <row r="305">
      <c r="A305" t="n">
        <v>19</v>
      </c>
      <c r="B305" t="n">
        <v>75</v>
      </c>
      <c r="C305" t="inlineStr">
        <is>
          <t xml:space="preserve">CONCLUIDO	</t>
        </is>
      </c>
      <c r="D305" t="n">
        <v>1.6365</v>
      </c>
      <c r="E305" t="n">
        <v>61.11</v>
      </c>
      <c r="F305" t="n">
        <v>58.16</v>
      </c>
      <c r="G305" t="n">
        <v>158.62</v>
      </c>
      <c r="H305" t="n">
        <v>2</v>
      </c>
      <c r="I305" t="n">
        <v>22</v>
      </c>
      <c r="J305" t="n">
        <v>177.7</v>
      </c>
      <c r="K305" t="n">
        <v>49.1</v>
      </c>
      <c r="L305" t="n">
        <v>20</v>
      </c>
      <c r="M305" t="n">
        <v>20</v>
      </c>
      <c r="N305" t="n">
        <v>33.61</v>
      </c>
      <c r="O305" t="n">
        <v>22150.3</v>
      </c>
      <c r="P305" t="n">
        <v>586.26</v>
      </c>
      <c r="Q305" t="n">
        <v>1213.91</v>
      </c>
      <c r="R305" t="n">
        <v>146.13</v>
      </c>
      <c r="S305" t="n">
        <v>90.51000000000001</v>
      </c>
      <c r="T305" t="n">
        <v>16662.6</v>
      </c>
      <c r="U305" t="n">
        <v>0.62</v>
      </c>
      <c r="V305" t="n">
        <v>0.77</v>
      </c>
      <c r="W305" t="n">
        <v>4.05</v>
      </c>
      <c r="X305" t="n">
        <v>0.97</v>
      </c>
      <c r="Y305" t="n">
        <v>0.5</v>
      </c>
      <c r="Z305" t="n">
        <v>10</v>
      </c>
    </row>
    <row r="306">
      <c r="A306" t="n">
        <v>20</v>
      </c>
      <c r="B306" t="n">
        <v>75</v>
      </c>
      <c r="C306" t="inlineStr">
        <is>
          <t xml:space="preserve">CONCLUIDO	</t>
        </is>
      </c>
      <c r="D306" t="n">
        <v>1.6389</v>
      </c>
      <c r="E306" t="n">
        <v>61.02</v>
      </c>
      <c r="F306" t="n">
        <v>58.1</v>
      </c>
      <c r="G306" t="n">
        <v>166</v>
      </c>
      <c r="H306" t="n">
        <v>2.08</v>
      </c>
      <c r="I306" t="n">
        <v>21</v>
      </c>
      <c r="J306" t="n">
        <v>179.18</v>
      </c>
      <c r="K306" t="n">
        <v>49.1</v>
      </c>
      <c r="L306" t="n">
        <v>21</v>
      </c>
      <c r="M306" t="n">
        <v>19</v>
      </c>
      <c r="N306" t="n">
        <v>34.09</v>
      </c>
      <c r="O306" t="n">
        <v>22333.43</v>
      </c>
      <c r="P306" t="n">
        <v>579.15</v>
      </c>
      <c r="Q306" t="n">
        <v>1213.91</v>
      </c>
      <c r="R306" t="n">
        <v>144.21</v>
      </c>
      <c r="S306" t="n">
        <v>90.51000000000001</v>
      </c>
      <c r="T306" t="n">
        <v>15704.47</v>
      </c>
      <c r="U306" t="n">
        <v>0.63</v>
      </c>
      <c r="V306" t="n">
        <v>0.77</v>
      </c>
      <c r="W306" t="n">
        <v>4.04</v>
      </c>
      <c r="X306" t="n">
        <v>0.91</v>
      </c>
      <c r="Y306" t="n">
        <v>0.5</v>
      </c>
      <c r="Z306" t="n">
        <v>10</v>
      </c>
    </row>
    <row r="307">
      <c r="A307" t="n">
        <v>21</v>
      </c>
      <c r="B307" t="n">
        <v>75</v>
      </c>
      <c r="C307" t="inlineStr">
        <is>
          <t xml:space="preserve">CONCLUIDO	</t>
        </is>
      </c>
      <c r="D307" t="n">
        <v>1.641</v>
      </c>
      <c r="E307" t="n">
        <v>60.94</v>
      </c>
      <c r="F307" t="n">
        <v>58.05</v>
      </c>
      <c r="G307" t="n">
        <v>174.16</v>
      </c>
      <c r="H307" t="n">
        <v>2.16</v>
      </c>
      <c r="I307" t="n">
        <v>20</v>
      </c>
      <c r="J307" t="n">
        <v>180.67</v>
      </c>
      <c r="K307" t="n">
        <v>49.1</v>
      </c>
      <c r="L307" t="n">
        <v>22</v>
      </c>
      <c r="M307" t="n">
        <v>17</v>
      </c>
      <c r="N307" t="n">
        <v>34.58</v>
      </c>
      <c r="O307" t="n">
        <v>22517.21</v>
      </c>
      <c r="P307" t="n">
        <v>576.4</v>
      </c>
      <c r="Q307" t="n">
        <v>1213.91</v>
      </c>
      <c r="R307" t="n">
        <v>142.58</v>
      </c>
      <c r="S307" t="n">
        <v>90.51000000000001</v>
      </c>
      <c r="T307" t="n">
        <v>14895.88</v>
      </c>
      <c r="U307" t="n">
        <v>0.63</v>
      </c>
      <c r="V307" t="n">
        <v>0.77</v>
      </c>
      <c r="W307" t="n">
        <v>4.04</v>
      </c>
      <c r="X307" t="n">
        <v>0.86</v>
      </c>
      <c r="Y307" t="n">
        <v>0.5</v>
      </c>
      <c r="Z307" t="n">
        <v>10</v>
      </c>
    </row>
    <row r="308">
      <c r="A308" t="n">
        <v>22</v>
      </c>
      <c r="B308" t="n">
        <v>75</v>
      </c>
      <c r="C308" t="inlineStr">
        <is>
          <t xml:space="preserve">CONCLUIDO	</t>
        </is>
      </c>
      <c r="D308" t="n">
        <v>1.643</v>
      </c>
      <c r="E308" t="n">
        <v>60.86</v>
      </c>
      <c r="F308" t="n">
        <v>58.01</v>
      </c>
      <c r="G308" t="n">
        <v>183.18</v>
      </c>
      <c r="H308" t="n">
        <v>2.24</v>
      </c>
      <c r="I308" t="n">
        <v>19</v>
      </c>
      <c r="J308" t="n">
        <v>182.17</v>
      </c>
      <c r="K308" t="n">
        <v>49.1</v>
      </c>
      <c r="L308" t="n">
        <v>23</v>
      </c>
      <c r="M308" t="n">
        <v>14</v>
      </c>
      <c r="N308" t="n">
        <v>35.08</v>
      </c>
      <c r="O308" t="n">
        <v>22701.78</v>
      </c>
      <c r="P308" t="n">
        <v>568.8099999999999</v>
      </c>
      <c r="Q308" t="n">
        <v>1213.91</v>
      </c>
      <c r="R308" t="n">
        <v>140.86</v>
      </c>
      <c r="S308" t="n">
        <v>90.51000000000001</v>
      </c>
      <c r="T308" t="n">
        <v>14039.38</v>
      </c>
      <c r="U308" t="n">
        <v>0.64</v>
      </c>
      <c r="V308" t="n">
        <v>0.77</v>
      </c>
      <c r="W308" t="n">
        <v>4.04</v>
      </c>
      <c r="X308" t="n">
        <v>0.8100000000000001</v>
      </c>
      <c r="Y308" t="n">
        <v>0.5</v>
      </c>
      <c r="Z308" t="n">
        <v>10</v>
      </c>
    </row>
    <row r="309">
      <c r="A309" t="n">
        <v>23</v>
      </c>
      <c r="B309" t="n">
        <v>75</v>
      </c>
      <c r="C309" t="inlineStr">
        <is>
          <t xml:space="preserve">CONCLUIDO	</t>
        </is>
      </c>
      <c r="D309" t="n">
        <v>1.6424</v>
      </c>
      <c r="E309" t="n">
        <v>60.89</v>
      </c>
      <c r="F309" t="n">
        <v>58.03</v>
      </c>
      <c r="G309" t="n">
        <v>183.25</v>
      </c>
      <c r="H309" t="n">
        <v>2.32</v>
      </c>
      <c r="I309" t="n">
        <v>19</v>
      </c>
      <c r="J309" t="n">
        <v>183.67</v>
      </c>
      <c r="K309" t="n">
        <v>49.1</v>
      </c>
      <c r="L309" t="n">
        <v>24</v>
      </c>
      <c r="M309" t="n">
        <v>11</v>
      </c>
      <c r="N309" t="n">
        <v>35.58</v>
      </c>
      <c r="O309" t="n">
        <v>22886.92</v>
      </c>
      <c r="P309" t="n">
        <v>566.6</v>
      </c>
      <c r="Q309" t="n">
        <v>1213.92</v>
      </c>
      <c r="R309" t="n">
        <v>141.37</v>
      </c>
      <c r="S309" t="n">
        <v>90.51000000000001</v>
      </c>
      <c r="T309" t="n">
        <v>14295.66</v>
      </c>
      <c r="U309" t="n">
        <v>0.64</v>
      </c>
      <c r="V309" t="n">
        <v>0.77</v>
      </c>
      <c r="W309" t="n">
        <v>4.05</v>
      </c>
      <c r="X309" t="n">
        <v>0.83</v>
      </c>
      <c r="Y309" t="n">
        <v>0.5</v>
      </c>
      <c r="Z309" t="n">
        <v>10</v>
      </c>
    </row>
    <row r="310">
      <c r="A310" t="n">
        <v>24</v>
      </c>
      <c r="B310" t="n">
        <v>75</v>
      </c>
      <c r="C310" t="inlineStr">
        <is>
          <t xml:space="preserve">CONCLUIDO	</t>
        </is>
      </c>
      <c r="D310" t="n">
        <v>1.6443</v>
      </c>
      <c r="E310" t="n">
        <v>60.82</v>
      </c>
      <c r="F310" t="n">
        <v>57.99</v>
      </c>
      <c r="G310" t="n">
        <v>193.3</v>
      </c>
      <c r="H310" t="n">
        <v>2.4</v>
      </c>
      <c r="I310" t="n">
        <v>18</v>
      </c>
      <c r="J310" t="n">
        <v>185.18</v>
      </c>
      <c r="K310" t="n">
        <v>49.1</v>
      </c>
      <c r="L310" t="n">
        <v>25</v>
      </c>
      <c r="M310" t="n">
        <v>8</v>
      </c>
      <c r="N310" t="n">
        <v>36.08</v>
      </c>
      <c r="O310" t="n">
        <v>23072.73</v>
      </c>
      <c r="P310" t="n">
        <v>566.86</v>
      </c>
      <c r="Q310" t="n">
        <v>1213.91</v>
      </c>
      <c r="R310" t="n">
        <v>140.25</v>
      </c>
      <c r="S310" t="n">
        <v>90.51000000000001</v>
      </c>
      <c r="T310" t="n">
        <v>13739.69</v>
      </c>
      <c r="U310" t="n">
        <v>0.65</v>
      </c>
      <c r="V310" t="n">
        <v>0.77</v>
      </c>
      <c r="W310" t="n">
        <v>4.05</v>
      </c>
      <c r="X310" t="n">
        <v>0.8</v>
      </c>
      <c r="Y310" t="n">
        <v>0.5</v>
      </c>
      <c r="Z310" t="n">
        <v>10</v>
      </c>
    </row>
    <row r="311">
      <c r="A311" t="n">
        <v>25</v>
      </c>
      <c r="B311" t="n">
        <v>75</v>
      </c>
      <c r="C311" t="inlineStr">
        <is>
          <t xml:space="preserve">CONCLUIDO	</t>
        </is>
      </c>
      <c r="D311" t="n">
        <v>1.6441</v>
      </c>
      <c r="E311" t="n">
        <v>60.82</v>
      </c>
      <c r="F311" t="n">
        <v>58</v>
      </c>
      <c r="G311" t="n">
        <v>193.32</v>
      </c>
      <c r="H311" t="n">
        <v>2.47</v>
      </c>
      <c r="I311" t="n">
        <v>18</v>
      </c>
      <c r="J311" t="n">
        <v>186.69</v>
      </c>
      <c r="K311" t="n">
        <v>49.1</v>
      </c>
      <c r="L311" t="n">
        <v>26</v>
      </c>
      <c r="M311" t="n">
        <v>3</v>
      </c>
      <c r="N311" t="n">
        <v>36.6</v>
      </c>
      <c r="O311" t="n">
        <v>23259.24</v>
      </c>
      <c r="P311" t="n">
        <v>569.71</v>
      </c>
      <c r="Q311" t="n">
        <v>1213.91</v>
      </c>
      <c r="R311" t="n">
        <v>139.93</v>
      </c>
      <c r="S311" t="n">
        <v>90.51000000000001</v>
      </c>
      <c r="T311" t="n">
        <v>13582.14</v>
      </c>
      <c r="U311" t="n">
        <v>0.65</v>
      </c>
      <c r="V311" t="n">
        <v>0.77</v>
      </c>
      <c r="W311" t="n">
        <v>4.06</v>
      </c>
      <c r="X311" t="n">
        <v>0.8</v>
      </c>
      <c r="Y311" t="n">
        <v>0.5</v>
      </c>
      <c r="Z311" t="n">
        <v>10</v>
      </c>
    </row>
    <row r="312">
      <c r="A312" t="n">
        <v>26</v>
      </c>
      <c r="B312" t="n">
        <v>75</v>
      </c>
      <c r="C312" t="inlineStr">
        <is>
          <t xml:space="preserve">CONCLUIDO	</t>
        </is>
      </c>
      <c r="D312" t="n">
        <v>1.6447</v>
      </c>
      <c r="E312" t="n">
        <v>60.8</v>
      </c>
      <c r="F312" t="n">
        <v>57.98</v>
      </c>
      <c r="G312" t="n">
        <v>193.25</v>
      </c>
      <c r="H312" t="n">
        <v>2.55</v>
      </c>
      <c r="I312" t="n">
        <v>18</v>
      </c>
      <c r="J312" t="n">
        <v>188.21</v>
      </c>
      <c r="K312" t="n">
        <v>49.1</v>
      </c>
      <c r="L312" t="n">
        <v>27</v>
      </c>
      <c r="M312" t="n">
        <v>2</v>
      </c>
      <c r="N312" t="n">
        <v>37.11</v>
      </c>
      <c r="O312" t="n">
        <v>23446.45</v>
      </c>
      <c r="P312" t="n">
        <v>570.8</v>
      </c>
      <c r="Q312" t="n">
        <v>1213.91</v>
      </c>
      <c r="R312" t="n">
        <v>139.25</v>
      </c>
      <c r="S312" t="n">
        <v>90.51000000000001</v>
      </c>
      <c r="T312" t="n">
        <v>13239.27</v>
      </c>
      <c r="U312" t="n">
        <v>0.65</v>
      </c>
      <c r="V312" t="n">
        <v>0.77</v>
      </c>
      <c r="W312" t="n">
        <v>4.06</v>
      </c>
      <c r="X312" t="n">
        <v>0.78</v>
      </c>
      <c r="Y312" t="n">
        <v>0.5</v>
      </c>
      <c r="Z312" t="n">
        <v>10</v>
      </c>
    </row>
    <row r="313">
      <c r="A313" t="n">
        <v>27</v>
      </c>
      <c r="B313" t="n">
        <v>75</v>
      </c>
      <c r="C313" t="inlineStr">
        <is>
          <t xml:space="preserve">CONCLUIDO	</t>
        </is>
      </c>
      <c r="D313" t="n">
        <v>1.6443</v>
      </c>
      <c r="E313" t="n">
        <v>60.82</v>
      </c>
      <c r="F313" t="n">
        <v>57.99</v>
      </c>
      <c r="G313" t="n">
        <v>193.3</v>
      </c>
      <c r="H313" t="n">
        <v>2.62</v>
      </c>
      <c r="I313" t="n">
        <v>18</v>
      </c>
      <c r="J313" t="n">
        <v>189.73</v>
      </c>
      <c r="K313" t="n">
        <v>49.1</v>
      </c>
      <c r="L313" t="n">
        <v>28</v>
      </c>
      <c r="M313" t="n">
        <v>0</v>
      </c>
      <c r="N313" t="n">
        <v>37.64</v>
      </c>
      <c r="O313" t="n">
        <v>23634.36</v>
      </c>
      <c r="P313" t="n">
        <v>574.04</v>
      </c>
      <c r="Q313" t="n">
        <v>1213.94</v>
      </c>
      <c r="R313" t="n">
        <v>139.76</v>
      </c>
      <c r="S313" t="n">
        <v>90.51000000000001</v>
      </c>
      <c r="T313" t="n">
        <v>13496.56</v>
      </c>
      <c r="U313" t="n">
        <v>0.65</v>
      </c>
      <c r="V313" t="n">
        <v>0.77</v>
      </c>
      <c r="W313" t="n">
        <v>4.06</v>
      </c>
      <c r="X313" t="n">
        <v>0.8</v>
      </c>
      <c r="Y313" t="n">
        <v>0.5</v>
      </c>
      <c r="Z313" t="n">
        <v>10</v>
      </c>
    </row>
    <row r="314">
      <c r="A314" t="n">
        <v>0</v>
      </c>
      <c r="B314" t="n">
        <v>95</v>
      </c>
      <c r="C314" t="inlineStr">
        <is>
          <t xml:space="preserve">CONCLUIDO	</t>
        </is>
      </c>
      <c r="D314" t="n">
        <v>0.6188</v>
      </c>
      <c r="E314" t="n">
        <v>161.59</v>
      </c>
      <c r="F314" t="n">
        <v>115.98</v>
      </c>
      <c r="G314" t="n">
        <v>6</v>
      </c>
      <c r="H314" t="n">
        <v>0.1</v>
      </c>
      <c r="I314" t="n">
        <v>1159</v>
      </c>
      <c r="J314" t="n">
        <v>185.69</v>
      </c>
      <c r="K314" t="n">
        <v>53.44</v>
      </c>
      <c r="L314" t="n">
        <v>1</v>
      </c>
      <c r="M314" t="n">
        <v>1157</v>
      </c>
      <c r="N314" t="n">
        <v>36.26</v>
      </c>
      <c r="O314" t="n">
        <v>23136.14</v>
      </c>
      <c r="P314" t="n">
        <v>1571.06</v>
      </c>
      <c r="Q314" t="n">
        <v>1214.29</v>
      </c>
      <c r="R314" t="n">
        <v>2112.45</v>
      </c>
      <c r="S314" t="n">
        <v>90.51000000000001</v>
      </c>
      <c r="T314" t="n">
        <v>994137.1</v>
      </c>
      <c r="U314" t="n">
        <v>0.04</v>
      </c>
      <c r="V314" t="n">
        <v>0.39</v>
      </c>
      <c r="W314" t="n">
        <v>5.96</v>
      </c>
      <c r="X314" t="n">
        <v>58.77</v>
      </c>
      <c r="Y314" t="n">
        <v>0.5</v>
      </c>
      <c r="Z314" t="n">
        <v>10</v>
      </c>
    </row>
    <row r="315">
      <c r="A315" t="n">
        <v>1</v>
      </c>
      <c r="B315" t="n">
        <v>95</v>
      </c>
      <c r="C315" t="inlineStr">
        <is>
          <t xml:space="preserve">CONCLUIDO	</t>
        </is>
      </c>
      <c r="D315" t="n">
        <v>1.107</v>
      </c>
      <c r="E315" t="n">
        <v>90.33</v>
      </c>
      <c r="F315" t="n">
        <v>74.31999999999999</v>
      </c>
      <c r="G315" t="n">
        <v>12.25</v>
      </c>
      <c r="H315" t="n">
        <v>0.19</v>
      </c>
      <c r="I315" t="n">
        <v>364</v>
      </c>
      <c r="J315" t="n">
        <v>187.21</v>
      </c>
      <c r="K315" t="n">
        <v>53.44</v>
      </c>
      <c r="L315" t="n">
        <v>2</v>
      </c>
      <c r="M315" t="n">
        <v>362</v>
      </c>
      <c r="N315" t="n">
        <v>36.77</v>
      </c>
      <c r="O315" t="n">
        <v>23322.88</v>
      </c>
      <c r="P315" t="n">
        <v>1001.34</v>
      </c>
      <c r="Q315" t="n">
        <v>1213.97</v>
      </c>
      <c r="R315" t="n">
        <v>693.66</v>
      </c>
      <c r="S315" t="n">
        <v>90.51000000000001</v>
      </c>
      <c r="T315" t="n">
        <v>288718.9</v>
      </c>
      <c r="U315" t="n">
        <v>0.13</v>
      </c>
      <c r="V315" t="n">
        <v>0.6</v>
      </c>
      <c r="W315" t="n">
        <v>4.61</v>
      </c>
      <c r="X315" t="n">
        <v>17.12</v>
      </c>
      <c r="Y315" t="n">
        <v>0.5</v>
      </c>
      <c r="Z315" t="n">
        <v>10</v>
      </c>
    </row>
    <row r="316">
      <c r="A316" t="n">
        <v>2</v>
      </c>
      <c r="B316" t="n">
        <v>95</v>
      </c>
      <c r="C316" t="inlineStr">
        <is>
          <t xml:space="preserve">CONCLUIDO	</t>
        </is>
      </c>
      <c r="D316" t="n">
        <v>1.2841</v>
      </c>
      <c r="E316" t="n">
        <v>77.88</v>
      </c>
      <c r="F316" t="n">
        <v>67.29000000000001</v>
      </c>
      <c r="G316" t="n">
        <v>18.52</v>
      </c>
      <c r="H316" t="n">
        <v>0.28</v>
      </c>
      <c r="I316" t="n">
        <v>218</v>
      </c>
      <c r="J316" t="n">
        <v>188.73</v>
      </c>
      <c r="K316" t="n">
        <v>53.44</v>
      </c>
      <c r="L316" t="n">
        <v>3</v>
      </c>
      <c r="M316" t="n">
        <v>216</v>
      </c>
      <c r="N316" t="n">
        <v>37.29</v>
      </c>
      <c r="O316" t="n">
        <v>23510.33</v>
      </c>
      <c r="P316" t="n">
        <v>902.91</v>
      </c>
      <c r="Q316" t="n">
        <v>1214</v>
      </c>
      <c r="R316" t="n">
        <v>454.48</v>
      </c>
      <c r="S316" t="n">
        <v>90.51000000000001</v>
      </c>
      <c r="T316" t="n">
        <v>169854.59</v>
      </c>
      <c r="U316" t="n">
        <v>0.2</v>
      </c>
      <c r="V316" t="n">
        <v>0.67</v>
      </c>
      <c r="W316" t="n">
        <v>4.39</v>
      </c>
      <c r="X316" t="n">
        <v>10.1</v>
      </c>
      <c r="Y316" t="n">
        <v>0.5</v>
      </c>
      <c r="Z316" t="n">
        <v>10</v>
      </c>
    </row>
    <row r="317">
      <c r="A317" t="n">
        <v>3</v>
      </c>
      <c r="B317" t="n">
        <v>95</v>
      </c>
      <c r="C317" t="inlineStr">
        <is>
          <t xml:space="preserve">CONCLUIDO	</t>
        </is>
      </c>
      <c r="D317" t="n">
        <v>1.3765</v>
      </c>
      <c r="E317" t="n">
        <v>72.65000000000001</v>
      </c>
      <c r="F317" t="n">
        <v>64.37</v>
      </c>
      <c r="G317" t="n">
        <v>24.76</v>
      </c>
      <c r="H317" t="n">
        <v>0.37</v>
      </c>
      <c r="I317" t="n">
        <v>156</v>
      </c>
      <c r="J317" t="n">
        <v>190.25</v>
      </c>
      <c r="K317" t="n">
        <v>53.44</v>
      </c>
      <c r="L317" t="n">
        <v>4</v>
      </c>
      <c r="M317" t="n">
        <v>154</v>
      </c>
      <c r="N317" t="n">
        <v>37.82</v>
      </c>
      <c r="O317" t="n">
        <v>23698.48</v>
      </c>
      <c r="P317" t="n">
        <v>859.66</v>
      </c>
      <c r="Q317" t="n">
        <v>1214.01</v>
      </c>
      <c r="R317" t="n">
        <v>356.28</v>
      </c>
      <c r="S317" t="n">
        <v>90.51000000000001</v>
      </c>
      <c r="T317" t="n">
        <v>121068.04</v>
      </c>
      <c r="U317" t="n">
        <v>0.25</v>
      </c>
      <c r="V317" t="n">
        <v>0.7</v>
      </c>
      <c r="W317" t="n">
        <v>4.27</v>
      </c>
      <c r="X317" t="n">
        <v>7.17</v>
      </c>
      <c r="Y317" t="n">
        <v>0.5</v>
      </c>
      <c r="Z317" t="n">
        <v>10</v>
      </c>
    </row>
    <row r="318">
      <c r="A318" t="n">
        <v>4</v>
      </c>
      <c r="B318" t="n">
        <v>95</v>
      </c>
      <c r="C318" t="inlineStr">
        <is>
          <t xml:space="preserve">CONCLUIDO	</t>
        </is>
      </c>
      <c r="D318" t="n">
        <v>1.4352</v>
      </c>
      <c r="E318" t="n">
        <v>69.68000000000001</v>
      </c>
      <c r="F318" t="n">
        <v>62.7</v>
      </c>
      <c r="G318" t="n">
        <v>31.09</v>
      </c>
      <c r="H318" t="n">
        <v>0.46</v>
      </c>
      <c r="I318" t="n">
        <v>121</v>
      </c>
      <c r="J318" t="n">
        <v>191.78</v>
      </c>
      <c r="K318" t="n">
        <v>53.44</v>
      </c>
      <c r="L318" t="n">
        <v>5</v>
      </c>
      <c r="M318" t="n">
        <v>119</v>
      </c>
      <c r="N318" t="n">
        <v>38.35</v>
      </c>
      <c r="O318" t="n">
        <v>23887.36</v>
      </c>
      <c r="P318" t="n">
        <v>833.65</v>
      </c>
      <c r="Q318" t="n">
        <v>1213.93</v>
      </c>
      <c r="R318" t="n">
        <v>299.75</v>
      </c>
      <c r="S318" t="n">
        <v>90.51000000000001</v>
      </c>
      <c r="T318" t="n">
        <v>92975.67</v>
      </c>
      <c r="U318" t="n">
        <v>0.3</v>
      </c>
      <c r="V318" t="n">
        <v>0.72</v>
      </c>
      <c r="W318" t="n">
        <v>4.21</v>
      </c>
      <c r="X318" t="n">
        <v>5.51</v>
      </c>
      <c r="Y318" t="n">
        <v>0.5</v>
      </c>
      <c r="Z318" t="n">
        <v>10</v>
      </c>
    </row>
    <row r="319">
      <c r="A319" t="n">
        <v>5</v>
      </c>
      <c r="B319" t="n">
        <v>95</v>
      </c>
      <c r="C319" t="inlineStr">
        <is>
          <t xml:space="preserve">CONCLUIDO	</t>
        </is>
      </c>
      <c r="D319" t="n">
        <v>1.4744</v>
      </c>
      <c r="E319" t="n">
        <v>67.81999999999999</v>
      </c>
      <c r="F319" t="n">
        <v>61.67</v>
      </c>
      <c r="G319" t="n">
        <v>37.38</v>
      </c>
      <c r="H319" t="n">
        <v>0.55</v>
      </c>
      <c r="I319" t="n">
        <v>99</v>
      </c>
      <c r="J319" t="n">
        <v>193.32</v>
      </c>
      <c r="K319" t="n">
        <v>53.44</v>
      </c>
      <c r="L319" t="n">
        <v>6</v>
      </c>
      <c r="M319" t="n">
        <v>97</v>
      </c>
      <c r="N319" t="n">
        <v>38.89</v>
      </c>
      <c r="O319" t="n">
        <v>24076.95</v>
      </c>
      <c r="P319" t="n">
        <v>816.54</v>
      </c>
      <c r="Q319" t="n">
        <v>1213.94</v>
      </c>
      <c r="R319" t="n">
        <v>264.89</v>
      </c>
      <c r="S319" t="n">
        <v>90.51000000000001</v>
      </c>
      <c r="T319" t="n">
        <v>75658.06</v>
      </c>
      <c r="U319" t="n">
        <v>0.34</v>
      </c>
      <c r="V319" t="n">
        <v>0.73</v>
      </c>
      <c r="W319" t="n">
        <v>4.17</v>
      </c>
      <c r="X319" t="n">
        <v>4.48</v>
      </c>
      <c r="Y319" t="n">
        <v>0.5</v>
      </c>
      <c r="Z319" t="n">
        <v>10</v>
      </c>
    </row>
    <row r="320">
      <c r="A320" t="n">
        <v>6</v>
      </c>
      <c r="B320" t="n">
        <v>95</v>
      </c>
      <c r="C320" t="inlineStr">
        <is>
          <t xml:space="preserve">CONCLUIDO	</t>
        </is>
      </c>
      <c r="D320" t="n">
        <v>1.5017</v>
      </c>
      <c r="E320" t="n">
        <v>66.59</v>
      </c>
      <c r="F320" t="n">
        <v>61</v>
      </c>
      <c r="G320" t="n">
        <v>43.57</v>
      </c>
      <c r="H320" t="n">
        <v>0.64</v>
      </c>
      <c r="I320" t="n">
        <v>84</v>
      </c>
      <c r="J320" t="n">
        <v>194.86</v>
      </c>
      <c r="K320" t="n">
        <v>53.44</v>
      </c>
      <c r="L320" t="n">
        <v>7</v>
      </c>
      <c r="M320" t="n">
        <v>82</v>
      </c>
      <c r="N320" t="n">
        <v>39.43</v>
      </c>
      <c r="O320" t="n">
        <v>24267.28</v>
      </c>
      <c r="P320" t="n">
        <v>804.6</v>
      </c>
      <c r="Q320" t="n">
        <v>1213.92</v>
      </c>
      <c r="R320" t="n">
        <v>242.46</v>
      </c>
      <c r="S320" t="n">
        <v>90.51000000000001</v>
      </c>
      <c r="T320" t="n">
        <v>64514.81</v>
      </c>
      <c r="U320" t="n">
        <v>0.37</v>
      </c>
      <c r="V320" t="n">
        <v>0.74</v>
      </c>
      <c r="W320" t="n">
        <v>4.14</v>
      </c>
      <c r="X320" t="n">
        <v>3.8</v>
      </c>
      <c r="Y320" t="n">
        <v>0.5</v>
      </c>
      <c r="Z320" t="n">
        <v>10</v>
      </c>
    </row>
    <row r="321">
      <c r="A321" t="n">
        <v>7</v>
      </c>
      <c r="B321" t="n">
        <v>95</v>
      </c>
      <c r="C321" t="inlineStr">
        <is>
          <t xml:space="preserve">CONCLUIDO	</t>
        </is>
      </c>
      <c r="D321" t="n">
        <v>1.5225</v>
      </c>
      <c r="E321" t="n">
        <v>65.68000000000001</v>
      </c>
      <c r="F321" t="n">
        <v>60.5</v>
      </c>
      <c r="G321" t="n">
        <v>49.72</v>
      </c>
      <c r="H321" t="n">
        <v>0.72</v>
      </c>
      <c r="I321" t="n">
        <v>73</v>
      </c>
      <c r="J321" t="n">
        <v>196.41</v>
      </c>
      <c r="K321" t="n">
        <v>53.44</v>
      </c>
      <c r="L321" t="n">
        <v>8</v>
      </c>
      <c r="M321" t="n">
        <v>71</v>
      </c>
      <c r="N321" t="n">
        <v>39.98</v>
      </c>
      <c r="O321" t="n">
        <v>24458.36</v>
      </c>
      <c r="P321" t="n">
        <v>793.54</v>
      </c>
      <c r="Q321" t="n">
        <v>1213.94</v>
      </c>
      <c r="R321" t="n">
        <v>225.05</v>
      </c>
      <c r="S321" t="n">
        <v>90.51000000000001</v>
      </c>
      <c r="T321" t="n">
        <v>55868.53</v>
      </c>
      <c r="U321" t="n">
        <v>0.4</v>
      </c>
      <c r="V321" t="n">
        <v>0.74</v>
      </c>
      <c r="W321" t="n">
        <v>4.13</v>
      </c>
      <c r="X321" t="n">
        <v>3.3</v>
      </c>
      <c r="Y321" t="n">
        <v>0.5</v>
      </c>
      <c r="Z321" t="n">
        <v>10</v>
      </c>
    </row>
    <row r="322">
      <c r="A322" t="n">
        <v>8</v>
      </c>
      <c r="B322" t="n">
        <v>95</v>
      </c>
      <c r="C322" t="inlineStr">
        <is>
          <t xml:space="preserve">CONCLUIDO	</t>
        </is>
      </c>
      <c r="D322" t="n">
        <v>1.5402</v>
      </c>
      <c r="E322" t="n">
        <v>64.93000000000001</v>
      </c>
      <c r="F322" t="n">
        <v>60.08</v>
      </c>
      <c r="G322" t="n">
        <v>56.32</v>
      </c>
      <c r="H322" t="n">
        <v>0.8100000000000001</v>
      </c>
      <c r="I322" t="n">
        <v>64</v>
      </c>
      <c r="J322" t="n">
        <v>197.97</v>
      </c>
      <c r="K322" t="n">
        <v>53.44</v>
      </c>
      <c r="L322" t="n">
        <v>9</v>
      </c>
      <c r="M322" t="n">
        <v>62</v>
      </c>
      <c r="N322" t="n">
        <v>40.53</v>
      </c>
      <c r="O322" t="n">
        <v>24650.18</v>
      </c>
      <c r="P322" t="n">
        <v>785.74</v>
      </c>
      <c r="Q322" t="n">
        <v>1213.91</v>
      </c>
      <c r="R322" t="n">
        <v>210.77</v>
      </c>
      <c r="S322" t="n">
        <v>90.51000000000001</v>
      </c>
      <c r="T322" t="n">
        <v>48770.47</v>
      </c>
      <c r="U322" t="n">
        <v>0.43</v>
      </c>
      <c r="V322" t="n">
        <v>0.75</v>
      </c>
      <c r="W322" t="n">
        <v>4.12</v>
      </c>
      <c r="X322" t="n">
        <v>2.88</v>
      </c>
      <c r="Y322" t="n">
        <v>0.5</v>
      </c>
      <c r="Z322" t="n">
        <v>10</v>
      </c>
    </row>
    <row r="323">
      <c r="A323" t="n">
        <v>9</v>
      </c>
      <c r="B323" t="n">
        <v>95</v>
      </c>
      <c r="C323" t="inlineStr">
        <is>
          <t xml:space="preserve">CONCLUIDO	</t>
        </is>
      </c>
      <c r="D323" t="n">
        <v>1.5549</v>
      </c>
      <c r="E323" t="n">
        <v>64.31</v>
      </c>
      <c r="F323" t="n">
        <v>59.72</v>
      </c>
      <c r="G323" t="n">
        <v>62.86</v>
      </c>
      <c r="H323" t="n">
        <v>0.89</v>
      </c>
      <c r="I323" t="n">
        <v>57</v>
      </c>
      <c r="J323" t="n">
        <v>199.53</v>
      </c>
      <c r="K323" t="n">
        <v>53.44</v>
      </c>
      <c r="L323" t="n">
        <v>10</v>
      </c>
      <c r="M323" t="n">
        <v>55</v>
      </c>
      <c r="N323" t="n">
        <v>41.1</v>
      </c>
      <c r="O323" t="n">
        <v>24842.77</v>
      </c>
      <c r="P323" t="n">
        <v>777.64</v>
      </c>
      <c r="Q323" t="n">
        <v>1213.92</v>
      </c>
      <c r="R323" t="n">
        <v>198.92</v>
      </c>
      <c r="S323" t="n">
        <v>90.51000000000001</v>
      </c>
      <c r="T323" t="n">
        <v>42881.7</v>
      </c>
      <c r="U323" t="n">
        <v>0.46</v>
      </c>
      <c r="V323" t="n">
        <v>0.75</v>
      </c>
      <c r="W323" t="n">
        <v>4.1</v>
      </c>
      <c r="X323" t="n">
        <v>2.53</v>
      </c>
      <c r="Y323" t="n">
        <v>0.5</v>
      </c>
      <c r="Z323" t="n">
        <v>10</v>
      </c>
    </row>
    <row r="324">
      <c r="A324" t="n">
        <v>10</v>
      </c>
      <c r="B324" t="n">
        <v>95</v>
      </c>
      <c r="C324" t="inlineStr">
        <is>
          <t xml:space="preserve">CONCLUIDO	</t>
        </is>
      </c>
      <c r="D324" t="n">
        <v>1.5642</v>
      </c>
      <c r="E324" t="n">
        <v>63.93</v>
      </c>
      <c r="F324" t="n">
        <v>59.53</v>
      </c>
      <c r="G324" t="n">
        <v>68.68000000000001</v>
      </c>
      <c r="H324" t="n">
        <v>0.97</v>
      </c>
      <c r="I324" t="n">
        <v>52</v>
      </c>
      <c r="J324" t="n">
        <v>201.1</v>
      </c>
      <c r="K324" t="n">
        <v>53.44</v>
      </c>
      <c r="L324" t="n">
        <v>11</v>
      </c>
      <c r="M324" t="n">
        <v>50</v>
      </c>
      <c r="N324" t="n">
        <v>41.66</v>
      </c>
      <c r="O324" t="n">
        <v>25036.12</v>
      </c>
      <c r="P324" t="n">
        <v>771.26</v>
      </c>
      <c r="Q324" t="n">
        <v>1213.92</v>
      </c>
      <c r="R324" t="n">
        <v>192.46</v>
      </c>
      <c r="S324" t="n">
        <v>90.51000000000001</v>
      </c>
      <c r="T324" t="n">
        <v>39678.76</v>
      </c>
      <c r="U324" t="n">
        <v>0.47</v>
      </c>
      <c r="V324" t="n">
        <v>0.75</v>
      </c>
      <c r="W324" t="n">
        <v>4.09</v>
      </c>
      <c r="X324" t="n">
        <v>2.33</v>
      </c>
      <c r="Y324" t="n">
        <v>0.5</v>
      </c>
      <c r="Z324" t="n">
        <v>10</v>
      </c>
    </row>
    <row r="325">
      <c r="A325" t="n">
        <v>11</v>
      </c>
      <c r="B325" t="n">
        <v>95</v>
      </c>
      <c r="C325" t="inlineStr">
        <is>
          <t xml:space="preserve">CONCLUIDO	</t>
        </is>
      </c>
      <c r="D325" t="n">
        <v>1.5744</v>
      </c>
      <c r="E325" t="n">
        <v>63.51</v>
      </c>
      <c r="F325" t="n">
        <v>59.3</v>
      </c>
      <c r="G325" t="n">
        <v>75.7</v>
      </c>
      <c r="H325" t="n">
        <v>1.05</v>
      </c>
      <c r="I325" t="n">
        <v>47</v>
      </c>
      <c r="J325" t="n">
        <v>202.67</v>
      </c>
      <c r="K325" t="n">
        <v>53.44</v>
      </c>
      <c r="L325" t="n">
        <v>12</v>
      </c>
      <c r="M325" t="n">
        <v>45</v>
      </c>
      <c r="N325" t="n">
        <v>42.24</v>
      </c>
      <c r="O325" t="n">
        <v>25230.25</v>
      </c>
      <c r="P325" t="n">
        <v>765.1</v>
      </c>
      <c r="Q325" t="n">
        <v>1213.91</v>
      </c>
      <c r="R325" t="n">
        <v>184.53</v>
      </c>
      <c r="S325" t="n">
        <v>90.51000000000001</v>
      </c>
      <c r="T325" t="n">
        <v>35734.94</v>
      </c>
      <c r="U325" t="n">
        <v>0.49</v>
      </c>
      <c r="V325" t="n">
        <v>0.76</v>
      </c>
      <c r="W325" t="n">
        <v>4.09</v>
      </c>
      <c r="X325" t="n">
        <v>2.1</v>
      </c>
      <c r="Y325" t="n">
        <v>0.5</v>
      </c>
      <c r="Z325" t="n">
        <v>10</v>
      </c>
    </row>
    <row r="326">
      <c r="A326" t="n">
        <v>12</v>
      </c>
      <c r="B326" t="n">
        <v>95</v>
      </c>
      <c r="C326" t="inlineStr">
        <is>
          <t xml:space="preserve">CONCLUIDO	</t>
        </is>
      </c>
      <c r="D326" t="n">
        <v>1.5827</v>
      </c>
      <c r="E326" t="n">
        <v>63.18</v>
      </c>
      <c r="F326" t="n">
        <v>59.12</v>
      </c>
      <c r="G326" t="n">
        <v>82.48999999999999</v>
      </c>
      <c r="H326" t="n">
        <v>1.13</v>
      </c>
      <c r="I326" t="n">
        <v>43</v>
      </c>
      <c r="J326" t="n">
        <v>204.25</v>
      </c>
      <c r="K326" t="n">
        <v>53.44</v>
      </c>
      <c r="L326" t="n">
        <v>13</v>
      </c>
      <c r="M326" t="n">
        <v>41</v>
      </c>
      <c r="N326" t="n">
        <v>42.82</v>
      </c>
      <c r="O326" t="n">
        <v>25425.3</v>
      </c>
      <c r="P326" t="n">
        <v>758.83</v>
      </c>
      <c r="Q326" t="n">
        <v>1213.94</v>
      </c>
      <c r="R326" t="n">
        <v>178.55</v>
      </c>
      <c r="S326" t="n">
        <v>90.51000000000001</v>
      </c>
      <c r="T326" t="n">
        <v>32767.83</v>
      </c>
      <c r="U326" t="n">
        <v>0.51</v>
      </c>
      <c r="V326" t="n">
        <v>0.76</v>
      </c>
      <c r="W326" t="n">
        <v>4.08</v>
      </c>
      <c r="X326" t="n">
        <v>1.92</v>
      </c>
      <c r="Y326" t="n">
        <v>0.5</v>
      </c>
      <c r="Z326" t="n">
        <v>10</v>
      </c>
    </row>
    <row r="327">
      <c r="A327" t="n">
        <v>13</v>
      </c>
      <c r="B327" t="n">
        <v>95</v>
      </c>
      <c r="C327" t="inlineStr">
        <is>
          <t xml:space="preserve">CONCLUIDO	</t>
        </is>
      </c>
      <c r="D327" t="n">
        <v>1.5887</v>
      </c>
      <c r="E327" t="n">
        <v>62.95</v>
      </c>
      <c r="F327" t="n">
        <v>58.99</v>
      </c>
      <c r="G327" t="n">
        <v>88.48</v>
      </c>
      <c r="H327" t="n">
        <v>1.21</v>
      </c>
      <c r="I327" t="n">
        <v>40</v>
      </c>
      <c r="J327" t="n">
        <v>205.84</v>
      </c>
      <c r="K327" t="n">
        <v>53.44</v>
      </c>
      <c r="L327" t="n">
        <v>14</v>
      </c>
      <c r="M327" t="n">
        <v>38</v>
      </c>
      <c r="N327" t="n">
        <v>43.4</v>
      </c>
      <c r="O327" t="n">
        <v>25621.03</v>
      </c>
      <c r="P327" t="n">
        <v>754.3</v>
      </c>
      <c r="Q327" t="n">
        <v>1213.93</v>
      </c>
      <c r="R327" t="n">
        <v>174.02</v>
      </c>
      <c r="S327" t="n">
        <v>90.51000000000001</v>
      </c>
      <c r="T327" t="n">
        <v>30515.17</v>
      </c>
      <c r="U327" t="n">
        <v>0.52</v>
      </c>
      <c r="V327" t="n">
        <v>0.76</v>
      </c>
      <c r="W327" t="n">
        <v>4.08</v>
      </c>
      <c r="X327" t="n">
        <v>1.79</v>
      </c>
      <c r="Y327" t="n">
        <v>0.5</v>
      </c>
      <c r="Z327" t="n">
        <v>10</v>
      </c>
    </row>
    <row r="328">
      <c r="A328" t="n">
        <v>14</v>
      </c>
      <c r="B328" t="n">
        <v>95</v>
      </c>
      <c r="C328" t="inlineStr">
        <is>
          <t xml:space="preserve">CONCLUIDO	</t>
        </is>
      </c>
      <c r="D328" t="n">
        <v>1.5956</v>
      </c>
      <c r="E328" t="n">
        <v>62.67</v>
      </c>
      <c r="F328" t="n">
        <v>58.83</v>
      </c>
      <c r="G328" t="n">
        <v>95.39</v>
      </c>
      <c r="H328" t="n">
        <v>1.28</v>
      </c>
      <c r="I328" t="n">
        <v>37</v>
      </c>
      <c r="J328" t="n">
        <v>207.43</v>
      </c>
      <c r="K328" t="n">
        <v>53.44</v>
      </c>
      <c r="L328" t="n">
        <v>15</v>
      </c>
      <c r="M328" t="n">
        <v>35</v>
      </c>
      <c r="N328" t="n">
        <v>44</v>
      </c>
      <c r="O328" t="n">
        <v>25817.56</v>
      </c>
      <c r="P328" t="n">
        <v>748.74</v>
      </c>
      <c r="Q328" t="n">
        <v>1213.91</v>
      </c>
      <c r="R328" t="n">
        <v>168.79</v>
      </c>
      <c r="S328" t="n">
        <v>90.51000000000001</v>
      </c>
      <c r="T328" t="n">
        <v>27917.28</v>
      </c>
      <c r="U328" t="n">
        <v>0.54</v>
      </c>
      <c r="V328" t="n">
        <v>0.76</v>
      </c>
      <c r="W328" t="n">
        <v>4.07</v>
      </c>
      <c r="X328" t="n">
        <v>1.63</v>
      </c>
      <c r="Y328" t="n">
        <v>0.5</v>
      </c>
      <c r="Z328" t="n">
        <v>10</v>
      </c>
    </row>
    <row r="329">
      <c r="A329" t="n">
        <v>15</v>
      </c>
      <c r="B329" t="n">
        <v>95</v>
      </c>
      <c r="C329" t="inlineStr">
        <is>
          <t xml:space="preserve">CONCLUIDO	</t>
        </is>
      </c>
      <c r="D329" t="n">
        <v>1.5995</v>
      </c>
      <c r="E329" t="n">
        <v>62.52</v>
      </c>
      <c r="F329" t="n">
        <v>58.75</v>
      </c>
      <c r="G329" t="n">
        <v>100.71</v>
      </c>
      <c r="H329" t="n">
        <v>1.36</v>
      </c>
      <c r="I329" t="n">
        <v>35</v>
      </c>
      <c r="J329" t="n">
        <v>209.03</v>
      </c>
      <c r="K329" t="n">
        <v>53.44</v>
      </c>
      <c r="L329" t="n">
        <v>16</v>
      </c>
      <c r="M329" t="n">
        <v>33</v>
      </c>
      <c r="N329" t="n">
        <v>44.6</v>
      </c>
      <c r="O329" t="n">
        <v>26014.91</v>
      </c>
      <c r="P329" t="n">
        <v>743.5700000000001</v>
      </c>
      <c r="Q329" t="n">
        <v>1213.92</v>
      </c>
      <c r="R329" t="n">
        <v>166.14</v>
      </c>
      <c r="S329" t="n">
        <v>90.51000000000001</v>
      </c>
      <c r="T329" t="n">
        <v>26601.21</v>
      </c>
      <c r="U329" t="n">
        <v>0.54</v>
      </c>
      <c r="V329" t="n">
        <v>0.76</v>
      </c>
      <c r="W329" t="n">
        <v>4.06</v>
      </c>
      <c r="X329" t="n">
        <v>1.55</v>
      </c>
      <c r="Y329" t="n">
        <v>0.5</v>
      </c>
      <c r="Z329" t="n">
        <v>10</v>
      </c>
    </row>
    <row r="330">
      <c r="A330" t="n">
        <v>16</v>
      </c>
      <c r="B330" t="n">
        <v>95</v>
      </c>
      <c r="C330" t="inlineStr">
        <is>
          <t xml:space="preserve">CONCLUIDO	</t>
        </is>
      </c>
      <c r="D330" t="n">
        <v>1.6036</v>
      </c>
      <c r="E330" t="n">
        <v>62.36</v>
      </c>
      <c r="F330" t="n">
        <v>58.66</v>
      </c>
      <c r="G330" t="n">
        <v>106.66</v>
      </c>
      <c r="H330" t="n">
        <v>1.43</v>
      </c>
      <c r="I330" t="n">
        <v>33</v>
      </c>
      <c r="J330" t="n">
        <v>210.64</v>
      </c>
      <c r="K330" t="n">
        <v>53.44</v>
      </c>
      <c r="L330" t="n">
        <v>17</v>
      </c>
      <c r="M330" t="n">
        <v>31</v>
      </c>
      <c r="N330" t="n">
        <v>45.21</v>
      </c>
      <c r="O330" t="n">
        <v>26213.09</v>
      </c>
      <c r="P330" t="n">
        <v>740.29</v>
      </c>
      <c r="Q330" t="n">
        <v>1213.91</v>
      </c>
      <c r="R330" t="n">
        <v>163.2</v>
      </c>
      <c r="S330" t="n">
        <v>90.51000000000001</v>
      </c>
      <c r="T330" t="n">
        <v>25139.72</v>
      </c>
      <c r="U330" t="n">
        <v>0.55</v>
      </c>
      <c r="V330" t="n">
        <v>0.76</v>
      </c>
      <c r="W330" t="n">
        <v>4.07</v>
      </c>
      <c r="X330" t="n">
        <v>1.47</v>
      </c>
      <c r="Y330" t="n">
        <v>0.5</v>
      </c>
      <c r="Z330" t="n">
        <v>10</v>
      </c>
    </row>
    <row r="331">
      <c r="A331" t="n">
        <v>17</v>
      </c>
      <c r="B331" t="n">
        <v>95</v>
      </c>
      <c r="C331" t="inlineStr">
        <is>
          <t xml:space="preserve">CONCLUIDO	</t>
        </is>
      </c>
      <c r="D331" t="n">
        <v>1.6086</v>
      </c>
      <c r="E331" t="n">
        <v>62.17</v>
      </c>
      <c r="F331" t="n">
        <v>58.54</v>
      </c>
      <c r="G331" t="n">
        <v>113.31</v>
      </c>
      <c r="H331" t="n">
        <v>1.51</v>
      </c>
      <c r="I331" t="n">
        <v>31</v>
      </c>
      <c r="J331" t="n">
        <v>212.25</v>
      </c>
      <c r="K331" t="n">
        <v>53.44</v>
      </c>
      <c r="L331" t="n">
        <v>18</v>
      </c>
      <c r="M331" t="n">
        <v>29</v>
      </c>
      <c r="N331" t="n">
        <v>45.82</v>
      </c>
      <c r="O331" t="n">
        <v>26412.11</v>
      </c>
      <c r="P331" t="n">
        <v>734.51</v>
      </c>
      <c r="Q331" t="n">
        <v>1213.91</v>
      </c>
      <c r="R331" t="n">
        <v>159.14</v>
      </c>
      <c r="S331" t="n">
        <v>90.51000000000001</v>
      </c>
      <c r="T331" t="n">
        <v>23120.47</v>
      </c>
      <c r="U331" t="n">
        <v>0.57</v>
      </c>
      <c r="V331" t="n">
        <v>0.77</v>
      </c>
      <c r="W331" t="n">
        <v>4.06</v>
      </c>
      <c r="X331" t="n">
        <v>1.35</v>
      </c>
      <c r="Y331" t="n">
        <v>0.5</v>
      </c>
      <c r="Z331" t="n">
        <v>10</v>
      </c>
    </row>
    <row r="332">
      <c r="A332" t="n">
        <v>18</v>
      </c>
      <c r="B332" t="n">
        <v>95</v>
      </c>
      <c r="C332" t="inlineStr">
        <is>
          <t xml:space="preserve">CONCLUIDO	</t>
        </is>
      </c>
      <c r="D332" t="n">
        <v>1.6129</v>
      </c>
      <c r="E332" t="n">
        <v>62</v>
      </c>
      <c r="F332" t="n">
        <v>58.45</v>
      </c>
      <c r="G332" t="n">
        <v>120.93</v>
      </c>
      <c r="H332" t="n">
        <v>1.58</v>
      </c>
      <c r="I332" t="n">
        <v>29</v>
      </c>
      <c r="J332" t="n">
        <v>213.87</v>
      </c>
      <c r="K332" t="n">
        <v>53.44</v>
      </c>
      <c r="L332" t="n">
        <v>19</v>
      </c>
      <c r="M332" t="n">
        <v>27</v>
      </c>
      <c r="N332" t="n">
        <v>46.44</v>
      </c>
      <c r="O332" t="n">
        <v>26611.98</v>
      </c>
      <c r="P332" t="n">
        <v>731.53</v>
      </c>
      <c r="Q332" t="n">
        <v>1213.93</v>
      </c>
      <c r="R332" t="n">
        <v>156.32</v>
      </c>
      <c r="S332" t="n">
        <v>90.51000000000001</v>
      </c>
      <c r="T332" t="n">
        <v>21721.85</v>
      </c>
      <c r="U332" t="n">
        <v>0.58</v>
      </c>
      <c r="V332" t="n">
        <v>0.77</v>
      </c>
      <c r="W332" t="n">
        <v>4.05</v>
      </c>
      <c r="X332" t="n">
        <v>1.26</v>
      </c>
      <c r="Y332" t="n">
        <v>0.5</v>
      </c>
      <c r="Z332" t="n">
        <v>10</v>
      </c>
    </row>
    <row r="333">
      <c r="A333" t="n">
        <v>19</v>
      </c>
      <c r="B333" t="n">
        <v>95</v>
      </c>
      <c r="C333" t="inlineStr">
        <is>
          <t xml:space="preserve">CONCLUIDO	</t>
        </is>
      </c>
      <c r="D333" t="n">
        <v>1.6168</v>
      </c>
      <c r="E333" t="n">
        <v>61.85</v>
      </c>
      <c r="F333" t="n">
        <v>58.38</v>
      </c>
      <c r="G333" t="n">
        <v>129.72</v>
      </c>
      <c r="H333" t="n">
        <v>1.65</v>
      </c>
      <c r="I333" t="n">
        <v>27</v>
      </c>
      <c r="J333" t="n">
        <v>215.5</v>
      </c>
      <c r="K333" t="n">
        <v>53.44</v>
      </c>
      <c r="L333" t="n">
        <v>20</v>
      </c>
      <c r="M333" t="n">
        <v>25</v>
      </c>
      <c r="N333" t="n">
        <v>47.07</v>
      </c>
      <c r="O333" t="n">
        <v>26812.71</v>
      </c>
      <c r="P333" t="n">
        <v>724.25</v>
      </c>
      <c r="Q333" t="n">
        <v>1213.9</v>
      </c>
      <c r="R333" t="n">
        <v>153.46</v>
      </c>
      <c r="S333" t="n">
        <v>90.51000000000001</v>
      </c>
      <c r="T333" t="n">
        <v>20300.72</v>
      </c>
      <c r="U333" t="n">
        <v>0.59</v>
      </c>
      <c r="V333" t="n">
        <v>0.77</v>
      </c>
      <c r="W333" t="n">
        <v>4.05</v>
      </c>
      <c r="X333" t="n">
        <v>1.18</v>
      </c>
      <c r="Y333" t="n">
        <v>0.5</v>
      </c>
      <c r="Z333" t="n">
        <v>10</v>
      </c>
    </row>
    <row r="334">
      <c r="A334" t="n">
        <v>20</v>
      </c>
      <c r="B334" t="n">
        <v>95</v>
      </c>
      <c r="C334" t="inlineStr">
        <is>
          <t xml:space="preserve">CONCLUIDO	</t>
        </is>
      </c>
      <c r="D334" t="n">
        <v>1.619</v>
      </c>
      <c r="E334" t="n">
        <v>61.76</v>
      </c>
      <c r="F334" t="n">
        <v>58.33</v>
      </c>
      <c r="G334" t="n">
        <v>134.6</v>
      </c>
      <c r="H334" t="n">
        <v>1.72</v>
      </c>
      <c r="I334" t="n">
        <v>26</v>
      </c>
      <c r="J334" t="n">
        <v>217.14</v>
      </c>
      <c r="K334" t="n">
        <v>53.44</v>
      </c>
      <c r="L334" t="n">
        <v>21</v>
      </c>
      <c r="M334" t="n">
        <v>24</v>
      </c>
      <c r="N334" t="n">
        <v>47.7</v>
      </c>
      <c r="O334" t="n">
        <v>27014.3</v>
      </c>
      <c r="P334" t="n">
        <v>722.01</v>
      </c>
      <c r="Q334" t="n">
        <v>1213.91</v>
      </c>
      <c r="R334" t="n">
        <v>151.96</v>
      </c>
      <c r="S334" t="n">
        <v>90.51000000000001</v>
      </c>
      <c r="T334" t="n">
        <v>19554.22</v>
      </c>
      <c r="U334" t="n">
        <v>0.6</v>
      </c>
      <c r="V334" t="n">
        <v>0.77</v>
      </c>
      <c r="W334" t="n">
        <v>4.05</v>
      </c>
      <c r="X334" t="n">
        <v>1.14</v>
      </c>
      <c r="Y334" t="n">
        <v>0.5</v>
      </c>
      <c r="Z334" t="n">
        <v>10</v>
      </c>
    </row>
    <row r="335">
      <c r="A335" t="n">
        <v>21</v>
      </c>
      <c r="B335" t="n">
        <v>95</v>
      </c>
      <c r="C335" t="inlineStr">
        <is>
          <t xml:space="preserve">CONCLUIDO	</t>
        </is>
      </c>
      <c r="D335" t="n">
        <v>1.6215</v>
      </c>
      <c r="E335" t="n">
        <v>61.67</v>
      </c>
      <c r="F335" t="n">
        <v>58.27</v>
      </c>
      <c r="G335" t="n">
        <v>139.85</v>
      </c>
      <c r="H335" t="n">
        <v>1.79</v>
      </c>
      <c r="I335" t="n">
        <v>25</v>
      </c>
      <c r="J335" t="n">
        <v>218.78</v>
      </c>
      <c r="K335" t="n">
        <v>53.44</v>
      </c>
      <c r="L335" t="n">
        <v>22</v>
      </c>
      <c r="M335" t="n">
        <v>23</v>
      </c>
      <c r="N335" t="n">
        <v>48.34</v>
      </c>
      <c r="O335" t="n">
        <v>27216.79</v>
      </c>
      <c r="P335" t="n">
        <v>717.79</v>
      </c>
      <c r="Q335" t="n">
        <v>1213.93</v>
      </c>
      <c r="R335" t="n">
        <v>150.39</v>
      </c>
      <c r="S335" t="n">
        <v>90.51000000000001</v>
      </c>
      <c r="T335" t="n">
        <v>18777.85</v>
      </c>
      <c r="U335" t="n">
        <v>0.6</v>
      </c>
      <c r="V335" t="n">
        <v>0.77</v>
      </c>
      <c r="W335" t="n">
        <v>4.04</v>
      </c>
      <c r="X335" t="n">
        <v>1.08</v>
      </c>
      <c r="Y335" t="n">
        <v>0.5</v>
      </c>
      <c r="Z335" t="n">
        <v>10</v>
      </c>
    </row>
    <row r="336">
      <c r="A336" t="n">
        <v>22</v>
      </c>
      <c r="B336" t="n">
        <v>95</v>
      </c>
      <c r="C336" t="inlineStr">
        <is>
          <t xml:space="preserve">CONCLUIDO	</t>
        </is>
      </c>
      <c r="D336" t="n">
        <v>1.6234</v>
      </c>
      <c r="E336" t="n">
        <v>61.6</v>
      </c>
      <c r="F336" t="n">
        <v>58.24</v>
      </c>
      <c r="G336" t="n">
        <v>145.59</v>
      </c>
      <c r="H336" t="n">
        <v>1.85</v>
      </c>
      <c r="I336" t="n">
        <v>24</v>
      </c>
      <c r="J336" t="n">
        <v>220.43</v>
      </c>
      <c r="K336" t="n">
        <v>53.44</v>
      </c>
      <c r="L336" t="n">
        <v>23</v>
      </c>
      <c r="M336" t="n">
        <v>22</v>
      </c>
      <c r="N336" t="n">
        <v>48.99</v>
      </c>
      <c r="O336" t="n">
        <v>27420.16</v>
      </c>
      <c r="P336" t="n">
        <v>716.11</v>
      </c>
      <c r="Q336" t="n">
        <v>1213.92</v>
      </c>
      <c r="R336" t="n">
        <v>148.97</v>
      </c>
      <c r="S336" t="n">
        <v>90.51000000000001</v>
      </c>
      <c r="T336" t="n">
        <v>18073.77</v>
      </c>
      <c r="U336" t="n">
        <v>0.61</v>
      </c>
      <c r="V336" t="n">
        <v>0.77</v>
      </c>
      <c r="W336" t="n">
        <v>4.04</v>
      </c>
      <c r="X336" t="n">
        <v>1.04</v>
      </c>
      <c r="Y336" t="n">
        <v>0.5</v>
      </c>
      <c r="Z336" t="n">
        <v>10</v>
      </c>
    </row>
    <row r="337">
      <c r="A337" t="n">
        <v>23</v>
      </c>
      <c r="B337" t="n">
        <v>95</v>
      </c>
      <c r="C337" t="inlineStr">
        <is>
          <t xml:space="preserve">CONCLUIDO	</t>
        </is>
      </c>
      <c r="D337" t="n">
        <v>1.625</v>
      </c>
      <c r="E337" t="n">
        <v>61.54</v>
      </c>
      <c r="F337" t="n">
        <v>58.21</v>
      </c>
      <c r="G337" t="n">
        <v>151.86</v>
      </c>
      <c r="H337" t="n">
        <v>1.92</v>
      </c>
      <c r="I337" t="n">
        <v>23</v>
      </c>
      <c r="J337" t="n">
        <v>222.08</v>
      </c>
      <c r="K337" t="n">
        <v>53.44</v>
      </c>
      <c r="L337" t="n">
        <v>24</v>
      </c>
      <c r="M337" t="n">
        <v>21</v>
      </c>
      <c r="N337" t="n">
        <v>49.65</v>
      </c>
      <c r="O337" t="n">
        <v>27624.44</v>
      </c>
      <c r="P337" t="n">
        <v>708.91</v>
      </c>
      <c r="Q337" t="n">
        <v>1213.91</v>
      </c>
      <c r="R337" t="n">
        <v>148.18</v>
      </c>
      <c r="S337" t="n">
        <v>90.51000000000001</v>
      </c>
      <c r="T337" t="n">
        <v>17682.78</v>
      </c>
      <c r="U337" t="n">
        <v>0.61</v>
      </c>
      <c r="V337" t="n">
        <v>0.77</v>
      </c>
      <c r="W337" t="n">
        <v>4.04</v>
      </c>
      <c r="X337" t="n">
        <v>1.02</v>
      </c>
      <c r="Y337" t="n">
        <v>0.5</v>
      </c>
      <c r="Z337" t="n">
        <v>10</v>
      </c>
    </row>
    <row r="338">
      <c r="A338" t="n">
        <v>24</v>
      </c>
      <c r="B338" t="n">
        <v>95</v>
      </c>
      <c r="C338" t="inlineStr">
        <is>
          <t xml:space="preserve">CONCLUIDO	</t>
        </is>
      </c>
      <c r="D338" t="n">
        <v>1.6278</v>
      </c>
      <c r="E338" t="n">
        <v>61.43</v>
      </c>
      <c r="F338" t="n">
        <v>58.14</v>
      </c>
      <c r="G338" t="n">
        <v>158.57</v>
      </c>
      <c r="H338" t="n">
        <v>1.99</v>
      </c>
      <c r="I338" t="n">
        <v>22</v>
      </c>
      <c r="J338" t="n">
        <v>223.75</v>
      </c>
      <c r="K338" t="n">
        <v>53.44</v>
      </c>
      <c r="L338" t="n">
        <v>25</v>
      </c>
      <c r="M338" t="n">
        <v>20</v>
      </c>
      <c r="N338" t="n">
        <v>50.31</v>
      </c>
      <c r="O338" t="n">
        <v>27829.77</v>
      </c>
      <c r="P338" t="n">
        <v>705.65</v>
      </c>
      <c r="Q338" t="n">
        <v>1213.91</v>
      </c>
      <c r="R338" t="n">
        <v>145.73</v>
      </c>
      <c r="S338" t="n">
        <v>90.51000000000001</v>
      </c>
      <c r="T338" t="n">
        <v>16462.57</v>
      </c>
      <c r="U338" t="n">
        <v>0.62</v>
      </c>
      <c r="V338" t="n">
        <v>0.77</v>
      </c>
      <c r="W338" t="n">
        <v>4.04</v>
      </c>
      <c r="X338" t="n">
        <v>0.95</v>
      </c>
      <c r="Y338" t="n">
        <v>0.5</v>
      </c>
      <c r="Z338" t="n">
        <v>10</v>
      </c>
    </row>
    <row r="339">
      <c r="A339" t="n">
        <v>25</v>
      </c>
      <c r="B339" t="n">
        <v>95</v>
      </c>
      <c r="C339" t="inlineStr">
        <is>
          <t xml:space="preserve">CONCLUIDO	</t>
        </is>
      </c>
      <c r="D339" t="n">
        <v>1.6296</v>
      </c>
      <c r="E339" t="n">
        <v>61.36</v>
      </c>
      <c r="F339" t="n">
        <v>58.11</v>
      </c>
      <c r="G339" t="n">
        <v>166.04</v>
      </c>
      <c r="H339" t="n">
        <v>2.05</v>
      </c>
      <c r="I339" t="n">
        <v>21</v>
      </c>
      <c r="J339" t="n">
        <v>225.42</v>
      </c>
      <c r="K339" t="n">
        <v>53.44</v>
      </c>
      <c r="L339" t="n">
        <v>26</v>
      </c>
      <c r="M339" t="n">
        <v>19</v>
      </c>
      <c r="N339" t="n">
        <v>50.98</v>
      </c>
      <c r="O339" t="n">
        <v>28035.92</v>
      </c>
      <c r="P339" t="n">
        <v>703.39</v>
      </c>
      <c r="Q339" t="n">
        <v>1213.92</v>
      </c>
      <c r="R339" t="n">
        <v>144.91</v>
      </c>
      <c r="S339" t="n">
        <v>90.51000000000001</v>
      </c>
      <c r="T339" t="n">
        <v>16055.57</v>
      </c>
      <c r="U339" t="n">
        <v>0.62</v>
      </c>
      <c r="V339" t="n">
        <v>0.77</v>
      </c>
      <c r="W339" t="n">
        <v>4.04</v>
      </c>
      <c r="X339" t="n">
        <v>0.92</v>
      </c>
      <c r="Y339" t="n">
        <v>0.5</v>
      </c>
      <c r="Z339" t="n">
        <v>10</v>
      </c>
    </row>
    <row r="340">
      <c r="A340" t="n">
        <v>26</v>
      </c>
      <c r="B340" t="n">
        <v>95</v>
      </c>
      <c r="C340" t="inlineStr">
        <is>
          <t xml:space="preserve">CONCLUIDO	</t>
        </is>
      </c>
      <c r="D340" t="n">
        <v>1.6325</v>
      </c>
      <c r="E340" t="n">
        <v>61.25</v>
      </c>
      <c r="F340" t="n">
        <v>58.04</v>
      </c>
      <c r="G340" t="n">
        <v>174.12</v>
      </c>
      <c r="H340" t="n">
        <v>2.11</v>
      </c>
      <c r="I340" t="n">
        <v>20</v>
      </c>
      <c r="J340" t="n">
        <v>227.1</v>
      </c>
      <c r="K340" t="n">
        <v>53.44</v>
      </c>
      <c r="L340" t="n">
        <v>27</v>
      </c>
      <c r="M340" t="n">
        <v>18</v>
      </c>
      <c r="N340" t="n">
        <v>51.66</v>
      </c>
      <c r="O340" t="n">
        <v>28243</v>
      </c>
      <c r="P340" t="n">
        <v>701.99</v>
      </c>
      <c r="Q340" t="n">
        <v>1213.91</v>
      </c>
      <c r="R340" t="n">
        <v>142.26</v>
      </c>
      <c r="S340" t="n">
        <v>90.51000000000001</v>
      </c>
      <c r="T340" t="n">
        <v>14735.56</v>
      </c>
      <c r="U340" t="n">
        <v>0.64</v>
      </c>
      <c r="V340" t="n">
        <v>0.77</v>
      </c>
      <c r="W340" t="n">
        <v>4.04</v>
      </c>
      <c r="X340" t="n">
        <v>0.85</v>
      </c>
      <c r="Y340" t="n">
        <v>0.5</v>
      </c>
      <c r="Z340" t="n">
        <v>10</v>
      </c>
    </row>
    <row r="341">
      <c r="A341" t="n">
        <v>27</v>
      </c>
      <c r="B341" t="n">
        <v>95</v>
      </c>
      <c r="C341" t="inlineStr">
        <is>
          <t xml:space="preserve">CONCLUIDO	</t>
        </is>
      </c>
      <c r="D341" t="n">
        <v>1.6348</v>
      </c>
      <c r="E341" t="n">
        <v>61.17</v>
      </c>
      <c r="F341" t="n">
        <v>58</v>
      </c>
      <c r="G341" t="n">
        <v>183.14</v>
      </c>
      <c r="H341" t="n">
        <v>2.18</v>
      </c>
      <c r="I341" t="n">
        <v>19</v>
      </c>
      <c r="J341" t="n">
        <v>228.79</v>
      </c>
      <c r="K341" t="n">
        <v>53.44</v>
      </c>
      <c r="L341" t="n">
        <v>28</v>
      </c>
      <c r="M341" t="n">
        <v>17</v>
      </c>
      <c r="N341" t="n">
        <v>52.35</v>
      </c>
      <c r="O341" t="n">
        <v>28451.04</v>
      </c>
      <c r="P341" t="n">
        <v>694.79</v>
      </c>
      <c r="Q341" t="n">
        <v>1213.91</v>
      </c>
      <c r="R341" t="n">
        <v>140.73</v>
      </c>
      <c r="S341" t="n">
        <v>90.51000000000001</v>
      </c>
      <c r="T341" t="n">
        <v>13976.23</v>
      </c>
      <c r="U341" t="n">
        <v>0.64</v>
      </c>
      <c r="V341" t="n">
        <v>0.77</v>
      </c>
      <c r="W341" t="n">
        <v>4.04</v>
      </c>
      <c r="X341" t="n">
        <v>0.8</v>
      </c>
      <c r="Y341" t="n">
        <v>0.5</v>
      </c>
      <c r="Z341" t="n">
        <v>10</v>
      </c>
    </row>
    <row r="342">
      <c r="A342" t="n">
        <v>28</v>
      </c>
      <c r="B342" t="n">
        <v>95</v>
      </c>
      <c r="C342" t="inlineStr">
        <is>
          <t xml:space="preserve">CONCLUIDO	</t>
        </is>
      </c>
      <c r="D342" t="n">
        <v>1.634</v>
      </c>
      <c r="E342" t="n">
        <v>61.2</v>
      </c>
      <c r="F342" t="n">
        <v>58.02</v>
      </c>
      <c r="G342" t="n">
        <v>183.24</v>
      </c>
      <c r="H342" t="n">
        <v>2.24</v>
      </c>
      <c r="I342" t="n">
        <v>19</v>
      </c>
      <c r="J342" t="n">
        <v>230.48</v>
      </c>
      <c r="K342" t="n">
        <v>53.44</v>
      </c>
      <c r="L342" t="n">
        <v>29</v>
      </c>
      <c r="M342" t="n">
        <v>17</v>
      </c>
      <c r="N342" t="n">
        <v>53.05</v>
      </c>
      <c r="O342" t="n">
        <v>28660.06</v>
      </c>
      <c r="P342" t="n">
        <v>690.76</v>
      </c>
      <c r="Q342" t="n">
        <v>1213.91</v>
      </c>
      <c r="R342" t="n">
        <v>141.72</v>
      </c>
      <c r="S342" t="n">
        <v>90.51000000000001</v>
      </c>
      <c r="T342" t="n">
        <v>14473.81</v>
      </c>
      <c r="U342" t="n">
        <v>0.64</v>
      </c>
      <c r="V342" t="n">
        <v>0.77</v>
      </c>
      <c r="W342" t="n">
        <v>4.04</v>
      </c>
      <c r="X342" t="n">
        <v>0.83</v>
      </c>
      <c r="Y342" t="n">
        <v>0.5</v>
      </c>
      <c r="Z342" t="n">
        <v>10</v>
      </c>
    </row>
    <row r="343">
      <c r="A343" t="n">
        <v>29</v>
      </c>
      <c r="B343" t="n">
        <v>95</v>
      </c>
      <c r="C343" t="inlineStr">
        <is>
          <t xml:space="preserve">CONCLUIDO	</t>
        </is>
      </c>
      <c r="D343" t="n">
        <v>1.6367</v>
      </c>
      <c r="E343" t="n">
        <v>61.1</v>
      </c>
      <c r="F343" t="n">
        <v>57.96</v>
      </c>
      <c r="G343" t="n">
        <v>193.2</v>
      </c>
      <c r="H343" t="n">
        <v>2.3</v>
      </c>
      <c r="I343" t="n">
        <v>18</v>
      </c>
      <c r="J343" t="n">
        <v>232.18</v>
      </c>
      <c r="K343" t="n">
        <v>53.44</v>
      </c>
      <c r="L343" t="n">
        <v>30</v>
      </c>
      <c r="M343" t="n">
        <v>16</v>
      </c>
      <c r="N343" t="n">
        <v>53.75</v>
      </c>
      <c r="O343" t="n">
        <v>28870.05</v>
      </c>
      <c r="P343" t="n">
        <v>688.12</v>
      </c>
      <c r="Q343" t="n">
        <v>1213.92</v>
      </c>
      <c r="R343" t="n">
        <v>139.5</v>
      </c>
      <c r="S343" t="n">
        <v>90.51000000000001</v>
      </c>
      <c r="T343" t="n">
        <v>13365.86</v>
      </c>
      <c r="U343" t="n">
        <v>0.65</v>
      </c>
      <c r="V343" t="n">
        <v>0.77</v>
      </c>
      <c r="W343" t="n">
        <v>4.03</v>
      </c>
      <c r="X343" t="n">
        <v>0.77</v>
      </c>
      <c r="Y343" t="n">
        <v>0.5</v>
      </c>
      <c r="Z343" t="n">
        <v>10</v>
      </c>
    </row>
    <row r="344">
      <c r="A344" t="n">
        <v>30</v>
      </c>
      <c r="B344" t="n">
        <v>95</v>
      </c>
      <c r="C344" t="inlineStr">
        <is>
          <t xml:space="preserve">CONCLUIDO	</t>
        </is>
      </c>
      <c r="D344" t="n">
        <v>1.6389</v>
      </c>
      <c r="E344" t="n">
        <v>61.02</v>
      </c>
      <c r="F344" t="n">
        <v>57.91</v>
      </c>
      <c r="G344" t="n">
        <v>204.41</v>
      </c>
      <c r="H344" t="n">
        <v>2.36</v>
      </c>
      <c r="I344" t="n">
        <v>17</v>
      </c>
      <c r="J344" t="n">
        <v>233.89</v>
      </c>
      <c r="K344" t="n">
        <v>53.44</v>
      </c>
      <c r="L344" t="n">
        <v>31</v>
      </c>
      <c r="M344" t="n">
        <v>15</v>
      </c>
      <c r="N344" t="n">
        <v>54.46</v>
      </c>
      <c r="O344" t="n">
        <v>29081.05</v>
      </c>
      <c r="P344" t="n">
        <v>681.5700000000001</v>
      </c>
      <c r="Q344" t="n">
        <v>1213.91</v>
      </c>
      <c r="R344" t="n">
        <v>138</v>
      </c>
      <c r="S344" t="n">
        <v>90.51000000000001</v>
      </c>
      <c r="T344" t="n">
        <v>12621.44</v>
      </c>
      <c r="U344" t="n">
        <v>0.66</v>
      </c>
      <c r="V344" t="n">
        <v>0.77</v>
      </c>
      <c r="W344" t="n">
        <v>4.03</v>
      </c>
      <c r="X344" t="n">
        <v>0.72</v>
      </c>
      <c r="Y344" t="n">
        <v>0.5</v>
      </c>
      <c r="Z344" t="n">
        <v>10</v>
      </c>
    </row>
    <row r="345">
      <c r="A345" t="n">
        <v>31</v>
      </c>
      <c r="B345" t="n">
        <v>95</v>
      </c>
      <c r="C345" t="inlineStr">
        <is>
          <t xml:space="preserve">CONCLUIDO	</t>
        </is>
      </c>
      <c r="D345" t="n">
        <v>1.6394</v>
      </c>
      <c r="E345" t="n">
        <v>61</v>
      </c>
      <c r="F345" t="n">
        <v>57.9</v>
      </c>
      <c r="G345" t="n">
        <v>204.34</v>
      </c>
      <c r="H345" t="n">
        <v>2.41</v>
      </c>
      <c r="I345" t="n">
        <v>17</v>
      </c>
      <c r="J345" t="n">
        <v>235.61</v>
      </c>
      <c r="K345" t="n">
        <v>53.44</v>
      </c>
      <c r="L345" t="n">
        <v>32</v>
      </c>
      <c r="M345" t="n">
        <v>15</v>
      </c>
      <c r="N345" t="n">
        <v>55.18</v>
      </c>
      <c r="O345" t="n">
        <v>29293.06</v>
      </c>
      <c r="P345" t="n">
        <v>675.14</v>
      </c>
      <c r="Q345" t="n">
        <v>1213.91</v>
      </c>
      <c r="R345" t="n">
        <v>137.2</v>
      </c>
      <c r="S345" t="n">
        <v>90.51000000000001</v>
      </c>
      <c r="T345" t="n">
        <v>12221.74</v>
      </c>
      <c r="U345" t="n">
        <v>0.66</v>
      </c>
      <c r="V345" t="n">
        <v>0.77</v>
      </c>
      <c r="W345" t="n">
        <v>4.04</v>
      </c>
      <c r="X345" t="n">
        <v>0.7</v>
      </c>
      <c r="Y345" t="n">
        <v>0.5</v>
      </c>
      <c r="Z345" t="n">
        <v>10</v>
      </c>
    </row>
    <row r="346">
      <c r="A346" t="n">
        <v>32</v>
      </c>
      <c r="B346" t="n">
        <v>95</v>
      </c>
      <c r="C346" t="inlineStr">
        <is>
          <t xml:space="preserve">CONCLUIDO	</t>
        </is>
      </c>
      <c r="D346" t="n">
        <v>1.641</v>
      </c>
      <c r="E346" t="n">
        <v>60.94</v>
      </c>
      <c r="F346" t="n">
        <v>57.87</v>
      </c>
      <c r="G346" t="n">
        <v>217.03</v>
      </c>
      <c r="H346" t="n">
        <v>2.47</v>
      </c>
      <c r="I346" t="n">
        <v>16</v>
      </c>
      <c r="J346" t="n">
        <v>237.34</v>
      </c>
      <c r="K346" t="n">
        <v>53.44</v>
      </c>
      <c r="L346" t="n">
        <v>33</v>
      </c>
      <c r="M346" t="n">
        <v>13</v>
      </c>
      <c r="N346" t="n">
        <v>55.91</v>
      </c>
      <c r="O346" t="n">
        <v>29506.09</v>
      </c>
      <c r="P346" t="n">
        <v>676.0700000000001</v>
      </c>
      <c r="Q346" t="n">
        <v>1213.93</v>
      </c>
      <c r="R346" t="n">
        <v>136.43</v>
      </c>
      <c r="S346" t="n">
        <v>90.51000000000001</v>
      </c>
      <c r="T346" t="n">
        <v>11839.56</v>
      </c>
      <c r="U346" t="n">
        <v>0.66</v>
      </c>
      <c r="V346" t="n">
        <v>0.78</v>
      </c>
      <c r="W346" t="n">
        <v>4.04</v>
      </c>
      <c r="X346" t="n">
        <v>0.68</v>
      </c>
      <c r="Y346" t="n">
        <v>0.5</v>
      </c>
      <c r="Z346" t="n">
        <v>10</v>
      </c>
    </row>
    <row r="347">
      <c r="A347" t="n">
        <v>33</v>
      </c>
      <c r="B347" t="n">
        <v>95</v>
      </c>
      <c r="C347" t="inlineStr">
        <is>
          <t xml:space="preserve">CONCLUIDO	</t>
        </is>
      </c>
      <c r="D347" t="n">
        <v>1.6408</v>
      </c>
      <c r="E347" t="n">
        <v>60.95</v>
      </c>
      <c r="F347" t="n">
        <v>57.88</v>
      </c>
      <c r="G347" t="n">
        <v>217.06</v>
      </c>
      <c r="H347" t="n">
        <v>2.53</v>
      </c>
      <c r="I347" t="n">
        <v>16</v>
      </c>
      <c r="J347" t="n">
        <v>239.08</v>
      </c>
      <c r="K347" t="n">
        <v>53.44</v>
      </c>
      <c r="L347" t="n">
        <v>34</v>
      </c>
      <c r="M347" t="n">
        <v>14</v>
      </c>
      <c r="N347" t="n">
        <v>56.64</v>
      </c>
      <c r="O347" t="n">
        <v>29720.17</v>
      </c>
      <c r="P347" t="n">
        <v>667.9</v>
      </c>
      <c r="Q347" t="n">
        <v>1213.91</v>
      </c>
      <c r="R347" t="n">
        <v>137.02</v>
      </c>
      <c r="S347" t="n">
        <v>90.51000000000001</v>
      </c>
      <c r="T347" t="n">
        <v>12135.32</v>
      </c>
      <c r="U347" t="n">
        <v>0.66</v>
      </c>
      <c r="V347" t="n">
        <v>0.78</v>
      </c>
      <c r="W347" t="n">
        <v>4.03</v>
      </c>
      <c r="X347" t="n">
        <v>0.6899999999999999</v>
      </c>
      <c r="Y347" t="n">
        <v>0.5</v>
      </c>
      <c r="Z347" t="n">
        <v>10</v>
      </c>
    </row>
    <row r="348">
      <c r="A348" t="n">
        <v>34</v>
      </c>
      <c r="B348" t="n">
        <v>95</v>
      </c>
      <c r="C348" t="inlineStr">
        <is>
          <t xml:space="preserve">CONCLUIDO	</t>
        </is>
      </c>
      <c r="D348" t="n">
        <v>1.6428</v>
      </c>
      <c r="E348" t="n">
        <v>60.87</v>
      </c>
      <c r="F348" t="n">
        <v>57.84</v>
      </c>
      <c r="G348" t="n">
        <v>231.37</v>
      </c>
      <c r="H348" t="n">
        <v>2.58</v>
      </c>
      <c r="I348" t="n">
        <v>15</v>
      </c>
      <c r="J348" t="n">
        <v>240.82</v>
      </c>
      <c r="K348" t="n">
        <v>53.44</v>
      </c>
      <c r="L348" t="n">
        <v>35</v>
      </c>
      <c r="M348" t="n">
        <v>11</v>
      </c>
      <c r="N348" t="n">
        <v>57.39</v>
      </c>
      <c r="O348" t="n">
        <v>29935.43</v>
      </c>
      <c r="P348" t="n">
        <v>670.15</v>
      </c>
      <c r="Q348" t="n">
        <v>1213.95</v>
      </c>
      <c r="R348" t="n">
        <v>135.47</v>
      </c>
      <c r="S348" t="n">
        <v>90.51000000000001</v>
      </c>
      <c r="T348" t="n">
        <v>11368.29</v>
      </c>
      <c r="U348" t="n">
        <v>0.67</v>
      </c>
      <c r="V348" t="n">
        <v>0.78</v>
      </c>
      <c r="W348" t="n">
        <v>4.03</v>
      </c>
      <c r="X348" t="n">
        <v>0.65</v>
      </c>
      <c r="Y348" t="n">
        <v>0.5</v>
      </c>
      <c r="Z348" t="n">
        <v>10</v>
      </c>
    </row>
    <row r="349">
      <c r="A349" t="n">
        <v>35</v>
      </c>
      <c r="B349" t="n">
        <v>95</v>
      </c>
      <c r="C349" t="inlineStr">
        <is>
          <t xml:space="preserve">CONCLUIDO	</t>
        </is>
      </c>
      <c r="D349" t="n">
        <v>1.6431</v>
      </c>
      <c r="E349" t="n">
        <v>60.86</v>
      </c>
      <c r="F349" t="n">
        <v>57.84</v>
      </c>
      <c r="G349" t="n">
        <v>231.34</v>
      </c>
      <c r="H349" t="n">
        <v>2.64</v>
      </c>
      <c r="I349" t="n">
        <v>15</v>
      </c>
      <c r="J349" t="n">
        <v>242.57</v>
      </c>
      <c r="K349" t="n">
        <v>53.44</v>
      </c>
      <c r="L349" t="n">
        <v>36</v>
      </c>
      <c r="M349" t="n">
        <v>8</v>
      </c>
      <c r="N349" t="n">
        <v>58.14</v>
      </c>
      <c r="O349" t="n">
        <v>30151.65</v>
      </c>
      <c r="P349" t="n">
        <v>670.49</v>
      </c>
      <c r="Q349" t="n">
        <v>1213.91</v>
      </c>
      <c r="R349" t="n">
        <v>135.12</v>
      </c>
      <c r="S349" t="n">
        <v>90.51000000000001</v>
      </c>
      <c r="T349" t="n">
        <v>11192.61</v>
      </c>
      <c r="U349" t="n">
        <v>0.67</v>
      </c>
      <c r="V349" t="n">
        <v>0.78</v>
      </c>
      <c r="W349" t="n">
        <v>4.04</v>
      </c>
      <c r="X349" t="n">
        <v>0.64</v>
      </c>
      <c r="Y349" t="n">
        <v>0.5</v>
      </c>
      <c r="Z349" t="n">
        <v>10</v>
      </c>
    </row>
    <row r="350">
      <c r="A350" t="n">
        <v>36</v>
      </c>
      <c r="B350" t="n">
        <v>95</v>
      </c>
      <c r="C350" t="inlineStr">
        <is>
          <t xml:space="preserve">CONCLUIDO	</t>
        </is>
      </c>
      <c r="D350" t="n">
        <v>1.6427</v>
      </c>
      <c r="E350" t="n">
        <v>60.88</v>
      </c>
      <c r="F350" t="n">
        <v>57.85</v>
      </c>
      <c r="G350" t="n">
        <v>231.4</v>
      </c>
      <c r="H350" t="n">
        <v>2.69</v>
      </c>
      <c r="I350" t="n">
        <v>15</v>
      </c>
      <c r="J350" t="n">
        <v>244.34</v>
      </c>
      <c r="K350" t="n">
        <v>53.44</v>
      </c>
      <c r="L350" t="n">
        <v>37</v>
      </c>
      <c r="M350" t="n">
        <v>6</v>
      </c>
      <c r="N350" t="n">
        <v>58.9</v>
      </c>
      <c r="O350" t="n">
        <v>30368.96</v>
      </c>
      <c r="P350" t="n">
        <v>670.91</v>
      </c>
      <c r="Q350" t="n">
        <v>1213.91</v>
      </c>
      <c r="R350" t="n">
        <v>135.58</v>
      </c>
      <c r="S350" t="n">
        <v>90.51000000000001</v>
      </c>
      <c r="T350" t="n">
        <v>11419.69</v>
      </c>
      <c r="U350" t="n">
        <v>0.67</v>
      </c>
      <c r="V350" t="n">
        <v>0.78</v>
      </c>
      <c r="W350" t="n">
        <v>4.04</v>
      </c>
      <c r="X350" t="n">
        <v>0.66</v>
      </c>
      <c r="Y350" t="n">
        <v>0.5</v>
      </c>
      <c r="Z350" t="n">
        <v>10</v>
      </c>
    </row>
    <row r="351">
      <c r="A351" t="n">
        <v>37</v>
      </c>
      <c r="B351" t="n">
        <v>95</v>
      </c>
      <c r="C351" t="inlineStr">
        <is>
          <t xml:space="preserve">CONCLUIDO	</t>
        </is>
      </c>
      <c r="D351" t="n">
        <v>1.6453</v>
      </c>
      <c r="E351" t="n">
        <v>60.78</v>
      </c>
      <c r="F351" t="n">
        <v>57.79</v>
      </c>
      <c r="G351" t="n">
        <v>247.67</v>
      </c>
      <c r="H351" t="n">
        <v>2.75</v>
      </c>
      <c r="I351" t="n">
        <v>14</v>
      </c>
      <c r="J351" t="n">
        <v>246.11</v>
      </c>
      <c r="K351" t="n">
        <v>53.44</v>
      </c>
      <c r="L351" t="n">
        <v>38</v>
      </c>
      <c r="M351" t="n">
        <v>4</v>
      </c>
      <c r="N351" t="n">
        <v>59.67</v>
      </c>
      <c r="O351" t="n">
        <v>30587.38</v>
      </c>
      <c r="P351" t="n">
        <v>666.63</v>
      </c>
      <c r="Q351" t="n">
        <v>1213.93</v>
      </c>
      <c r="R351" t="n">
        <v>133.25</v>
      </c>
      <c r="S351" t="n">
        <v>90.51000000000001</v>
      </c>
      <c r="T351" t="n">
        <v>10260.34</v>
      </c>
      <c r="U351" t="n">
        <v>0.68</v>
      </c>
      <c r="V351" t="n">
        <v>0.78</v>
      </c>
      <c r="W351" t="n">
        <v>4.04</v>
      </c>
      <c r="X351" t="n">
        <v>0.6</v>
      </c>
      <c r="Y351" t="n">
        <v>0.5</v>
      </c>
      <c r="Z351" t="n">
        <v>10</v>
      </c>
    </row>
    <row r="352">
      <c r="A352" t="n">
        <v>38</v>
      </c>
      <c r="B352" t="n">
        <v>95</v>
      </c>
      <c r="C352" t="inlineStr">
        <is>
          <t xml:space="preserve">CONCLUIDO	</t>
        </is>
      </c>
      <c r="D352" t="n">
        <v>1.6455</v>
      </c>
      <c r="E352" t="n">
        <v>60.77</v>
      </c>
      <c r="F352" t="n">
        <v>57.78</v>
      </c>
      <c r="G352" t="n">
        <v>247.64</v>
      </c>
      <c r="H352" t="n">
        <v>2.8</v>
      </c>
      <c r="I352" t="n">
        <v>14</v>
      </c>
      <c r="J352" t="n">
        <v>247.89</v>
      </c>
      <c r="K352" t="n">
        <v>53.44</v>
      </c>
      <c r="L352" t="n">
        <v>39</v>
      </c>
      <c r="M352" t="n">
        <v>3</v>
      </c>
      <c r="N352" t="n">
        <v>60.45</v>
      </c>
      <c r="O352" t="n">
        <v>30806.92</v>
      </c>
      <c r="P352" t="n">
        <v>670.38</v>
      </c>
      <c r="Q352" t="n">
        <v>1213.91</v>
      </c>
      <c r="R352" t="n">
        <v>133.08</v>
      </c>
      <c r="S352" t="n">
        <v>90.51000000000001</v>
      </c>
      <c r="T352" t="n">
        <v>10174.71</v>
      </c>
      <c r="U352" t="n">
        <v>0.68</v>
      </c>
      <c r="V352" t="n">
        <v>0.78</v>
      </c>
      <c r="W352" t="n">
        <v>4.04</v>
      </c>
      <c r="X352" t="n">
        <v>0.59</v>
      </c>
      <c r="Y352" t="n">
        <v>0.5</v>
      </c>
      <c r="Z352" t="n">
        <v>10</v>
      </c>
    </row>
    <row r="353">
      <c r="A353" t="n">
        <v>39</v>
      </c>
      <c r="B353" t="n">
        <v>95</v>
      </c>
      <c r="C353" t="inlineStr">
        <is>
          <t xml:space="preserve">CONCLUIDO	</t>
        </is>
      </c>
      <c r="D353" t="n">
        <v>1.6452</v>
      </c>
      <c r="E353" t="n">
        <v>60.78</v>
      </c>
      <c r="F353" t="n">
        <v>57.79</v>
      </c>
      <c r="G353" t="n">
        <v>247.68</v>
      </c>
      <c r="H353" t="n">
        <v>2.85</v>
      </c>
      <c r="I353" t="n">
        <v>14</v>
      </c>
      <c r="J353" t="n">
        <v>249.68</v>
      </c>
      <c r="K353" t="n">
        <v>53.44</v>
      </c>
      <c r="L353" t="n">
        <v>40</v>
      </c>
      <c r="M353" t="n">
        <v>0</v>
      </c>
      <c r="N353" t="n">
        <v>61.24</v>
      </c>
      <c r="O353" t="n">
        <v>31027.6</v>
      </c>
      <c r="P353" t="n">
        <v>675.15</v>
      </c>
      <c r="Q353" t="n">
        <v>1213.92</v>
      </c>
      <c r="R353" t="n">
        <v>133.15</v>
      </c>
      <c r="S353" t="n">
        <v>90.51000000000001</v>
      </c>
      <c r="T353" t="n">
        <v>10211.78</v>
      </c>
      <c r="U353" t="n">
        <v>0.68</v>
      </c>
      <c r="V353" t="n">
        <v>0.78</v>
      </c>
      <c r="W353" t="n">
        <v>4.05</v>
      </c>
      <c r="X353" t="n">
        <v>0.6</v>
      </c>
      <c r="Y353" t="n">
        <v>0.5</v>
      </c>
      <c r="Z353" t="n">
        <v>10</v>
      </c>
    </row>
    <row r="354">
      <c r="A354" t="n">
        <v>0</v>
      </c>
      <c r="B354" t="n">
        <v>55</v>
      </c>
      <c r="C354" t="inlineStr">
        <is>
          <t xml:space="preserve">CONCLUIDO	</t>
        </is>
      </c>
      <c r="D354" t="n">
        <v>0.9473</v>
      </c>
      <c r="E354" t="n">
        <v>105.57</v>
      </c>
      <c r="F354" t="n">
        <v>88.17</v>
      </c>
      <c r="G354" t="n">
        <v>8.25</v>
      </c>
      <c r="H354" t="n">
        <v>0.15</v>
      </c>
      <c r="I354" t="n">
        <v>641</v>
      </c>
      <c r="J354" t="n">
        <v>116.05</v>
      </c>
      <c r="K354" t="n">
        <v>43.4</v>
      </c>
      <c r="L354" t="n">
        <v>1</v>
      </c>
      <c r="M354" t="n">
        <v>639</v>
      </c>
      <c r="N354" t="n">
        <v>16.65</v>
      </c>
      <c r="O354" t="n">
        <v>14546.17</v>
      </c>
      <c r="P354" t="n">
        <v>876.45</v>
      </c>
      <c r="Q354" t="n">
        <v>1214.2</v>
      </c>
      <c r="R354" t="n">
        <v>1164.55</v>
      </c>
      <c r="S354" t="n">
        <v>90.51000000000001</v>
      </c>
      <c r="T354" t="n">
        <v>522777.15</v>
      </c>
      <c r="U354" t="n">
        <v>0.08</v>
      </c>
      <c r="V354" t="n">
        <v>0.51</v>
      </c>
      <c r="W354" t="n">
        <v>5.07</v>
      </c>
      <c r="X354" t="n">
        <v>30.96</v>
      </c>
      <c r="Y354" t="n">
        <v>0.5</v>
      </c>
      <c r="Z354" t="n">
        <v>10</v>
      </c>
    </row>
    <row r="355">
      <c r="A355" t="n">
        <v>1</v>
      </c>
      <c r="B355" t="n">
        <v>55</v>
      </c>
      <c r="C355" t="inlineStr">
        <is>
          <t xml:space="preserve">CONCLUIDO	</t>
        </is>
      </c>
      <c r="D355" t="n">
        <v>1.3079</v>
      </c>
      <c r="E355" t="n">
        <v>76.45999999999999</v>
      </c>
      <c r="F355" t="n">
        <v>68.54000000000001</v>
      </c>
      <c r="G355" t="n">
        <v>16.86</v>
      </c>
      <c r="H355" t="n">
        <v>0.3</v>
      </c>
      <c r="I355" t="n">
        <v>244</v>
      </c>
      <c r="J355" t="n">
        <v>117.34</v>
      </c>
      <c r="K355" t="n">
        <v>43.4</v>
      </c>
      <c r="L355" t="n">
        <v>2</v>
      </c>
      <c r="M355" t="n">
        <v>242</v>
      </c>
      <c r="N355" t="n">
        <v>16.94</v>
      </c>
      <c r="O355" t="n">
        <v>14705.49</v>
      </c>
      <c r="P355" t="n">
        <v>673.38</v>
      </c>
      <c r="Q355" t="n">
        <v>1213.99</v>
      </c>
      <c r="R355" t="n">
        <v>496.73</v>
      </c>
      <c r="S355" t="n">
        <v>90.51000000000001</v>
      </c>
      <c r="T355" t="n">
        <v>190850.49</v>
      </c>
      <c r="U355" t="n">
        <v>0.18</v>
      </c>
      <c r="V355" t="n">
        <v>0.65</v>
      </c>
      <c r="W355" t="n">
        <v>4.44</v>
      </c>
      <c r="X355" t="n">
        <v>11.35</v>
      </c>
      <c r="Y355" t="n">
        <v>0.5</v>
      </c>
      <c r="Z355" t="n">
        <v>10</v>
      </c>
    </row>
    <row r="356">
      <c r="A356" t="n">
        <v>2</v>
      </c>
      <c r="B356" t="n">
        <v>55</v>
      </c>
      <c r="C356" t="inlineStr">
        <is>
          <t xml:space="preserve">CONCLUIDO	</t>
        </is>
      </c>
      <c r="D356" t="n">
        <v>1.4343</v>
      </c>
      <c r="E356" t="n">
        <v>69.72</v>
      </c>
      <c r="F356" t="n">
        <v>64.05</v>
      </c>
      <c r="G356" t="n">
        <v>25.62</v>
      </c>
      <c r="H356" t="n">
        <v>0.45</v>
      </c>
      <c r="I356" t="n">
        <v>150</v>
      </c>
      <c r="J356" t="n">
        <v>118.63</v>
      </c>
      <c r="K356" t="n">
        <v>43.4</v>
      </c>
      <c r="L356" t="n">
        <v>3</v>
      </c>
      <c r="M356" t="n">
        <v>148</v>
      </c>
      <c r="N356" t="n">
        <v>17.23</v>
      </c>
      <c r="O356" t="n">
        <v>14865.24</v>
      </c>
      <c r="P356" t="n">
        <v>621.24</v>
      </c>
      <c r="Q356" t="n">
        <v>1213.95</v>
      </c>
      <c r="R356" t="n">
        <v>345.56</v>
      </c>
      <c r="S356" t="n">
        <v>90.51000000000001</v>
      </c>
      <c r="T356" t="n">
        <v>115738.48</v>
      </c>
      <c r="U356" t="n">
        <v>0.26</v>
      </c>
      <c r="V356" t="n">
        <v>0.7</v>
      </c>
      <c r="W356" t="n">
        <v>4.26</v>
      </c>
      <c r="X356" t="n">
        <v>6.86</v>
      </c>
      <c r="Y356" t="n">
        <v>0.5</v>
      </c>
      <c r="Z356" t="n">
        <v>10</v>
      </c>
    </row>
    <row r="357">
      <c r="A357" t="n">
        <v>3</v>
      </c>
      <c r="B357" t="n">
        <v>55</v>
      </c>
      <c r="C357" t="inlineStr">
        <is>
          <t xml:space="preserve">CONCLUIDO	</t>
        </is>
      </c>
      <c r="D357" t="n">
        <v>1.4974</v>
      </c>
      <c r="E357" t="n">
        <v>66.78</v>
      </c>
      <c r="F357" t="n">
        <v>62.12</v>
      </c>
      <c r="G357" t="n">
        <v>34.51</v>
      </c>
      <c r="H357" t="n">
        <v>0.59</v>
      </c>
      <c r="I357" t="n">
        <v>108</v>
      </c>
      <c r="J357" t="n">
        <v>119.93</v>
      </c>
      <c r="K357" t="n">
        <v>43.4</v>
      </c>
      <c r="L357" t="n">
        <v>4</v>
      </c>
      <c r="M357" t="n">
        <v>106</v>
      </c>
      <c r="N357" t="n">
        <v>17.53</v>
      </c>
      <c r="O357" t="n">
        <v>15025.44</v>
      </c>
      <c r="P357" t="n">
        <v>594.3200000000001</v>
      </c>
      <c r="Q357" t="n">
        <v>1214</v>
      </c>
      <c r="R357" t="n">
        <v>280.26</v>
      </c>
      <c r="S357" t="n">
        <v>90.51000000000001</v>
      </c>
      <c r="T357" t="n">
        <v>83297.22</v>
      </c>
      <c r="U357" t="n">
        <v>0.32</v>
      </c>
      <c r="V357" t="n">
        <v>0.72</v>
      </c>
      <c r="W357" t="n">
        <v>4.18</v>
      </c>
      <c r="X357" t="n">
        <v>4.92</v>
      </c>
      <c r="Y357" t="n">
        <v>0.5</v>
      </c>
      <c r="Z357" t="n">
        <v>10</v>
      </c>
    </row>
    <row r="358">
      <c r="A358" t="n">
        <v>4</v>
      </c>
      <c r="B358" t="n">
        <v>55</v>
      </c>
      <c r="C358" t="inlineStr">
        <is>
          <t xml:space="preserve">CONCLUIDO	</t>
        </is>
      </c>
      <c r="D358" t="n">
        <v>1.5366</v>
      </c>
      <c r="E358" t="n">
        <v>65.08</v>
      </c>
      <c r="F358" t="n">
        <v>60.99</v>
      </c>
      <c r="G358" t="n">
        <v>43.56</v>
      </c>
      <c r="H358" t="n">
        <v>0.73</v>
      </c>
      <c r="I358" t="n">
        <v>84</v>
      </c>
      <c r="J358" t="n">
        <v>121.23</v>
      </c>
      <c r="K358" t="n">
        <v>43.4</v>
      </c>
      <c r="L358" t="n">
        <v>5</v>
      </c>
      <c r="M358" t="n">
        <v>82</v>
      </c>
      <c r="N358" t="n">
        <v>17.83</v>
      </c>
      <c r="O358" t="n">
        <v>15186.08</v>
      </c>
      <c r="P358" t="n">
        <v>577.24</v>
      </c>
      <c r="Q358" t="n">
        <v>1213.92</v>
      </c>
      <c r="R358" t="n">
        <v>241.79</v>
      </c>
      <c r="S358" t="n">
        <v>90.51000000000001</v>
      </c>
      <c r="T358" t="n">
        <v>64181.89</v>
      </c>
      <c r="U358" t="n">
        <v>0.37</v>
      </c>
      <c r="V358" t="n">
        <v>0.74</v>
      </c>
      <c r="W358" t="n">
        <v>4.15</v>
      </c>
      <c r="X358" t="n">
        <v>3.79</v>
      </c>
      <c r="Y358" t="n">
        <v>0.5</v>
      </c>
      <c r="Z358" t="n">
        <v>10</v>
      </c>
    </row>
    <row r="359">
      <c r="A359" t="n">
        <v>5</v>
      </c>
      <c r="B359" t="n">
        <v>55</v>
      </c>
      <c r="C359" t="inlineStr">
        <is>
          <t xml:space="preserve">CONCLUIDO	</t>
        </is>
      </c>
      <c r="D359" t="n">
        <v>1.5612</v>
      </c>
      <c r="E359" t="n">
        <v>64.05</v>
      </c>
      <c r="F359" t="n">
        <v>60.32</v>
      </c>
      <c r="G359" t="n">
        <v>52.45</v>
      </c>
      <c r="H359" t="n">
        <v>0.86</v>
      </c>
      <c r="I359" t="n">
        <v>69</v>
      </c>
      <c r="J359" t="n">
        <v>122.54</v>
      </c>
      <c r="K359" t="n">
        <v>43.4</v>
      </c>
      <c r="L359" t="n">
        <v>6</v>
      </c>
      <c r="M359" t="n">
        <v>67</v>
      </c>
      <c r="N359" t="n">
        <v>18.14</v>
      </c>
      <c r="O359" t="n">
        <v>15347.16</v>
      </c>
      <c r="P359" t="n">
        <v>563.49</v>
      </c>
      <c r="Q359" t="n">
        <v>1213.93</v>
      </c>
      <c r="R359" t="n">
        <v>218.96</v>
      </c>
      <c r="S359" t="n">
        <v>90.51000000000001</v>
      </c>
      <c r="T359" t="n">
        <v>52843.29</v>
      </c>
      <c r="U359" t="n">
        <v>0.41</v>
      </c>
      <c r="V359" t="n">
        <v>0.74</v>
      </c>
      <c r="W359" t="n">
        <v>4.13</v>
      </c>
      <c r="X359" t="n">
        <v>3.12</v>
      </c>
      <c r="Y359" t="n">
        <v>0.5</v>
      </c>
      <c r="Z359" t="n">
        <v>10</v>
      </c>
    </row>
    <row r="360">
      <c r="A360" t="n">
        <v>6</v>
      </c>
      <c r="B360" t="n">
        <v>55</v>
      </c>
      <c r="C360" t="inlineStr">
        <is>
          <t xml:space="preserve">CONCLUIDO	</t>
        </is>
      </c>
      <c r="D360" t="n">
        <v>1.5808</v>
      </c>
      <c r="E360" t="n">
        <v>63.26</v>
      </c>
      <c r="F360" t="n">
        <v>59.79</v>
      </c>
      <c r="G360" t="n">
        <v>61.85</v>
      </c>
      <c r="H360" t="n">
        <v>1</v>
      </c>
      <c r="I360" t="n">
        <v>58</v>
      </c>
      <c r="J360" t="n">
        <v>123.85</v>
      </c>
      <c r="K360" t="n">
        <v>43.4</v>
      </c>
      <c r="L360" t="n">
        <v>7</v>
      </c>
      <c r="M360" t="n">
        <v>56</v>
      </c>
      <c r="N360" t="n">
        <v>18.45</v>
      </c>
      <c r="O360" t="n">
        <v>15508.69</v>
      </c>
      <c r="P360" t="n">
        <v>550.47</v>
      </c>
      <c r="Q360" t="n">
        <v>1213.91</v>
      </c>
      <c r="R360" t="n">
        <v>201.23</v>
      </c>
      <c r="S360" t="n">
        <v>90.51000000000001</v>
      </c>
      <c r="T360" t="n">
        <v>44033.82</v>
      </c>
      <c r="U360" t="n">
        <v>0.45</v>
      </c>
      <c r="V360" t="n">
        <v>0.75</v>
      </c>
      <c r="W360" t="n">
        <v>4.1</v>
      </c>
      <c r="X360" t="n">
        <v>2.59</v>
      </c>
      <c r="Y360" t="n">
        <v>0.5</v>
      </c>
      <c r="Z360" t="n">
        <v>10</v>
      </c>
    </row>
    <row r="361">
      <c r="A361" t="n">
        <v>7</v>
      </c>
      <c r="B361" t="n">
        <v>55</v>
      </c>
      <c r="C361" t="inlineStr">
        <is>
          <t xml:space="preserve">CONCLUIDO	</t>
        </is>
      </c>
      <c r="D361" t="n">
        <v>1.594</v>
      </c>
      <c r="E361" t="n">
        <v>62.74</v>
      </c>
      <c r="F361" t="n">
        <v>59.46</v>
      </c>
      <c r="G361" t="n">
        <v>71.34999999999999</v>
      </c>
      <c r="H361" t="n">
        <v>1.13</v>
      </c>
      <c r="I361" t="n">
        <v>50</v>
      </c>
      <c r="J361" t="n">
        <v>125.16</v>
      </c>
      <c r="K361" t="n">
        <v>43.4</v>
      </c>
      <c r="L361" t="n">
        <v>8</v>
      </c>
      <c r="M361" t="n">
        <v>48</v>
      </c>
      <c r="N361" t="n">
        <v>18.76</v>
      </c>
      <c r="O361" t="n">
        <v>15670.68</v>
      </c>
      <c r="P361" t="n">
        <v>539.75</v>
      </c>
      <c r="Q361" t="n">
        <v>1213.91</v>
      </c>
      <c r="R361" t="n">
        <v>190.21</v>
      </c>
      <c r="S361" t="n">
        <v>90.51000000000001</v>
      </c>
      <c r="T361" t="n">
        <v>38563.55</v>
      </c>
      <c r="U361" t="n">
        <v>0.48</v>
      </c>
      <c r="V361" t="n">
        <v>0.75</v>
      </c>
      <c r="W361" t="n">
        <v>4.09</v>
      </c>
      <c r="X361" t="n">
        <v>2.26</v>
      </c>
      <c r="Y361" t="n">
        <v>0.5</v>
      </c>
      <c r="Z361" t="n">
        <v>10</v>
      </c>
    </row>
    <row r="362">
      <c r="A362" t="n">
        <v>8</v>
      </c>
      <c r="B362" t="n">
        <v>55</v>
      </c>
      <c r="C362" t="inlineStr">
        <is>
          <t xml:space="preserve">CONCLUIDO	</t>
        </is>
      </c>
      <c r="D362" t="n">
        <v>1.6047</v>
      </c>
      <c r="E362" t="n">
        <v>62.32</v>
      </c>
      <c r="F362" t="n">
        <v>59.18</v>
      </c>
      <c r="G362" t="n">
        <v>80.7</v>
      </c>
      <c r="H362" t="n">
        <v>1.26</v>
      </c>
      <c r="I362" t="n">
        <v>44</v>
      </c>
      <c r="J362" t="n">
        <v>126.48</v>
      </c>
      <c r="K362" t="n">
        <v>43.4</v>
      </c>
      <c r="L362" t="n">
        <v>9</v>
      </c>
      <c r="M362" t="n">
        <v>42</v>
      </c>
      <c r="N362" t="n">
        <v>19.08</v>
      </c>
      <c r="O362" t="n">
        <v>15833.12</v>
      </c>
      <c r="P362" t="n">
        <v>529.05</v>
      </c>
      <c r="Q362" t="n">
        <v>1213.92</v>
      </c>
      <c r="R362" t="n">
        <v>180.87</v>
      </c>
      <c r="S362" t="n">
        <v>90.51000000000001</v>
      </c>
      <c r="T362" t="n">
        <v>33922.66</v>
      </c>
      <c r="U362" t="n">
        <v>0.5</v>
      </c>
      <c r="V362" t="n">
        <v>0.76</v>
      </c>
      <c r="W362" t="n">
        <v>4.08</v>
      </c>
      <c r="X362" t="n">
        <v>1.99</v>
      </c>
      <c r="Y362" t="n">
        <v>0.5</v>
      </c>
      <c r="Z362" t="n">
        <v>10</v>
      </c>
    </row>
    <row r="363">
      <c r="A363" t="n">
        <v>9</v>
      </c>
      <c r="B363" t="n">
        <v>55</v>
      </c>
      <c r="C363" t="inlineStr">
        <is>
          <t xml:space="preserve">CONCLUIDO	</t>
        </is>
      </c>
      <c r="D363" t="n">
        <v>1.6144</v>
      </c>
      <c r="E363" t="n">
        <v>61.94</v>
      </c>
      <c r="F363" t="n">
        <v>58.93</v>
      </c>
      <c r="G363" t="n">
        <v>90.66</v>
      </c>
      <c r="H363" t="n">
        <v>1.38</v>
      </c>
      <c r="I363" t="n">
        <v>39</v>
      </c>
      <c r="J363" t="n">
        <v>127.8</v>
      </c>
      <c r="K363" t="n">
        <v>43.4</v>
      </c>
      <c r="L363" t="n">
        <v>10</v>
      </c>
      <c r="M363" t="n">
        <v>37</v>
      </c>
      <c r="N363" t="n">
        <v>19.4</v>
      </c>
      <c r="O363" t="n">
        <v>15996.02</v>
      </c>
      <c r="P363" t="n">
        <v>520.85</v>
      </c>
      <c r="Q363" t="n">
        <v>1213.92</v>
      </c>
      <c r="R363" t="n">
        <v>172.18</v>
      </c>
      <c r="S363" t="n">
        <v>90.51000000000001</v>
      </c>
      <c r="T363" t="n">
        <v>29600.67</v>
      </c>
      <c r="U363" t="n">
        <v>0.53</v>
      </c>
      <c r="V363" t="n">
        <v>0.76</v>
      </c>
      <c r="W363" t="n">
        <v>4.07</v>
      </c>
      <c r="X363" t="n">
        <v>1.73</v>
      </c>
      <c r="Y363" t="n">
        <v>0.5</v>
      </c>
      <c r="Z363" t="n">
        <v>10</v>
      </c>
    </row>
    <row r="364">
      <c r="A364" t="n">
        <v>10</v>
      </c>
      <c r="B364" t="n">
        <v>55</v>
      </c>
      <c r="C364" t="inlineStr">
        <is>
          <t xml:space="preserve">CONCLUIDO	</t>
        </is>
      </c>
      <c r="D364" t="n">
        <v>1.6235</v>
      </c>
      <c r="E364" t="n">
        <v>61.6</v>
      </c>
      <c r="F364" t="n">
        <v>58.7</v>
      </c>
      <c r="G364" t="n">
        <v>103.59</v>
      </c>
      <c r="H364" t="n">
        <v>1.5</v>
      </c>
      <c r="I364" t="n">
        <v>34</v>
      </c>
      <c r="J364" t="n">
        <v>129.13</v>
      </c>
      <c r="K364" t="n">
        <v>43.4</v>
      </c>
      <c r="L364" t="n">
        <v>11</v>
      </c>
      <c r="M364" t="n">
        <v>32</v>
      </c>
      <c r="N364" t="n">
        <v>19.73</v>
      </c>
      <c r="O364" t="n">
        <v>16159.39</v>
      </c>
      <c r="P364" t="n">
        <v>507.02</v>
      </c>
      <c r="Q364" t="n">
        <v>1213.91</v>
      </c>
      <c r="R364" t="n">
        <v>164.56</v>
      </c>
      <c r="S364" t="n">
        <v>90.51000000000001</v>
      </c>
      <c r="T364" t="n">
        <v>25814.7</v>
      </c>
      <c r="U364" t="n">
        <v>0.55</v>
      </c>
      <c r="V364" t="n">
        <v>0.76</v>
      </c>
      <c r="W364" t="n">
        <v>4.06</v>
      </c>
      <c r="X364" t="n">
        <v>1.51</v>
      </c>
      <c r="Y364" t="n">
        <v>0.5</v>
      </c>
      <c r="Z364" t="n">
        <v>10</v>
      </c>
    </row>
    <row r="365">
      <c r="A365" t="n">
        <v>11</v>
      </c>
      <c r="B365" t="n">
        <v>55</v>
      </c>
      <c r="C365" t="inlineStr">
        <is>
          <t xml:space="preserve">CONCLUIDO	</t>
        </is>
      </c>
      <c r="D365" t="n">
        <v>1.6283</v>
      </c>
      <c r="E365" t="n">
        <v>61.41</v>
      </c>
      <c r="F365" t="n">
        <v>58.59</v>
      </c>
      <c r="G365" t="n">
        <v>113.4</v>
      </c>
      <c r="H365" t="n">
        <v>1.63</v>
      </c>
      <c r="I365" t="n">
        <v>31</v>
      </c>
      <c r="J365" t="n">
        <v>130.45</v>
      </c>
      <c r="K365" t="n">
        <v>43.4</v>
      </c>
      <c r="L365" t="n">
        <v>12</v>
      </c>
      <c r="M365" t="n">
        <v>29</v>
      </c>
      <c r="N365" t="n">
        <v>20.05</v>
      </c>
      <c r="O365" t="n">
        <v>16323.22</v>
      </c>
      <c r="P365" t="n">
        <v>499.95</v>
      </c>
      <c r="Q365" t="n">
        <v>1213.91</v>
      </c>
      <c r="R365" t="n">
        <v>160.85</v>
      </c>
      <c r="S365" t="n">
        <v>90.51000000000001</v>
      </c>
      <c r="T365" t="n">
        <v>23978.4</v>
      </c>
      <c r="U365" t="n">
        <v>0.5600000000000001</v>
      </c>
      <c r="V365" t="n">
        <v>0.77</v>
      </c>
      <c r="W365" t="n">
        <v>4.06</v>
      </c>
      <c r="X365" t="n">
        <v>1.4</v>
      </c>
      <c r="Y365" t="n">
        <v>0.5</v>
      </c>
      <c r="Z365" t="n">
        <v>10</v>
      </c>
    </row>
    <row r="366">
      <c r="A366" t="n">
        <v>12</v>
      </c>
      <c r="B366" t="n">
        <v>55</v>
      </c>
      <c r="C366" t="inlineStr">
        <is>
          <t xml:space="preserve">CONCLUIDO	</t>
        </is>
      </c>
      <c r="D366" t="n">
        <v>1.6349</v>
      </c>
      <c r="E366" t="n">
        <v>61.17</v>
      </c>
      <c r="F366" t="n">
        <v>58.41</v>
      </c>
      <c r="G366" t="n">
        <v>125.17</v>
      </c>
      <c r="H366" t="n">
        <v>1.74</v>
      </c>
      <c r="I366" t="n">
        <v>28</v>
      </c>
      <c r="J366" t="n">
        <v>131.79</v>
      </c>
      <c r="K366" t="n">
        <v>43.4</v>
      </c>
      <c r="L366" t="n">
        <v>13</v>
      </c>
      <c r="M366" t="n">
        <v>26</v>
      </c>
      <c r="N366" t="n">
        <v>20.39</v>
      </c>
      <c r="O366" t="n">
        <v>16487.53</v>
      </c>
      <c r="P366" t="n">
        <v>489.4</v>
      </c>
      <c r="Q366" t="n">
        <v>1213.92</v>
      </c>
      <c r="R366" t="n">
        <v>155.04</v>
      </c>
      <c r="S366" t="n">
        <v>90.51000000000001</v>
      </c>
      <c r="T366" t="n">
        <v>21086.2</v>
      </c>
      <c r="U366" t="n">
        <v>0.58</v>
      </c>
      <c r="V366" t="n">
        <v>0.77</v>
      </c>
      <c r="W366" t="n">
        <v>4.05</v>
      </c>
      <c r="X366" t="n">
        <v>1.22</v>
      </c>
      <c r="Y366" t="n">
        <v>0.5</v>
      </c>
      <c r="Z366" t="n">
        <v>10</v>
      </c>
    </row>
    <row r="367">
      <c r="A367" t="n">
        <v>13</v>
      </c>
      <c r="B367" t="n">
        <v>55</v>
      </c>
      <c r="C367" t="inlineStr">
        <is>
          <t xml:space="preserve">CONCLUIDO	</t>
        </is>
      </c>
      <c r="D367" t="n">
        <v>1.6382</v>
      </c>
      <c r="E367" t="n">
        <v>61.04</v>
      </c>
      <c r="F367" t="n">
        <v>58.34</v>
      </c>
      <c r="G367" t="n">
        <v>134.63</v>
      </c>
      <c r="H367" t="n">
        <v>1.86</v>
      </c>
      <c r="I367" t="n">
        <v>26</v>
      </c>
      <c r="J367" t="n">
        <v>133.12</v>
      </c>
      <c r="K367" t="n">
        <v>43.4</v>
      </c>
      <c r="L367" t="n">
        <v>14</v>
      </c>
      <c r="M367" t="n">
        <v>20</v>
      </c>
      <c r="N367" t="n">
        <v>20.72</v>
      </c>
      <c r="O367" t="n">
        <v>16652.31</v>
      </c>
      <c r="P367" t="n">
        <v>478.66</v>
      </c>
      <c r="Q367" t="n">
        <v>1213.91</v>
      </c>
      <c r="R367" t="n">
        <v>151.93</v>
      </c>
      <c r="S367" t="n">
        <v>90.51000000000001</v>
      </c>
      <c r="T367" t="n">
        <v>19541.7</v>
      </c>
      <c r="U367" t="n">
        <v>0.6</v>
      </c>
      <c r="V367" t="n">
        <v>0.77</v>
      </c>
      <c r="W367" t="n">
        <v>4.06</v>
      </c>
      <c r="X367" t="n">
        <v>1.14</v>
      </c>
      <c r="Y367" t="n">
        <v>0.5</v>
      </c>
      <c r="Z367" t="n">
        <v>10</v>
      </c>
    </row>
    <row r="368">
      <c r="A368" t="n">
        <v>14</v>
      </c>
      <c r="B368" t="n">
        <v>55</v>
      </c>
      <c r="C368" t="inlineStr">
        <is>
          <t xml:space="preserve">CONCLUIDO	</t>
        </is>
      </c>
      <c r="D368" t="n">
        <v>1.6398</v>
      </c>
      <c r="E368" t="n">
        <v>60.98</v>
      </c>
      <c r="F368" t="n">
        <v>58.3</v>
      </c>
      <c r="G368" t="n">
        <v>139.92</v>
      </c>
      <c r="H368" t="n">
        <v>1.97</v>
      </c>
      <c r="I368" t="n">
        <v>25</v>
      </c>
      <c r="J368" t="n">
        <v>134.46</v>
      </c>
      <c r="K368" t="n">
        <v>43.4</v>
      </c>
      <c r="L368" t="n">
        <v>15</v>
      </c>
      <c r="M368" t="n">
        <v>13</v>
      </c>
      <c r="N368" t="n">
        <v>21.06</v>
      </c>
      <c r="O368" t="n">
        <v>16817.7</v>
      </c>
      <c r="P368" t="n">
        <v>472.1</v>
      </c>
      <c r="Q368" t="n">
        <v>1213.91</v>
      </c>
      <c r="R368" t="n">
        <v>150.81</v>
      </c>
      <c r="S368" t="n">
        <v>90.51000000000001</v>
      </c>
      <c r="T368" t="n">
        <v>18988.28</v>
      </c>
      <c r="U368" t="n">
        <v>0.6</v>
      </c>
      <c r="V368" t="n">
        <v>0.77</v>
      </c>
      <c r="W368" t="n">
        <v>4.05</v>
      </c>
      <c r="X368" t="n">
        <v>1.11</v>
      </c>
      <c r="Y368" t="n">
        <v>0.5</v>
      </c>
      <c r="Z368" t="n">
        <v>10</v>
      </c>
    </row>
    <row r="369">
      <c r="A369" t="n">
        <v>15</v>
      </c>
      <c r="B369" t="n">
        <v>55</v>
      </c>
      <c r="C369" t="inlineStr">
        <is>
          <t xml:space="preserve">CONCLUIDO	</t>
        </is>
      </c>
      <c r="D369" t="n">
        <v>1.6413</v>
      </c>
      <c r="E369" t="n">
        <v>60.93</v>
      </c>
      <c r="F369" t="n">
        <v>58.27</v>
      </c>
      <c r="G369" t="n">
        <v>145.67</v>
      </c>
      <c r="H369" t="n">
        <v>2.08</v>
      </c>
      <c r="I369" t="n">
        <v>24</v>
      </c>
      <c r="J369" t="n">
        <v>135.81</v>
      </c>
      <c r="K369" t="n">
        <v>43.4</v>
      </c>
      <c r="L369" t="n">
        <v>16</v>
      </c>
      <c r="M369" t="n">
        <v>4</v>
      </c>
      <c r="N369" t="n">
        <v>21.41</v>
      </c>
      <c r="O369" t="n">
        <v>16983.46</v>
      </c>
      <c r="P369" t="n">
        <v>473.01</v>
      </c>
      <c r="Q369" t="n">
        <v>1213.94</v>
      </c>
      <c r="R369" t="n">
        <v>149.07</v>
      </c>
      <c r="S369" t="n">
        <v>90.51000000000001</v>
      </c>
      <c r="T369" t="n">
        <v>18119.44</v>
      </c>
      <c r="U369" t="n">
        <v>0.61</v>
      </c>
      <c r="V369" t="n">
        <v>0.77</v>
      </c>
      <c r="W369" t="n">
        <v>4.07</v>
      </c>
      <c r="X369" t="n">
        <v>1.07</v>
      </c>
      <c r="Y369" t="n">
        <v>0.5</v>
      </c>
      <c r="Z369" t="n">
        <v>10</v>
      </c>
    </row>
    <row r="370">
      <c r="A370" t="n">
        <v>16</v>
      </c>
      <c r="B370" t="n">
        <v>55</v>
      </c>
      <c r="C370" t="inlineStr">
        <is>
          <t xml:space="preserve">CONCLUIDO	</t>
        </is>
      </c>
      <c r="D370" t="n">
        <v>1.641</v>
      </c>
      <c r="E370" t="n">
        <v>60.94</v>
      </c>
      <c r="F370" t="n">
        <v>58.28</v>
      </c>
      <c r="G370" t="n">
        <v>145.7</v>
      </c>
      <c r="H370" t="n">
        <v>2.19</v>
      </c>
      <c r="I370" t="n">
        <v>24</v>
      </c>
      <c r="J370" t="n">
        <v>137.15</v>
      </c>
      <c r="K370" t="n">
        <v>43.4</v>
      </c>
      <c r="L370" t="n">
        <v>17</v>
      </c>
      <c r="M370" t="n">
        <v>0</v>
      </c>
      <c r="N370" t="n">
        <v>21.75</v>
      </c>
      <c r="O370" t="n">
        <v>17149.71</v>
      </c>
      <c r="P370" t="n">
        <v>475.8</v>
      </c>
      <c r="Q370" t="n">
        <v>1213.94</v>
      </c>
      <c r="R370" t="n">
        <v>149.38</v>
      </c>
      <c r="S370" t="n">
        <v>90.51000000000001</v>
      </c>
      <c r="T370" t="n">
        <v>18276.74</v>
      </c>
      <c r="U370" t="n">
        <v>0.61</v>
      </c>
      <c r="V370" t="n">
        <v>0.77</v>
      </c>
      <c r="W370" t="n">
        <v>4.08</v>
      </c>
      <c r="X370" t="n">
        <v>1.09</v>
      </c>
      <c r="Y370" t="n">
        <v>0.5</v>
      </c>
      <c r="Z37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INDEX(resultados!$A$2:$ZZ$370, 1, MATCH($B$1, resultados!$A$1:$ZZ$1, 0))</f>
        <v/>
      </c>
      <c r="B7">
        <f>INDEX(resultados!$A$2:$ZZ$370, 1, MATCH($B$2, resultados!$A$1:$ZZ$1, 0))</f>
        <v/>
      </c>
      <c r="C7">
        <f>INDEX(resultados!$A$2:$ZZ$370, 1, MATCH($B$3, resultados!$A$1:$ZZ$1, 0))</f>
        <v/>
      </c>
    </row>
    <row r="8">
      <c r="A8">
        <f>INDEX(resultados!$A$2:$ZZ$370, 2, MATCH($B$1, resultados!$A$1:$ZZ$1, 0))</f>
        <v/>
      </c>
      <c r="B8">
        <f>INDEX(resultados!$A$2:$ZZ$370, 2, MATCH($B$2, resultados!$A$1:$ZZ$1, 0))</f>
        <v/>
      </c>
      <c r="C8">
        <f>INDEX(resultados!$A$2:$ZZ$370, 2, MATCH($B$3, resultados!$A$1:$ZZ$1, 0))</f>
        <v/>
      </c>
    </row>
    <row r="9">
      <c r="A9">
        <f>INDEX(resultados!$A$2:$ZZ$370, 3, MATCH($B$1, resultados!$A$1:$ZZ$1, 0))</f>
        <v/>
      </c>
      <c r="B9">
        <f>INDEX(resultados!$A$2:$ZZ$370, 3, MATCH($B$2, resultados!$A$1:$ZZ$1, 0))</f>
        <v/>
      </c>
      <c r="C9">
        <f>INDEX(resultados!$A$2:$ZZ$370, 3, MATCH($B$3, resultados!$A$1:$ZZ$1, 0))</f>
        <v/>
      </c>
    </row>
    <row r="10">
      <c r="A10">
        <f>INDEX(resultados!$A$2:$ZZ$370, 4, MATCH($B$1, resultados!$A$1:$ZZ$1, 0))</f>
        <v/>
      </c>
      <c r="B10">
        <f>INDEX(resultados!$A$2:$ZZ$370, 4, MATCH($B$2, resultados!$A$1:$ZZ$1, 0))</f>
        <v/>
      </c>
      <c r="C10">
        <f>INDEX(resultados!$A$2:$ZZ$370, 4, MATCH($B$3, resultados!$A$1:$ZZ$1, 0))</f>
        <v/>
      </c>
    </row>
    <row r="11">
      <c r="A11">
        <f>INDEX(resultados!$A$2:$ZZ$370, 5, MATCH($B$1, resultados!$A$1:$ZZ$1, 0))</f>
        <v/>
      </c>
      <c r="B11">
        <f>INDEX(resultados!$A$2:$ZZ$370, 5, MATCH($B$2, resultados!$A$1:$ZZ$1, 0))</f>
        <v/>
      </c>
      <c r="C11">
        <f>INDEX(resultados!$A$2:$ZZ$370, 5, MATCH($B$3, resultados!$A$1:$ZZ$1, 0))</f>
        <v/>
      </c>
    </row>
    <row r="12">
      <c r="A12">
        <f>INDEX(resultados!$A$2:$ZZ$370, 6, MATCH($B$1, resultados!$A$1:$ZZ$1, 0))</f>
        <v/>
      </c>
      <c r="B12">
        <f>INDEX(resultados!$A$2:$ZZ$370, 6, MATCH($B$2, resultados!$A$1:$ZZ$1, 0))</f>
        <v/>
      </c>
      <c r="C12">
        <f>INDEX(resultados!$A$2:$ZZ$370, 6, MATCH($B$3, resultados!$A$1:$ZZ$1, 0))</f>
        <v/>
      </c>
    </row>
    <row r="13">
      <c r="A13">
        <f>INDEX(resultados!$A$2:$ZZ$370, 7, MATCH($B$1, resultados!$A$1:$ZZ$1, 0))</f>
        <v/>
      </c>
      <c r="B13">
        <f>INDEX(resultados!$A$2:$ZZ$370, 7, MATCH($B$2, resultados!$A$1:$ZZ$1, 0))</f>
        <v/>
      </c>
      <c r="C13">
        <f>INDEX(resultados!$A$2:$ZZ$370, 7, MATCH($B$3, resultados!$A$1:$ZZ$1, 0))</f>
        <v/>
      </c>
    </row>
    <row r="14">
      <c r="A14">
        <f>INDEX(resultados!$A$2:$ZZ$370, 8, MATCH($B$1, resultados!$A$1:$ZZ$1, 0))</f>
        <v/>
      </c>
      <c r="B14">
        <f>INDEX(resultados!$A$2:$ZZ$370, 8, MATCH($B$2, resultados!$A$1:$ZZ$1, 0))</f>
        <v/>
      </c>
      <c r="C14">
        <f>INDEX(resultados!$A$2:$ZZ$370, 8, MATCH($B$3, resultados!$A$1:$ZZ$1, 0))</f>
        <v/>
      </c>
    </row>
    <row r="15">
      <c r="A15">
        <f>INDEX(resultados!$A$2:$ZZ$370, 9, MATCH($B$1, resultados!$A$1:$ZZ$1, 0))</f>
        <v/>
      </c>
      <c r="B15">
        <f>INDEX(resultados!$A$2:$ZZ$370, 9, MATCH($B$2, resultados!$A$1:$ZZ$1, 0))</f>
        <v/>
      </c>
      <c r="C15">
        <f>INDEX(resultados!$A$2:$ZZ$370, 9, MATCH($B$3, resultados!$A$1:$ZZ$1, 0))</f>
        <v/>
      </c>
    </row>
    <row r="16">
      <c r="A16">
        <f>INDEX(resultados!$A$2:$ZZ$370, 10, MATCH($B$1, resultados!$A$1:$ZZ$1, 0))</f>
        <v/>
      </c>
      <c r="B16">
        <f>INDEX(resultados!$A$2:$ZZ$370, 10, MATCH($B$2, resultados!$A$1:$ZZ$1, 0))</f>
        <v/>
      </c>
      <c r="C16">
        <f>INDEX(resultados!$A$2:$ZZ$370, 10, MATCH($B$3, resultados!$A$1:$ZZ$1, 0))</f>
        <v/>
      </c>
    </row>
    <row r="17">
      <c r="A17">
        <f>INDEX(resultados!$A$2:$ZZ$370, 11, MATCH($B$1, resultados!$A$1:$ZZ$1, 0))</f>
        <v/>
      </c>
      <c r="B17">
        <f>INDEX(resultados!$A$2:$ZZ$370, 11, MATCH($B$2, resultados!$A$1:$ZZ$1, 0))</f>
        <v/>
      </c>
      <c r="C17">
        <f>INDEX(resultados!$A$2:$ZZ$370, 11, MATCH($B$3, resultados!$A$1:$ZZ$1, 0))</f>
        <v/>
      </c>
    </row>
    <row r="18">
      <c r="A18">
        <f>INDEX(resultados!$A$2:$ZZ$370, 12, MATCH($B$1, resultados!$A$1:$ZZ$1, 0))</f>
        <v/>
      </c>
      <c r="B18">
        <f>INDEX(resultados!$A$2:$ZZ$370, 12, MATCH($B$2, resultados!$A$1:$ZZ$1, 0))</f>
        <v/>
      </c>
      <c r="C18">
        <f>INDEX(resultados!$A$2:$ZZ$370, 12, MATCH($B$3, resultados!$A$1:$ZZ$1, 0))</f>
        <v/>
      </c>
    </row>
    <row r="19">
      <c r="A19">
        <f>INDEX(resultados!$A$2:$ZZ$370, 13, MATCH($B$1, resultados!$A$1:$ZZ$1, 0))</f>
        <v/>
      </c>
      <c r="B19">
        <f>INDEX(resultados!$A$2:$ZZ$370, 13, MATCH($B$2, resultados!$A$1:$ZZ$1, 0))</f>
        <v/>
      </c>
      <c r="C19">
        <f>INDEX(resultados!$A$2:$ZZ$370, 13, MATCH($B$3, resultados!$A$1:$ZZ$1, 0))</f>
        <v/>
      </c>
    </row>
    <row r="20">
      <c r="A20">
        <f>INDEX(resultados!$A$2:$ZZ$370, 14, MATCH($B$1, resultados!$A$1:$ZZ$1, 0))</f>
        <v/>
      </c>
      <c r="B20">
        <f>INDEX(resultados!$A$2:$ZZ$370, 14, MATCH($B$2, resultados!$A$1:$ZZ$1, 0))</f>
        <v/>
      </c>
      <c r="C20">
        <f>INDEX(resultados!$A$2:$ZZ$370, 14, MATCH($B$3, resultados!$A$1:$ZZ$1, 0))</f>
        <v/>
      </c>
    </row>
    <row r="21">
      <c r="A21">
        <f>INDEX(resultados!$A$2:$ZZ$370, 15, MATCH($B$1, resultados!$A$1:$ZZ$1, 0))</f>
        <v/>
      </c>
      <c r="B21">
        <f>INDEX(resultados!$A$2:$ZZ$370, 15, MATCH($B$2, resultados!$A$1:$ZZ$1, 0))</f>
        <v/>
      </c>
      <c r="C21">
        <f>INDEX(resultados!$A$2:$ZZ$370, 15, MATCH($B$3, resultados!$A$1:$ZZ$1, 0))</f>
        <v/>
      </c>
    </row>
    <row r="22">
      <c r="A22">
        <f>INDEX(resultados!$A$2:$ZZ$370, 16, MATCH($B$1, resultados!$A$1:$ZZ$1, 0))</f>
        <v/>
      </c>
      <c r="B22">
        <f>INDEX(resultados!$A$2:$ZZ$370, 16, MATCH($B$2, resultados!$A$1:$ZZ$1, 0))</f>
        <v/>
      </c>
      <c r="C22">
        <f>INDEX(resultados!$A$2:$ZZ$370, 16, MATCH($B$3, resultados!$A$1:$ZZ$1, 0))</f>
        <v/>
      </c>
    </row>
    <row r="23">
      <c r="A23">
        <f>INDEX(resultados!$A$2:$ZZ$370, 17, MATCH($B$1, resultados!$A$1:$ZZ$1, 0))</f>
        <v/>
      </c>
      <c r="B23">
        <f>INDEX(resultados!$A$2:$ZZ$370, 17, MATCH($B$2, resultados!$A$1:$ZZ$1, 0))</f>
        <v/>
      </c>
      <c r="C23">
        <f>INDEX(resultados!$A$2:$ZZ$370, 17, MATCH($B$3, resultados!$A$1:$ZZ$1, 0))</f>
        <v/>
      </c>
    </row>
    <row r="24">
      <c r="A24">
        <f>INDEX(resultados!$A$2:$ZZ$370, 18, MATCH($B$1, resultados!$A$1:$ZZ$1, 0))</f>
        <v/>
      </c>
      <c r="B24">
        <f>INDEX(resultados!$A$2:$ZZ$370, 18, MATCH($B$2, resultados!$A$1:$ZZ$1, 0))</f>
        <v/>
      </c>
      <c r="C24">
        <f>INDEX(resultados!$A$2:$ZZ$370, 18, MATCH($B$3, resultados!$A$1:$ZZ$1, 0))</f>
        <v/>
      </c>
    </row>
    <row r="25">
      <c r="A25">
        <f>INDEX(resultados!$A$2:$ZZ$370, 19, MATCH($B$1, resultados!$A$1:$ZZ$1, 0))</f>
        <v/>
      </c>
      <c r="B25">
        <f>INDEX(resultados!$A$2:$ZZ$370, 19, MATCH($B$2, resultados!$A$1:$ZZ$1, 0))</f>
        <v/>
      </c>
      <c r="C25">
        <f>INDEX(resultados!$A$2:$ZZ$370, 19, MATCH($B$3, resultados!$A$1:$ZZ$1, 0))</f>
        <v/>
      </c>
    </row>
    <row r="26">
      <c r="A26">
        <f>INDEX(resultados!$A$2:$ZZ$370, 20, MATCH($B$1, resultados!$A$1:$ZZ$1, 0))</f>
        <v/>
      </c>
      <c r="B26">
        <f>INDEX(resultados!$A$2:$ZZ$370, 20, MATCH($B$2, resultados!$A$1:$ZZ$1, 0))</f>
        <v/>
      </c>
      <c r="C26">
        <f>INDEX(resultados!$A$2:$ZZ$370, 20, MATCH($B$3, resultados!$A$1:$ZZ$1, 0))</f>
        <v/>
      </c>
    </row>
    <row r="27">
      <c r="A27">
        <f>INDEX(resultados!$A$2:$ZZ$370, 21, MATCH($B$1, resultados!$A$1:$ZZ$1, 0))</f>
        <v/>
      </c>
      <c r="B27">
        <f>INDEX(resultados!$A$2:$ZZ$370, 21, MATCH($B$2, resultados!$A$1:$ZZ$1, 0))</f>
        <v/>
      </c>
      <c r="C27">
        <f>INDEX(resultados!$A$2:$ZZ$370, 21, MATCH($B$3, resultados!$A$1:$ZZ$1, 0))</f>
        <v/>
      </c>
    </row>
    <row r="28">
      <c r="A28">
        <f>INDEX(resultados!$A$2:$ZZ$370, 22, MATCH($B$1, resultados!$A$1:$ZZ$1, 0))</f>
        <v/>
      </c>
      <c r="B28">
        <f>INDEX(resultados!$A$2:$ZZ$370, 22, MATCH($B$2, resultados!$A$1:$ZZ$1, 0))</f>
        <v/>
      </c>
      <c r="C28">
        <f>INDEX(resultados!$A$2:$ZZ$370, 22, MATCH($B$3, resultados!$A$1:$ZZ$1, 0))</f>
        <v/>
      </c>
    </row>
    <row r="29">
      <c r="A29">
        <f>INDEX(resultados!$A$2:$ZZ$370, 23, MATCH($B$1, resultados!$A$1:$ZZ$1, 0))</f>
        <v/>
      </c>
      <c r="B29">
        <f>INDEX(resultados!$A$2:$ZZ$370, 23, MATCH($B$2, resultados!$A$1:$ZZ$1, 0))</f>
        <v/>
      </c>
      <c r="C29">
        <f>INDEX(resultados!$A$2:$ZZ$370, 23, MATCH($B$3, resultados!$A$1:$ZZ$1, 0))</f>
        <v/>
      </c>
    </row>
    <row r="30">
      <c r="A30">
        <f>INDEX(resultados!$A$2:$ZZ$370, 24, MATCH($B$1, resultados!$A$1:$ZZ$1, 0))</f>
        <v/>
      </c>
      <c r="B30">
        <f>INDEX(resultados!$A$2:$ZZ$370, 24, MATCH($B$2, resultados!$A$1:$ZZ$1, 0))</f>
        <v/>
      </c>
      <c r="C30">
        <f>INDEX(resultados!$A$2:$ZZ$370, 24, MATCH($B$3, resultados!$A$1:$ZZ$1, 0))</f>
        <v/>
      </c>
    </row>
    <row r="31">
      <c r="A31">
        <f>INDEX(resultados!$A$2:$ZZ$370, 25, MATCH($B$1, resultados!$A$1:$ZZ$1, 0))</f>
        <v/>
      </c>
      <c r="B31">
        <f>INDEX(resultados!$A$2:$ZZ$370, 25, MATCH($B$2, resultados!$A$1:$ZZ$1, 0))</f>
        <v/>
      </c>
      <c r="C31">
        <f>INDEX(resultados!$A$2:$ZZ$370, 25, MATCH($B$3, resultados!$A$1:$ZZ$1, 0))</f>
        <v/>
      </c>
    </row>
    <row r="32">
      <c r="A32">
        <f>INDEX(resultados!$A$2:$ZZ$370, 26, MATCH($B$1, resultados!$A$1:$ZZ$1, 0))</f>
        <v/>
      </c>
      <c r="B32">
        <f>INDEX(resultados!$A$2:$ZZ$370, 26, MATCH($B$2, resultados!$A$1:$ZZ$1, 0))</f>
        <v/>
      </c>
      <c r="C32">
        <f>INDEX(resultados!$A$2:$ZZ$370, 26, MATCH($B$3, resultados!$A$1:$ZZ$1, 0))</f>
        <v/>
      </c>
    </row>
    <row r="33">
      <c r="A33">
        <f>INDEX(resultados!$A$2:$ZZ$370, 27, MATCH($B$1, resultados!$A$1:$ZZ$1, 0))</f>
        <v/>
      </c>
      <c r="B33">
        <f>INDEX(resultados!$A$2:$ZZ$370, 27, MATCH($B$2, resultados!$A$1:$ZZ$1, 0))</f>
        <v/>
      </c>
      <c r="C33">
        <f>INDEX(resultados!$A$2:$ZZ$370, 27, MATCH($B$3, resultados!$A$1:$ZZ$1, 0))</f>
        <v/>
      </c>
    </row>
    <row r="34">
      <c r="A34">
        <f>INDEX(resultados!$A$2:$ZZ$370, 28, MATCH($B$1, resultados!$A$1:$ZZ$1, 0))</f>
        <v/>
      </c>
      <c r="B34">
        <f>INDEX(resultados!$A$2:$ZZ$370, 28, MATCH($B$2, resultados!$A$1:$ZZ$1, 0))</f>
        <v/>
      </c>
      <c r="C34">
        <f>INDEX(resultados!$A$2:$ZZ$370, 28, MATCH($B$3, resultados!$A$1:$ZZ$1, 0))</f>
        <v/>
      </c>
    </row>
    <row r="35">
      <c r="A35">
        <f>INDEX(resultados!$A$2:$ZZ$370, 29, MATCH($B$1, resultados!$A$1:$ZZ$1, 0))</f>
        <v/>
      </c>
      <c r="B35">
        <f>INDEX(resultados!$A$2:$ZZ$370, 29, MATCH($B$2, resultados!$A$1:$ZZ$1, 0))</f>
        <v/>
      </c>
      <c r="C35">
        <f>INDEX(resultados!$A$2:$ZZ$370, 29, MATCH($B$3, resultados!$A$1:$ZZ$1, 0))</f>
        <v/>
      </c>
    </row>
    <row r="36">
      <c r="A36">
        <f>INDEX(resultados!$A$2:$ZZ$370, 30, MATCH($B$1, resultados!$A$1:$ZZ$1, 0))</f>
        <v/>
      </c>
      <c r="B36">
        <f>INDEX(resultados!$A$2:$ZZ$370, 30, MATCH($B$2, resultados!$A$1:$ZZ$1, 0))</f>
        <v/>
      </c>
      <c r="C36">
        <f>INDEX(resultados!$A$2:$ZZ$370, 30, MATCH($B$3, resultados!$A$1:$ZZ$1, 0))</f>
        <v/>
      </c>
    </row>
    <row r="37">
      <c r="A37">
        <f>INDEX(resultados!$A$2:$ZZ$370, 31, MATCH($B$1, resultados!$A$1:$ZZ$1, 0))</f>
        <v/>
      </c>
      <c r="B37">
        <f>INDEX(resultados!$A$2:$ZZ$370, 31, MATCH($B$2, resultados!$A$1:$ZZ$1, 0))</f>
        <v/>
      </c>
      <c r="C37">
        <f>INDEX(resultados!$A$2:$ZZ$370, 31, MATCH($B$3, resultados!$A$1:$ZZ$1, 0))</f>
        <v/>
      </c>
    </row>
    <row r="38">
      <c r="A38">
        <f>INDEX(resultados!$A$2:$ZZ$370, 32, MATCH($B$1, resultados!$A$1:$ZZ$1, 0))</f>
        <v/>
      </c>
      <c r="B38">
        <f>INDEX(resultados!$A$2:$ZZ$370, 32, MATCH($B$2, resultados!$A$1:$ZZ$1, 0))</f>
        <v/>
      </c>
      <c r="C38">
        <f>INDEX(resultados!$A$2:$ZZ$370, 32, MATCH($B$3, resultados!$A$1:$ZZ$1, 0))</f>
        <v/>
      </c>
    </row>
    <row r="39">
      <c r="A39">
        <f>INDEX(resultados!$A$2:$ZZ$370, 33, MATCH($B$1, resultados!$A$1:$ZZ$1, 0))</f>
        <v/>
      </c>
      <c r="B39">
        <f>INDEX(resultados!$A$2:$ZZ$370, 33, MATCH($B$2, resultados!$A$1:$ZZ$1, 0))</f>
        <v/>
      </c>
      <c r="C39">
        <f>INDEX(resultados!$A$2:$ZZ$370, 33, MATCH($B$3, resultados!$A$1:$ZZ$1, 0))</f>
        <v/>
      </c>
    </row>
    <row r="40">
      <c r="A40">
        <f>INDEX(resultados!$A$2:$ZZ$370, 34, MATCH($B$1, resultados!$A$1:$ZZ$1, 0))</f>
        <v/>
      </c>
      <c r="B40">
        <f>INDEX(resultados!$A$2:$ZZ$370, 34, MATCH($B$2, resultados!$A$1:$ZZ$1, 0))</f>
        <v/>
      </c>
      <c r="C40">
        <f>INDEX(resultados!$A$2:$ZZ$370, 34, MATCH($B$3, resultados!$A$1:$ZZ$1, 0))</f>
        <v/>
      </c>
    </row>
    <row r="41">
      <c r="A41">
        <f>INDEX(resultados!$A$2:$ZZ$370, 35, MATCH($B$1, resultados!$A$1:$ZZ$1, 0))</f>
        <v/>
      </c>
      <c r="B41">
        <f>INDEX(resultados!$A$2:$ZZ$370, 35, MATCH($B$2, resultados!$A$1:$ZZ$1, 0))</f>
        <v/>
      </c>
      <c r="C41">
        <f>INDEX(resultados!$A$2:$ZZ$370, 35, MATCH($B$3, resultados!$A$1:$ZZ$1, 0))</f>
        <v/>
      </c>
    </row>
    <row r="42">
      <c r="A42">
        <f>INDEX(resultados!$A$2:$ZZ$370, 36, MATCH($B$1, resultados!$A$1:$ZZ$1, 0))</f>
        <v/>
      </c>
      <c r="B42">
        <f>INDEX(resultados!$A$2:$ZZ$370, 36, MATCH($B$2, resultados!$A$1:$ZZ$1, 0))</f>
        <v/>
      </c>
      <c r="C42">
        <f>INDEX(resultados!$A$2:$ZZ$370, 36, MATCH($B$3, resultados!$A$1:$ZZ$1, 0))</f>
        <v/>
      </c>
    </row>
    <row r="43">
      <c r="A43">
        <f>INDEX(resultados!$A$2:$ZZ$370, 37, MATCH($B$1, resultados!$A$1:$ZZ$1, 0))</f>
        <v/>
      </c>
      <c r="B43">
        <f>INDEX(resultados!$A$2:$ZZ$370, 37, MATCH($B$2, resultados!$A$1:$ZZ$1, 0))</f>
        <v/>
      </c>
      <c r="C43">
        <f>INDEX(resultados!$A$2:$ZZ$370, 37, MATCH($B$3, resultados!$A$1:$ZZ$1, 0))</f>
        <v/>
      </c>
    </row>
    <row r="44">
      <c r="A44">
        <f>INDEX(resultados!$A$2:$ZZ$370, 38, MATCH($B$1, resultados!$A$1:$ZZ$1, 0))</f>
        <v/>
      </c>
      <c r="B44">
        <f>INDEX(resultados!$A$2:$ZZ$370, 38, MATCH($B$2, resultados!$A$1:$ZZ$1, 0))</f>
        <v/>
      </c>
      <c r="C44">
        <f>INDEX(resultados!$A$2:$ZZ$370, 38, MATCH($B$3, resultados!$A$1:$ZZ$1, 0))</f>
        <v/>
      </c>
    </row>
    <row r="45">
      <c r="A45">
        <f>INDEX(resultados!$A$2:$ZZ$370, 39, MATCH($B$1, resultados!$A$1:$ZZ$1, 0))</f>
        <v/>
      </c>
      <c r="B45">
        <f>INDEX(resultados!$A$2:$ZZ$370, 39, MATCH($B$2, resultados!$A$1:$ZZ$1, 0))</f>
        <v/>
      </c>
      <c r="C45">
        <f>INDEX(resultados!$A$2:$ZZ$370, 39, MATCH($B$3, resultados!$A$1:$ZZ$1, 0))</f>
        <v/>
      </c>
    </row>
    <row r="46">
      <c r="A46">
        <f>INDEX(resultados!$A$2:$ZZ$370, 40, MATCH($B$1, resultados!$A$1:$ZZ$1, 0))</f>
        <v/>
      </c>
      <c r="B46">
        <f>INDEX(resultados!$A$2:$ZZ$370, 40, MATCH($B$2, resultados!$A$1:$ZZ$1, 0))</f>
        <v/>
      </c>
      <c r="C46">
        <f>INDEX(resultados!$A$2:$ZZ$370, 40, MATCH($B$3, resultados!$A$1:$ZZ$1, 0))</f>
        <v/>
      </c>
    </row>
    <row r="47">
      <c r="A47">
        <f>INDEX(resultados!$A$2:$ZZ$370, 41, MATCH($B$1, resultados!$A$1:$ZZ$1, 0))</f>
        <v/>
      </c>
      <c r="B47">
        <f>INDEX(resultados!$A$2:$ZZ$370, 41, MATCH($B$2, resultados!$A$1:$ZZ$1, 0))</f>
        <v/>
      </c>
      <c r="C47">
        <f>INDEX(resultados!$A$2:$ZZ$370, 41, MATCH($B$3, resultados!$A$1:$ZZ$1, 0))</f>
        <v/>
      </c>
    </row>
    <row r="48">
      <c r="A48">
        <f>INDEX(resultados!$A$2:$ZZ$370, 42, MATCH($B$1, resultados!$A$1:$ZZ$1, 0))</f>
        <v/>
      </c>
      <c r="B48">
        <f>INDEX(resultados!$A$2:$ZZ$370, 42, MATCH($B$2, resultados!$A$1:$ZZ$1, 0))</f>
        <v/>
      </c>
      <c r="C48">
        <f>INDEX(resultados!$A$2:$ZZ$370, 42, MATCH($B$3, resultados!$A$1:$ZZ$1, 0))</f>
        <v/>
      </c>
    </row>
    <row r="49">
      <c r="A49">
        <f>INDEX(resultados!$A$2:$ZZ$370, 43, MATCH($B$1, resultados!$A$1:$ZZ$1, 0))</f>
        <v/>
      </c>
      <c r="B49">
        <f>INDEX(resultados!$A$2:$ZZ$370, 43, MATCH($B$2, resultados!$A$1:$ZZ$1, 0))</f>
        <v/>
      </c>
      <c r="C49">
        <f>INDEX(resultados!$A$2:$ZZ$370, 43, MATCH($B$3, resultados!$A$1:$ZZ$1, 0))</f>
        <v/>
      </c>
    </row>
    <row r="50">
      <c r="A50">
        <f>INDEX(resultados!$A$2:$ZZ$370, 44, MATCH($B$1, resultados!$A$1:$ZZ$1, 0))</f>
        <v/>
      </c>
      <c r="B50">
        <f>INDEX(resultados!$A$2:$ZZ$370, 44, MATCH($B$2, resultados!$A$1:$ZZ$1, 0))</f>
        <v/>
      </c>
      <c r="C50">
        <f>INDEX(resultados!$A$2:$ZZ$370, 44, MATCH($B$3, resultados!$A$1:$ZZ$1, 0))</f>
        <v/>
      </c>
    </row>
    <row r="51">
      <c r="A51">
        <f>INDEX(resultados!$A$2:$ZZ$370, 45, MATCH($B$1, resultados!$A$1:$ZZ$1, 0))</f>
        <v/>
      </c>
      <c r="B51">
        <f>INDEX(resultados!$A$2:$ZZ$370, 45, MATCH($B$2, resultados!$A$1:$ZZ$1, 0))</f>
        <v/>
      </c>
      <c r="C51">
        <f>INDEX(resultados!$A$2:$ZZ$370, 45, MATCH($B$3, resultados!$A$1:$ZZ$1, 0))</f>
        <v/>
      </c>
    </row>
    <row r="52">
      <c r="A52">
        <f>INDEX(resultados!$A$2:$ZZ$370, 46, MATCH($B$1, resultados!$A$1:$ZZ$1, 0))</f>
        <v/>
      </c>
      <c r="B52">
        <f>INDEX(resultados!$A$2:$ZZ$370, 46, MATCH($B$2, resultados!$A$1:$ZZ$1, 0))</f>
        <v/>
      </c>
      <c r="C52">
        <f>INDEX(resultados!$A$2:$ZZ$370, 46, MATCH($B$3, resultados!$A$1:$ZZ$1, 0))</f>
        <v/>
      </c>
    </row>
    <row r="53">
      <c r="A53">
        <f>INDEX(resultados!$A$2:$ZZ$370, 47, MATCH($B$1, resultados!$A$1:$ZZ$1, 0))</f>
        <v/>
      </c>
      <c r="B53">
        <f>INDEX(resultados!$A$2:$ZZ$370, 47, MATCH($B$2, resultados!$A$1:$ZZ$1, 0))</f>
        <v/>
      </c>
      <c r="C53">
        <f>INDEX(resultados!$A$2:$ZZ$370, 47, MATCH($B$3, resultados!$A$1:$ZZ$1, 0))</f>
        <v/>
      </c>
    </row>
    <row r="54">
      <c r="A54">
        <f>INDEX(resultados!$A$2:$ZZ$370, 48, MATCH($B$1, resultados!$A$1:$ZZ$1, 0))</f>
        <v/>
      </c>
      <c r="B54">
        <f>INDEX(resultados!$A$2:$ZZ$370, 48, MATCH($B$2, resultados!$A$1:$ZZ$1, 0))</f>
        <v/>
      </c>
      <c r="C54">
        <f>INDEX(resultados!$A$2:$ZZ$370, 48, MATCH($B$3, resultados!$A$1:$ZZ$1, 0))</f>
        <v/>
      </c>
    </row>
    <row r="55">
      <c r="A55">
        <f>INDEX(resultados!$A$2:$ZZ$370, 49, MATCH($B$1, resultados!$A$1:$ZZ$1, 0))</f>
        <v/>
      </c>
      <c r="B55">
        <f>INDEX(resultados!$A$2:$ZZ$370, 49, MATCH($B$2, resultados!$A$1:$ZZ$1, 0))</f>
        <v/>
      </c>
      <c r="C55">
        <f>INDEX(resultados!$A$2:$ZZ$370, 49, MATCH($B$3, resultados!$A$1:$ZZ$1, 0))</f>
        <v/>
      </c>
    </row>
    <row r="56">
      <c r="A56">
        <f>INDEX(resultados!$A$2:$ZZ$370, 50, MATCH($B$1, resultados!$A$1:$ZZ$1, 0))</f>
        <v/>
      </c>
      <c r="B56">
        <f>INDEX(resultados!$A$2:$ZZ$370, 50, MATCH($B$2, resultados!$A$1:$ZZ$1, 0))</f>
        <v/>
      </c>
      <c r="C56">
        <f>INDEX(resultados!$A$2:$ZZ$370, 50, MATCH($B$3, resultados!$A$1:$ZZ$1, 0))</f>
        <v/>
      </c>
    </row>
    <row r="57">
      <c r="A57">
        <f>INDEX(resultados!$A$2:$ZZ$370, 51, MATCH($B$1, resultados!$A$1:$ZZ$1, 0))</f>
        <v/>
      </c>
      <c r="B57">
        <f>INDEX(resultados!$A$2:$ZZ$370, 51, MATCH($B$2, resultados!$A$1:$ZZ$1, 0))</f>
        <v/>
      </c>
      <c r="C57">
        <f>INDEX(resultados!$A$2:$ZZ$370, 51, MATCH($B$3, resultados!$A$1:$ZZ$1, 0))</f>
        <v/>
      </c>
    </row>
    <row r="58">
      <c r="A58">
        <f>INDEX(resultados!$A$2:$ZZ$370, 52, MATCH($B$1, resultados!$A$1:$ZZ$1, 0))</f>
        <v/>
      </c>
      <c r="B58">
        <f>INDEX(resultados!$A$2:$ZZ$370, 52, MATCH($B$2, resultados!$A$1:$ZZ$1, 0))</f>
        <v/>
      </c>
      <c r="C58">
        <f>INDEX(resultados!$A$2:$ZZ$370, 52, MATCH($B$3, resultados!$A$1:$ZZ$1, 0))</f>
        <v/>
      </c>
    </row>
    <row r="59">
      <c r="A59">
        <f>INDEX(resultados!$A$2:$ZZ$370, 53, MATCH($B$1, resultados!$A$1:$ZZ$1, 0))</f>
        <v/>
      </c>
      <c r="B59">
        <f>INDEX(resultados!$A$2:$ZZ$370, 53, MATCH($B$2, resultados!$A$1:$ZZ$1, 0))</f>
        <v/>
      </c>
      <c r="C59">
        <f>INDEX(resultados!$A$2:$ZZ$370, 53, MATCH($B$3, resultados!$A$1:$ZZ$1, 0))</f>
        <v/>
      </c>
    </row>
    <row r="60">
      <c r="A60">
        <f>INDEX(resultados!$A$2:$ZZ$370, 54, MATCH($B$1, resultados!$A$1:$ZZ$1, 0))</f>
        <v/>
      </c>
      <c r="B60">
        <f>INDEX(resultados!$A$2:$ZZ$370, 54, MATCH($B$2, resultados!$A$1:$ZZ$1, 0))</f>
        <v/>
      </c>
      <c r="C60">
        <f>INDEX(resultados!$A$2:$ZZ$370, 54, MATCH($B$3, resultados!$A$1:$ZZ$1, 0))</f>
        <v/>
      </c>
    </row>
    <row r="61">
      <c r="A61">
        <f>INDEX(resultados!$A$2:$ZZ$370, 55, MATCH($B$1, resultados!$A$1:$ZZ$1, 0))</f>
        <v/>
      </c>
      <c r="B61">
        <f>INDEX(resultados!$A$2:$ZZ$370, 55, MATCH($B$2, resultados!$A$1:$ZZ$1, 0))</f>
        <v/>
      </c>
      <c r="C61">
        <f>INDEX(resultados!$A$2:$ZZ$370, 55, MATCH($B$3, resultados!$A$1:$ZZ$1, 0))</f>
        <v/>
      </c>
    </row>
    <row r="62">
      <c r="A62">
        <f>INDEX(resultados!$A$2:$ZZ$370, 56, MATCH($B$1, resultados!$A$1:$ZZ$1, 0))</f>
        <v/>
      </c>
      <c r="B62">
        <f>INDEX(resultados!$A$2:$ZZ$370, 56, MATCH($B$2, resultados!$A$1:$ZZ$1, 0))</f>
        <v/>
      </c>
      <c r="C62">
        <f>INDEX(resultados!$A$2:$ZZ$370, 56, MATCH($B$3, resultados!$A$1:$ZZ$1, 0))</f>
        <v/>
      </c>
    </row>
    <row r="63">
      <c r="A63">
        <f>INDEX(resultados!$A$2:$ZZ$370, 57, MATCH($B$1, resultados!$A$1:$ZZ$1, 0))</f>
        <v/>
      </c>
      <c r="B63">
        <f>INDEX(resultados!$A$2:$ZZ$370, 57, MATCH($B$2, resultados!$A$1:$ZZ$1, 0))</f>
        <v/>
      </c>
      <c r="C63">
        <f>INDEX(resultados!$A$2:$ZZ$370, 57, MATCH($B$3, resultados!$A$1:$ZZ$1, 0))</f>
        <v/>
      </c>
    </row>
    <row r="64">
      <c r="A64">
        <f>INDEX(resultados!$A$2:$ZZ$370, 58, MATCH($B$1, resultados!$A$1:$ZZ$1, 0))</f>
        <v/>
      </c>
      <c r="B64">
        <f>INDEX(resultados!$A$2:$ZZ$370, 58, MATCH($B$2, resultados!$A$1:$ZZ$1, 0))</f>
        <v/>
      </c>
      <c r="C64">
        <f>INDEX(resultados!$A$2:$ZZ$370, 58, MATCH($B$3, resultados!$A$1:$ZZ$1, 0))</f>
        <v/>
      </c>
    </row>
    <row r="65">
      <c r="A65">
        <f>INDEX(resultados!$A$2:$ZZ$370, 59, MATCH($B$1, resultados!$A$1:$ZZ$1, 0))</f>
        <v/>
      </c>
      <c r="B65">
        <f>INDEX(resultados!$A$2:$ZZ$370, 59, MATCH($B$2, resultados!$A$1:$ZZ$1, 0))</f>
        <v/>
      </c>
      <c r="C65">
        <f>INDEX(resultados!$A$2:$ZZ$370, 59, MATCH($B$3, resultados!$A$1:$ZZ$1, 0))</f>
        <v/>
      </c>
    </row>
    <row r="66">
      <c r="A66">
        <f>INDEX(resultados!$A$2:$ZZ$370, 60, MATCH($B$1, resultados!$A$1:$ZZ$1, 0))</f>
        <v/>
      </c>
      <c r="B66">
        <f>INDEX(resultados!$A$2:$ZZ$370, 60, MATCH($B$2, resultados!$A$1:$ZZ$1, 0))</f>
        <v/>
      </c>
      <c r="C66">
        <f>INDEX(resultados!$A$2:$ZZ$370, 60, MATCH($B$3, resultados!$A$1:$ZZ$1, 0))</f>
        <v/>
      </c>
    </row>
    <row r="67">
      <c r="A67">
        <f>INDEX(resultados!$A$2:$ZZ$370, 61, MATCH($B$1, resultados!$A$1:$ZZ$1, 0))</f>
        <v/>
      </c>
      <c r="B67">
        <f>INDEX(resultados!$A$2:$ZZ$370, 61, MATCH($B$2, resultados!$A$1:$ZZ$1, 0))</f>
        <v/>
      </c>
      <c r="C67">
        <f>INDEX(resultados!$A$2:$ZZ$370, 61, MATCH($B$3, resultados!$A$1:$ZZ$1, 0))</f>
        <v/>
      </c>
    </row>
    <row r="68">
      <c r="A68">
        <f>INDEX(resultados!$A$2:$ZZ$370, 62, MATCH($B$1, resultados!$A$1:$ZZ$1, 0))</f>
        <v/>
      </c>
      <c r="B68">
        <f>INDEX(resultados!$A$2:$ZZ$370, 62, MATCH($B$2, resultados!$A$1:$ZZ$1, 0))</f>
        <v/>
      </c>
      <c r="C68">
        <f>INDEX(resultados!$A$2:$ZZ$370, 62, MATCH($B$3, resultados!$A$1:$ZZ$1, 0))</f>
        <v/>
      </c>
    </row>
    <row r="69">
      <c r="A69">
        <f>INDEX(resultados!$A$2:$ZZ$370, 63, MATCH($B$1, resultados!$A$1:$ZZ$1, 0))</f>
        <v/>
      </c>
      <c r="B69">
        <f>INDEX(resultados!$A$2:$ZZ$370, 63, MATCH($B$2, resultados!$A$1:$ZZ$1, 0))</f>
        <v/>
      </c>
      <c r="C69">
        <f>INDEX(resultados!$A$2:$ZZ$370, 63, MATCH($B$3, resultados!$A$1:$ZZ$1, 0))</f>
        <v/>
      </c>
    </row>
    <row r="70">
      <c r="A70">
        <f>INDEX(resultados!$A$2:$ZZ$370, 64, MATCH($B$1, resultados!$A$1:$ZZ$1, 0))</f>
        <v/>
      </c>
      <c r="B70">
        <f>INDEX(resultados!$A$2:$ZZ$370, 64, MATCH($B$2, resultados!$A$1:$ZZ$1, 0))</f>
        <v/>
      </c>
      <c r="C70">
        <f>INDEX(resultados!$A$2:$ZZ$370, 64, MATCH($B$3, resultados!$A$1:$ZZ$1, 0))</f>
        <v/>
      </c>
    </row>
    <row r="71">
      <c r="A71">
        <f>INDEX(resultados!$A$2:$ZZ$370, 65, MATCH($B$1, resultados!$A$1:$ZZ$1, 0))</f>
        <v/>
      </c>
      <c r="B71">
        <f>INDEX(resultados!$A$2:$ZZ$370, 65, MATCH($B$2, resultados!$A$1:$ZZ$1, 0))</f>
        <v/>
      </c>
      <c r="C71">
        <f>INDEX(resultados!$A$2:$ZZ$370, 65, MATCH($B$3, resultados!$A$1:$ZZ$1, 0))</f>
        <v/>
      </c>
    </row>
    <row r="72">
      <c r="A72">
        <f>INDEX(resultados!$A$2:$ZZ$370, 66, MATCH($B$1, resultados!$A$1:$ZZ$1, 0))</f>
        <v/>
      </c>
      <c r="B72">
        <f>INDEX(resultados!$A$2:$ZZ$370, 66, MATCH($B$2, resultados!$A$1:$ZZ$1, 0))</f>
        <v/>
      </c>
      <c r="C72">
        <f>INDEX(resultados!$A$2:$ZZ$370, 66, MATCH($B$3, resultados!$A$1:$ZZ$1, 0))</f>
        <v/>
      </c>
    </row>
    <row r="73">
      <c r="A73">
        <f>INDEX(resultados!$A$2:$ZZ$370, 67, MATCH($B$1, resultados!$A$1:$ZZ$1, 0))</f>
        <v/>
      </c>
      <c r="B73">
        <f>INDEX(resultados!$A$2:$ZZ$370, 67, MATCH($B$2, resultados!$A$1:$ZZ$1, 0))</f>
        <v/>
      </c>
      <c r="C73">
        <f>INDEX(resultados!$A$2:$ZZ$370, 67, MATCH($B$3, resultados!$A$1:$ZZ$1, 0))</f>
        <v/>
      </c>
    </row>
    <row r="74">
      <c r="A74">
        <f>INDEX(resultados!$A$2:$ZZ$370, 68, MATCH($B$1, resultados!$A$1:$ZZ$1, 0))</f>
        <v/>
      </c>
      <c r="B74">
        <f>INDEX(resultados!$A$2:$ZZ$370, 68, MATCH($B$2, resultados!$A$1:$ZZ$1, 0))</f>
        <v/>
      </c>
      <c r="C74">
        <f>INDEX(resultados!$A$2:$ZZ$370, 68, MATCH($B$3, resultados!$A$1:$ZZ$1, 0))</f>
        <v/>
      </c>
    </row>
    <row r="75">
      <c r="A75">
        <f>INDEX(resultados!$A$2:$ZZ$370, 69, MATCH($B$1, resultados!$A$1:$ZZ$1, 0))</f>
        <v/>
      </c>
      <c r="B75">
        <f>INDEX(resultados!$A$2:$ZZ$370, 69, MATCH($B$2, resultados!$A$1:$ZZ$1, 0))</f>
        <v/>
      </c>
      <c r="C75">
        <f>INDEX(resultados!$A$2:$ZZ$370, 69, MATCH($B$3, resultados!$A$1:$ZZ$1, 0))</f>
        <v/>
      </c>
    </row>
    <row r="76">
      <c r="A76">
        <f>INDEX(resultados!$A$2:$ZZ$370, 70, MATCH($B$1, resultados!$A$1:$ZZ$1, 0))</f>
        <v/>
      </c>
      <c r="B76">
        <f>INDEX(resultados!$A$2:$ZZ$370, 70, MATCH($B$2, resultados!$A$1:$ZZ$1, 0))</f>
        <v/>
      </c>
      <c r="C76">
        <f>INDEX(resultados!$A$2:$ZZ$370, 70, MATCH($B$3, resultados!$A$1:$ZZ$1, 0))</f>
        <v/>
      </c>
    </row>
    <row r="77">
      <c r="A77">
        <f>INDEX(resultados!$A$2:$ZZ$370, 71, MATCH($B$1, resultados!$A$1:$ZZ$1, 0))</f>
        <v/>
      </c>
      <c r="B77">
        <f>INDEX(resultados!$A$2:$ZZ$370, 71, MATCH($B$2, resultados!$A$1:$ZZ$1, 0))</f>
        <v/>
      </c>
      <c r="C77">
        <f>INDEX(resultados!$A$2:$ZZ$370, 71, MATCH($B$3, resultados!$A$1:$ZZ$1, 0))</f>
        <v/>
      </c>
    </row>
    <row r="78">
      <c r="A78">
        <f>INDEX(resultados!$A$2:$ZZ$370, 72, MATCH($B$1, resultados!$A$1:$ZZ$1, 0))</f>
        <v/>
      </c>
      <c r="B78">
        <f>INDEX(resultados!$A$2:$ZZ$370, 72, MATCH($B$2, resultados!$A$1:$ZZ$1, 0))</f>
        <v/>
      </c>
      <c r="C78">
        <f>INDEX(resultados!$A$2:$ZZ$370, 72, MATCH($B$3, resultados!$A$1:$ZZ$1, 0))</f>
        <v/>
      </c>
    </row>
    <row r="79">
      <c r="A79">
        <f>INDEX(resultados!$A$2:$ZZ$370, 73, MATCH($B$1, resultados!$A$1:$ZZ$1, 0))</f>
        <v/>
      </c>
      <c r="B79">
        <f>INDEX(resultados!$A$2:$ZZ$370, 73, MATCH($B$2, resultados!$A$1:$ZZ$1, 0))</f>
        <v/>
      </c>
      <c r="C79">
        <f>INDEX(resultados!$A$2:$ZZ$370, 73, MATCH($B$3, resultados!$A$1:$ZZ$1, 0))</f>
        <v/>
      </c>
    </row>
    <row r="80">
      <c r="A80">
        <f>INDEX(resultados!$A$2:$ZZ$370, 74, MATCH($B$1, resultados!$A$1:$ZZ$1, 0))</f>
        <v/>
      </c>
      <c r="B80">
        <f>INDEX(resultados!$A$2:$ZZ$370, 74, MATCH($B$2, resultados!$A$1:$ZZ$1, 0))</f>
        <v/>
      </c>
      <c r="C80">
        <f>INDEX(resultados!$A$2:$ZZ$370, 74, MATCH($B$3, resultados!$A$1:$ZZ$1, 0))</f>
        <v/>
      </c>
    </row>
    <row r="81">
      <c r="A81">
        <f>INDEX(resultados!$A$2:$ZZ$370, 75, MATCH($B$1, resultados!$A$1:$ZZ$1, 0))</f>
        <v/>
      </c>
      <c r="B81">
        <f>INDEX(resultados!$A$2:$ZZ$370, 75, MATCH($B$2, resultados!$A$1:$ZZ$1, 0))</f>
        <v/>
      </c>
      <c r="C81">
        <f>INDEX(resultados!$A$2:$ZZ$370, 75, MATCH($B$3, resultados!$A$1:$ZZ$1, 0))</f>
        <v/>
      </c>
    </row>
    <row r="82">
      <c r="A82">
        <f>INDEX(resultados!$A$2:$ZZ$370, 76, MATCH($B$1, resultados!$A$1:$ZZ$1, 0))</f>
        <v/>
      </c>
      <c r="B82">
        <f>INDEX(resultados!$A$2:$ZZ$370, 76, MATCH($B$2, resultados!$A$1:$ZZ$1, 0))</f>
        <v/>
      </c>
      <c r="C82">
        <f>INDEX(resultados!$A$2:$ZZ$370, 76, MATCH($B$3, resultados!$A$1:$ZZ$1, 0))</f>
        <v/>
      </c>
    </row>
    <row r="83">
      <c r="A83">
        <f>INDEX(resultados!$A$2:$ZZ$370, 77, MATCH($B$1, resultados!$A$1:$ZZ$1, 0))</f>
        <v/>
      </c>
      <c r="B83">
        <f>INDEX(resultados!$A$2:$ZZ$370, 77, MATCH($B$2, resultados!$A$1:$ZZ$1, 0))</f>
        <v/>
      </c>
      <c r="C83">
        <f>INDEX(resultados!$A$2:$ZZ$370, 77, MATCH($B$3, resultados!$A$1:$ZZ$1, 0))</f>
        <v/>
      </c>
    </row>
    <row r="84">
      <c r="A84">
        <f>INDEX(resultados!$A$2:$ZZ$370, 78, MATCH($B$1, resultados!$A$1:$ZZ$1, 0))</f>
        <v/>
      </c>
      <c r="B84">
        <f>INDEX(resultados!$A$2:$ZZ$370, 78, MATCH($B$2, resultados!$A$1:$ZZ$1, 0))</f>
        <v/>
      </c>
      <c r="C84">
        <f>INDEX(resultados!$A$2:$ZZ$370, 78, MATCH($B$3, resultados!$A$1:$ZZ$1, 0))</f>
        <v/>
      </c>
    </row>
    <row r="85">
      <c r="A85">
        <f>INDEX(resultados!$A$2:$ZZ$370, 79, MATCH($B$1, resultados!$A$1:$ZZ$1, 0))</f>
        <v/>
      </c>
      <c r="B85">
        <f>INDEX(resultados!$A$2:$ZZ$370, 79, MATCH($B$2, resultados!$A$1:$ZZ$1, 0))</f>
        <v/>
      </c>
      <c r="C85">
        <f>INDEX(resultados!$A$2:$ZZ$370, 79, MATCH($B$3, resultados!$A$1:$ZZ$1, 0))</f>
        <v/>
      </c>
    </row>
    <row r="86">
      <c r="A86">
        <f>INDEX(resultados!$A$2:$ZZ$370, 80, MATCH($B$1, resultados!$A$1:$ZZ$1, 0))</f>
        <v/>
      </c>
      <c r="B86">
        <f>INDEX(resultados!$A$2:$ZZ$370, 80, MATCH($B$2, resultados!$A$1:$ZZ$1, 0))</f>
        <v/>
      </c>
      <c r="C86">
        <f>INDEX(resultados!$A$2:$ZZ$370, 80, MATCH($B$3, resultados!$A$1:$ZZ$1, 0))</f>
        <v/>
      </c>
    </row>
    <row r="87">
      <c r="A87">
        <f>INDEX(resultados!$A$2:$ZZ$370, 81, MATCH($B$1, resultados!$A$1:$ZZ$1, 0))</f>
        <v/>
      </c>
      <c r="B87">
        <f>INDEX(resultados!$A$2:$ZZ$370, 81, MATCH($B$2, resultados!$A$1:$ZZ$1, 0))</f>
        <v/>
      </c>
      <c r="C87">
        <f>INDEX(resultados!$A$2:$ZZ$370, 81, MATCH($B$3, resultados!$A$1:$ZZ$1, 0))</f>
        <v/>
      </c>
    </row>
    <row r="88">
      <c r="A88">
        <f>INDEX(resultados!$A$2:$ZZ$370, 82, MATCH($B$1, resultados!$A$1:$ZZ$1, 0))</f>
        <v/>
      </c>
      <c r="B88">
        <f>INDEX(resultados!$A$2:$ZZ$370, 82, MATCH($B$2, resultados!$A$1:$ZZ$1, 0))</f>
        <v/>
      </c>
      <c r="C88">
        <f>INDEX(resultados!$A$2:$ZZ$370, 82, MATCH($B$3, resultados!$A$1:$ZZ$1, 0))</f>
        <v/>
      </c>
    </row>
    <row r="89">
      <c r="A89">
        <f>INDEX(resultados!$A$2:$ZZ$370, 83, MATCH($B$1, resultados!$A$1:$ZZ$1, 0))</f>
        <v/>
      </c>
      <c r="B89">
        <f>INDEX(resultados!$A$2:$ZZ$370, 83, MATCH($B$2, resultados!$A$1:$ZZ$1, 0))</f>
        <v/>
      </c>
      <c r="C89">
        <f>INDEX(resultados!$A$2:$ZZ$370, 83, MATCH($B$3, resultados!$A$1:$ZZ$1, 0))</f>
        <v/>
      </c>
    </row>
    <row r="90">
      <c r="A90">
        <f>INDEX(resultados!$A$2:$ZZ$370, 84, MATCH($B$1, resultados!$A$1:$ZZ$1, 0))</f>
        <v/>
      </c>
      <c r="B90">
        <f>INDEX(resultados!$A$2:$ZZ$370, 84, MATCH($B$2, resultados!$A$1:$ZZ$1, 0))</f>
        <v/>
      </c>
      <c r="C90">
        <f>INDEX(resultados!$A$2:$ZZ$370, 84, MATCH($B$3, resultados!$A$1:$ZZ$1, 0))</f>
        <v/>
      </c>
    </row>
    <row r="91">
      <c r="A91">
        <f>INDEX(resultados!$A$2:$ZZ$370, 85, MATCH($B$1, resultados!$A$1:$ZZ$1, 0))</f>
        <v/>
      </c>
      <c r="B91">
        <f>INDEX(resultados!$A$2:$ZZ$370, 85, MATCH($B$2, resultados!$A$1:$ZZ$1, 0))</f>
        <v/>
      </c>
      <c r="C91">
        <f>INDEX(resultados!$A$2:$ZZ$370, 85, MATCH($B$3, resultados!$A$1:$ZZ$1, 0))</f>
        <v/>
      </c>
    </row>
    <row r="92">
      <c r="A92">
        <f>INDEX(resultados!$A$2:$ZZ$370, 86, MATCH($B$1, resultados!$A$1:$ZZ$1, 0))</f>
        <v/>
      </c>
      <c r="B92">
        <f>INDEX(resultados!$A$2:$ZZ$370, 86, MATCH($B$2, resultados!$A$1:$ZZ$1, 0))</f>
        <v/>
      </c>
      <c r="C92">
        <f>INDEX(resultados!$A$2:$ZZ$370, 86, MATCH($B$3, resultados!$A$1:$ZZ$1, 0))</f>
        <v/>
      </c>
    </row>
    <row r="93">
      <c r="A93">
        <f>INDEX(resultados!$A$2:$ZZ$370, 87, MATCH($B$1, resultados!$A$1:$ZZ$1, 0))</f>
        <v/>
      </c>
      <c r="B93">
        <f>INDEX(resultados!$A$2:$ZZ$370, 87, MATCH($B$2, resultados!$A$1:$ZZ$1, 0))</f>
        <v/>
      </c>
      <c r="C93">
        <f>INDEX(resultados!$A$2:$ZZ$370, 87, MATCH($B$3, resultados!$A$1:$ZZ$1, 0))</f>
        <v/>
      </c>
    </row>
    <row r="94">
      <c r="A94">
        <f>INDEX(resultados!$A$2:$ZZ$370, 88, MATCH($B$1, resultados!$A$1:$ZZ$1, 0))</f>
        <v/>
      </c>
      <c r="B94">
        <f>INDEX(resultados!$A$2:$ZZ$370, 88, MATCH($B$2, resultados!$A$1:$ZZ$1, 0))</f>
        <v/>
      </c>
      <c r="C94">
        <f>INDEX(resultados!$A$2:$ZZ$370, 88, MATCH($B$3, resultados!$A$1:$ZZ$1, 0))</f>
        <v/>
      </c>
    </row>
    <row r="95">
      <c r="A95">
        <f>INDEX(resultados!$A$2:$ZZ$370, 89, MATCH($B$1, resultados!$A$1:$ZZ$1, 0))</f>
        <v/>
      </c>
      <c r="B95">
        <f>INDEX(resultados!$A$2:$ZZ$370, 89, MATCH($B$2, resultados!$A$1:$ZZ$1, 0))</f>
        <v/>
      </c>
      <c r="C95">
        <f>INDEX(resultados!$A$2:$ZZ$370, 89, MATCH($B$3, resultados!$A$1:$ZZ$1, 0))</f>
        <v/>
      </c>
    </row>
    <row r="96">
      <c r="A96">
        <f>INDEX(resultados!$A$2:$ZZ$370, 90, MATCH($B$1, resultados!$A$1:$ZZ$1, 0))</f>
        <v/>
      </c>
      <c r="B96">
        <f>INDEX(resultados!$A$2:$ZZ$370, 90, MATCH($B$2, resultados!$A$1:$ZZ$1, 0))</f>
        <v/>
      </c>
      <c r="C96">
        <f>INDEX(resultados!$A$2:$ZZ$370, 90, MATCH($B$3, resultados!$A$1:$ZZ$1, 0))</f>
        <v/>
      </c>
    </row>
    <row r="97">
      <c r="A97">
        <f>INDEX(resultados!$A$2:$ZZ$370, 91, MATCH($B$1, resultados!$A$1:$ZZ$1, 0))</f>
        <v/>
      </c>
      <c r="B97">
        <f>INDEX(resultados!$A$2:$ZZ$370, 91, MATCH($B$2, resultados!$A$1:$ZZ$1, 0))</f>
        <v/>
      </c>
      <c r="C97">
        <f>INDEX(resultados!$A$2:$ZZ$370, 91, MATCH($B$3, resultados!$A$1:$ZZ$1, 0))</f>
        <v/>
      </c>
    </row>
    <row r="98">
      <c r="A98">
        <f>INDEX(resultados!$A$2:$ZZ$370, 92, MATCH($B$1, resultados!$A$1:$ZZ$1, 0))</f>
        <v/>
      </c>
      <c r="B98">
        <f>INDEX(resultados!$A$2:$ZZ$370, 92, MATCH($B$2, resultados!$A$1:$ZZ$1, 0))</f>
        <v/>
      </c>
      <c r="C98">
        <f>INDEX(resultados!$A$2:$ZZ$370, 92, MATCH($B$3, resultados!$A$1:$ZZ$1, 0))</f>
        <v/>
      </c>
    </row>
    <row r="99">
      <c r="A99">
        <f>INDEX(resultados!$A$2:$ZZ$370, 93, MATCH($B$1, resultados!$A$1:$ZZ$1, 0))</f>
        <v/>
      </c>
      <c r="B99">
        <f>INDEX(resultados!$A$2:$ZZ$370, 93, MATCH($B$2, resultados!$A$1:$ZZ$1, 0))</f>
        <v/>
      </c>
      <c r="C99">
        <f>INDEX(resultados!$A$2:$ZZ$370, 93, MATCH($B$3, resultados!$A$1:$ZZ$1, 0))</f>
        <v/>
      </c>
    </row>
    <row r="100">
      <c r="A100">
        <f>INDEX(resultados!$A$2:$ZZ$370, 94, MATCH($B$1, resultados!$A$1:$ZZ$1, 0))</f>
        <v/>
      </c>
      <c r="B100">
        <f>INDEX(resultados!$A$2:$ZZ$370, 94, MATCH($B$2, resultados!$A$1:$ZZ$1, 0))</f>
        <v/>
      </c>
      <c r="C100">
        <f>INDEX(resultados!$A$2:$ZZ$370, 94, MATCH($B$3, resultados!$A$1:$ZZ$1, 0))</f>
        <v/>
      </c>
    </row>
    <row r="101">
      <c r="A101">
        <f>INDEX(resultados!$A$2:$ZZ$370, 95, MATCH($B$1, resultados!$A$1:$ZZ$1, 0))</f>
        <v/>
      </c>
      <c r="B101">
        <f>INDEX(resultados!$A$2:$ZZ$370, 95, MATCH($B$2, resultados!$A$1:$ZZ$1, 0))</f>
        <v/>
      </c>
      <c r="C101">
        <f>INDEX(resultados!$A$2:$ZZ$370, 95, MATCH($B$3, resultados!$A$1:$ZZ$1, 0))</f>
        <v/>
      </c>
    </row>
    <row r="102">
      <c r="A102">
        <f>INDEX(resultados!$A$2:$ZZ$370, 96, MATCH($B$1, resultados!$A$1:$ZZ$1, 0))</f>
        <v/>
      </c>
      <c r="B102">
        <f>INDEX(resultados!$A$2:$ZZ$370, 96, MATCH($B$2, resultados!$A$1:$ZZ$1, 0))</f>
        <v/>
      </c>
      <c r="C102">
        <f>INDEX(resultados!$A$2:$ZZ$370, 96, MATCH($B$3, resultados!$A$1:$ZZ$1, 0))</f>
        <v/>
      </c>
    </row>
    <row r="103">
      <c r="A103">
        <f>INDEX(resultados!$A$2:$ZZ$370, 97, MATCH($B$1, resultados!$A$1:$ZZ$1, 0))</f>
        <v/>
      </c>
      <c r="B103">
        <f>INDEX(resultados!$A$2:$ZZ$370, 97, MATCH($B$2, resultados!$A$1:$ZZ$1, 0))</f>
        <v/>
      </c>
      <c r="C103">
        <f>INDEX(resultados!$A$2:$ZZ$370, 97, MATCH($B$3, resultados!$A$1:$ZZ$1, 0))</f>
        <v/>
      </c>
    </row>
    <row r="104">
      <c r="A104">
        <f>INDEX(resultados!$A$2:$ZZ$370, 98, MATCH($B$1, resultados!$A$1:$ZZ$1, 0))</f>
        <v/>
      </c>
      <c r="B104">
        <f>INDEX(resultados!$A$2:$ZZ$370, 98, MATCH($B$2, resultados!$A$1:$ZZ$1, 0))</f>
        <v/>
      </c>
      <c r="C104">
        <f>INDEX(resultados!$A$2:$ZZ$370, 98, MATCH($B$3, resultados!$A$1:$ZZ$1, 0))</f>
        <v/>
      </c>
    </row>
    <row r="105">
      <c r="A105">
        <f>INDEX(resultados!$A$2:$ZZ$370, 99, MATCH($B$1, resultados!$A$1:$ZZ$1, 0))</f>
        <v/>
      </c>
      <c r="B105">
        <f>INDEX(resultados!$A$2:$ZZ$370, 99, MATCH($B$2, resultados!$A$1:$ZZ$1, 0))</f>
        <v/>
      </c>
      <c r="C105">
        <f>INDEX(resultados!$A$2:$ZZ$370, 99, MATCH($B$3, resultados!$A$1:$ZZ$1, 0))</f>
        <v/>
      </c>
    </row>
    <row r="106">
      <c r="A106">
        <f>INDEX(resultados!$A$2:$ZZ$370, 100, MATCH($B$1, resultados!$A$1:$ZZ$1, 0))</f>
        <v/>
      </c>
      <c r="B106">
        <f>INDEX(resultados!$A$2:$ZZ$370, 100, MATCH($B$2, resultados!$A$1:$ZZ$1, 0))</f>
        <v/>
      </c>
      <c r="C106">
        <f>INDEX(resultados!$A$2:$ZZ$370, 100, MATCH($B$3, resultados!$A$1:$ZZ$1, 0))</f>
        <v/>
      </c>
    </row>
    <row r="107">
      <c r="A107">
        <f>INDEX(resultados!$A$2:$ZZ$370, 101, MATCH($B$1, resultados!$A$1:$ZZ$1, 0))</f>
        <v/>
      </c>
      <c r="B107">
        <f>INDEX(resultados!$A$2:$ZZ$370, 101, MATCH($B$2, resultados!$A$1:$ZZ$1, 0))</f>
        <v/>
      </c>
      <c r="C107">
        <f>INDEX(resultados!$A$2:$ZZ$370, 101, MATCH($B$3, resultados!$A$1:$ZZ$1, 0))</f>
        <v/>
      </c>
    </row>
    <row r="108">
      <c r="A108">
        <f>INDEX(resultados!$A$2:$ZZ$370, 102, MATCH($B$1, resultados!$A$1:$ZZ$1, 0))</f>
        <v/>
      </c>
      <c r="B108">
        <f>INDEX(resultados!$A$2:$ZZ$370, 102, MATCH($B$2, resultados!$A$1:$ZZ$1, 0))</f>
        <v/>
      </c>
      <c r="C108">
        <f>INDEX(resultados!$A$2:$ZZ$370, 102, MATCH($B$3, resultados!$A$1:$ZZ$1, 0))</f>
        <v/>
      </c>
    </row>
    <row r="109">
      <c r="A109">
        <f>INDEX(resultados!$A$2:$ZZ$370, 103, MATCH($B$1, resultados!$A$1:$ZZ$1, 0))</f>
        <v/>
      </c>
      <c r="B109">
        <f>INDEX(resultados!$A$2:$ZZ$370, 103, MATCH($B$2, resultados!$A$1:$ZZ$1, 0))</f>
        <v/>
      </c>
      <c r="C109">
        <f>INDEX(resultados!$A$2:$ZZ$370, 103, MATCH($B$3, resultados!$A$1:$ZZ$1, 0))</f>
        <v/>
      </c>
    </row>
    <row r="110">
      <c r="A110">
        <f>INDEX(resultados!$A$2:$ZZ$370, 104, MATCH($B$1, resultados!$A$1:$ZZ$1, 0))</f>
        <v/>
      </c>
      <c r="B110">
        <f>INDEX(resultados!$A$2:$ZZ$370, 104, MATCH($B$2, resultados!$A$1:$ZZ$1, 0))</f>
        <v/>
      </c>
      <c r="C110">
        <f>INDEX(resultados!$A$2:$ZZ$370, 104, MATCH($B$3, resultados!$A$1:$ZZ$1, 0))</f>
        <v/>
      </c>
    </row>
    <row r="111">
      <c r="A111">
        <f>INDEX(resultados!$A$2:$ZZ$370, 105, MATCH($B$1, resultados!$A$1:$ZZ$1, 0))</f>
        <v/>
      </c>
      <c r="B111">
        <f>INDEX(resultados!$A$2:$ZZ$370, 105, MATCH($B$2, resultados!$A$1:$ZZ$1, 0))</f>
        <v/>
      </c>
      <c r="C111">
        <f>INDEX(resultados!$A$2:$ZZ$370, 105, MATCH($B$3, resultados!$A$1:$ZZ$1, 0))</f>
        <v/>
      </c>
    </row>
    <row r="112">
      <c r="A112">
        <f>INDEX(resultados!$A$2:$ZZ$370, 106, MATCH($B$1, resultados!$A$1:$ZZ$1, 0))</f>
        <v/>
      </c>
      <c r="B112">
        <f>INDEX(resultados!$A$2:$ZZ$370, 106, MATCH($B$2, resultados!$A$1:$ZZ$1, 0))</f>
        <v/>
      </c>
      <c r="C112">
        <f>INDEX(resultados!$A$2:$ZZ$370, 106, MATCH($B$3, resultados!$A$1:$ZZ$1, 0))</f>
        <v/>
      </c>
    </row>
    <row r="113">
      <c r="A113">
        <f>INDEX(resultados!$A$2:$ZZ$370, 107, MATCH($B$1, resultados!$A$1:$ZZ$1, 0))</f>
        <v/>
      </c>
      <c r="B113">
        <f>INDEX(resultados!$A$2:$ZZ$370, 107, MATCH($B$2, resultados!$A$1:$ZZ$1, 0))</f>
        <v/>
      </c>
      <c r="C113">
        <f>INDEX(resultados!$A$2:$ZZ$370, 107, MATCH($B$3, resultados!$A$1:$ZZ$1, 0))</f>
        <v/>
      </c>
    </row>
    <row r="114">
      <c r="A114">
        <f>INDEX(resultados!$A$2:$ZZ$370, 108, MATCH($B$1, resultados!$A$1:$ZZ$1, 0))</f>
        <v/>
      </c>
      <c r="B114">
        <f>INDEX(resultados!$A$2:$ZZ$370, 108, MATCH($B$2, resultados!$A$1:$ZZ$1, 0))</f>
        <v/>
      </c>
      <c r="C114">
        <f>INDEX(resultados!$A$2:$ZZ$370, 108, MATCH($B$3, resultados!$A$1:$ZZ$1, 0))</f>
        <v/>
      </c>
    </row>
    <row r="115">
      <c r="A115">
        <f>INDEX(resultados!$A$2:$ZZ$370, 109, MATCH($B$1, resultados!$A$1:$ZZ$1, 0))</f>
        <v/>
      </c>
      <c r="B115">
        <f>INDEX(resultados!$A$2:$ZZ$370, 109, MATCH($B$2, resultados!$A$1:$ZZ$1, 0))</f>
        <v/>
      </c>
      <c r="C115">
        <f>INDEX(resultados!$A$2:$ZZ$370, 109, MATCH($B$3, resultados!$A$1:$ZZ$1, 0))</f>
        <v/>
      </c>
    </row>
    <row r="116">
      <c r="A116">
        <f>INDEX(resultados!$A$2:$ZZ$370, 110, MATCH($B$1, resultados!$A$1:$ZZ$1, 0))</f>
        <v/>
      </c>
      <c r="B116">
        <f>INDEX(resultados!$A$2:$ZZ$370, 110, MATCH($B$2, resultados!$A$1:$ZZ$1, 0))</f>
        <v/>
      </c>
      <c r="C116">
        <f>INDEX(resultados!$A$2:$ZZ$370, 110, MATCH($B$3, resultados!$A$1:$ZZ$1, 0))</f>
        <v/>
      </c>
    </row>
    <row r="117">
      <c r="A117">
        <f>INDEX(resultados!$A$2:$ZZ$370, 111, MATCH($B$1, resultados!$A$1:$ZZ$1, 0))</f>
        <v/>
      </c>
      <c r="B117">
        <f>INDEX(resultados!$A$2:$ZZ$370, 111, MATCH($B$2, resultados!$A$1:$ZZ$1, 0))</f>
        <v/>
      </c>
      <c r="C117">
        <f>INDEX(resultados!$A$2:$ZZ$370, 111, MATCH($B$3, resultados!$A$1:$ZZ$1, 0))</f>
        <v/>
      </c>
    </row>
    <row r="118">
      <c r="A118">
        <f>INDEX(resultados!$A$2:$ZZ$370, 112, MATCH($B$1, resultados!$A$1:$ZZ$1, 0))</f>
        <v/>
      </c>
      <c r="B118">
        <f>INDEX(resultados!$A$2:$ZZ$370, 112, MATCH($B$2, resultados!$A$1:$ZZ$1, 0))</f>
        <v/>
      </c>
      <c r="C118">
        <f>INDEX(resultados!$A$2:$ZZ$370, 112, MATCH($B$3, resultados!$A$1:$ZZ$1, 0))</f>
        <v/>
      </c>
    </row>
    <row r="119">
      <c r="A119">
        <f>INDEX(resultados!$A$2:$ZZ$370, 113, MATCH($B$1, resultados!$A$1:$ZZ$1, 0))</f>
        <v/>
      </c>
      <c r="B119">
        <f>INDEX(resultados!$A$2:$ZZ$370, 113, MATCH($B$2, resultados!$A$1:$ZZ$1, 0))</f>
        <v/>
      </c>
      <c r="C119">
        <f>INDEX(resultados!$A$2:$ZZ$370, 113, MATCH($B$3, resultados!$A$1:$ZZ$1, 0))</f>
        <v/>
      </c>
    </row>
    <row r="120">
      <c r="A120">
        <f>INDEX(resultados!$A$2:$ZZ$370, 114, MATCH($B$1, resultados!$A$1:$ZZ$1, 0))</f>
        <v/>
      </c>
      <c r="B120">
        <f>INDEX(resultados!$A$2:$ZZ$370, 114, MATCH($B$2, resultados!$A$1:$ZZ$1, 0))</f>
        <v/>
      </c>
      <c r="C120">
        <f>INDEX(resultados!$A$2:$ZZ$370, 114, MATCH($B$3, resultados!$A$1:$ZZ$1, 0))</f>
        <v/>
      </c>
    </row>
    <row r="121">
      <c r="A121">
        <f>INDEX(resultados!$A$2:$ZZ$370, 115, MATCH($B$1, resultados!$A$1:$ZZ$1, 0))</f>
        <v/>
      </c>
      <c r="B121">
        <f>INDEX(resultados!$A$2:$ZZ$370, 115, MATCH($B$2, resultados!$A$1:$ZZ$1, 0))</f>
        <v/>
      </c>
      <c r="C121">
        <f>INDEX(resultados!$A$2:$ZZ$370, 115, MATCH($B$3, resultados!$A$1:$ZZ$1, 0))</f>
        <v/>
      </c>
    </row>
    <row r="122">
      <c r="A122">
        <f>INDEX(resultados!$A$2:$ZZ$370, 116, MATCH($B$1, resultados!$A$1:$ZZ$1, 0))</f>
        <v/>
      </c>
      <c r="B122">
        <f>INDEX(resultados!$A$2:$ZZ$370, 116, MATCH($B$2, resultados!$A$1:$ZZ$1, 0))</f>
        <v/>
      </c>
      <c r="C122">
        <f>INDEX(resultados!$A$2:$ZZ$370, 116, MATCH($B$3, resultados!$A$1:$ZZ$1, 0))</f>
        <v/>
      </c>
    </row>
    <row r="123">
      <c r="A123">
        <f>INDEX(resultados!$A$2:$ZZ$370, 117, MATCH($B$1, resultados!$A$1:$ZZ$1, 0))</f>
        <v/>
      </c>
      <c r="B123">
        <f>INDEX(resultados!$A$2:$ZZ$370, 117, MATCH($B$2, resultados!$A$1:$ZZ$1, 0))</f>
        <v/>
      </c>
      <c r="C123">
        <f>INDEX(resultados!$A$2:$ZZ$370, 117, MATCH($B$3, resultados!$A$1:$ZZ$1, 0))</f>
        <v/>
      </c>
    </row>
    <row r="124">
      <c r="A124">
        <f>INDEX(resultados!$A$2:$ZZ$370, 118, MATCH($B$1, resultados!$A$1:$ZZ$1, 0))</f>
        <v/>
      </c>
      <c r="B124">
        <f>INDEX(resultados!$A$2:$ZZ$370, 118, MATCH($B$2, resultados!$A$1:$ZZ$1, 0))</f>
        <v/>
      </c>
      <c r="C124">
        <f>INDEX(resultados!$A$2:$ZZ$370, 118, MATCH($B$3, resultados!$A$1:$ZZ$1, 0))</f>
        <v/>
      </c>
    </row>
    <row r="125">
      <c r="A125">
        <f>INDEX(resultados!$A$2:$ZZ$370, 119, MATCH($B$1, resultados!$A$1:$ZZ$1, 0))</f>
        <v/>
      </c>
      <c r="B125">
        <f>INDEX(resultados!$A$2:$ZZ$370, 119, MATCH($B$2, resultados!$A$1:$ZZ$1, 0))</f>
        <v/>
      </c>
      <c r="C125">
        <f>INDEX(resultados!$A$2:$ZZ$370, 119, MATCH($B$3, resultados!$A$1:$ZZ$1, 0))</f>
        <v/>
      </c>
    </row>
    <row r="126">
      <c r="A126">
        <f>INDEX(resultados!$A$2:$ZZ$370, 120, MATCH($B$1, resultados!$A$1:$ZZ$1, 0))</f>
        <v/>
      </c>
      <c r="B126">
        <f>INDEX(resultados!$A$2:$ZZ$370, 120, MATCH($B$2, resultados!$A$1:$ZZ$1, 0))</f>
        <v/>
      </c>
      <c r="C126">
        <f>INDEX(resultados!$A$2:$ZZ$370, 120, MATCH($B$3, resultados!$A$1:$ZZ$1, 0))</f>
        <v/>
      </c>
    </row>
    <row r="127">
      <c r="A127">
        <f>INDEX(resultados!$A$2:$ZZ$370, 121, MATCH($B$1, resultados!$A$1:$ZZ$1, 0))</f>
        <v/>
      </c>
      <c r="B127">
        <f>INDEX(resultados!$A$2:$ZZ$370, 121, MATCH($B$2, resultados!$A$1:$ZZ$1, 0))</f>
        <v/>
      </c>
      <c r="C127">
        <f>INDEX(resultados!$A$2:$ZZ$370, 121, MATCH($B$3, resultados!$A$1:$ZZ$1, 0))</f>
        <v/>
      </c>
    </row>
    <row r="128">
      <c r="A128">
        <f>INDEX(resultados!$A$2:$ZZ$370, 122, MATCH($B$1, resultados!$A$1:$ZZ$1, 0))</f>
        <v/>
      </c>
      <c r="B128">
        <f>INDEX(resultados!$A$2:$ZZ$370, 122, MATCH($B$2, resultados!$A$1:$ZZ$1, 0))</f>
        <v/>
      </c>
      <c r="C128">
        <f>INDEX(resultados!$A$2:$ZZ$370, 122, MATCH($B$3, resultados!$A$1:$ZZ$1, 0))</f>
        <v/>
      </c>
    </row>
    <row r="129">
      <c r="A129">
        <f>INDEX(resultados!$A$2:$ZZ$370, 123, MATCH($B$1, resultados!$A$1:$ZZ$1, 0))</f>
        <v/>
      </c>
      <c r="B129">
        <f>INDEX(resultados!$A$2:$ZZ$370, 123, MATCH($B$2, resultados!$A$1:$ZZ$1, 0))</f>
        <v/>
      </c>
      <c r="C129">
        <f>INDEX(resultados!$A$2:$ZZ$370, 123, MATCH($B$3, resultados!$A$1:$ZZ$1, 0))</f>
        <v/>
      </c>
    </row>
    <row r="130">
      <c r="A130">
        <f>INDEX(resultados!$A$2:$ZZ$370, 124, MATCH($B$1, resultados!$A$1:$ZZ$1, 0))</f>
        <v/>
      </c>
      <c r="B130">
        <f>INDEX(resultados!$A$2:$ZZ$370, 124, MATCH($B$2, resultados!$A$1:$ZZ$1, 0))</f>
        <v/>
      </c>
      <c r="C130">
        <f>INDEX(resultados!$A$2:$ZZ$370, 124, MATCH($B$3, resultados!$A$1:$ZZ$1, 0))</f>
        <v/>
      </c>
    </row>
    <row r="131">
      <c r="A131">
        <f>INDEX(resultados!$A$2:$ZZ$370, 125, MATCH($B$1, resultados!$A$1:$ZZ$1, 0))</f>
        <v/>
      </c>
      <c r="B131">
        <f>INDEX(resultados!$A$2:$ZZ$370, 125, MATCH($B$2, resultados!$A$1:$ZZ$1, 0))</f>
        <v/>
      </c>
      <c r="C131">
        <f>INDEX(resultados!$A$2:$ZZ$370, 125, MATCH($B$3, resultados!$A$1:$ZZ$1, 0))</f>
        <v/>
      </c>
    </row>
    <row r="132">
      <c r="A132">
        <f>INDEX(resultados!$A$2:$ZZ$370, 126, MATCH($B$1, resultados!$A$1:$ZZ$1, 0))</f>
        <v/>
      </c>
      <c r="B132">
        <f>INDEX(resultados!$A$2:$ZZ$370, 126, MATCH($B$2, resultados!$A$1:$ZZ$1, 0))</f>
        <v/>
      </c>
      <c r="C132">
        <f>INDEX(resultados!$A$2:$ZZ$370, 126, MATCH($B$3, resultados!$A$1:$ZZ$1, 0))</f>
        <v/>
      </c>
    </row>
    <row r="133">
      <c r="A133">
        <f>INDEX(resultados!$A$2:$ZZ$370, 127, MATCH($B$1, resultados!$A$1:$ZZ$1, 0))</f>
        <v/>
      </c>
      <c r="B133">
        <f>INDEX(resultados!$A$2:$ZZ$370, 127, MATCH($B$2, resultados!$A$1:$ZZ$1, 0))</f>
        <v/>
      </c>
      <c r="C133">
        <f>INDEX(resultados!$A$2:$ZZ$370, 127, MATCH($B$3, resultados!$A$1:$ZZ$1, 0))</f>
        <v/>
      </c>
    </row>
    <row r="134">
      <c r="A134">
        <f>INDEX(resultados!$A$2:$ZZ$370, 128, MATCH($B$1, resultados!$A$1:$ZZ$1, 0))</f>
        <v/>
      </c>
      <c r="B134">
        <f>INDEX(resultados!$A$2:$ZZ$370, 128, MATCH($B$2, resultados!$A$1:$ZZ$1, 0))</f>
        <v/>
      </c>
      <c r="C134">
        <f>INDEX(resultados!$A$2:$ZZ$370, 128, MATCH($B$3, resultados!$A$1:$ZZ$1, 0))</f>
        <v/>
      </c>
    </row>
    <row r="135">
      <c r="A135">
        <f>INDEX(resultados!$A$2:$ZZ$370, 129, MATCH($B$1, resultados!$A$1:$ZZ$1, 0))</f>
        <v/>
      </c>
      <c r="B135">
        <f>INDEX(resultados!$A$2:$ZZ$370, 129, MATCH($B$2, resultados!$A$1:$ZZ$1, 0))</f>
        <v/>
      </c>
      <c r="C135">
        <f>INDEX(resultados!$A$2:$ZZ$370, 129, MATCH($B$3, resultados!$A$1:$ZZ$1, 0))</f>
        <v/>
      </c>
    </row>
    <row r="136">
      <c r="A136">
        <f>INDEX(resultados!$A$2:$ZZ$370, 130, MATCH($B$1, resultados!$A$1:$ZZ$1, 0))</f>
        <v/>
      </c>
      <c r="B136">
        <f>INDEX(resultados!$A$2:$ZZ$370, 130, MATCH($B$2, resultados!$A$1:$ZZ$1, 0))</f>
        <v/>
      </c>
      <c r="C136">
        <f>INDEX(resultados!$A$2:$ZZ$370, 130, MATCH($B$3, resultados!$A$1:$ZZ$1, 0))</f>
        <v/>
      </c>
    </row>
    <row r="137">
      <c r="A137">
        <f>INDEX(resultados!$A$2:$ZZ$370, 131, MATCH($B$1, resultados!$A$1:$ZZ$1, 0))</f>
        <v/>
      </c>
      <c r="B137">
        <f>INDEX(resultados!$A$2:$ZZ$370, 131, MATCH($B$2, resultados!$A$1:$ZZ$1, 0))</f>
        <v/>
      </c>
      <c r="C137">
        <f>INDEX(resultados!$A$2:$ZZ$370, 131, MATCH($B$3, resultados!$A$1:$ZZ$1, 0))</f>
        <v/>
      </c>
    </row>
    <row r="138">
      <c r="A138">
        <f>INDEX(resultados!$A$2:$ZZ$370, 132, MATCH($B$1, resultados!$A$1:$ZZ$1, 0))</f>
        <v/>
      </c>
      <c r="B138">
        <f>INDEX(resultados!$A$2:$ZZ$370, 132, MATCH($B$2, resultados!$A$1:$ZZ$1, 0))</f>
        <v/>
      </c>
      <c r="C138">
        <f>INDEX(resultados!$A$2:$ZZ$370, 132, MATCH($B$3, resultados!$A$1:$ZZ$1, 0))</f>
        <v/>
      </c>
    </row>
    <row r="139">
      <c r="A139">
        <f>INDEX(resultados!$A$2:$ZZ$370, 133, MATCH($B$1, resultados!$A$1:$ZZ$1, 0))</f>
        <v/>
      </c>
      <c r="B139">
        <f>INDEX(resultados!$A$2:$ZZ$370, 133, MATCH($B$2, resultados!$A$1:$ZZ$1, 0))</f>
        <v/>
      </c>
      <c r="C139">
        <f>INDEX(resultados!$A$2:$ZZ$370, 133, MATCH($B$3, resultados!$A$1:$ZZ$1, 0))</f>
        <v/>
      </c>
    </row>
    <row r="140">
      <c r="A140">
        <f>INDEX(resultados!$A$2:$ZZ$370, 134, MATCH($B$1, resultados!$A$1:$ZZ$1, 0))</f>
        <v/>
      </c>
      <c r="B140">
        <f>INDEX(resultados!$A$2:$ZZ$370, 134, MATCH($B$2, resultados!$A$1:$ZZ$1, 0))</f>
        <v/>
      </c>
      <c r="C140">
        <f>INDEX(resultados!$A$2:$ZZ$370, 134, MATCH($B$3, resultados!$A$1:$ZZ$1, 0))</f>
        <v/>
      </c>
    </row>
    <row r="141">
      <c r="A141">
        <f>INDEX(resultados!$A$2:$ZZ$370, 135, MATCH($B$1, resultados!$A$1:$ZZ$1, 0))</f>
        <v/>
      </c>
      <c r="B141">
        <f>INDEX(resultados!$A$2:$ZZ$370, 135, MATCH($B$2, resultados!$A$1:$ZZ$1, 0))</f>
        <v/>
      </c>
      <c r="C141">
        <f>INDEX(resultados!$A$2:$ZZ$370, 135, MATCH($B$3, resultados!$A$1:$ZZ$1, 0))</f>
        <v/>
      </c>
    </row>
    <row r="142">
      <c r="A142">
        <f>INDEX(resultados!$A$2:$ZZ$370, 136, MATCH($B$1, resultados!$A$1:$ZZ$1, 0))</f>
        <v/>
      </c>
      <c r="B142">
        <f>INDEX(resultados!$A$2:$ZZ$370, 136, MATCH($B$2, resultados!$A$1:$ZZ$1, 0))</f>
        <v/>
      </c>
      <c r="C142">
        <f>INDEX(resultados!$A$2:$ZZ$370, 136, MATCH($B$3, resultados!$A$1:$ZZ$1, 0))</f>
        <v/>
      </c>
    </row>
    <row r="143">
      <c r="A143">
        <f>INDEX(resultados!$A$2:$ZZ$370, 137, MATCH($B$1, resultados!$A$1:$ZZ$1, 0))</f>
        <v/>
      </c>
      <c r="B143">
        <f>INDEX(resultados!$A$2:$ZZ$370, 137, MATCH($B$2, resultados!$A$1:$ZZ$1, 0))</f>
        <v/>
      </c>
      <c r="C143">
        <f>INDEX(resultados!$A$2:$ZZ$370, 137, MATCH($B$3, resultados!$A$1:$ZZ$1, 0))</f>
        <v/>
      </c>
    </row>
    <row r="144">
      <c r="A144">
        <f>INDEX(resultados!$A$2:$ZZ$370, 138, MATCH($B$1, resultados!$A$1:$ZZ$1, 0))</f>
        <v/>
      </c>
      <c r="B144">
        <f>INDEX(resultados!$A$2:$ZZ$370, 138, MATCH($B$2, resultados!$A$1:$ZZ$1, 0))</f>
        <v/>
      </c>
      <c r="C144">
        <f>INDEX(resultados!$A$2:$ZZ$370, 138, MATCH($B$3, resultados!$A$1:$ZZ$1, 0))</f>
        <v/>
      </c>
    </row>
    <row r="145">
      <c r="A145">
        <f>INDEX(resultados!$A$2:$ZZ$370, 139, MATCH($B$1, resultados!$A$1:$ZZ$1, 0))</f>
        <v/>
      </c>
      <c r="B145">
        <f>INDEX(resultados!$A$2:$ZZ$370, 139, MATCH($B$2, resultados!$A$1:$ZZ$1, 0))</f>
        <v/>
      </c>
      <c r="C145">
        <f>INDEX(resultados!$A$2:$ZZ$370, 139, MATCH($B$3, resultados!$A$1:$ZZ$1, 0))</f>
        <v/>
      </c>
    </row>
    <row r="146">
      <c r="A146">
        <f>INDEX(resultados!$A$2:$ZZ$370, 140, MATCH($B$1, resultados!$A$1:$ZZ$1, 0))</f>
        <v/>
      </c>
      <c r="B146">
        <f>INDEX(resultados!$A$2:$ZZ$370, 140, MATCH($B$2, resultados!$A$1:$ZZ$1, 0))</f>
        <v/>
      </c>
      <c r="C146">
        <f>INDEX(resultados!$A$2:$ZZ$370, 140, MATCH($B$3, resultados!$A$1:$ZZ$1, 0))</f>
        <v/>
      </c>
    </row>
    <row r="147">
      <c r="A147">
        <f>INDEX(resultados!$A$2:$ZZ$370, 141, MATCH($B$1, resultados!$A$1:$ZZ$1, 0))</f>
        <v/>
      </c>
      <c r="B147">
        <f>INDEX(resultados!$A$2:$ZZ$370, 141, MATCH($B$2, resultados!$A$1:$ZZ$1, 0))</f>
        <v/>
      </c>
      <c r="C147">
        <f>INDEX(resultados!$A$2:$ZZ$370, 141, MATCH($B$3, resultados!$A$1:$ZZ$1, 0))</f>
        <v/>
      </c>
    </row>
    <row r="148">
      <c r="A148">
        <f>INDEX(resultados!$A$2:$ZZ$370, 142, MATCH($B$1, resultados!$A$1:$ZZ$1, 0))</f>
        <v/>
      </c>
      <c r="B148">
        <f>INDEX(resultados!$A$2:$ZZ$370, 142, MATCH($B$2, resultados!$A$1:$ZZ$1, 0))</f>
        <v/>
      </c>
      <c r="C148">
        <f>INDEX(resultados!$A$2:$ZZ$370, 142, MATCH($B$3, resultados!$A$1:$ZZ$1, 0))</f>
        <v/>
      </c>
    </row>
    <row r="149">
      <c r="A149">
        <f>INDEX(resultados!$A$2:$ZZ$370, 143, MATCH($B$1, resultados!$A$1:$ZZ$1, 0))</f>
        <v/>
      </c>
      <c r="B149">
        <f>INDEX(resultados!$A$2:$ZZ$370, 143, MATCH($B$2, resultados!$A$1:$ZZ$1, 0))</f>
        <v/>
      </c>
      <c r="C149">
        <f>INDEX(resultados!$A$2:$ZZ$370, 143, MATCH($B$3, resultados!$A$1:$ZZ$1, 0))</f>
        <v/>
      </c>
    </row>
    <row r="150">
      <c r="A150">
        <f>INDEX(resultados!$A$2:$ZZ$370, 144, MATCH($B$1, resultados!$A$1:$ZZ$1, 0))</f>
        <v/>
      </c>
      <c r="B150">
        <f>INDEX(resultados!$A$2:$ZZ$370, 144, MATCH($B$2, resultados!$A$1:$ZZ$1, 0))</f>
        <v/>
      </c>
      <c r="C150">
        <f>INDEX(resultados!$A$2:$ZZ$370, 144, MATCH($B$3, resultados!$A$1:$ZZ$1, 0))</f>
        <v/>
      </c>
    </row>
    <row r="151">
      <c r="A151">
        <f>INDEX(resultados!$A$2:$ZZ$370, 145, MATCH($B$1, resultados!$A$1:$ZZ$1, 0))</f>
        <v/>
      </c>
      <c r="B151">
        <f>INDEX(resultados!$A$2:$ZZ$370, 145, MATCH($B$2, resultados!$A$1:$ZZ$1, 0))</f>
        <v/>
      </c>
      <c r="C151">
        <f>INDEX(resultados!$A$2:$ZZ$370, 145, MATCH($B$3, resultados!$A$1:$ZZ$1, 0))</f>
        <v/>
      </c>
    </row>
    <row r="152">
      <c r="A152">
        <f>INDEX(resultados!$A$2:$ZZ$370, 146, MATCH($B$1, resultados!$A$1:$ZZ$1, 0))</f>
        <v/>
      </c>
      <c r="B152">
        <f>INDEX(resultados!$A$2:$ZZ$370, 146, MATCH($B$2, resultados!$A$1:$ZZ$1, 0))</f>
        <v/>
      </c>
      <c r="C152">
        <f>INDEX(resultados!$A$2:$ZZ$370, 146, MATCH($B$3, resultados!$A$1:$ZZ$1, 0))</f>
        <v/>
      </c>
    </row>
    <row r="153">
      <c r="A153">
        <f>INDEX(resultados!$A$2:$ZZ$370, 147, MATCH($B$1, resultados!$A$1:$ZZ$1, 0))</f>
        <v/>
      </c>
      <c r="B153">
        <f>INDEX(resultados!$A$2:$ZZ$370, 147, MATCH($B$2, resultados!$A$1:$ZZ$1, 0))</f>
        <v/>
      </c>
      <c r="C153">
        <f>INDEX(resultados!$A$2:$ZZ$370, 147, MATCH($B$3, resultados!$A$1:$ZZ$1, 0))</f>
        <v/>
      </c>
    </row>
    <row r="154">
      <c r="A154">
        <f>INDEX(resultados!$A$2:$ZZ$370, 148, MATCH($B$1, resultados!$A$1:$ZZ$1, 0))</f>
        <v/>
      </c>
      <c r="B154">
        <f>INDEX(resultados!$A$2:$ZZ$370, 148, MATCH($B$2, resultados!$A$1:$ZZ$1, 0))</f>
        <v/>
      </c>
      <c r="C154">
        <f>INDEX(resultados!$A$2:$ZZ$370, 148, MATCH($B$3, resultados!$A$1:$ZZ$1, 0))</f>
        <v/>
      </c>
    </row>
    <row r="155">
      <c r="A155">
        <f>INDEX(resultados!$A$2:$ZZ$370, 149, MATCH($B$1, resultados!$A$1:$ZZ$1, 0))</f>
        <v/>
      </c>
      <c r="B155">
        <f>INDEX(resultados!$A$2:$ZZ$370, 149, MATCH($B$2, resultados!$A$1:$ZZ$1, 0))</f>
        <v/>
      </c>
      <c r="C155">
        <f>INDEX(resultados!$A$2:$ZZ$370, 149, MATCH($B$3, resultados!$A$1:$ZZ$1, 0))</f>
        <v/>
      </c>
    </row>
    <row r="156">
      <c r="A156">
        <f>INDEX(resultados!$A$2:$ZZ$370, 150, MATCH($B$1, resultados!$A$1:$ZZ$1, 0))</f>
        <v/>
      </c>
      <c r="B156">
        <f>INDEX(resultados!$A$2:$ZZ$370, 150, MATCH($B$2, resultados!$A$1:$ZZ$1, 0))</f>
        <v/>
      </c>
      <c r="C156">
        <f>INDEX(resultados!$A$2:$ZZ$370, 150, MATCH($B$3, resultados!$A$1:$ZZ$1, 0))</f>
        <v/>
      </c>
    </row>
    <row r="157">
      <c r="A157">
        <f>INDEX(resultados!$A$2:$ZZ$370, 151, MATCH($B$1, resultados!$A$1:$ZZ$1, 0))</f>
        <v/>
      </c>
      <c r="B157">
        <f>INDEX(resultados!$A$2:$ZZ$370, 151, MATCH($B$2, resultados!$A$1:$ZZ$1, 0))</f>
        <v/>
      </c>
      <c r="C157">
        <f>INDEX(resultados!$A$2:$ZZ$370, 151, MATCH($B$3, resultados!$A$1:$ZZ$1, 0))</f>
        <v/>
      </c>
    </row>
    <row r="158">
      <c r="A158">
        <f>INDEX(resultados!$A$2:$ZZ$370, 152, MATCH($B$1, resultados!$A$1:$ZZ$1, 0))</f>
        <v/>
      </c>
      <c r="B158">
        <f>INDEX(resultados!$A$2:$ZZ$370, 152, MATCH($B$2, resultados!$A$1:$ZZ$1, 0))</f>
        <v/>
      </c>
      <c r="C158">
        <f>INDEX(resultados!$A$2:$ZZ$370, 152, MATCH($B$3, resultados!$A$1:$ZZ$1, 0))</f>
        <v/>
      </c>
    </row>
    <row r="159">
      <c r="A159">
        <f>INDEX(resultados!$A$2:$ZZ$370, 153, MATCH($B$1, resultados!$A$1:$ZZ$1, 0))</f>
        <v/>
      </c>
      <c r="B159">
        <f>INDEX(resultados!$A$2:$ZZ$370, 153, MATCH($B$2, resultados!$A$1:$ZZ$1, 0))</f>
        <v/>
      </c>
      <c r="C159">
        <f>INDEX(resultados!$A$2:$ZZ$370, 153, MATCH($B$3, resultados!$A$1:$ZZ$1, 0))</f>
        <v/>
      </c>
    </row>
    <row r="160">
      <c r="A160">
        <f>INDEX(resultados!$A$2:$ZZ$370, 154, MATCH($B$1, resultados!$A$1:$ZZ$1, 0))</f>
        <v/>
      </c>
      <c r="B160">
        <f>INDEX(resultados!$A$2:$ZZ$370, 154, MATCH($B$2, resultados!$A$1:$ZZ$1, 0))</f>
        <v/>
      </c>
      <c r="C160">
        <f>INDEX(resultados!$A$2:$ZZ$370, 154, MATCH($B$3, resultados!$A$1:$ZZ$1, 0))</f>
        <v/>
      </c>
    </row>
    <row r="161">
      <c r="A161">
        <f>INDEX(resultados!$A$2:$ZZ$370, 155, MATCH($B$1, resultados!$A$1:$ZZ$1, 0))</f>
        <v/>
      </c>
      <c r="B161">
        <f>INDEX(resultados!$A$2:$ZZ$370, 155, MATCH($B$2, resultados!$A$1:$ZZ$1, 0))</f>
        <v/>
      </c>
      <c r="C161">
        <f>INDEX(resultados!$A$2:$ZZ$370, 155, MATCH($B$3, resultados!$A$1:$ZZ$1, 0))</f>
        <v/>
      </c>
    </row>
    <row r="162">
      <c r="A162">
        <f>INDEX(resultados!$A$2:$ZZ$370, 156, MATCH($B$1, resultados!$A$1:$ZZ$1, 0))</f>
        <v/>
      </c>
      <c r="B162">
        <f>INDEX(resultados!$A$2:$ZZ$370, 156, MATCH($B$2, resultados!$A$1:$ZZ$1, 0))</f>
        <v/>
      </c>
      <c r="C162">
        <f>INDEX(resultados!$A$2:$ZZ$370, 156, MATCH($B$3, resultados!$A$1:$ZZ$1, 0))</f>
        <v/>
      </c>
    </row>
    <row r="163">
      <c r="A163">
        <f>INDEX(resultados!$A$2:$ZZ$370, 157, MATCH($B$1, resultados!$A$1:$ZZ$1, 0))</f>
        <v/>
      </c>
      <c r="B163">
        <f>INDEX(resultados!$A$2:$ZZ$370, 157, MATCH($B$2, resultados!$A$1:$ZZ$1, 0))</f>
        <v/>
      </c>
      <c r="C163">
        <f>INDEX(resultados!$A$2:$ZZ$370, 157, MATCH($B$3, resultados!$A$1:$ZZ$1, 0))</f>
        <v/>
      </c>
    </row>
    <row r="164">
      <c r="A164">
        <f>INDEX(resultados!$A$2:$ZZ$370, 158, MATCH($B$1, resultados!$A$1:$ZZ$1, 0))</f>
        <v/>
      </c>
      <c r="B164">
        <f>INDEX(resultados!$A$2:$ZZ$370, 158, MATCH($B$2, resultados!$A$1:$ZZ$1, 0))</f>
        <v/>
      </c>
      <c r="C164">
        <f>INDEX(resultados!$A$2:$ZZ$370, 158, MATCH($B$3, resultados!$A$1:$ZZ$1, 0))</f>
        <v/>
      </c>
    </row>
    <row r="165">
      <c r="A165">
        <f>INDEX(resultados!$A$2:$ZZ$370, 159, MATCH($B$1, resultados!$A$1:$ZZ$1, 0))</f>
        <v/>
      </c>
      <c r="B165">
        <f>INDEX(resultados!$A$2:$ZZ$370, 159, MATCH($B$2, resultados!$A$1:$ZZ$1, 0))</f>
        <v/>
      </c>
      <c r="C165">
        <f>INDEX(resultados!$A$2:$ZZ$370, 159, MATCH($B$3, resultados!$A$1:$ZZ$1, 0))</f>
        <v/>
      </c>
    </row>
    <row r="166">
      <c r="A166">
        <f>INDEX(resultados!$A$2:$ZZ$370, 160, MATCH($B$1, resultados!$A$1:$ZZ$1, 0))</f>
        <v/>
      </c>
      <c r="B166">
        <f>INDEX(resultados!$A$2:$ZZ$370, 160, MATCH($B$2, resultados!$A$1:$ZZ$1, 0))</f>
        <v/>
      </c>
      <c r="C166">
        <f>INDEX(resultados!$A$2:$ZZ$370, 160, MATCH($B$3, resultados!$A$1:$ZZ$1, 0))</f>
        <v/>
      </c>
    </row>
    <row r="167">
      <c r="A167">
        <f>INDEX(resultados!$A$2:$ZZ$370, 161, MATCH($B$1, resultados!$A$1:$ZZ$1, 0))</f>
        <v/>
      </c>
      <c r="B167">
        <f>INDEX(resultados!$A$2:$ZZ$370, 161, MATCH($B$2, resultados!$A$1:$ZZ$1, 0))</f>
        <v/>
      </c>
      <c r="C167">
        <f>INDEX(resultados!$A$2:$ZZ$370, 161, MATCH($B$3, resultados!$A$1:$ZZ$1, 0))</f>
        <v/>
      </c>
    </row>
    <row r="168">
      <c r="A168">
        <f>INDEX(resultados!$A$2:$ZZ$370, 162, MATCH($B$1, resultados!$A$1:$ZZ$1, 0))</f>
        <v/>
      </c>
      <c r="B168">
        <f>INDEX(resultados!$A$2:$ZZ$370, 162, MATCH($B$2, resultados!$A$1:$ZZ$1, 0))</f>
        <v/>
      </c>
      <c r="C168">
        <f>INDEX(resultados!$A$2:$ZZ$370, 162, MATCH($B$3, resultados!$A$1:$ZZ$1, 0))</f>
        <v/>
      </c>
    </row>
    <row r="169">
      <c r="A169">
        <f>INDEX(resultados!$A$2:$ZZ$370, 163, MATCH($B$1, resultados!$A$1:$ZZ$1, 0))</f>
        <v/>
      </c>
      <c r="B169">
        <f>INDEX(resultados!$A$2:$ZZ$370, 163, MATCH($B$2, resultados!$A$1:$ZZ$1, 0))</f>
        <v/>
      </c>
      <c r="C169">
        <f>INDEX(resultados!$A$2:$ZZ$370, 163, MATCH($B$3, resultados!$A$1:$ZZ$1, 0))</f>
        <v/>
      </c>
    </row>
    <row r="170">
      <c r="A170">
        <f>INDEX(resultados!$A$2:$ZZ$370, 164, MATCH($B$1, resultados!$A$1:$ZZ$1, 0))</f>
        <v/>
      </c>
      <c r="B170">
        <f>INDEX(resultados!$A$2:$ZZ$370, 164, MATCH($B$2, resultados!$A$1:$ZZ$1, 0))</f>
        <v/>
      </c>
      <c r="C170">
        <f>INDEX(resultados!$A$2:$ZZ$370, 164, MATCH($B$3, resultados!$A$1:$ZZ$1, 0))</f>
        <v/>
      </c>
    </row>
    <row r="171">
      <c r="A171">
        <f>INDEX(resultados!$A$2:$ZZ$370, 165, MATCH($B$1, resultados!$A$1:$ZZ$1, 0))</f>
        <v/>
      </c>
      <c r="B171">
        <f>INDEX(resultados!$A$2:$ZZ$370, 165, MATCH($B$2, resultados!$A$1:$ZZ$1, 0))</f>
        <v/>
      </c>
      <c r="C171">
        <f>INDEX(resultados!$A$2:$ZZ$370, 165, MATCH($B$3, resultados!$A$1:$ZZ$1, 0))</f>
        <v/>
      </c>
    </row>
    <row r="172">
      <c r="A172">
        <f>INDEX(resultados!$A$2:$ZZ$370, 166, MATCH($B$1, resultados!$A$1:$ZZ$1, 0))</f>
        <v/>
      </c>
      <c r="B172">
        <f>INDEX(resultados!$A$2:$ZZ$370, 166, MATCH($B$2, resultados!$A$1:$ZZ$1, 0))</f>
        <v/>
      </c>
      <c r="C172">
        <f>INDEX(resultados!$A$2:$ZZ$370, 166, MATCH($B$3, resultados!$A$1:$ZZ$1, 0))</f>
        <v/>
      </c>
    </row>
    <row r="173">
      <c r="A173">
        <f>INDEX(resultados!$A$2:$ZZ$370, 167, MATCH($B$1, resultados!$A$1:$ZZ$1, 0))</f>
        <v/>
      </c>
      <c r="B173">
        <f>INDEX(resultados!$A$2:$ZZ$370, 167, MATCH($B$2, resultados!$A$1:$ZZ$1, 0))</f>
        <v/>
      </c>
      <c r="C173">
        <f>INDEX(resultados!$A$2:$ZZ$370, 167, MATCH($B$3, resultados!$A$1:$ZZ$1, 0))</f>
        <v/>
      </c>
    </row>
    <row r="174">
      <c r="A174">
        <f>INDEX(resultados!$A$2:$ZZ$370, 168, MATCH($B$1, resultados!$A$1:$ZZ$1, 0))</f>
        <v/>
      </c>
      <c r="B174">
        <f>INDEX(resultados!$A$2:$ZZ$370, 168, MATCH($B$2, resultados!$A$1:$ZZ$1, 0))</f>
        <v/>
      </c>
      <c r="C174">
        <f>INDEX(resultados!$A$2:$ZZ$370, 168, MATCH($B$3, resultados!$A$1:$ZZ$1, 0))</f>
        <v/>
      </c>
    </row>
    <row r="175">
      <c r="A175">
        <f>INDEX(resultados!$A$2:$ZZ$370, 169, MATCH($B$1, resultados!$A$1:$ZZ$1, 0))</f>
        <v/>
      </c>
      <c r="B175">
        <f>INDEX(resultados!$A$2:$ZZ$370, 169, MATCH($B$2, resultados!$A$1:$ZZ$1, 0))</f>
        <v/>
      </c>
      <c r="C175">
        <f>INDEX(resultados!$A$2:$ZZ$370, 169, MATCH($B$3, resultados!$A$1:$ZZ$1, 0))</f>
        <v/>
      </c>
    </row>
    <row r="176">
      <c r="A176">
        <f>INDEX(resultados!$A$2:$ZZ$370, 170, MATCH($B$1, resultados!$A$1:$ZZ$1, 0))</f>
        <v/>
      </c>
      <c r="B176">
        <f>INDEX(resultados!$A$2:$ZZ$370, 170, MATCH($B$2, resultados!$A$1:$ZZ$1, 0))</f>
        <v/>
      </c>
      <c r="C176">
        <f>INDEX(resultados!$A$2:$ZZ$370, 170, MATCH($B$3, resultados!$A$1:$ZZ$1, 0))</f>
        <v/>
      </c>
    </row>
    <row r="177">
      <c r="A177">
        <f>INDEX(resultados!$A$2:$ZZ$370, 171, MATCH($B$1, resultados!$A$1:$ZZ$1, 0))</f>
        <v/>
      </c>
      <c r="B177">
        <f>INDEX(resultados!$A$2:$ZZ$370, 171, MATCH($B$2, resultados!$A$1:$ZZ$1, 0))</f>
        <v/>
      </c>
      <c r="C177">
        <f>INDEX(resultados!$A$2:$ZZ$370, 171, MATCH($B$3, resultados!$A$1:$ZZ$1, 0))</f>
        <v/>
      </c>
    </row>
    <row r="178">
      <c r="A178">
        <f>INDEX(resultados!$A$2:$ZZ$370, 172, MATCH($B$1, resultados!$A$1:$ZZ$1, 0))</f>
        <v/>
      </c>
      <c r="B178">
        <f>INDEX(resultados!$A$2:$ZZ$370, 172, MATCH($B$2, resultados!$A$1:$ZZ$1, 0))</f>
        <v/>
      </c>
      <c r="C178">
        <f>INDEX(resultados!$A$2:$ZZ$370, 172, MATCH($B$3, resultados!$A$1:$ZZ$1, 0))</f>
        <v/>
      </c>
    </row>
    <row r="179">
      <c r="A179">
        <f>INDEX(resultados!$A$2:$ZZ$370, 173, MATCH($B$1, resultados!$A$1:$ZZ$1, 0))</f>
        <v/>
      </c>
      <c r="B179">
        <f>INDEX(resultados!$A$2:$ZZ$370, 173, MATCH($B$2, resultados!$A$1:$ZZ$1, 0))</f>
        <v/>
      </c>
      <c r="C179">
        <f>INDEX(resultados!$A$2:$ZZ$370, 173, MATCH($B$3, resultados!$A$1:$ZZ$1, 0))</f>
        <v/>
      </c>
    </row>
    <row r="180">
      <c r="A180">
        <f>INDEX(resultados!$A$2:$ZZ$370, 174, MATCH($B$1, resultados!$A$1:$ZZ$1, 0))</f>
        <v/>
      </c>
      <c r="B180">
        <f>INDEX(resultados!$A$2:$ZZ$370, 174, MATCH($B$2, resultados!$A$1:$ZZ$1, 0))</f>
        <v/>
      </c>
      <c r="C180">
        <f>INDEX(resultados!$A$2:$ZZ$370, 174, MATCH($B$3, resultados!$A$1:$ZZ$1, 0))</f>
        <v/>
      </c>
    </row>
    <row r="181">
      <c r="A181">
        <f>INDEX(resultados!$A$2:$ZZ$370, 175, MATCH($B$1, resultados!$A$1:$ZZ$1, 0))</f>
        <v/>
      </c>
      <c r="B181">
        <f>INDEX(resultados!$A$2:$ZZ$370, 175, MATCH($B$2, resultados!$A$1:$ZZ$1, 0))</f>
        <v/>
      </c>
      <c r="C181">
        <f>INDEX(resultados!$A$2:$ZZ$370, 175, MATCH($B$3, resultados!$A$1:$ZZ$1, 0))</f>
        <v/>
      </c>
    </row>
    <row r="182">
      <c r="A182">
        <f>INDEX(resultados!$A$2:$ZZ$370, 176, MATCH($B$1, resultados!$A$1:$ZZ$1, 0))</f>
        <v/>
      </c>
      <c r="B182">
        <f>INDEX(resultados!$A$2:$ZZ$370, 176, MATCH($B$2, resultados!$A$1:$ZZ$1, 0))</f>
        <v/>
      </c>
      <c r="C182">
        <f>INDEX(resultados!$A$2:$ZZ$370, 176, MATCH($B$3, resultados!$A$1:$ZZ$1, 0))</f>
        <v/>
      </c>
    </row>
    <row r="183">
      <c r="A183">
        <f>INDEX(resultados!$A$2:$ZZ$370, 177, MATCH($B$1, resultados!$A$1:$ZZ$1, 0))</f>
        <v/>
      </c>
      <c r="B183">
        <f>INDEX(resultados!$A$2:$ZZ$370, 177, MATCH($B$2, resultados!$A$1:$ZZ$1, 0))</f>
        <v/>
      </c>
      <c r="C183">
        <f>INDEX(resultados!$A$2:$ZZ$370, 177, MATCH($B$3, resultados!$A$1:$ZZ$1, 0))</f>
        <v/>
      </c>
    </row>
    <row r="184">
      <c r="A184">
        <f>INDEX(resultados!$A$2:$ZZ$370, 178, MATCH($B$1, resultados!$A$1:$ZZ$1, 0))</f>
        <v/>
      </c>
      <c r="B184">
        <f>INDEX(resultados!$A$2:$ZZ$370, 178, MATCH($B$2, resultados!$A$1:$ZZ$1, 0))</f>
        <v/>
      </c>
      <c r="C184">
        <f>INDEX(resultados!$A$2:$ZZ$370, 178, MATCH($B$3, resultados!$A$1:$ZZ$1, 0))</f>
        <v/>
      </c>
    </row>
    <row r="185">
      <c r="A185">
        <f>INDEX(resultados!$A$2:$ZZ$370, 179, MATCH($B$1, resultados!$A$1:$ZZ$1, 0))</f>
        <v/>
      </c>
      <c r="B185">
        <f>INDEX(resultados!$A$2:$ZZ$370, 179, MATCH($B$2, resultados!$A$1:$ZZ$1, 0))</f>
        <v/>
      </c>
      <c r="C185">
        <f>INDEX(resultados!$A$2:$ZZ$370, 179, MATCH($B$3, resultados!$A$1:$ZZ$1, 0))</f>
        <v/>
      </c>
    </row>
    <row r="186">
      <c r="A186">
        <f>INDEX(resultados!$A$2:$ZZ$370, 180, MATCH($B$1, resultados!$A$1:$ZZ$1, 0))</f>
        <v/>
      </c>
      <c r="B186">
        <f>INDEX(resultados!$A$2:$ZZ$370, 180, MATCH($B$2, resultados!$A$1:$ZZ$1, 0))</f>
        <v/>
      </c>
      <c r="C186">
        <f>INDEX(resultados!$A$2:$ZZ$370, 180, MATCH($B$3, resultados!$A$1:$ZZ$1, 0))</f>
        <v/>
      </c>
    </row>
    <row r="187">
      <c r="A187">
        <f>INDEX(resultados!$A$2:$ZZ$370, 181, MATCH($B$1, resultados!$A$1:$ZZ$1, 0))</f>
        <v/>
      </c>
      <c r="B187">
        <f>INDEX(resultados!$A$2:$ZZ$370, 181, MATCH($B$2, resultados!$A$1:$ZZ$1, 0))</f>
        <v/>
      </c>
      <c r="C187">
        <f>INDEX(resultados!$A$2:$ZZ$370, 181, MATCH($B$3, resultados!$A$1:$ZZ$1, 0))</f>
        <v/>
      </c>
    </row>
    <row r="188">
      <c r="A188">
        <f>INDEX(resultados!$A$2:$ZZ$370, 182, MATCH($B$1, resultados!$A$1:$ZZ$1, 0))</f>
        <v/>
      </c>
      <c r="B188">
        <f>INDEX(resultados!$A$2:$ZZ$370, 182, MATCH($B$2, resultados!$A$1:$ZZ$1, 0))</f>
        <v/>
      </c>
      <c r="C188">
        <f>INDEX(resultados!$A$2:$ZZ$370, 182, MATCH($B$3, resultados!$A$1:$ZZ$1, 0))</f>
        <v/>
      </c>
    </row>
    <row r="189">
      <c r="A189">
        <f>INDEX(resultados!$A$2:$ZZ$370, 183, MATCH($B$1, resultados!$A$1:$ZZ$1, 0))</f>
        <v/>
      </c>
      <c r="B189">
        <f>INDEX(resultados!$A$2:$ZZ$370, 183, MATCH($B$2, resultados!$A$1:$ZZ$1, 0))</f>
        <v/>
      </c>
      <c r="C189">
        <f>INDEX(resultados!$A$2:$ZZ$370, 183, MATCH($B$3, resultados!$A$1:$ZZ$1, 0))</f>
        <v/>
      </c>
    </row>
    <row r="190">
      <c r="A190">
        <f>INDEX(resultados!$A$2:$ZZ$370, 184, MATCH($B$1, resultados!$A$1:$ZZ$1, 0))</f>
        <v/>
      </c>
      <c r="B190">
        <f>INDEX(resultados!$A$2:$ZZ$370, 184, MATCH($B$2, resultados!$A$1:$ZZ$1, 0))</f>
        <v/>
      </c>
      <c r="C190">
        <f>INDEX(resultados!$A$2:$ZZ$370, 184, MATCH($B$3, resultados!$A$1:$ZZ$1, 0))</f>
        <v/>
      </c>
    </row>
    <row r="191">
      <c r="A191">
        <f>INDEX(resultados!$A$2:$ZZ$370, 185, MATCH($B$1, resultados!$A$1:$ZZ$1, 0))</f>
        <v/>
      </c>
      <c r="B191">
        <f>INDEX(resultados!$A$2:$ZZ$370, 185, MATCH($B$2, resultados!$A$1:$ZZ$1, 0))</f>
        <v/>
      </c>
      <c r="C191">
        <f>INDEX(resultados!$A$2:$ZZ$370, 185, MATCH($B$3, resultados!$A$1:$ZZ$1, 0))</f>
        <v/>
      </c>
    </row>
    <row r="192">
      <c r="A192">
        <f>INDEX(resultados!$A$2:$ZZ$370, 186, MATCH($B$1, resultados!$A$1:$ZZ$1, 0))</f>
        <v/>
      </c>
      <c r="B192">
        <f>INDEX(resultados!$A$2:$ZZ$370, 186, MATCH($B$2, resultados!$A$1:$ZZ$1, 0))</f>
        <v/>
      </c>
      <c r="C192">
        <f>INDEX(resultados!$A$2:$ZZ$370, 186, MATCH($B$3, resultados!$A$1:$ZZ$1, 0))</f>
        <v/>
      </c>
    </row>
    <row r="193">
      <c r="A193">
        <f>INDEX(resultados!$A$2:$ZZ$370, 187, MATCH($B$1, resultados!$A$1:$ZZ$1, 0))</f>
        <v/>
      </c>
      <c r="B193">
        <f>INDEX(resultados!$A$2:$ZZ$370, 187, MATCH($B$2, resultados!$A$1:$ZZ$1, 0))</f>
        <v/>
      </c>
      <c r="C193">
        <f>INDEX(resultados!$A$2:$ZZ$370, 187, MATCH($B$3, resultados!$A$1:$ZZ$1, 0))</f>
        <v/>
      </c>
    </row>
    <row r="194">
      <c r="A194">
        <f>INDEX(resultados!$A$2:$ZZ$370, 188, MATCH($B$1, resultados!$A$1:$ZZ$1, 0))</f>
        <v/>
      </c>
      <c r="B194">
        <f>INDEX(resultados!$A$2:$ZZ$370, 188, MATCH($B$2, resultados!$A$1:$ZZ$1, 0))</f>
        <v/>
      </c>
      <c r="C194">
        <f>INDEX(resultados!$A$2:$ZZ$370, 188, MATCH($B$3, resultados!$A$1:$ZZ$1, 0))</f>
        <v/>
      </c>
    </row>
    <row r="195">
      <c r="A195">
        <f>INDEX(resultados!$A$2:$ZZ$370, 189, MATCH($B$1, resultados!$A$1:$ZZ$1, 0))</f>
        <v/>
      </c>
      <c r="B195">
        <f>INDEX(resultados!$A$2:$ZZ$370, 189, MATCH($B$2, resultados!$A$1:$ZZ$1, 0))</f>
        <v/>
      </c>
      <c r="C195">
        <f>INDEX(resultados!$A$2:$ZZ$370, 189, MATCH($B$3, resultados!$A$1:$ZZ$1, 0))</f>
        <v/>
      </c>
    </row>
    <row r="196">
      <c r="A196">
        <f>INDEX(resultados!$A$2:$ZZ$370, 190, MATCH($B$1, resultados!$A$1:$ZZ$1, 0))</f>
        <v/>
      </c>
      <c r="B196">
        <f>INDEX(resultados!$A$2:$ZZ$370, 190, MATCH($B$2, resultados!$A$1:$ZZ$1, 0))</f>
        <v/>
      </c>
      <c r="C196">
        <f>INDEX(resultados!$A$2:$ZZ$370, 190, MATCH($B$3, resultados!$A$1:$ZZ$1, 0))</f>
        <v/>
      </c>
    </row>
    <row r="197">
      <c r="A197">
        <f>INDEX(resultados!$A$2:$ZZ$370, 191, MATCH($B$1, resultados!$A$1:$ZZ$1, 0))</f>
        <v/>
      </c>
      <c r="B197">
        <f>INDEX(resultados!$A$2:$ZZ$370, 191, MATCH($B$2, resultados!$A$1:$ZZ$1, 0))</f>
        <v/>
      </c>
      <c r="C197">
        <f>INDEX(resultados!$A$2:$ZZ$370, 191, MATCH($B$3, resultados!$A$1:$ZZ$1, 0))</f>
        <v/>
      </c>
    </row>
    <row r="198">
      <c r="A198">
        <f>INDEX(resultados!$A$2:$ZZ$370, 192, MATCH($B$1, resultados!$A$1:$ZZ$1, 0))</f>
        <v/>
      </c>
      <c r="B198">
        <f>INDEX(resultados!$A$2:$ZZ$370, 192, MATCH($B$2, resultados!$A$1:$ZZ$1, 0))</f>
        <v/>
      </c>
      <c r="C198">
        <f>INDEX(resultados!$A$2:$ZZ$370, 192, MATCH($B$3, resultados!$A$1:$ZZ$1, 0))</f>
        <v/>
      </c>
    </row>
    <row r="199">
      <c r="A199">
        <f>INDEX(resultados!$A$2:$ZZ$370, 193, MATCH($B$1, resultados!$A$1:$ZZ$1, 0))</f>
        <v/>
      </c>
      <c r="B199">
        <f>INDEX(resultados!$A$2:$ZZ$370, 193, MATCH($B$2, resultados!$A$1:$ZZ$1, 0))</f>
        <v/>
      </c>
      <c r="C199">
        <f>INDEX(resultados!$A$2:$ZZ$370, 193, MATCH($B$3, resultados!$A$1:$ZZ$1, 0))</f>
        <v/>
      </c>
    </row>
    <row r="200">
      <c r="A200">
        <f>INDEX(resultados!$A$2:$ZZ$370, 194, MATCH($B$1, resultados!$A$1:$ZZ$1, 0))</f>
        <v/>
      </c>
      <c r="B200">
        <f>INDEX(resultados!$A$2:$ZZ$370, 194, MATCH($B$2, resultados!$A$1:$ZZ$1, 0))</f>
        <v/>
      </c>
      <c r="C200">
        <f>INDEX(resultados!$A$2:$ZZ$370, 194, MATCH($B$3, resultados!$A$1:$ZZ$1, 0))</f>
        <v/>
      </c>
    </row>
    <row r="201">
      <c r="A201">
        <f>INDEX(resultados!$A$2:$ZZ$370, 195, MATCH($B$1, resultados!$A$1:$ZZ$1, 0))</f>
        <v/>
      </c>
      <c r="B201">
        <f>INDEX(resultados!$A$2:$ZZ$370, 195, MATCH($B$2, resultados!$A$1:$ZZ$1, 0))</f>
        <v/>
      </c>
      <c r="C201">
        <f>INDEX(resultados!$A$2:$ZZ$370, 195, MATCH($B$3, resultados!$A$1:$ZZ$1, 0))</f>
        <v/>
      </c>
    </row>
    <row r="202">
      <c r="A202">
        <f>INDEX(resultados!$A$2:$ZZ$370, 196, MATCH($B$1, resultados!$A$1:$ZZ$1, 0))</f>
        <v/>
      </c>
      <c r="B202">
        <f>INDEX(resultados!$A$2:$ZZ$370, 196, MATCH($B$2, resultados!$A$1:$ZZ$1, 0))</f>
        <v/>
      </c>
      <c r="C202">
        <f>INDEX(resultados!$A$2:$ZZ$370, 196, MATCH($B$3, resultados!$A$1:$ZZ$1, 0))</f>
        <v/>
      </c>
    </row>
    <row r="203">
      <c r="A203">
        <f>INDEX(resultados!$A$2:$ZZ$370, 197, MATCH($B$1, resultados!$A$1:$ZZ$1, 0))</f>
        <v/>
      </c>
      <c r="B203">
        <f>INDEX(resultados!$A$2:$ZZ$370, 197, MATCH($B$2, resultados!$A$1:$ZZ$1, 0))</f>
        <v/>
      </c>
      <c r="C203">
        <f>INDEX(resultados!$A$2:$ZZ$370, 197, MATCH($B$3, resultados!$A$1:$ZZ$1, 0))</f>
        <v/>
      </c>
    </row>
    <row r="204">
      <c r="A204">
        <f>INDEX(resultados!$A$2:$ZZ$370, 198, MATCH($B$1, resultados!$A$1:$ZZ$1, 0))</f>
        <v/>
      </c>
      <c r="B204">
        <f>INDEX(resultados!$A$2:$ZZ$370, 198, MATCH($B$2, resultados!$A$1:$ZZ$1, 0))</f>
        <v/>
      </c>
      <c r="C204">
        <f>INDEX(resultados!$A$2:$ZZ$370, 198, MATCH($B$3, resultados!$A$1:$ZZ$1, 0))</f>
        <v/>
      </c>
    </row>
    <row r="205">
      <c r="A205">
        <f>INDEX(resultados!$A$2:$ZZ$370, 199, MATCH($B$1, resultados!$A$1:$ZZ$1, 0))</f>
        <v/>
      </c>
      <c r="B205">
        <f>INDEX(resultados!$A$2:$ZZ$370, 199, MATCH($B$2, resultados!$A$1:$ZZ$1, 0))</f>
        <v/>
      </c>
      <c r="C205">
        <f>INDEX(resultados!$A$2:$ZZ$370, 199, MATCH($B$3, resultados!$A$1:$ZZ$1, 0))</f>
        <v/>
      </c>
    </row>
    <row r="206">
      <c r="A206">
        <f>INDEX(resultados!$A$2:$ZZ$370, 200, MATCH($B$1, resultados!$A$1:$ZZ$1, 0))</f>
        <v/>
      </c>
      <c r="B206">
        <f>INDEX(resultados!$A$2:$ZZ$370, 200, MATCH($B$2, resultados!$A$1:$ZZ$1, 0))</f>
        <v/>
      </c>
      <c r="C206">
        <f>INDEX(resultados!$A$2:$ZZ$370, 200, MATCH($B$3, resultados!$A$1:$ZZ$1, 0))</f>
        <v/>
      </c>
    </row>
    <row r="207">
      <c r="A207">
        <f>INDEX(resultados!$A$2:$ZZ$370, 201, MATCH($B$1, resultados!$A$1:$ZZ$1, 0))</f>
        <v/>
      </c>
      <c r="B207">
        <f>INDEX(resultados!$A$2:$ZZ$370, 201, MATCH($B$2, resultados!$A$1:$ZZ$1, 0))</f>
        <v/>
      </c>
      <c r="C207">
        <f>INDEX(resultados!$A$2:$ZZ$370, 201, MATCH($B$3, resultados!$A$1:$ZZ$1, 0))</f>
        <v/>
      </c>
    </row>
    <row r="208">
      <c r="A208">
        <f>INDEX(resultados!$A$2:$ZZ$370, 202, MATCH($B$1, resultados!$A$1:$ZZ$1, 0))</f>
        <v/>
      </c>
      <c r="B208">
        <f>INDEX(resultados!$A$2:$ZZ$370, 202, MATCH($B$2, resultados!$A$1:$ZZ$1, 0))</f>
        <v/>
      </c>
      <c r="C208">
        <f>INDEX(resultados!$A$2:$ZZ$370, 202, MATCH($B$3, resultados!$A$1:$ZZ$1, 0))</f>
        <v/>
      </c>
    </row>
    <row r="209">
      <c r="A209">
        <f>INDEX(resultados!$A$2:$ZZ$370, 203, MATCH($B$1, resultados!$A$1:$ZZ$1, 0))</f>
        <v/>
      </c>
      <c r="B209">
        <f>INDEX(resultados!$A$2:$ZZ$370, 203, MATCH($B$2, resultados!$A$1:$ZZ$1, 0))</f>
        <v/>
      </c>
      <c r="C209">
        <f>INDEX(resultados!$A$2:$ZZ$370, 203, MATCH($B$3, resultados!$A$1:$ZZ$1, 0))</f>
        <v/>
      </c>
    </row>
    <row r="210">
      <c r="A210">
        <f>INDEX(resultados!$A$2:$ZZ$370, 204, MATCH($B$1, resultados!$A$1:$ZZ$1, 0))</f>
        <v/>
      </c>
      <c r="B210">
        <f>INDEX(resultados!$A$2:$ZZ$370, 204, MATCH($B$2, resultados!$A$1:$ZZ$1, 0))</f>
        <v/>
      </c>
      <c r="C210">
        <f>INDEX(resultados!$A$2:$ZZ$370, 204, MATCH($B$3, resultados!$A$1:$ZZ$1, 0))</f>
        <v/>
      </c>
    </row>
    <row r="211">
      <c r="A211">
        <f>INDEX(resultados!$A$2:$ZZ$370, 205, MATCH($B$1, resultados!$A$1:$ZZ$1, 0))</f>
        <v/>
      </c>
      <c r="B211">
        <f>INDEX(resultados!$A$2:$ZZ$370, 205, MATCH($B$2, resultados!$A$1:$ZZ$1, 0))</f>
        <v/>
      </c>
      <c r="C211">
        <f>INDEX(resultados!$A$2:$ZZ$370, 205, MATCH($B$3, resultados!$A$1:$ZZ$1, 0))</f>
        <v/>
      </c>
    </row>
    <row r="212">
      <c r="A212">
        <f>INDEX(resultados!$A$2:$ZZ$370, 206, MATCH($B$1, resultados!$A$1:$ZZ$1, 0))</f>
        <v/>
      </c>
      <c r="B212">
        <f>INDEX(resultados!$A$2:$ZZ$370, 206, MATCH($B$2, resultados!$A$1:$ZZ$1, 0))</f>
        <v/>
      </c>
      <c r="C212">
        <f>INDEX(resultados!$A$2:$ZZ$370, 206, MATCH($B$3, resultados!$A$1:$ZZ$1, 0))</f>
        <v/>
      </c>
    </row>
    <row r="213">
      <c r="A213">
        <f>INDEX(resultados!$A$2:$ZZ$370, 207, MATCH($B$1, resultados!$A$1:$ZZ$1, 0))</f>
        <v/>
      </c>
      <c r="B213">
        <f>INDEX(resultados!$A$2:$ZZ$370, 207, MATCH($B$2, resultados!$A$1:$ZZ$1, 0))</f>
        <v/>
      </c>
      <c r="C213">
        <f>INDEX(resultados!$A$2:$ZZ$370, 207, MATCH($B$3, resultados!$A$1:$ZZ$1, 0))</f>
        <v/>
      </c>
    </row>
    <row r="214">
      <c r="A214">
        <f>INDEX(resultados!$A$2:$ZZ$370, 208, MATCH($B$1, resultados!$A$1:$ZZ$1, 0))</f>
        <v/>
      </c>
      <c r="B214">
        <f>INDEX(resultados!$A$2:$ZZ$370, 208, MATCH($B$2, resultados!$A$1:$ZZ$1, 0))</f>
        <v/>
      </c>
      <c r="C214">
        <f>INDEX(resultados!$A$2:$ZZ$370, 208, MATCH($B$3, resultados!$A$1:$ZZ$1, 0))</f>
        <v/>
      </c>
    </row>
    <row r="215">
      <c r="A215">
        <f>INDEX(resultados!$A$2:$ZZ$370, 209, MATCH($B$1, resultados!$A$1:$ZZ$1, 0))</f>
        <v/>
      </c>
      <c r="B215">
        <f>INDEX(resultados!$A$2:$ZZ$370, 209, MATCH($B$2, resultados!$A$1:$ZZ$1, 0))</f>
        <v/>
      </c>
      <c r="C215">
        <f>INDEX(resultados!$A$2:$ZZ$370, 209, MATCH($B$3, resultados!$A$1:$ZZ$1, 0))</f>
        <v/>
      </c>
    </row>
    <row r="216">
      <c r="A216">
        <f>INDEX(resultados!$A$2:$ZZ$370, 210, MATCH($B$1, resultados!$A$1:$ZZ$1, 0))</f>
        <v/>
      </c>
      <c r="B216">
        <f>INDEX(resultados!$A$2:$ZZ$370, 210, MATCH($B$2, resultados!$A$1:$ZZ$1, 0))</f>
        <v/>
      </c>
      <c r="C216">
        <f>INDEX(resultados!$A$2:$ZZ$370, 210, MATCH($B$3, resultados!$A$1:$ZZ$1, 0))</f>
        <v/>
      </c>
    </row>
    <row r="217">
      <c r="A217">
        <f>INDEX(resultados!$A$2:$ZZ$370, 211, MATCH($B$1, resultados!$A$1:$ZZ$1, 0))</f>
        <v/>
      </c>
      <c r="B217">
        <f>INDEX(resultados!$A$2:$ZZ$370, 211, MATCH($B$2, resultados!$A$1:$ZZ$1, 0))</f>
        <v/>
      </c>
      <c r="C217">
        <f>INDEX(resultados!$A$2:$ZZ$370, 211, MATCH($B$3, resultados!$A$1:$ZZ$1, 0))</f>
        <v/>
      </c>
    </row>
    <row r="218">
      <c r="A218">
        <f>INDEX(resultados!$A$2:$ZZ$370, 212, MATCH($B$1, resultados!$A$1:$ZZ$1, 0))</f>
        <v/>
      </c>
      <c r="B218">
        <f>INDEX(resultados!$A$2:$ZZ$370, 212, MATCH($B$2, resultados!$A$1:$ZZ$1, 0))</f>
        <v/>
      </c>
      <c r="C218">
        <f>INDEX(resultados!$A$2:$ZZ$370, 212, MATCH($B$3, resultados!$A$1:$ZZ$1, 0))</f>
        <v/>
      </c>
    </row>
    <row r="219">
      <c r="A219">
        <f>INDEX(resultados!$A$2:$ZZ$370, 213, MATCH($B$1, resultados!$A$1:$ZZ$1, 0))</f>
        <v/>
      </c>
      <c r="B219">
        <f>INDEX(resultados!$A$2:$ZZ$370, 213, MATCH($B$2, resultados!$A$1:$ZZ$1, 0))</f>
        <v/>
      </c>
      <c r="C219">
        <f>INDEX(resultados!$A$2:$ZZ$370, 213, MATCH($B$3, resultados!$A$1:$ZZ$1, 0))</f>
        <v/>
      </c>
    </row>
    <row r="220">
      <c r="A220">
        <f>INDEX(resultados!$A$2:$ZZ$370, 214, MATCH($B$1, resultados!$A$1:$ZZ$1, 0))</f>
        <v/>
      </c>
      <c r="B220">
        <f>INDEX(resultados!$A$2:$ZZ$370, 214, MATCH($B$2, resultados!$A$1:$ZZ$1, 0))</f>
        <v/>
      </c>
      <c r="C220">
        <f>INDEX(resultados!$A$2:$ZZ$370, 214, MATCH($B$3, resultados!$A$1:$ZZ$1, 0))</f>
        <v/>
      </c>
    </row>
    <row r="221">
      <c r="A221">
        <f>INDEX(resultados!$A$2:$ZZ$370, 215, MATCH($B$1, resultados!$A$1:$ZZ$1, 0))</f>
        <v/>
      </c>
      <c r="B221">
        <f>INDEX(resultados!$A$2:$ZZ$370, 215, MATCH($B$2, resultados!$A$1:$ZZ$1, 0))</f>
        <v/>
      </c>
      <c r="C221">
        <f>INDEX(resultados!$A$2:$ZZ$370, 215, MATCH($B$3, resultados!$A$1:$ZZ$1, 0))</f>
        <v/>
      </c>
    </row>
    <row r="222">
      <c r="A222">
        <f>INDEX(resultados!$A$2:$ZZ$370, 216, MATCH($B$1, resultados!$A$1:$ZZ$1, 0))</f>
        <v/>
      </c>
      <c r="B222">
        <f>INDEX(resultados!$A$2:$ZZ$370, 216, MATCH($B$2, resultados!$A$1:$ZZ$1, 0))</f>
        <v/>
      </c>
      <c r="C222">
        <f>INDEX(resultados!$A$2:$ZZ$370, 216, MATCH($B$3, resultados!$A$1:$ZZ$1, 0))</f>
        <v/>
      </c>
    </row>
    <row r="223">
      <c r="A223">
        <f>INDEX(resultados!$A$2:$ZZ$370, 217, MATCH($B$1, resultados!$A$1:$ZZ$1, 0))</f>
        <v/>
      </c>
      <c r="B223">
        <f>INDEX(resultados!$A$2:$ZZ$370, 217, MATCH($B$2, resultados!$A$1:$ZZ$1, 0))</f>
        <v/>
      </c>
      <c r="C223">
        <f>INDEX(resultados!$A$2:$ZZ$370, 217, MATCH($B$3, resultados!$A$1:$ZZ$1, 0))</f>
        <v/>
      </c>
    </row>
    <row r="224">
      <c r="A224">
        <f>INDEX(resultados!$A$2:$ZZ$370, 218, MATCH($B$1, resultados!$A$1:$ZZ$1, 0))</f>
        <v/>
      </c>
      <c r="B224">
        <f>INDEX(resultados!$A$2:$ZZ$370, 218, MATCH($B$2, resultados!$A$1:$ZZ$1, 0))</f>
        <v/>
      </c>
      <c r="C224">
        <f>INDEX(resultados!$A$2:$ZZ$370, 218, MATCH($B$3, resultados!$A$1:$ZZ$1, 0))</f>
        <v/>
      </c>
    </row>
    <row r="225">
      <c r="A225">
        <f>INDEX(resultados!$A$2:$ZZ$370, 219, MATCH($B$1, resultados!$A$1:$ZZ$1, 0))</f>
        <v/>
      </c>
      <c r="B225">
        <f>INDEX(resultados!$A$2:$ZZ$370, 219, MATCH($B$2, resultados!$A$1:$ZZ$1, 0))</f>
        <v/>
      </c>
      <c r="C225">
        <f>INDEX(resultados!$A$2:$ZZ$370, 219, MATCH($B$3, resultados!$A$1:$ZZ$1, 0))</f>
        <v/>
      </c>
    </row>
    <row r="226">
      <c r="A226">
        <f>INDEX(resultados!$A$2:$ZZ$370, 220, MATCH($B$1, resultados!$A$1:$ZZ$1, 0))</f>
        <v/>
      </c>
      <c r="B226">
        <f>INDEX(resultados!$A$2:$ZZ$370, 220, MATCH($B$2, resultados!$A$1:$ZZ$1, 0))</f>
        <v/>
      </c>
      <c r="C226">
        <f>INDEX(resultados!$A$2:$ZZ$370, 220, MATCH($B$3, resultados!$A$1:$ZZ$1, 0))</f>
        <v/>
      </c>
    </row>
    <row r="227">
      <c r="A227">
        <f>INDEX(resultados!$A$2:$ZZ$370, 221, MATCH($B$1, resultados!$A$1:$ZZ$1, 0))</f>
        <v/>
      </c>
      <c r="B227">
        <f>INDEX(resultados!$A$2:$ZZ$370, 221, MATCH($B$2, resultados!$A$1:$ZZ$1, 0))</f>
        <v/>
      </c>
      <c r="C227">
        <f>INDEX(resultados!$A$2:$ZZ$370, 221, MATCH($B$3, resultados!$A$1:$ZZ$1, 0))</f>
        <v/>
      </c>
    </row>
    <row r="228">
      <c r="A228">
        <f>INDEX(resultados!$A$2:$ZZ$370, 222, MATCH($B$1, resultados!$A$1:$ZZ$1, 0))</f>
        <v/>
      </c>
      <c r="B228">
        <f>INDEX(resultados!$A$2:$ZZ$370, 222, MATCH($B$2, resultados!$A$1:$ZZ$1, 0))</f>
        <v/>
      </c>
      <c r="C228">
        <f>INDEX(resultados!$A$2:$ZZ$370, 222, MATCH($B$3, resultados!$A$1:$ZZ$1, 0))</f>
        <v/>
      </c>
    </row>
    <row r="229">
      <c r="A229">
        <f>INDEX(resultados!$A$2:$ZZ$370, 223, MATCH($B$1, resultados!$A$1:$ZZ$1, 0))</f>
        <v/>
      </c>
      <c r="B229">
        <f>INDEX(resultados!$A$2:$ZZ$370, 223, MATCH($B$2, resultados!$A$1:$ZZ$1, 0))</f>
        <v/>
      </c>
      <c r="C229">
        <f>INDEX(resultados!$A$2:$ZZ$370, 223, MATCH($B$3, resultados!$A$1:$ZZ$1, 0))</f>
        <v/>
      </c>
    </row>
    <row r="230">
      <c r="A230">
        <f>INDEX(resultados!$A$2:$ZZ$370, 224, MATCH($B$1, resultados!$A$1:$ZZ$1, 0))</f>
        <v/>
      </c>
      <c r="B230">
        <f>INDEX(resultados!$A$2:$ZZ$370, 224, MATCH($B$2, resultados!$A$1:$ZZ$1, 0))</f>
        <v/>
      </c>
      <c r="C230">
        <f>INDEX(resultados!$A$2:$ZZ$370, 224, MATCH($B$3, resultados!$A$1:$ZZ$1, 0))</f>
        <v/>
      </c>
    </row>
    <row r="231">
      <c r="A231">
        <f>INDEX(resultados!$A$2:$ZZ$370, 225, MATCH($B$1, resultados!$A$1:$ZZ$1, 0))</f>
        <v/>
      </c>
      <c r="B231">
        <f>INDEX(resultados!$A$2:$ZZ$370, 225, MATCH($B$2, resultados!$A$1:$ZZ$1, 0))</f>
        <v/>
      </c>
      <c r="C231">
        <f>INDEX(resultados!$A$2:$ZZ$370, 225, MATCH($B$3, resultados!$A$1:$ZZ$1, 0))</f>
        <v/>
      </c>
    </row>
    <row r="232">
      <c r="A232">
        <f>INDEX(resultados!$A$2:$ZZ$370, 226, MATCH($B$1, resultados!$A$1:$ZZ$1, 0))</f>
        <v/>
      </c>
      <c r="B232">
        <f>INDEX(resultados!$A$2:$ZZ$370, 226, MATCH($B$2, resultados!$A$1:$ZZ$1, 0))</f>
        <v/>
      </c>
      <c r="C232">
        <f>INDEX(resultados!$A$2:$ZZ$370, 226, MATCH($B$3, resultados!$A$1:$ZZ$1, 0))</f>
        <v/>
      </c>
    </row>
    <row r="233">
      <c r="A233">
        <f>INDEX(resultados!$A$2:$ZZ$370, 227, MATCH($B$1, resultados!$A$1:$ZZ$1, 0))</f>
        <v/>
      </c>
      <c r="B233">
        <f>INDEX(resultados!$A$2:$ZZ$370, 227, MATCH($B$2, resultados!$A$1:$ZZ$1, 0))</f>
        <v/>
      </c>
      <c r="C233">
        <f>INDEX(resultados!$A$2:$ZZ$370, 227, MATCH($B$3, resultados!$A$1:$ZZ$1, 0))</f>
        <v/>
      </c>
    </row>
    <row r="234">
      <c r="A234">
        <f>INDEX(resultados!$A$2:$ZZ$370, 228, MATCH($B$1, resultados!$A$1:$ZZ$1, 0))</f>
        <v/>
      </c>
      <c r="B234">
        <f>INDEX(resultados!$A$2:$ZZ$370, 228, MATCH($B$2, resultados!$A$1:$ZZ$1, 0))</f>
        <v/>
      </c>
      <c r="C234">
        <f>INDEX(resultados!$A$2:$ZZ$370, 228, MATCH($B$3, resultados!$A$1:$ZZ$1, 0))</f>
        <v/>
      </c>
    </row>
    <row r="235">
      <c r="A235">
        <f>INDEX(resultados!$A$2:$ZZ$370, 229, MATCH($B$1, resultados!$A$1:$ZZ$1, 0))</f>
        <v/>
      </c>
      <c r="B235">
        <f>INDEX(resultados!$A$2:$ZZ$370, 229, MATCH($B$2, resultados!$A$1:$ZZ$1, 0))</f>
        <v/>
      </c>
      <c r="C235">
        <f>INDEX(resultados!$A$2:$ZZ$370, 229, MATCH($B$3, resultados!$A$1:$ZZ$1, 0))</f>
        <v/>
      </c>
    </row>
    <row r="236">
      <c r="A236">
        <f>INDEX(resultados!$A$2:$ZZ$370, 230, MATCH($B$1, resultados!$A$1:$ZZ$1, 0))</f>
        <v/>
      </c>
      <c r="B236">
        <f>INDEX(resultados!$A$2:$ZZ$370, 230, MATCH($B$2, resultados!$A$1:$ZZ$1, 0))</f>
        <v/>
      </c>
      <c r="C236">
        <f>INDEX(resultados!$A$2:$ZZ$370, 230, MATCH($B$3, resultados!$A$1:$ZZ$1, 0))</f>
        <v/>
      </c>
    </row>
    <row r="237">
      <c r="A237">
        <f>INDEX(resultados!$A$2:$ZZ$370, 231, MATCH($B$1, resultados!$A$1:$ZZ$1, 0))</f>
        <v/>
      </c>
      <c r="B237">
        <f>INDEX(resultados!$A$2:$ZZ$370, 231, MATCH($B$2, resultados!$A$1:$ZZ$1, 0))</f>
        <v/>
      </c>
      <c r="C237">
        <f>INDEX(resultados!$A$2:$ZZ$370, 231, MATCH($B$3, resultados!$A$1:$ZZ$1, 0))</f>
        <v/>
      </c>
    </row>
    <row r="238">
      <c r="A238">
        <f>INDEX(resultados!$A$2:$ZZ$370, 232, MATCH($B$1, resultados!$A$1:$ZZ$1, 0))</f>
        <v/>
      </c>
      <c r="B238">
        <f>INDEX(resultados!$A$2:$ZZ$370, 232, MATCH($B$2, resultados!$A$1:$ZZ$1, 0))</f>
        <v/>
      </c>
      <c r="C238">
        <f>INDEX(resultados!$A$2:$ZZ$370, 232, MATCH($B$3, resultados!$A$1:$ZZ$1, 0))</f>
        <v/>
      </c>
    </row>
    <row r="239">
      <c r="A239">
        <f>INDEX(resultados!$A$2:$ZZ$370, 233, MATCH($B$1, resultados!$A$1:$ZZ$1, 0))</f>
        <v/>
      </c>
      <c r="B239">
        <f>INDEX(resultados!$A$2:$ZZ$370, 233, MATCH($B$2, resultados!$A$1:$ZZ$1, 0))</f>
        <v/>
      </c>
      <c r="C239">
        <f>INDEX(resultados!$A$2:$ZZ$370, 233, MATCH($B$3, resultados!$A$1:$ZZ$1, 0))</f>
        <v/>
      </c>
    </row>
    <row r="240">
      <c r="A240">
        <f>INDEX(resultados!$A$2:$ZZ$370, 234, MATCH($B$1, resultados!$A$1:$ZZ$1, 0))</f>
        <v/>
      </c>
      <c r="B240">
        <f>INDEX(resultados!$A$2:$ZZ$370, 234, MATCH($B$2, resultados!$A$1:$ZZ$1, 0))</f>
        <v/>
      </c>
      <c r="C240">
        <f>INDEX(resultados!$A$2:$ZZ$370, 234, MATCH($B$3, resultados!$A$1:$ZZ$1, 0))</f>
        <v/>
      </c>
    </row>
    <row r="241">
      <c r="A241">
        <f>INDEX(resultados!$A$2:$ZZ$370, 235, MATCH($B$1, resultados!$A$1:$ZZ$1, 0))</f>
        <v/>
      </c>
      <c r="B241">
        <f>INDEX(resultados!$A$2:$ZZ$370, 235, MATCH($B$2, resultados!$A$1:$ZZ$1, 0))</f>
        <v/>
      </c>
      <c r="C241">
        <f>INDEX(resultados!$A$2:$ZZ$370, 235, MATCH($B$3, resultados!$A$1:$ZZ$1, 0))</f>
        <v/>
      </c>
    </row>
    <row r="242">
      <c r="A242">
        <f>INDEX(resultados!$A$2:$ZZ$370, 236, MATCH($B$1, resultados!$A$1:$ZZ$1, 0))</f>
        <v/>
      </c>
      <c r="B242">
        <f>INDEX(resultados!$A$2:$ZZ$370, 236, MATCH($B$2, resultados!$A$1:$ZZ$1, 0))</f>
        <v/>
      </c>
      <c r="C242">
        <f>INDEX(resultados!$A$2:$ZZ$370, 236, MATCH($B$3, resultados!$A$1:$ZZ$1, 0))</f>
        <v/>
      </c>
    </row>
    <row r="243">
      <c r="A243">
        <f>INDEX(resultados!$A$2:$ZZ$370, 237, MATCH($B$1, resultados!$A$1:$ZZ$1, 0))</f>
        <v/>
      </c>
      <c r="B243">
        <f>INDEX(resultados!$A$2:$ZZ$370, 237, MATCH($B$2, resultados!$A$1:$ZZ$1, 0))</f>
        <v/>
      </c>
      <c r="C243">
        <f>INDEX(resultados!$A$2:$ZZ$370, 237, MATCH($B$3, resultados!$A$1:$ZZ$1, 0))</f>
        <v/>
      </c>
    </row>
    <row r="244">
      <c r="A244">
        <f>INDEX(resultados!$A$2:$ZZ$370, 238, MATCH($B$1, resultados!$A$1:$ZZ$1, 0))</f>
        <v/>
      </c>
      <c r="B244">
        <f>INDEX(resultados!$A$2:$ZZ$370, 238, MATCH($B$2, resultados!$A$1:$ZZ$1, 0))</f>
        <v/>
      </c>
      <c r="C244">
        <f>INDEX(resultados!$A$2:$ZZ$370, 238, MATCH($B$3, resultados!$A$1:$ZZ$1, 0))</f>
        <v/>
      </c>
    </row>
    <row r="245">
      <c r="A245">
        <f>INDEX(resultados!$A$2:$ZZ$370, 239, MATCH($B$1, resultados!$A$1:$ZZ$1, 0))</f>
        <v/>
      </c>
      <c r="B245">
        <f>INDEX(resultados!$A$2:$ZZ$370, 239, MATCH($B$2, resultados!$A$1:$ZZ$1, 0))</f>
        <v/>
      </c>
      <c r="C245">
        <f>INDEX(resultados!$A$2:$ZZ$370, 239, MATCH($B$3, resultados!$A$1:$ZZ$1, 0))</f>
        <v/>
      </c>
    </row>
    <row r="246">
      <c r="A246">
        <f>INDEX(resultados!$A$2:$ZZ$370, 240, MATCH($B$1, resultados!$A$1:$ZZ$1, 0))</f>
        <v/>
      </c>
      <c r="B246">
        <f>INDEX(resultados!$A$2:$ZZ$370, 240, MATCH($B$2, resultados!$A$1:$ZZ$1, 0))</f>
        <v/>
      </c>
      <c r="C246">
        <f>INDEX(resultados!$A$2:$ZZ$370, 240, MATCH($B$3, resultados!$A$1:$ZZ$1, 0))</f>
        <v/>
      </c>
    </row>
    <row r="247">
      <c r="A247">
        <f>INDEX(resultados!$A$2:$ZZ$370, 241, MATCH($B$1, resultados!$A$1:$ZZ$1, 0))</f>
        <v/>
      </c>
      <c r="B247">
        <f>INDEX(resultados!$A$2:$ZZ$370, 241, MATCH($B$2, resultados!$A$1:$ZZ$1, 0))</f>
        <v/>
      </c>
      <c r="C247">
        <f>INDEX(resultados!$A$2:$ZZ$370, 241, MATCH($B$3, resultados!$A$1:$ZZ$1, 0))</f>
        <v/>
      </c>
    </row>
    <row r="248">
      <c r="A248">
        <f>INDEX(resultados!$A$2:$ZZ$370, 242, MATCH($B$1, resultados!$A$1:$ZZ$1, 0))</f>
        <v/>
      </c>
      <c r="B248">
        <f>INDEX(resultados!$A$2:$ZZ$370, 242, MATCH($B$2, resultados!$A$1:$ZZ$1, 0))</f>
        <v/>
      </c>
      <c r="C248">
        <f>INDEX(resultados!$A$2:$ZZ$370, 242, MATCH($B$3, resultados!$A$1:$ZZ$1, 0))</f>
        <v/>
      </c>
    </row>
    <row r="249">
      <c r="A249">
        <f>INDEX(resultados!$A$2:$ZZ$370, 243, MATCH($B$1, resultados!$A$1:$ZZ$1, 0))</f>
        <v/>
      </c>
      <c r="B249">
        <f>INDEX(resultados!$A$2:$ZZ$370, 243, MATCH($B$2, resultados!$A$1:$ZZ$1, 0))</f>
        <v/>
      </c>
      <c r="C249">
        <f>INDEX(resultados!$A$2:$ZZ$370, 243, MATCH($B$3, resultados!$A$1:$ZZ$1, 0))</f>
        <v/>
      </c>
    </row>
    <row r="250">
      <c r="A250">
        <f>INDEX(resultados!$A$2:$ZZ$370, 244, MATCH($B$1, resultados!$A$1:$ZZ$1, 0))</f>
        <v/>
      </c>
      <c r="B250">
        <f>INDEX(resultados!$A$2:$ZZ$370, 244, MATCH($B$2, resultados!$A$1:$ZZ$1, 0))</f>
        <v/>
      </c>
      <c r="C250">
        <f>INDEX(resultados!$A$2:$ZZ$370, 244, MATCH($B$3, resultados!$A$1:$ZZ$1, 0))</f>
        <v/>
      </c>
    </row>
    <row r="251">
      <c r="A251">
        <f>INDEX(resultados!$A$2:$ZZ$370, 245, MATCH($B$1, resultados!$A$1:$ZZ$1, 0))</f>
        <v/>
      </c>
      <c r="B251">
        <f>INDEX(resultados!$A$2:$ZZ$370, 245, MATCH($B$2, resultados!$A$1:$ZZ$1, 0))</f>
        <v/>
      </c>
      <c r="C251">
        <f>INDEX(resultados!$A$2:$ZZ$370, 245, MATCH($B$3, resultados!$A$1:$ZZ$1, 0))</f>
        <v/>
      </c>
    </row>
    <row r="252">
      <c r="A252">
        <f>INDEX(resultados!$A$2:$ZZ$370, 246, MATCH($B$1, resultados!$A$1:$ZZ$1, 0))</f>
        <v/>
      </c>
      <c r="B252">
        <f>INDEX(resultados!$A$2:$ZZ$370, 246, MATCH($B$2, resultados!$A$1:$ZZ$1, 0))</f>
        <v/>
      </c>
      <c r="C252">
        <f>INDEX(resultados!$A$2:$ZZ$370, 246, MATCH($B$3, resultados!$A$1:$ZZ$1, 0))</f>
        <v/>
      </c>
    </row>
    <row r="253">
      <c r="A253">
        <f>INDEX(resultados!$A$2:$ZZ$370, 247, MATCH($B$1, resultados!$A$1:$ZZ$1, 0))</f>
        <v/>
      </c>
      <c r="B253">
        <f>INDEX(resultados!$A$2:$ZZ$370, 247, MATCH($B$2, resultados!$A$1:$ZZ$1, 0))</f>
        <v/>
      </c>
      <c r="C253">
        <f>INDEX(resultados!$A$2:$ZZ$370, 247, MATCH($B$3, resultados!$A$1:$ZZ$1, 0))</f>
        <v/>
      </c>
    </row>
    <row r="254">
      <c r="A254">
        <f>INDEX(resultados!$A$2:$ZZ$370, 248, MATCH($B$1, resultados!$A$1:$ZZ$1, 0))</f>
        <v/>
      </c>
      <c r="B254">
        <f>INDEX(resultados!$A$2:$ZZ$370, 248, MATCH($B$2, resultados!$A$1:$ZZ$1, 0))</f>
        <v/>
      </c>
      <c r="C254">
        <f>INDEX(resultados!$A$2:$ZZ$370, 248, MATCH($B$3, resultados!$A$1:$ZZ$1, 0))</f>
        <v/>
      </c>
    </row>
    <row r="255">
      <c r="A255">
        <f>INDEX(resultados!$A$2:$ZZ$370, 249, MATCH($B$1, resultados!$A$1:$ZZ$1, 0))</f>
        <v/>
      </c>
      <c r="B255">
        <f>INDEX(resultados!$A$2:$ZZ$370, 249, MATCH($B$2, resultados!$A$1:$ZZ$1, 0))</f>
        <v/>
      </c>
      <c r="C255">
        <f>INDEX(resultados!$A$2:$ZZ$370, 249, MATCH($B$3, resultados!$A$1:$ZZ$1, 0))</f>
        <v/>
      </c>
    </row>
    <row r="256">
      <c r="A256">
        <f>INDEX(resultados!$A$2:$ZZ$370, 250, MATCH($B$1, resultados!$A$1:$ZZ$1, 0))</f>
        <v/>
      </c>
      <c r="B256">
        <f>INDEX(resultados!$A$2:$ZZ$370, 250, MATCH($B$2, resultados!$A$1:$ZZ$1, 0))</f>
        <v/>
      </c>
      <c r="C256">
        <f>INDEX(resultados!$A$2:$ZZ$370, 250, MATCH($B$3, resultados!$A$1:$ZZ$1, 0))</f>
        <v/>
      </c>
    </row>
    <row r="257">
      <c r="A257">
        <f>INDEX(resultados!$A$2:$ZZ$370, 251, MATCH($B$1, resultados!$A$1:$ZZ$1, 0))</f>
        <v/>
      </c>
      <c r="B257">
        <f>INDEX(resultados!$A$2:$ZZ$370, 251, MATCH($B$2, resultados!$A$1:$ZZ$1, 0))</f>
        <v/>
      </c>
      <c r="C257">
        <f>INDEX(resultados!$A$2:$ZZ$370, 251, MATCH($B$3, resultados!$A$1:$ZZ$1, 0))</f>
        <v/>
      </c>
    </row>
    <row r="258">
      <c r="A258">
        <f>INDEX(resultados!$A$2:$ZZ$370, 252, MATCH($B$1, resultados!$A$1:$ZZ$1, 0))</f>
        <v/>
      </c>
      <c r="B258">
        <f>INDEX(resultados!$A$2:$ZZ$370, 252, MATCH($B$2, resultados!$A$1:$ZZ$1, 0))</f>
        <v/>
      </c>
      <c r="C258">
        <f>INDEX(resultados!$A$2:$ZZ$370, 252, MATCH($B$3, resultados!$A$1:$ZZ$1, 0))</f>
        <v/>
      </c>
    </row>
    <row r="259">
      <c r="A259">
        <f>INDEX(resultados!$A$2:$ZZ$370, 253, MATCH($B$1, resultados!$A$1:$ZZ$1, 0))</f>
        <v/>
      </c>
      <c r="B259">
        <f>INDEX(resultados!$A$2:$ZZ$370, 253, MATCH($B$2, resultados!$A$1:$ZZ$1, 0))</f>
        <v/>
      </c>
      <c r="C259">
        <f>INDEX(resultados!$A$2:$ZZ$370, 253, MATCH($B$3, resultados!$A$1:$ZZ$1, 0))</f>
        <v/>
      </c>
    </row>
    <row r="260">
      <c r="A260">
        <f>INDEX(resultados!$A$2:$ZZ$370, 254, MATCH($B$1, resultados!$A$1:$ZZ$1, 0))</f>
        <v/>
      </c>
      <c r="B260">
        <f>INDEX(resultados!$A$2:$ZZ$370, 254, MATCH($B$2, resultados!$A$1:$ZZ$1, 0))</f>
        <v/>
      </c>
      <c r="C260">
        <f>INDEX(resultados!$A$2:$ZZ$370, 254, MATCH($B$3, resultados!$A$1:$ZZ$1, 0))</f>
        <v/>
      </c>
    </row>
    <row r="261">
      <c r="A261">
        <f>INDEX(resultados!$A$2:$ZZ$370, 255, MATCH($B$1, resultados!$A$1:$ZZ$1, 0))</f>
        <v/>
      </c>
      <c r="B261">
        <f>INDEX(resultados!$A$2:$ZZ$370, 255, MATCH($B$2, resultados!$A$1:$ZZ$1, 0))</f>
        <v/>
      </c>
      <c r="C261">
        <f>INDEX(resultados!$A$2:$ZZ$370, 255, MATCH($B$3, resultados!$A$1:$ZZ$1, 0))</f>
        <v/>
      </c>
    </row>
    <row r="262">
      <c r="A262">
        <f>INDEX(resultados!$A$2:$ZZ$370, 256, MATCH($B$1, resultados!$A$1:$ZZ$1, 0))</f>
        <v/>
      </c>
      <c r="B262">
        <f>INDEX(resultados!$A$2:$ZZ$370, 256, MATCH($B$2, resultados!$A$1:$ZZ$1, 0))</f>
        <v/>
      </c>
      <c r="C262">
        <f>INDEX(resultados!$A$2:$ZZ$370, 256, MATCH($B$3, resultados!$A$1:$ZZ$1, 0))</f>
        <v/>
      </c>
    </row>
    <row r="263">
      <c r="A263">
        <f>INDEX(resultados!$A$2:$ZZ$370, 257, MATCH($B$1, resultados!$A$1:$ZZ$1, 0))</f>
        <v/>
      </c>
      <c r="B263">
        <f>INDEX(resultados!$A$2:$ZZ$370, 257, MATCH($B$2, resultados!$A$1:$ZZ$1, 0))</f>
        <v/>
      </c>
      <c r="C263">
        <f>INDEX(resultados!$A$2:$ZZ$370, 257, MATCH($B$3, resultados!$A$1:$ZZ$1, 0))</f>
        <v/>
      </c>
    </row>
    <row r="264">
      <c r="A264">
        <f>INDEX(resultados!$A$2:$ZZ$370, 258, MATCH($B$1, resultados!$A$1:$ZZ$1, 0))</f>
        <v/>
      </c>
      <c r="B264">
        <f>INDEX(resultados!$A$2:$ZZ$370, 258, MATCH($B$2, resultados!$A$1:$ZZ$1, 0))</f>
        <v/>
      </c>
      <c r="C264">
        <f>INDEX(resultados!$A$2:$ZZ$370, 258, MATCH($B$3, resultados!$A$1:$ZZ$1, 0))</f>
        <v/>
      </c>
    </row>
    <row r="265">
      <c r="A265">
        <f>INDEX(resultados!$A$2:$ZZ$370, 259, MATCH($B$1, resultados!$A$1:$ZZ$1, 0))</f>
        <v/>
      </c>
      <c r="B265">
        <f>INDEX(resultados!$A$2:$ZZ$370, 259, MATCH($B$2, resultados!$A$1:$ZZ$1, 0))</f>
        <v/>
      </c>
      <c r="C265">
        <f>INDEX(resultados!$A$2:$ZZ$370, 259, MATCH($B$3, resultados!$A$1:$ZZ$1, 0))</f>
        <v/>
      </c>
    </row>
    <row r="266">
      <c r="A266">
        <f>INDEX(resultados!$A$2:$ZZ$370, 260, MATCH($B$1, resultados!$A$1:$ZZ$1, 0))</f>
        <v/>
      </c>
      <c r="B266">
        <f>INDEX(resultados!$A$2:$ZZ$370, 260, MATCH($B$2, resultados!$A$1:$ZZ$1, 0))</f>
        <v/>
      </c>
      <c r="C266">
        <f>INDEX(resultados!$A$2:$ZZ$370, 260, MATCH($B$3, resultados!$A$1:$ZZ$1, 0))</f>
        <v/>
      </c>
    </row>
    <row r="267">
      <c r="A267">
        <f>INDEX(resultados!$A$2:$ZZ$370, 261, MATCH($B$1, resultados!$A$1:$ZZ$1, 0))</f>
        <v/>
      </c>
      <c r="B267">
        <f>INDEX(resultados!$A$2:$ZZ$370, 261, MATCH($B$2, resultados!$A$1:$ZZ$1, 0))</f>
        <v/>
      </c>
      <c r="C267">
        <f>INDEX(resultados!$A$2:$ZZ$370, 261, MATCH($B$3, resultados!$A$1:$ZZ$1, 0))</f>
        <v/>
      </c>
    </row>
    <row r="268">
      <c r="A268">
        <f>INDEX(resultados!$A$2:$ZZ$370, 262, MATCH($B$1, resultados!$A$1:$ZZ$1, 0))</f>
        <v/>
      </c>
      <c r="B268">
        <f>INDEX(resultados!$A$2:$ZZ$370, 262, MATCH($B$2, resultados!$A$1:$ZZ$1, 0))</f>
        <v/>
      </c>
      <c r="C268">
        <f>INDEX(resultados!$A$2:$ZZ$370, 262, MATCH($B$3, resultados!$A$1:$ZZ$1, 0))</f>
        <v/>
      </c>
    </row>
    <row r="269">
      <c r="A269">
        <f>INDEX(resultados!$A$2:$ZZ$370, 263, MATCH($B$1, resultados!$A$1:$ZZ$1, 0))</f>
        <v/>
      </c>
      <c r="B269">
        <f>INDEX(resultados!$A$2:$ZZ$370, 263, MATCH($B$2, resultados!$A$1:$ZZ$1, 0))</f>
        <v/>
      </c>
      <c r="C269">
        <f>INDEX(resultados!$A$2:$ZZ$370, 263, MATCH($B$3, resultados!$A$1:$ZZ$1, 0))</f>
        <v/>
      </c>
    </row>
    <row r="270">
      <c r="A270">
        <f>INDEX(resultados!$A$2:$ZZ$370, 264, MATCH($B$1, resultados!$A$1:$ZZ$1, 0))</f>
        <v/>
      </c>
      <c r="B270">
        <f>INDEX(resultados!$A$2:$ZZ$370, 264, MATCH($B$2, resultados!$A$1:$ZZ$1, 0))</f>
        <v/>
      </c>
      <c r="C270">
        <f>INDEX(resultados!$A$2:$ZZ$370, 264, MATCH($B$3, resultados!$A$1:$ZZ$1, 0))</f>
        <v/>
      </c>
    </row>
    <row r="271">
      <c r="A271">
        <f>INDEX(resultados!$A$2:$ZZ$370, 265, MATCH($B$1, resultados!$A$1:$ZZ$1, 0))</f>
        <v/>
      </c>
      <c r="B271">
        <f>INDEX(resultados!$A$2:$ZZ$370, 265, MATCH($B$2, resultados!$A$1:$ZZ$1, 0))</f>
        <v/>
      </c>
      <c r="C271">
        <f>INDEX(resultados!$A$2:$ZZ$370, 265, MATCH($B$3, resultados!$A$1:$ZZ$1, 0))</f>
        <v/>
      </c>
    </row>
    <row r="272">
      <c r="A272">
        <f>INDEX(resultados!$A$2:$ZZ$370, 266, MATCH($B$1, resultados!$A$1:$ZZ$1, 0))</f>
        <v/>
      </c>
      <c r="B272">
        <f>INDEX(resultados!$A$2:$ZZ$370, 266, MATCH($B$2, resultados!$A$1:$ZZ$1, 0))</f>
        <v/>
      </c>
      <c r="C272">
        <f>INDEX(resultados!$A$2:$ZZ$370, 266, MATCH($B$3, resultados!$A$1:$ZZ$1, 0))</f>
        <v/>
      </c>
    </row>
    <row r="273">
      <c r="A273">
        <f>INDEX(resultados!$A$2:$ZZ$370, 267, MATCH($B$1, resultados!$A$1:$ZZ$1, 0))</f>
        <v/>
      </c>
      <c r="B273">
        <f>INDEX(resultados!$A$2:$ZZ$370, 267, MATCH($B$2, resultados!$A$1:$ZZ$1, 0))</f>
        <v/>
      </c>
      <c r="C273">
        <f>INDEX(resultados!$A$2:$ZZ$370, 267, MATCH($B$3, resultados!$A$1:$ZZ$1, 0))</f>
        <v/>
      </c>
    </row>
    <row r="274">
      <c r="A274">
        <f>INDEX(resultados!$A$2:$ZZ$370, 268, MATCH($B$1, resultados!$A$1:$ZZ$1, 0))</f>
        <v/>
      </c>
      <c r="B274">
        <f>INDEX(resultados!$A$2:$ZZ$370, 268, MATCH($B$2, resultados!$A$1:$ZZ$1, 0))</f>
        <v/>
      </c>
      <c r="C274">
        <f>INDEX(resultados!$A$2:$ZZ$370, 268, MATCH($B$3, resultados!$A$1:$ZZ$1, 0))</f>
        <v/>
      </c>
    </row>
    <row r="275">
      <c r="A275">
        <f>INDEX(resultados!$A$2:$ZZ$370, 269, MATCH($B$1, resultados!$A$1:$ZZ$1, 0))</f>
        <v/>
      </c>
      <c r="B275">
        <f>INDEX(resultados!$A$2:$ZZ$370, 269, MATCH($B$2, resultados!$A$1:$ZZ$1, 0))</f>
        <v/>
      </c>
      <c r="C275">
        <f>INDEX(resultados!$A$2:$ZZ$370, 269, MATCH($B$3, resultados!$A$1:$ZZ$1, 0))</f>
        <v/>
      </c>
    </row>
    <row r="276">
      <c r="A276">
        <f>INDEX(resultados!$A$2:$ZZ$370, 270, MATCH($B$1, resultados!$A$1:$ZZ$1, 0))</f>
        <v/>
      </c>
      <c r="B276">
        <f>INDEX(resultados!$A$2:$ZZ$370, 270, MATCH($B$2, resultados!$A$1:$ZZ$1, 0))</f>
        <v/>
      </c>
      <c r="C276">
        <f>INDEX(resultados!$A$2:$ZZ$370, 270, MATCH($B$3, resultados!$A$1:$ZZ$1, 0))</f>
        <v/>
      </c>
    </row>
    <row r="277">
      <c r="A277">
        <f>INDEX(resultados!$A$2:$ZZ$370, 271, MATCH($B$1, resultados!$A$1:$ZZ$1, 0))</f>
        <v/>
      </c>
      <c r="B277">
        <f>INDEX(resultados!$A$2:$ZZ$370, 271, MATCH($B$2, resultados!$A$1:$ZZ$1, 0))</f>
        <v/>
      </c>
      <c r="C277">
        <f>INDEX(resultados!$A$2:$ZZ$370, 271, MATCH($B$3, resultados!$A$1:$ZZ$1, 0))</f>
        <v/>
      </c>
    </row>
    <row r="278">
      <c r="A278">
        <f>INDEX(resultados!$A$2:$ZZ$370, 272, MATCH($B$1, resultados!$A$1:$ZZ$1, 0))</f>
        <v/>
      </c>
      <c r="B278">
        <f>INDEX(resultados!$A$2:$ZZ$370, 272, MATCH($B$2, resultados!$A$1:$ZZ$1, 0))</f>
        <v/>
      </c>
      <c r="C278">
        <f>INDEX(resultados!$A$2:$ZZ$370, 272, MATCH($B$3, resultados!$A$1:$ZZ$1, 0))</f>
        <v/>
      </c>
    </row>
    <row r="279">
      <c r="A279">
        <f>INDEX(resultados!$A$2:$ZZ$370, 273, MATCH($B$1, resultados!$A$1:$ZZ$1, 0))</f>
        <v/>
      </c>
      <c r="B279">
        <f>INDEX(resultados!$A$2:$ZZ$370, 273, MATCH($B$2, resultados!$A$1:$ZZ$1, 0))</f>
        <v/>
      </c>
      <c r="C279">
        <f>INDEX(resultados!$A$2:$ZZ$370, 273, MATCH($B$3, resultados!$A$1:$ZZ$1, 0))</f>
        <v/>
      </c>
    </row>
    <row r="280">
      <c r="A280">
        <f>INDEX(resultados!$A$2:$ZZ$370, 274, MATCH($B$1, resultados!$A$1:$ZZ$1, 0))</f>
        <v/>
      </c>
      <c r="B280">
        <f>INDEX(resultados!$A$2:$ZZ$370, 274, MATCH($B$2, resultados!$A$1:$ZZ$1, 0))</f>
        <v/>
      </c>
      <c r="C280">
        <f>INDEX(resultados!$A$2:$ZZ$370, 274, MATCH($B$3, resultados!$A$1:$ZZ$1, 0))</f>
        <v/>
      </c>
    </row>
    <row r="281">
      <c r="A281">
        <f>INDEX(resultados!$A$2:$ZZ$370, 275, MATCH($B$1, resultados!$A$1:$ZZ$1, 0))</f>
        <v/>
      </c>
      <c r="B281">
        <f>INDEX(resultados!$A$2:$ZZ$370, 275, MATCH($B$2, resultados!$A$1:$ZZ$1, 0))</f>
        <v/>
      </c>
      <c r="C281">
        <f>INDEX(resultados!$A$2:$ZZ$370, 275, MATCH($B$3, resultados!$A$1:$ZZ$1, 0))</f>
        <v/>
      </c>
    </row>
    <row r="282">
      <c r="A282">
        <f>INDEX(resultados!$A$2:$ZZ$370, 276, MATCH($B$1, resultados!$A$1:$ZZ$1, 0))</f>
        <v/>
      </c>
      <c r="B282">
        <f>INDEX(resultados!$A$2:$ZZ$370, 276, MATCH($B$2, resultados!$A$1:$ZZ$1, 0))</f>
        <v/>
      </c>
      <c r="C282">
        <f>INDEX(resultados!$A$2:$ZZ$370, 276, MATCH($B$3, resultados!$A$1:$ZZ$1, 0))</f>
        <v/>
      </c>
    </row>
    <row r="283">
      <c r="A283">
        <f>INDEX(resultados!$A$2:$ZZ$370, 277, MATCH($B$1, resultados!$A$1:$ZZ$1, 0))</f>
        <v/>
      </c>
      <c r="B283">
        <f>INDEX(resultados!$A$2:$ZZ$370, 277, MATCH($B$2, resultados!$A$1:$ZZ$1, 0))</f>
        <v/>
      </c>
      <c r="C283">
        <f>INDEX(resultados!$A$2:$ZZ$370, 277, MATCH($B$3, resultados!$A$1:$ZZ$1, 0))</f>
        <v/>
      </c>
    </row>
    <row r="284">
      <c r="A284">
        <f>INDEX(resultados!$A$2:$ZZ$370, 278, MATCH($B$1, resultados!$A$1:$ZZ$1, 0))</f>
        <v/>
      </c>
      <c r="B284">
        <f>INDEX(resultados!$A$2:$ZZ$370, 278, MATCH($B$2, resultados!$A$1:$ZZ$1, 0))</f>
        <v/>
      </c>
      <c r="C284">
        <f>INDEX(resultados!$A$2:$ZZ$370, 278, MATCH($B$3, resultados!$A$1:$ZZ$1, 0))</f>
        <v/>
      </c>
    </row>
    <row r="285">
      <c r="A285">
        <f>INDEX(resultados!$A$2:$ZZ$370, 279, MATCH($B$1, resultados!$A$1:$ZZ$1, 0))</f>
        <v/>
      </c>
      <c r="B285">
        <f>INDEX(resultados!$A$2:$ZZ$370, 279, MATCH($B$2, resultados!$A$1:$ZZ$1, 0))</f>
        <v/>
      </c>
      <c r="C285">
        <f>INDEX(resultados!$A$2:$ZZ$370, 279, MATCH($B$3, resultados!$A$1:$ZZ$1, 0))</f>
        <v/>
      </c>
    </row>
    <row r="286">
      <c r="A286">
        <f>INDEX(resultados!$A$2:$ZZ$370, 280, MATCH($B$1, resultados!$A$1:$ZZ$1, 0))</f>
        <v/>
      </c>
      <c r="B286">
        <f>INDEX(resultados!$A$2:$ZZ$370, 280, MATCH($B$2, resultados!$A$1:$ZZ$1, 0))</f>
        <v/>
      </c>
      <c r="C286">
        <f>INDEX(resultados!$A$2:$ZZ$370, 280, MATCH($B$3, resultados!$A$1:$ZZ$1, 0))</f>
        <v/>
      </c>
    </row>
    <row r="287">
      <c r="A287">
        <f>INDEX(resultados!$A$2:$ZZ$370, 281, MATCH($B$1, resultados!$A$1:$ZZ$1, 0))</f>
        <v/>
      </c>
      <c r="B287">
        <f>INDEX(resultados!$A$2:$ZZ$370, 281, MATCH($B$2, resultados!$A$1:$ZZ$1, 0))</f>
        <v/>
      </c>
      <c r="C287">
        <f>INDEX(resultados!$A$2:$ZZ$370, 281, MATCH($B$3, resultados!$A$1:$ZZ$1, 0))</f>
        <v/>
      </c>
    </row>
    <row r="288">
      <c r="A288">
        <f>INDEX(resultados!$A$2:$ZZ$370, 282, MATCH($B$1, resultados!$A$1:$ZZ$1, 0))</f>
        <v/>
      </c>
      <c r="B288">
        <f>INDEX(resultados!$A$2:$ZZ$370, 282, MATCH($B$2, resultados!$A$1:$ZZ$1, 0))</f>
        <v/>
      </c>
      <c r="C288">
        <f>INDEX(resultados!$A$2:$ZZ$370, 282, MATCH($B$3, resultados!$A$1:$ZZ$1, 0))</f>
        <v/>
      </c>
    </row>
    <row r="289">
      <c r="A289">
        <f>INDEX(resultados!$A$2:$ZZ$370, 283, MATCH($B$1, resultados!$A$1:$ZZ$1, 0))</f>
        <v/>
      </c>
      <c r="B289">
        <f>INDEX(resultados!$A$2:$ZZ$370, 283, MATCH($B$2, resultados!$A$1:$ZZ$1, 0))</f>
        <v/>
      </c>
      <c r="C289">
        <f>INDEX(resultados!$A$2:$ZZ$370, 283, MATCH($B$3, resultados!$A$1:$ZZ$1, 0))</f>
        <v/>
      </c>
    </row>
    <row r="290">
      <c r="A290">
        <f>INDEX(resultados!$A$2:$ZZ$370, 284, MATCH($B$1, resultados!$A$1:$ZZ$1, 0))</f>
        <v/>
      </c>
      <c r="B290">
        <f>INDEX(resultados!$A$2:$ZZ$370, 284, MATCH($B$2, resultados!$A$1:$ZZ$1, 0))</f>
        <v/>
      </c>
      <c r="C290">
        <f>INDEX(resultados!$A$2:$ZZ$370, 284, MATCH($B$3, resultados!$A$1:$ZZ$1, 0))</f>
        <v/>
      </c>
    </row>
    <row r="291">
      <c r="A291">
        <f>INDEX(resultados!$A$2:$ZZ$370, 285, MATCH($B$1, resultados!$A$1:$ZZ$1, 0))</f>
        <v/>
      </c>
      <c r="B291">
        <f>INDEX(resultados!$A$2:$ZZ$370, 285, MATCH($B$2, resultados!$A$1:$ZZ$1, 0))</f>
        <v/>
      </c>
      <c r="C291">
        <f>INDEX(resultados!$A$2:$ZZ$370, 285, MATCH($B$3, resultados!$A$1:$ZZ$1, 0))</f>
        <v/>
      </c>
    </row>
    <row r="292">
      <c r="A292">
        <f>INDEX(resultados!$A$2:$ZZ$370, 286, MATCH($B$1, resultados!$A$1:$ZZ$1, 0))</f>
        <v/>
      </c>
      <c r="B292">
        <f>INDEX(resultados!$A$2:$ZZ$370, 286, MATCH($B$2, resultados!$A$1:$ZZ$1, 0))</f>
        <v/>
      </c>
      <c r="C292">
        <f>INDEX(resultados!$A$2:$ZZ$370, 286, MATCH($B$3, resultados!$A$1:$ZZ$1, 0))</f>
        <v/>
      </c>
    </row>
    <row r="293">
      <c r="A293">
        <f>INDEX(resultados!$A$2:$ZZ$370, 287, MATCH($B$1, resultados!$A$1:$ZZ$1, 0))</f>
        <v/>
      </c>
      <c r="B293">
        <f>INDEX(resultados!$A$2:$ZZ$370, 287, MATCH($B$2, resultados!$A$1:$ZZ$1, 0))</f>
        <v/>
      </c>
      <c r="C293">
        <f>INDEX(resultados!$A$2:$ZZ$370, 287, MATCH($B$3, resultados!$A$1:$ZZ$1, 0))</f>
        <v/>
      </c>
    </row>
    <row r="294">
      <c r="A294">
        <f>INDEX(resultados!$A$2:$ZZ$370, 288, MATCH($B$1, resultados!$A$1:$ZZ$1, 0))</f>
        <v/>
      </c>
      <c r="B294">
        <f>INDEX(resultados!$A$2:$ZZ$370, 288, MATCH($B$2, resultados!$A$1:$ZZ$1, 0))</f>
        <v/>
      </c>
      <c r="C294">
        <f>INDEX(resultados!$A$2:$ZZ$370, 288, MATCH($B$3, resultados!$A$1:$ZZ$1, 0))</f>
        <v/>
      </c>
    </row>
    <row r="295">
      <c r="A295">
        <f>INDEX(resultados!$A$2:$ZZ$370, 289, MATCH($B$1, resultados!$A$1:$ZZ$1, 0))</f>
        <v/>
      </c>
      <c r="B295">
        <f>INDEX(resultados!$A$2:$ZZ$370, 289, MATCH($B$2, resultados!$A$1:$ZZ$1, 0))</f>
        <v/>
      </c>
      <c r="C295">
        <f>INDEX(resultados!$A$2:$ZZ$370, 289, MATCH($B$3, resultados!$A$1:$ZZ$1, 0))</f>
        <v/>
      </c>
    </row>
    <row r="296">
      <c r="A296">
        <f>INDEX(resultados!$A$2:$ZZ$370, 290, MATCH($B$1, resultados!$A$1:$ZZ$1, 0))</f>
        <v/>
      </c>
      <c r="B296">
        <f>INDEX(resultados!$A$2:$ZZ$370, 290, MATCH($B$2, resultados!$A$1:$ZZ$1, 0))</f>
        <v/>
      </c>
      <c r="C296">
        <f>INDEX(resultados!$A$2:$ZZ$370, 290, MATCH($B$3, resultados!$A$1:$ZZ$1, 0))</f>
        <v/>
      </c>
    </row>
    <row r="297">
      <c r="A297">
        <f>INDEX(resultados!$A$2:$ZZ$370, 291, MATCH($B$1, resultados!$A$1:$ZZ$1, 0))</f>
        <v/>
      </c>
      <c r="B297">
        <f>INDEX(resultados!$A$2:$ZZ$370, 291, MATCH($B$2, resultados!$A$1:$ZZ$1, 0))</f>
        <v/>
      </c>
      <c r="C297">
        <f>INDEX(resultados!$A$2:$ZZ$370, 291, MATCH($B$3, resultados!$A$1:$ZZ$1, 0))</f>
        <v/>
      </c>
    </row>
    <row r="298">
      <c r="A298">
        <f>INDEX(resultados!$A$2:$ZZ$370, 292, MATCH($B$1, resultados!$A$1:$ZZ$1, 0))</f>
        <v/>
      </c>
      <c r="B298">
        <f>INDEX(resultados!$A$2:$ZZ$370, 292, MATCH($B$2, resultados!$A$1:$ZZ$1, 0))</f>
        <v/>
      </c>
      <c r="C298">
        <f>INDEX(resultados!$A$2:$ZZ$370, 292, MATCH($B$3, resultados!$A$1:$ZZ$1, 0))</f>
        <v/>
      </c>
    </row>
    <row r="299">
      <c r="A299">
        <f>INDEX(resultados!$A$2:$ZZ$370, 293, MATCH($B$1, resultados!$A$1:$ZZ$1, 0))</f>
        <v/>
      </c>
      <c r="B299">
        <f>INDEX(resultados!$A$2:$ZZ$370, 293, MATCH($B$2, resultados!$A$1:$ZZ$1, 0))</f>
        <v/>
      </c>
      <c r="C299">
        <f>INDEX(resultados!$A$2:$ZZ$370, 293, MATCH($B$3, resultados!$A$1:$ZZ$1, 0))</f>
        <v/>
      </c>
    </row>
    <row r="300">
      <c r="A300">
        <f>INDEX(resultados!$A$2:$ZZ$370, 294, MATCH($B$1, resultados!$A$1:$ZZ$1, 0))</f>
        <v/>
      </c>
      <c r="B300">
        <f>INDEX(resultados!$A$2:$ZZ$370, 294, MATCH($B$2, resultados!$A$1:$ZZ$1, 0))</f>
        <v/>
      </c>
      <c r="C300">
        <f>INDEX(resultados!$A$2:$ZZ$370, 294, MATCH($B$3, resultados!$A$1:$ZZ$1, 0))</f>
        <v/>
      </c>
    </row>
    <row r="301">
      <c r="A301">
        <f>INDEX(resultados!$A$2:$ZZ$370, 295, MATCH($B$1, resultados!$A$1:$ZZ$1, 0))</f>
        <v/>
      </c>
      <c r="B301">
        <f>INDEX(resultados!$A$2:$ZZ$370, 295, MATCH($B$2, resultados!$A$1:$ZZ$1, 0))</f>
        <v/>
      </c>
      <c r="C301">
        <f>INDEX(resultados!$A$2:$ZZ$370, 295, MATCH($B$3, resultados!$A$1:$ZZ$1, 0))</f>
        <v/>
      </c>
    </row>
    <row r="302">
      <c r="A302">
        <f>INDEX(resultados!$A$2:$ZZ$370, 296, MATCH($B$1, resultados!$A$1:$ZZ$1, 0))</f>
        <v/>
      </c>
      <c r="B302">
        <f>INDEX(resultados!$A$2:$ZZ$370, 296, MATCH($B$2, resultados!$A$1:$ZZ$1, 0))</f>
        <v/>
      </c>
      <c r="C302">
        <f>INDEX(resultados!$A$2:$ZZ$370, 296, MATCH($B$3, resultados!$A$1:$ZZ$1, 0))</f>
        <v/>
      </c>
    </row>
    <row r="303">
      <c r="A303">
        <f>INDEX(resultados!$A$2:$ZZ$370, 297, MATCH($B$1, resultados!$A$1:$ZZ$1, 0))</f>
        <v/>
      </c>
      <c r="B303">
        <f>INDEX(resultados!$A$2:$ZZ$370, 297, MATCH($B$2, resultados!$A$1:$ZZ$1, 0))</f>
        <v/>
      </c>
      <c r="C303">
        <f>INDEX(resultados!$A$2:$ZZ$370, 297, MATCH($B$3, resultados!$A$1:$ZZ$1, 0))</f>
        <v/>
      </c>
    </row>
    <row r="304">
      <c r="A304">
        <f>INDEX(resultados!$A$2:$ZZ$370, 298, MATCH($B$1, resultados!$A$1:$ZZ$1, 0))</f>
        <v/>
      </c>
      <c r="B304">
        <f>INDEX(resultados!$A$2:$ZZ$370, 298, MATCH($B$2, resultados!$A$1:$ZZ$1, 0))</f>
        <v/>
      </c>
      <c r="C304">
        <f>INDEX(resultados!$A$2:$ZZ$370, 298, MATCH($B$3, resultados!$A$1:$ZZ$1, 0))</f>
        <v/>
      </c>
    </row>
    <row r="305">
      <c r="A305">
        <f>INDEX(resultados!$A$2:$ZZ$370, 299, MATCH($B$1, resultados!$A$1:$ZZ$1, 0))</f>
        <v/>
      </c>
      <c r="B305">
        <f>INDEX(resultados!$A$2:$ZZ$370, 299, MATCH($B$2, resultados!$A$1:$ZZ$1, 0))</f>
        <v/>
      </c>
      <c r="C305">
        <f>INDEX(resultados!$A$2:$ZZ$370, 299, MATCH($B$3, resultados!$A$1:$ZZ$1, 0))</f>
        <v/>
      </c>
    </row>
    <row r="306">
      <c r="A306">
        <f>INDEX(resultados!$A$2:$ZZ$370, 300, MATCH($B$1, resultados!$A$1:$ZZ$1, 0))</f>
        <v/>
      </c>
      <c r="B306">
        <f>INDEX(resultados!$A$2:$ZZ$370, 300, MATCH($B$2, resultados!$A$1:$ZZ$1, 0))</f>
        <v/>
      </c>
      <c r="C306">
        <f>INDEX(resultados!$A$2:$ZZ$370, 300, MATCH($B$3, resultados!$A$1:$ZZ$1, 0))</f>
        <v/>
      </c>
    </row>
    <row r="307">
      <c r="A307">
        <f>INDEX(resultados!$A$2:$ZZ$370, 301, MATCH($B$1, resultados!$A$1:$ZZ$1, 0))</f>
        <v/>
      </c>
      <c r="B307">
        <f>INDEX(resultados!$A$2:$ZZ$370, 301, MATCH($B$2, resultados!$A$1:$ZZ$1, 0))</f>
        <v/>
      </c>
      <c r="C307">
        <f>INDEX(resultados!$A$2:$ZZ$370, 301, MATCH($B$3, resultados!$A$1:$ZZ$1, 0))</f>
        <v/>
      </c>
    </row>
    <row r="308">
      <c r="A308">
        <f>INDEX(resultados!$A$2:$ZZ$370, 302, MATCH($B$1, resultados!$A$1:$ZZ$1, 0))</f>
        <v/>
      </c>
      <c r="B308">
        <f>INDEX(resultados!$A$2:$ZZ$370, 302, MATCH($B$2, resultados!$A$1:$ZZ$1, 0))</f>
        <v/>
      </c>
      <c r="C308">
        <f>INDEX(resultados!$A$2:$ZZ$370, 302, MATCH($B$3, resultados!$A$1:$ZZ$1, 0))</f>
        <v/>
      </c>
    </row>
    <row r="309">
      <c r="A309">
        <f>INDEX(resultados!$A$2:$ZZ$370, 303, MATCH($B$1, resultados!$A$1:$ZZ$1, 0))</f>
        <v/>
      </c>
      <c r="B309">
        <f>INDEX(resultados!$A$2:$ZZ$370, 303, MATCH($B$2, resultados!$A$1:$ZZ$1, 0))</f>
        <v/>
      </c>
      <c r="C309">
        <f>INDEX(resultados!$A$2:$ZZ$370, 303, MATCH($B$3, resultados!$A$1:$ZZ$1, 0))</f>
        <v/>
      </c>
    </row>
    <row r="310">
      <c r="A310">
        <f>INDEX(resultados!$A$2:$ZZ$370, 304, MATCH($B$1, resultados!$A$1:$ZZ$1, 0))</f>
        <v/>
      </c>
      <c r="B310">
        <f>INDEX(resultados!$A$2:$ZZ$370, 304, MATCH($B$2, resultados!$A$1:$ZZ$1, 0))</f>
        <v/>
      </c>
      <c r="C310">
        <f>INDEX(resultados!$A$2:$ZZ$370, 304, MATCH($B$3, resultados!$A$1:$ZZ$1, 0))</f>
        <v/>
      </c>
    </row>
    <row r="311">
      <c r="A311">
        <f>INDEX(resultados!$A$2:$ZZ$370, 305, MATCH($B$1, resultados!$A$1:$ZZ$1, 0))</f>
        <v/>
      </c>
      <c r="B311">
        <f>INDEX(resultados!$A$2:$ZZ$370, 305, MATCH($B$2, resultados!$A$1:$ZZ$1, 0))</f>
        <v/>
      </c>
      <c r="C311">
        <f>INDEX(resultados!$A$2:$ZZ$370, 305, MATCH($B$3, resultados!$A$1:$ZZ$1, 0))</f>
        <v/>
      </c>
    </row>
    <row r="312">
      <c r="A312">
        <f>INDEX(resultados!$A$2:$ZZ$370, 306, MATCH($B$1, resultados!$A$1:$ZZ$1, 0))</f>
        <v/>
      </c>
      <c r="B312">
        <f>INDEX(resultados!$A$2:$ZZ$370, 306, MATCH($B$2, resultados!$A$1:$ZZ$1, 0))</f>
        <v/>
      </c>
      <c r="C312">
        <f>INDEX(resultados!$A$2:$ZZ$370, 306, MATCH($B$3, resultados!$A$1:$ZZ$1, 0))</f>
        <v/>
      </c>
    </row>
    <row r="313">
      <c r="A313">
        <f>INDEX(resultados!$A$2:$ZZ$370, 307, MATCH($B$1, resultados!$A$1:$ZZ$1, 0))</f>
        <v/>
      </c>
      <c r="B313">
        <f>INDEX(resultados!$A$2:$ZZ$370, 307, MATCH($B$2, resultados!$A$1:$ZZ$1, 0))</f>
        <v/>
      </c>
      <c r="C313">
        <f>INDEX(resultados!$A$2:$ZZ$370, 307, MATCH($B$3, resultados!$A$1:$ZZ$1, 0))</f>
        <v/>
      </c>
    </row>
    <row r="314">
      <c r="A314">
        <f>INDEX(resultados!$A$2:$ZZ$370, 308, MATCH($B$1, resultados!$A$1:$ZZ$1, 0))</f>
        <v/>
      </c>
      <c r="B314">
        <f>INDEX(resultados!$A$2:$ZZ$370, 308, MATCH($B$2, resultados!$A$1:$ZZ$1, 0))</f>
        <v/>
      </c>
      <c r="C314">
        <f>INDEX(resultados!$A$2:$ZZ$370, 308, MATCH($B$3, resultados!$A$1:$ZZ$1, 0))</f>
        <v/>
      </c>
    </row>
    <row r="315">
      <c r="A315">
        <f>INDEX(resultados!$A$2:$ZZ$370, 309, MATCH($B$1, resultados!$A$1:$ZZ$1, 0))</f>
        <v/>
      </c>
      <c r="B315">
        <f>INDEX(resultados!$A$2:$ZZ$370, 309, MATCH($B$2, resultados!$A$1:$ZZ$1, 0))</f>
        <v/>
      </c>
      <c r="C315">
        <f>INDEX(resultados!$A$2:$ZZ$370, 309, MATCH($B$3, resultados!$A$1:$ZZ$1, 0))</f>
        <v/>
      </c>
    </row>
    <row r="316">
      <c r="A316">
        <f>INDEX(resultados!$A$2:$ZZ$370, 310, MATCH($B$1, resultados!$A$1:$ZZ$1, 0))</f>
        <v/>
      </c>
      <c r="B316">
        <f>INDEX(resultados!$A$2:$ZZ$370, 310, MATCH($B$2, resultados!$A$1:$ZZ$1, 0))</f>
        <v/>
      </c>
      <c r="C316">
        <f>INDEX(resultados!$A$2:$ZZ$370, 310, MATCH($B$3, resultados!$A$1:$ZZ$1, 0))</f>
        <v/>
      </c>
    </row>
    <row r="317">
      <c r="A317">
        <f>INDEX(resultados!$A$2:$ZZ$370, 311, MATCH($B$1, resultados!$A$1:$ZZ$1, 0))</f>
        <v/>
      </c>
      <c r="B317">
        <f>INDEX(resultados!$A$2:$ZZ$370, 311, MATCH($B$2, resultados!$A$1:$ZZ$1, 0))</f>
        <v/>
      </c>
      <c r="C317">
        <f>INDEX(resultados!$A$2:$ZZ$370, 311, MATCH($B$3, resultados!$A$1:$ZZ$1, 0))</f>
        <v/>
      </c>
    </row>
    <row r="318">
      <c r="A318">
        <f>INDEX(resultados!$A$2:$ZZ$370, 312, MATCH($B$1, resultados!$A$1:$ZZ$1, 0))</f>
        <v/>
      </c>
      <c r="B318">
        <f>INDEX(resultados!$A$2:$ZZ$370, 312, MATCH($B$2, resultados!$A$1:$ZZ$1, 0))</f>
        <v/>
      </c>
      <c r="C318">
        <f>INDEX(resultados!$A$2:$ZZ$370, 312, MATCH($B$3, resultados!$A$1:$ZZ$1, 0))</f>
        <v/>
      </c>
    </row>
    <row r="319">
      <c r="A319">
        <f>INDEX(resultados!$A$2:$ZZ$370, 313, MATCH($B$1, resultados!$A$1:$ZZ$1, 0))</f>
        <v/>
      </c>
      <c r="B319">
        <f>INDEX(resultados!$A$2:$ZZ$370, 313, MATCH($B$2, resultados!$A$1:$ZZ$1, 0))</f>
        <v/>
      </c>
      <c r="C319">
        <f>INDEX(resultados!$A$2:$ZZ$370, 313, MATCH($B$3, resultados!$A$1:$ZZ$1, 0))</f>
        <v/>
      </c>
    </row>
    <row r="320">
      <c r="A320">
        <f>INDEX(resultados!$A$2:$ZZ$370, 314, MATCH($B$1, resultados!$A$1:$ZZ$1, 0))</f>
        <v/>
      </c>
      <c r="B320">
        <f>INDEX(resultados!$A$2:$ZZ$370, 314, MATCH($B$2, resultados!$A$1:$ZZ$1, 0))</f>
        <v/>
      </c>
      <c r="C320">
        <f>INDEX(resultados!$A$2:$ZZ$370, 314, MATCH($B$3, resultados!$A$1:$ZZ$1, 0))</f>
        <v/>
      </c>
    </row>
    <row r="321">
      <c r="A321">
        <f>INDEX(resultados!$A$2:$ZZ$370, 315, MATCH($B$1, resultados!$A$1:$ZZ$1, 0))</f>
        <v/>
      </c>
      <c r="B321">
        <f>INDEX(resultados!$A$2:$ZZ$370, 315, MATCH($B$2, resultados!$A$1:$ZZ$1, 0))</f>
        <v/>
      </c>
      <c r="C321">
        <f>INDEX(resultados!$A$2:$ZZ$370, 315, MATCH($B$3, resultados!$A$1:$ZZ$1, 0))</f>
        <v/>
      </c>
    </row>
    <row r="322">
      <c r="A322">
        <f>INDEX(resultados!$A$2:$ZZ$370, 316, MATCH($B$1, resultados!$A$1:$ZZ$1, 0))</f>
        <v/>
      </c>
      <c r="B322">
        <f>INDEX(resultados!$A$2:$ZZ$370, 316, MATCH($B$2, resultados!$A$1:$ZZ$1, 0))</f>
        <v/>
      </c>
      <c r="C322">
        <f>INDEX(resultados!$A$2:$ZZ$370, 316, MATCH($B$3, resultados!$A$1:$ZZ$1, 0))</f>
        <v/>
      </c>
    </row>
    <row r="323">
      <c r="A323">
        <f>INDEX(resultados!$A$2:$ZZ$370, 317, MATCH($B$1, resultados!$A$1:$ZZ$1, 0))</f>
        <v/>
      </c>
      <c r="B323">
        <f>INDEX(resultados!$A$2:$ZZ$370, 317, MATCH($B$2, resultados!$A$1:$ZZ$1, 0))</f>
        <v/>
      </c>
      <c r="C323">
        <f>INDEX(resultados!$A$2:$ZZ$370, 317, MATCH($B$3, resultados!$A$1:$ZZ$1, 0))</f>
        <v/>
      </c>
    </row>
    <row r="324">
      <c r="A324">
        <f>INDEX(resultados!$A$2:$ZZ$370, 318, MATCH($B$1, resultados!$A$1:$ZZ$1, 0))</f>
        <v/>
      </c>
      <c r="B324">
        <f>INDEX(resultados!$A$2:$ZZ$370, 318, MATCH($B$2, resultados!$A$1:$ZZ$1, 0))</f>
        <v/>
      </c>
      <c r="C324">
        <f>INDEX(resultados!$A$2:$ZZ$370, 318, MATCH($B$3, resultados!$A$1:$ZZ$1, 0))</f>
        <v/>
      </c>
    </row>
    <row r="325">
      <c r="A325">
        <f>INDEX(resultados!$A$2:$ZZ$370, 319, MATCH($B$1, resultados!$A$1:$ZZ$1, 0))</f>
        <v/>
      </c>
      <c r="B325">
        <f>INDEX(resultados!$A$2:$ZZ$370, 319, MATCH($B$2, resultados!$A$1:$ZZ$1, 0))</f>
        <v/>
      </c>
      <c r="C325">
        <f>INDEX(resultados!$A$2:$ZZ$370, 319, MATCH($B$3, resultados!$A$1:$ZZ$1, 0))</f>
        <v/>
      </c>
    </row>
    <row r="326">
      <c r="A326">
        <f>INDEX(resultados!$A$2:$ZZ$370, 320, MATCH($B$1, resultados!$A$1:$ZZ$1, 0))</f>
        <v/>
      </c>
      <c r="B326">
        <f>INDEX(resultados!$A$2:$ZZ$370, 320, MATCH($B$2, resultados!$A$1:$ZZ$1, 0))</f>
        <v/>
      </c>
      <c r="C326">
        <f>INDEX(resultados!$A$2:$ZZ$370, 320, MATCH($B$3, resultados!$A$1:$ZZ$1, 0))</f>
        <v/>
      </c>
    </row>
    <row r="327">
      <c r="A327">
        <f>INDEX(resultados!$A$2:$ZZ$370, 321, MATCH($B$1, resultados!$A$1:$ZZ$1, 0))</f>
        <v/>
      </c>
      <c r="B327">
        <f>INDEX(resultados!$A$2:$ZZ$370, 321, MATCH($B$2, resultados!$A$1:$ZZ$1, 0))</f>
        <v/>
      </c>
      <c r="C327">
        <f>INDEX(resultados!$A$2:$ZZ$370, 321, MATCH($B$3, resultados!$A$1:$ZZ$1, 0))</f>
        <v/>
      </c>
    </row>
    <row r="328">
      <c r="A328">
        <f>INDEX(resultados!$A$2:$ZZ$370, 322, MATCH($B$1, resultados!$A$1:$ZZ$1, 0))</f>
        <v/>
      </c>
      <c r="B328">
        <f>INDEX(resultados!$A$2:$ZZ$370, 322, MATCH($B$2, resultados!$A$1:$ZZ$1, 0))</f>
        <v/>
      </c>
      <c r="C328">
        <f>INDEX(resultados!$A$2:$ZZ$370, 322, MATCH($B$3, resultados!$A$1:$ZZ$1, 0))</f>
        <v/>
      </c>
    </row>
    <row r="329">
      <c r="A329">
        <f>INDEX(resultados!$A$2:$ZZ$370, 323, MATCH($B$1, resultados!$A$1:$ZZ$1, 0))</f>
        <v/>
      </c>
      <c r="B329">
        <f>INDEX(resultados!$A$2:$ZZ$370, 323, MATCH($B$2, resultados!$A$1:$ZZ$1, 0))</f>
        <v/>
      </c>
      <c r="C329">
        <f>INDEX(resultados!$A$2:$ZZ$370, 323, MATCH($B$3, resultados!$A$1:$ZZ$1, 0))</f>
        <v/>
      </c>
    </row>
    <row r="330">
      <c r="A330">
        <f>INDEX(resultados!$A$2:$ZZ$370, 324, MATCH($B$1, resultados!$A$1:$ZZ$1, 0))</f>
        <v/>
      </c>
      <c r="B330">
        <f>INDEX(resultados!$A$2:$ZZ$370, 324, MATCH($B$2, resultados!$A$1:$ZZ$1, 0))</f>
        <v/>
      </c>
      <c r="C330">
        <f>INDEX(resultados!$A$2:$ZZ$370, 324, MATCH($B$3, resultados!$A$1:$ZZ$1, 0))</f>
        <v/>
      </c>
    </row>
    <row r="331">
      <c r="A331">
        <f>INDEX(resultados!$A$2:$ZZ$370, 325, MATCH($B$1, resultados!$A$1:$ZZ$1, 0))</f>
        <v/>
      </c>
      <c r="B331">
        <f>INDEX(resultados!$A$2:$ZZ$370, 325, MATCH($B$2, resultados!$A$1:$ZZ$1, 0))</f>
        <v/>
      </c>
      <c r="C331">
        <f>INDEX(resultados!$A$2:$ZZ$370, 325, MATCH($B$3, resultados!$A$1:$ZZ$1, 0))</f>
        <v/>
      </c>
    </row>
    <row r="332">
      <c r="A332">
        <f>INDEX(resultados!$A$2:$ZZ$370, 326, MATCH($B$1, resultados!$A$1:$ZZ$1, 0))</f>
        <v/>
      </c>
      <c r="B332">
        <f>INDEX(resultados!$A$2:$ZZ$370, 326, MATCH($B$2, resultados!$A$1:$ZZ$1, 0))</f>
        <v/>
      </c>
      <c r="C332">
        <f>INDEX(resultados!$A$2:$ZZ$370, 326, MATCH($B$3, resultados!$A$1:$ZZ$1, 0))</f>
        <v/>
      </c>
    </row>
    <row r="333">
      <c r="A333">
        <f>INDEX(resultados!$A$2:$ZZ$370, 327, MATCH($B$1, resultados!$A$1:$ZZ$1, 0))</f>
        <v/>
      </c>
      <c r="B333">
        <f>INDEX(resultados!$A$2:$ZZ$370, 327, MATCH($B$2, resultados!$A$1:$ZZ$1, 0))</f>
        <v/>
      </c>
      <c r="C333">
        <f>INDEX(resultados!$A$2:$ZZ$370, 327, MATCH($B$3, resultados!$A$1:$ZZ$1, 0))</f>
        <v/>
      </c>
    </row>
    <row r="334">
      <c r="A334">
        <f>INDEX(resultados!$A$2:$ZZ$370, 328, MATCH($B$1, resultados!$A$1:$ZZ$1, 0))</f>
        <v/>
      </c>
      <c r="B334">
        <f>INDEX(resultados!$A$2:$ZZ$370, 328, MATCH($B$2, resultados!$A$1:$ZZ$1, 0))</f>
        <v/>
      </c>
      <c r="C334">
        <f>INDEX(resultados!$A$2:$ZZ$370, 328, MATCH($B$3, resultados!$A$1:$ZZ$1, 0))</f>
        <v/>
      </c>
    </row>
    <row r="335">
      <c r="A335">
        <f>INDEX(resultados!$A$2:$ZZ$370, 329, MATCH($B$1, resultados!$A$1:$ZZ$1, 0))</f>
        <v/>
      </c>
      <c r="B335">
        <f>INDEX(resultados!$A$2:$ZZ$370, 329, MATCH($B$2, resultados!$A$1:$ZZ$1, 0))</f>
        <v/>
      </c>
      <c r="C335">
        <f>INDEX(resultados!$A$2:$ZZ$370, 329, MATCH($B$3, resultados!$A$1:$ZZ$1, 0))</f>
        <v/>
      </c>
    </row>
    <row r="336">
      <c r="A336">
        <f>INDEX(resultados!$A$2:$ZZ$370, 330, MATCH($B$1, resultados!$A$1:$ZZ$1, 0))</f>
        <v/>
      </c>
      <c r="B336">
        <f>INDEX(resultados!$A$2:$ZZ$370, 330, MATCH($B$2, resultados!$A$1:$ZZ$1, 0))</f>
        <v/>
      </c>
      <c r="C336">
        <f>INDEX(resultados!$A$2:$ZZ$370, 330, MATCH($B$3, resultados!$A$1:$ZZ$1, 0))</f>
        <v/>
      </c>
    </row>
    <row r="337">
      <c r="A337">
        <f>INDEX(resultados!$A$2:$ZZ$370, 331, MATCH($B$1, resultados!$A$1:$ZZ$1, 0))</f>
        <v/>
      </c>
      <c r="B337">
        <f>INDEX(resultados!$A$2:$ZZ$370, 331, MATCH($B$2, resultados!$A$1:$ZZ$1, 0))</f>
        <v/>
      </c>
      <c r="C337">
        <f>INDEX(resultados!$A$2:$ZZ$370, 331, MATCH($B$3, resultados!$A$1:$ZZ$1, 0))</f>
        <v/>
      </c>
    </row>
    <row r="338">
      <c r="A338">
        <f>INDEX(resultados!$A$2:$ZZ$370, 332, MATCH($B$1, resultados!$A$1:$ZZ$1, 0))</f>
        <v/>
      </c>
      <c r="B338">
        <f>INDEX(resultados!$A$2:$ZZ$370, 332, MATCH($B$2, resultados!$A$1:$ZZ$1, 0))</f>
        <v/>
      </c>
      <c r="C338">
        <f>INDEX(resultados!$A$2:$ZZ$370, 332, MATCH($B$3, resultados!$A$1:$ZZ$1, 0))</f>
        <v/>
      </c>
    </row>
    <row r="339">
      <c r="A339">
        <f>INDEX(resultados!$A$2:$ZZ$370, 333, MATCH($B$1, resultados!$A$1:$ZZ$1, 0))</f>
        <v/>
      </c>
      <c r="B339">
        <f>INDEX(resultados!$A$2:$ZZ$370, 333, MATCH($B$2, resultados!$A$1:$ZZ$1, 0))</f>
        <v/>
      </c>
      <c r="C339">
        <f>INDEX(resultados!$A$2:$ZZ$370, 333, MATCH($B$3, resultados!$A$1:$ZZ$1, 0))</f>
        <v/>
      </c>
    </row>
    <row r="340">
      <c r="A340">
        <f>INDEX(resultados!$A$2:$ZZ$370, 334, MATCH($B$1, resultados!$A$1:$ZZ$1, 0))</f>
        <v/>
      </c>
      <c r="B340">
        <f>INDEX(resultados!$A$2:$ZZ$370, 334, MATCH($B$2, resultados!$A$1:$ZZ$1, 0))</f>
        <v/>
      </c>
      <c r="C340">
        <f>INDEX(resultados!$A$2:$ZZ$370, 334, MATCH($B$3, resultados!$A$1:$ZZ$1, 0))</f>
        <v/>
      </c>
    </row>
    <row r="341">
      <c r="A341">
        <f>INDEX(resultados!$A$2:$ZZ$370, 335, MATCH($B$1, resultados!$A$1:$ZZ$1, 0))</f>
        <v/>
      </c>
      <c r="B341">
        <f>INDEX(resultados!$A$2:$ZZ$370, 335, MATCH($B$2, resultados!$A$1:$ZZ$1, 0))</f>
        <v/>
      </c>
      <c r="C341">
        <f>INDEX(resultados!$A$2:$ZZ$370, 335, MATCH($B$3, resultados!$A$1:$ZZ$1, 0))</f>
        <v/>
      </c>
    </row>
    <row r="342">
      <c r="A342">
        <f>INDEX(resultados!$A$2:$ZZ$370, 336, MATCH($B$1, resultados!$A$1:$ZZ$1, 0))</f>
        <v/>
      </c>
      <c r="B342">
        <f>INDEX(resultados!$A$2:$ZZ$370, 336, MATCH($B$2, resultados!$A$1:$ZZ$1, 0))</f>
        <v/>
      </c>
      <c r="C342">
        <f>INDEX(resultados!$A$2:$ZZ$370, 336, MATCH($B$3, resultados!$A$1:$ZZ$1, 0))</f>
        <v/>
      </c>
    </row>
    <row r="343">
      <c r="A343">
        <f>INDEX(resultados!$A$2:$ZZ$370, 337, MATCH($B$1, resultados!$A$1:$ZZ$1, 0))</f>
        <v/>
      </c>
      <c r="B343">
        <f>INDEX(resultados!$A$2:$ZZ$370, 337, MATCH($B$2, resultados!$A$1:$ZZ$1, 0))</f>
        <v/>
      </c>
      <c r="C343">
        <f>INDEX(resultados!$A$2:$ZZ$370, 337, MATCH($B$3, resultados!$A$1:$ZZ$1, 0))</f>
        <v/>
      </c>
    </row>
    <row r="344">
      <c r="A344">
        <f>INDEX(resultados!$A$2:$ZZ$370, 338, MATCH($B$1, resultados!$A$1:$ZZ$1, 0))</f>
        <v/>
      </c>
      <c r="B344">
        <f>INDEX(resultados!$A$2:$ZZ$370, 338, MATCH($B$2, resultados!$A$1:$ZZ$1, 0))</f>
        <v/>
      </c>
      <c r="C344">
        <f>INDEX(resultados!$A$2:$ZZ$370, 338, MATCH($B$3, resultados!$A$1:$ZZ$1, 0))</f>
        <v/>
      </c>
    </row>
    <row r="345">
      <c r="A345">
        <f>INDEX(resultados!$A$2:$ZZ$370, 339, MATCH($B$1, resultados!$A$1:$ZZ$1, 0))</f>
        <v/>
      </c>
      <c r="B345">
        <f>INDEX(resultados!$A$2:$ZZ$370, 339, MATCH($B$2, resultados!$A$1:$ZZ$1, 0))</f>
        <v/>
      </c>
      <c r="C345">
        <f>INDEX(resultados!$A$2:$ZZ$370, 339, MATCH($B$3, resultados!$A$1:$ZZ$1, 0))</f>
        <v/>
      </c>
    </row>
    <row r="346">
      <c r="A346">
        <f>INDEX(resultados!$A$2:$ZZ$370, 340, MATCH($B$1, resultados!$A$1:$ZZ$1, 0))</f>
        <v/>
      </c>
      <c r="B346">
        <f>INDEX(resultados!$A$2:$ZZ$370, 340, MATCH($B$2, resultados!$A$1:$ZZ$1, 0))</f>
        <v/>
      </c>
      <c r="C346">
        <f>INDEX(resultados!$A$2:$ZZ$370, 340, MATCH($B$3, resultados!$A$1:$ZZ$1, 0))</f>
        <v/>
      </c>
    </row>
    <row r="347">
      <c r="A347">
        <f>INDEX(resultados!$A$2:$ZZ$370, 341, MATCH($B$1, resultados!$A$1:$ZZ$1, 0))</f>
        <v/>
      </c>
      <c r="B347">
        <f>INDEX(resultados!$A$2:$ZZ$370, 341, MATCH($B$2, resultados!$A$1:$ZZ$1, 0))</f>
        <v/>
      </c>
      <c r="C347">
        <f>INDEX(resultados!$A$2:$ZZ$370, 341, MATCH($B$3, resultados!$A$1:$ZZ$1, 0))</f>
        <v/>
      </c>
    </row>
    <row r="348">
      <c r="A348">
        <f>INDEX(resultados!$A$2:$ZZ$370, 342, MATCH($B$1, resultados!$A$1:$ZZ$1, 0))</f>
        <v/>
      </c>
      <c r="B348">
        <f>INDEX(resultados!$A$2:$ZZ$370, 342, MATCH($B$2, resultados!$A$1:$ZZ$1, 0))</f>
        <v/>
      </c>
      <c r="C348">
        <f>INDEX(resultados!$A$2:$ZZ$370, 342, MATCH($B$3, resultados!$A$1:$ZZ$1, 0))</f>
        <v/>
      </c>
    </row>
    <row r="349">
      <c r="A349">
        <f>INDEX(resultados!$A$2:$ZZ$370, 343, MATCH($B$1, resultados!$A$1:$ZZ$1, 0))</f>
        <v/>
      </c>
      <c r="B349">
        <f>INDEX(resultados!$A$2:$ZZ$370, 343, MATCH($B$2, resultados!$A$1:$ZZ$1, 0))</f>
        <v/>
      </c>
      <c r="C349">
        <f>INDEX(resultados!$A$2:$ZZ$370, 343, MATCH($B$3, resultados!$A$1:$ZZ$1, 0))</f>
        <v/>
      </c>
    </row>
    <row r="350">
      <c r="A350">
        <f>INDEX(resultados!$A$2:$ZZ$370, 344, MATCH($B$1, resultados!$A$1:$ZZ$1, 0))</f>
        <v/>
      </c>
      <c r="B350">
        <f>INDEX(resultados!$A$2:$ZZ$370, 344, MATCH($B$2, resultados!$A$1:$ZZ$1, 0))</f>
        <v/>
      </c>
      <c r="C350">
        <f>INDEX(resultados!$A$2:$ZZ$370, 344, MATCH($B$3, resultados!$A$1:$ZZ$1, 0))</f>
        <v/>
      </c>
    </row>
    <row r="351">
      <c r="A351">
        <f>INDEX(resultados!$A$2:$ZZ$370, 345, MATCH($B$1, resultados!$A$1:$ZZ$1, 0))</f>
        <v/>
      </c>
      <c r="B351">
        <f>INDEX(resultados!$A$2:$ZZ$370, 345, MATCH($B$2, resultados!$A$1:$ZZ$1, 0))</f>
        <v/>
      </c>
      <c r="C351">
        <f>INDEX(resultados!$A$2:$ZZ$370, 345, MATCH($B$3, resultados!$A$1:$ZZ$1, 0))</f>
        <v/>
      </c>
    </row>
    <row r="352">
      <c r="A352">
        <f>INDEX(resultados!$A$2:$ZZ$370, 346, MATCH($B$1, resultados!$A$1:$ZZ$1, 0))</f>
        <v/>
      </c>
      <c r="B352">
        <f>INDEX(resultados!$A$2:$ZZ$370, 346, MATCH($B$2, resultados!$A$1:$ZZ$1, 0))</f>
        <v/>
      </c>
      <c r="C352">
        <f>INDEX(resultados!$A$2:$ZZ$370, 346, MATCH($B$3, resultados!$A$1:$ZZ$1, 0))</f>
        <v/>
      </c>
    </row>
    <row r="353">
      <c r="A353">
        <f>INDEX(resultados!$A$2:$ZZ$370, 347, MATCH($B$1, resultados!$A$1:$ZZ$1, 0))</f>
        <v/>
      </c>
      <c r="B353">
        <f>INDEX(resultados!$A$2:$ZZ$370, 347, MATCH($B$2, resultados!$A$1:$ZZ$1, 0))</f>
        <v/>
      </c>
      <c r="C353">
        <f>INDEX(resultados!$A$2:$ZZ$370, 347, MATCH($B$3, resultados!$A$1:$ZZ$1, 0))</f>
        <v/>
      </c>
    </row>
    <row r="354">
      <c r="A354">
        <f>INDEX(resultados!$A$2:$ZZ$370, 348, MATCH($B$1, resultados!$A$1:$ZZ$1, 0))</f>
        <v/>
      </c>
      <c r="B354">
        <f>INDEX(resultados!$A$2:$ZZ$370, 348, MATCH($B$2, resultados!$A$1:$ZZ$1, 0))</f>
        <v/>
      </c>
      <c r="C354">
        <f>INDEX(resultados!$A$2:$ZZ$370, 348, MATCH($B$3, resultados!$A$1:$ZZ$1, 0))</f>
        <v/>
      </c>
    </row>
    <row r="355">
      <c r="A355">
        <f>INDEX(resultados!$A$2:$ZZ$370, 349, MATCH($B$1, resultados!$A$1:$ZZ$1, 0))</f>
        <v/>
      </c>
      <c r="B355">
        <f>INDEX(resultados!$A$2:$ZZ$370, 349, MATCH($B$2, resultados!$A$1:$ZZ$1, 0))</f>
        <v/>
      </c>
      <c r="C355">
        <f>INDEX(resultados!$A$2:$ZZ$370, 349, MATCH($B$3, resultados!$A$1:$ZZ$1, 0))</f>
        <v/>
      </c>
    </row>
    <row r="356">
      <c r="A356">
        <f>INDEX(resultados!$A$2:$ZZ$370, 350, MATCH($B$1, resultados!$A$1:$ZZ$1, 0))</f>
        <v/>
      </c>
      <c r="B356">
        <f>INDEX(resultados!$A$2:$ZZ$370, 350, MATCH($B$2, resultados!$A$1:$ZZ$1, 0))</f>
        <v/>
      </c>
      <c r="C356">
        <f>INDEX(resultados!$A$2:$ZZ$370, 350, MATCH($B$3, resultados!$A$1:$ZZ$1, 0))</f>
        <v/>
      </c>
    </row>
    <row r="357">
      <c r="A357">
        <f>INDEX(resultados!$A$2:$ZZ$370, 351, MATCH($B$1, resultados!$A$1:$ZZ$1, 0))</f>
        <v/>
      </c>
      <c r="B357">
        <f>INDEX(resultados!$A$2:$ZZ$370, 351, MATCH($B$2, resultados!$A$1:$ZZ$1, 0))</f>
        <v/>
      </c>
      <c r="C357">
        <f>INDEX(resultados!$A$2:$ZZ$370, 351, MATCH($B$3, resultados!$A$1:$ZZ$1, 0))</f>
        <v/>
      </c>
    </row>
    <row r="358">
      <c r="A358">
        <f>INDEX(resultados!$A$2:$ZZ$370, 352, MATCH($B$1, resultados!$A$1:$ZZ$1, 0))</f>
        <v/>
      </c>
      <c r="B358">
        <f>INDEX(resultados!$A$2:$ZZ$370, 352, MATCH($B$2, resultados!$A$1:$ZZ$1, 0))</f>
        <v/>
      </c>
      <c r="C358">
        <f>INDEX(resultados!$A$2:$ZZ$370, 352, MATCH($B$3, resultados!$A$1:$ZZ$1, 0))</f>
        <v/>
      </c>
    </row>
    <row r="359">
      <c r="A359">
        <f>INDEX(resultados!$A$2:$ZZ$370, 353, MATCH($B$1, resultados!$A$1:$ZZ$1, 0))</f>
        <v/>
      </c>
      <c r="B359">
        <f>INDEX(resultados!$A$2:$ZZ$370, 353, MATCH($B$2, resultados!$A$1:$ZZ$1, 0))</f>
        <v/>
      </c>
      <c r="C359">
        <f>INDEX(resultados!$A$2:$ZZ$370, 353, MATCH($B$3, resultados!$A$1:$ZZ$1, 0))</f>
        <v/>
      </c>
    </row>
    <row r="360">
      <c r="A360">
        <f>INDEX(resultados!$A$2:$ZZ$370, 354, MATCH($B$1, resultados!$A$1:$ZZ$1, 0))</f>
        <v/>
      </c>
      <c r="B360">
        <f>INDEX(resultados!$A$2:$ZZ$370, 354, MATCH($B$2, resultados!$A$1:$ZZ$1, 0))</f>
        <v/>
      </c>
      <c r="C360">
        <f>INDEX(resultados!$A$2:$ZZ$370, 354, MATCH($B$3, resultados!$A$1:$ZZ$1, 0))</f>
        <v/>
      </c>
    </row>
    <row r="361">
      <c r="A361">
        <f>INDEX(resultados!$A$2:$ZZ$370, 355, MATCH($B$1, resultados!$A$1:$ZZ$1, 0))</f>
        <v/>
      </c>
      <c r="B361">
        <f>INDEX(resultados!$A$2:$ZZ$370, 355, MATCH($B$2, resultados!$A$1:$ZZ$1, 0))</f>
        <v/>
      </c>
      <c r="C361">
        <f>INDEX(resultados!$A$2:$ZZ$370, 355, MATCH($B$3, resultados!$A$1:$ZZ$1, 0))</f>
        <v/>
      </c>
    </row>
    <row r="362">
      <c r="A362">
        <f>INDEX(resultados!$A$2:$ZZ$370, 356, MATCH($B$1, resultados!$A$1:$ZZ$1, 0))</f>
        <v/>
      </c>
      <c r="B362">
        <f>INDEX(resultados!$A$2:$ZZ$370, 356, MATCH($B$2, resultados!$A$1:$ZZ$1, 0))</f>
        <v/>
      </c>
      <c r="C362">
        <f>INDEX(resultados!$A$2:$ZZ$370, 356, MATCH($B$3, resultados!$A$1:$ZZ$1, 0))</f>
        <v/>
      </c>
    </row>
    <row r="363">
      <c r="A363">
        <f>INDEX(resultados!$A$2:$ZZ$370, 357, MATCH($B$1, resultados!$A$1:$ZZ$1, 0))</f>
        <v/>
      </c>
      <c r="B363">
        <f>INDEX(resultados!$A$2:$ZZ$370, 357, MATCH($B$2, resultados!$A$1:$ZZ$1, 0))</f>
        <v/>
      </c>
      <c r="C363">
        <f>INDEX(resultados!$A$2:$ZZ$370, 357, MATCH($B$3, resultados!$A$1:$ZZ$1, 0))</f>
        <v/>
      </c>
    </row>
    <row r="364">
      <c r="A364">
        <f>INDEX(resultados!$A$2:$ZZ$370, 358, MATCH($B$1, resultados!$A$1:$ZZ$1, 0))</f>
        <v/>
      </c>
      <c r="B364">
        <f>INDEX(resultados!$A$2:$ZZ$370, 358, MATCH($B$2, resultados!$A$1:$ZZ$1, 0))</f>
        <v/>
      </c>
      <c r="C364">
        <f>INDEX(resultados!$A$2:$ZZ$370, 358, MATCH($B$3, resultados!$A$1:$ZZ$1, 0))</f>
        <v/>
      </c>
    </row>
    <row r="365">
      <c r="A365">
        <f>INDEX(resultados!$A$2:$ZZ$370, 359, MATCH($B$1, resultados!$A$1:$ZZ$1, 0))</f>
        <v/>
      </c>
      <c r="B365">
        <f>INDEX(resultados!$A$2:$ZZ$370, 359, MATCH($B$2, resultados!$A$1:$ZZ$1, 0))</f>
        <v/>
      </c>
      <c r="C365">
        <f>INDEX(resultados!$A$2:$ZZ$370, 359, MATCH($B$3, resultados!$A$1:$ZZ$1, 0))</f>
        <v/>
      </c>
    </row>
    <row r="366">
      <c r="A366">
        <f>INDEX(resultados!$A$2:$ZZ$370, 360, MATCH($B$1, resultados!$A$1:$ZZ$1, 0))</f>
        <v/>
      </c>
      <c r="B366">
        <f>INDEX(resultados!$A$2:$ZZ$370, 360, MATCH($B$2, resultados!$A$1:$ZZ$1, 0))</f>
        <v/>
      </c>
      <c r="C366">
        <f>INDEX(resultados!$A$2:$ZZ$370, 360, MATCH($B$3, resultados!$A$1:$ZZ$1, 0))</f>
        <v/>
      </c>
    </row>
    <row r="367">
      <c r="A367">
        <f>INDEX(resultados!$A$2:$ZZ$370, 361, MATCH($B$1, resultados!$A$1:$ZZ$1, 0))</f>
        <v/>
      </c>
      <c r="B367">
        <f>INDEX(resultados!$A$2:$ZZ$370, 361, MATCH($B$2, resultados!$A$1:$ZZ$1, 0))</f>
        <v/>
      </c>
      <c r="C367">
        <f>INDEX(resultados!$A$2:$ZZ$370, 361, MATCH($B$3, resultados!$A$1:$ZZ$1, 0))</f>
        <v/>
      </c>
    </row>
    <row r="368">
      <c r="A368">
        <f>INDEX(resultados!$A$2:$ZZ$370, 362, MATCH($B$1, resultados!$A$1:$ZZ$1, 0))</f>
        <v/>
      </c>
      <c r="B368">
        <f>INDEX(resultados!$A$2:$ZZ$370, 362, MATCH($B$2, resultados!$A$1:$ZZ$1, 0))</f>
        <v/>
      </c>
      <c r="C368">
        <f>INDEX(resultados!$A$2:$ZZ$370, 362, MATCH($B$3, resultados!$A$1:$ZZ$1, 0))</f>
        <v/>
      </c>
    </row>
    <row r="369">
      <c r="A369">
        <f>INDEX(resultados!$A$2:$ZZ$370, 363, MATCH($B$1, resultados!$A$1:$ZZ$1, 0))</f>
        <v/>
      </c>
      <c r="B369">
        <f>INDEX(resultados!$A$2:$ZZ$370, 363, MATCH($B$2, resultados!$A$1:$ZZ$1, 0))</f>
        <v/>
      </c>
      <c r="C369">
        <f>INDEX(resultados!$A$2:$ZZ$370, 363, MATCH($B$3, resultados!$A$1:$ZZ$1, 0))</f>
        <v/>
      </c>
    </row>
    <row r="370">
      <c r="A370">
        <f>INDEX(resultados!$A$2:$ZZ$370, 364, MATCH($B$1, resultados!$A$1:$ZZ$1, 0))</f>
        <v/>
      </c>
      <c r="B370">
        <f>INDEX(resultados!$A$2:$ZZ$370, 364, MATCH($B$2, resultados!$A$1:$ZZ$1, 0))</f>
        <v/>
      </c>
      <c r="C370">
        <f>INDEX(resultados!$A$2:$ZZ$370, 364, MATCH($B$3, resultados!$A$1:$ZZ$1, 0))</f>
        <v/>
      </c>
    </row>
    <row r="371">
      <c r="A371">
        <f>INDEX(resultados!$A$2:$ZZ$370, 365, MATCH($B$1, resultados!$A$1:$ZZ$1, 0))</f>
        <v/>
      </c>
      <c r="B371">
        <f>INDEX(resultados!$A$2:$ZZ$370, 365, MATCH($B$2, resultados!$A$1:$ZZ$1, 0))</f>
        <v/>
      </c>
      <c r="C371">
        <f>INDEX(resultados!$A$2:$ZZ$370, 365, MATCH($B$3, resultados!$A$1:$ZZ$1, 0))</f>
        <v/>
      </c>
    </row>
    <row r="372">
      <c r="A372">
        <f>INDEX(resultados!$A$2:$ZZ$370, 366, MATCH($B$1, resultados!$A$1:$ZZ$1, 0))</f>
        <v/>
      </c>
      <c r="B372">
        <f>INDEX(resultados!$A$2:$ZZ$370, 366, MATCH($B$2, resultados!$A$1:$ZZ$1, 0))</f>
        <v/>
      </c>
      <c r="C372">
        <f>INDEX(resultados!$A$2:$ZZ$370, 366, MATCH($B$3, resultados!$A$1:$ZZ$1, 0))</f>
        <v/>
      </c>
    </row>
    <row r="373">
      <c r="A373">
        <f>INDEX(resultados!$A$2:$ZZ$370, 367, MATCH($B$1, resultados!$A$1:$ZZ$1, 0))</f>
        <v/>
      </c>
      <c r="B373">
        <f>INDEX(resultados!$A$2:$ZZ$370, 367, MATCH($B$2, resultados!$A$1:$ZZ$1, 0))</f>
        <v/>
      </c>
      <c r="C373">
        <f>INDEX(resultados!$A$2:$ZZ$370, 367, MATCH($B$3, resultados!$A$1:$ZZ$1, 0))</f>
        <v/>
      </c>
    </row>
    <row r="374">
      <c r="A374">
        <f>INDEX(resultados!$A$2:$ZZ$370, 368, MATCH($B$1, resultados!$A$1:$ZZ$1, 0))</f>
        <v/>
      </c>
      <c r="B374">
        <f>INDEX(resultados!$A$2:$ZZ$370, 368, MATCH($B$2, resultados!$A$1:$ZZ$1, 0))</f>
        <v/>
      </c>
      <c r="C374">
        <f>INDEX(resultados!$A$2:$ZZ$370, 368, MATCH($B$3, resultados!$A$1:$ZZ$1, 0))</f>
        <v/>
      </c>
    </row>
    <row r="375">
      <c r="A375">
        <f>INDEX(resultados!$A$2:$ZZ$370, 369, MATCH($B$1, resultados!$A$1:$ZZ$1, 0))</f>
        <v/>
      </c>
      <c r="B375">
        <f>INDEX(resultados!$A$2:$ZZ$370, 369, MATCH($B$2, resultados!$A$1:$ZZ$1, 0))</f>
        <v/>
      </c>
      <c r="C375">
        <f>INDEX(resultados!$A$2:$ZZ$370, 369,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1.1989</v>
      </c>
      <c r="E2" t="n">
        <v>83.41</v>
      </c>
      <c r="F2" t="n">
        <v>75.52</v>
      </c>
      <c r="G2" t="n">
        <v>11.65</v>
      </c>
      <c r="H2" t="n">
        <v>0.24</v>
      </c>
      <c r="I2" t="n">
        <v>389</v>
      </c>
      <c r="J2" t="n">
        <v>71.52</v>
      </c>
      <c r="K2" t="n">
        <v>32.27</v>
      </c>
      <c r="L2" t="n">
        <v>1</v>
      </c>
      <c r="M2" t="n">
        <v>387</v>
      </c>
      <c r="N2" t="n">
        <v>8.25</v>
      </c>
      <c r="O2" t="n">
        <v>9054.6</v>
      </c>
      <c r="P2" t="n">
        <v>534.78</v>
      </c>
      <c r="Q2" t="n">
        <v>1214.06</v>
      </c>
      <c r="R2" t="n">
        <v>734.78</v>
      </c>
      <c r="S2" t="n">
        <v>90.51000000000001</v>
      </c>
      <c r="T2" t="n">
        <v>309152.57</v>
      </c>
      <c r="U2" t="n">
        <v>0.12</v>
      </c>
      <c r="V2" t="n">
        <v>0.59</v>
      </c>
      <c r="W2" t="n">
        <v>4.64</v>
      </c>
      <c r="X2" t="n">
        <v>18.32</v>
      </c>
      <c r="Y2" t="n">
        <v>0.5</v>
      </c>
      <c r="Z2" t="n">
        <v>10</v>
      </c>
      <c r="AA2" t="n">
        <v>657.5394711694071</v>
      </c>
      <c r="AB2" t="n">
        <v>899.6745130481279</v>
      </c>
      <c r="AC2" t="n">
        <v>813.8108402239234</v>
      </c>
      <c r="AD2" t="n">
        <v>657539.4711694071</v>
      </c>
      <c r="AE2" t="n">
        <v>899674.5130481279</v>
      </c>
      <c r="AF2" t="n">
        <v>7.339615762420888e-06</v>
      </c>
      <c r="AG2" t="n">
        <v>3.475416666666666</v>
      </c>
      <c r="AH2" t="n">
        <v>813810.8402239233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1.4507</v>
      </c>
      <c r="E3" t="n">
        <v>68.93000000000001</v>
      </c>
      <c r="F3" t="n">
        <v>64.58</v>
      </c>
      <c r="G3" t="n">
        <v>24.07</v>
      </c>
      <c r="H3" t="n">
        <v>0.48</v>
      </c>
      <c r="I3" t="n">
        <v>161</v>
      </c>
      <c r="J3" t="n">
        <v>72.7</v>
      </c>
      <c r="K3" t="n">
        <v>32.27</v>
      </c>
      <c r="L3" t="n">
        <v>2</v>
      </c>
      <c r="M3" t="n">
        <v>159</v>
      </c>
      <c r="N3" t="n">
        <v>8.43</v>
      </c>
      <c r="O3" t="n">
        <v>9200.25</v>
      </c>
      <c r="P3" t="n">
        <v>443.84</v>
      </c>
      <c r="Q3" t="n">
        <v>1214.02</v>
      </c>
      <c r="R3" t="n">
        <v>363.39</v>
      </c>
      <c r="S3" t="n">
        <v>90.51000000000001</v>
      </c>
      <c r="T3" t="n">
        <v>124595.25</v>
      </c>
      <c r="U3" t="n">
        <v>0.25</v>
      </c>
      <c r="V3" t="n">
        <v>0.6899999999999999</v>
      </c>
      <c r="W3" t="n">
        <v>4.28</v>
      </c>
      <c r="X3" t="n">
        <v>7.39</v>
      </c>
      <c r="Y3" t="n">
        <v>0.5</v>
      </c>
      <c r="Z3" t="n">
        <v>10</v>
      </c>
      <c r="AA3" t="n">
        <v>460.7952177190402</v>
      </c>
      <c r="AB3" t="n">
        <v>630.4803457334592</v>
      </c>
      <c r="AC3" t="n">
        <v>570.30818642138</v>
      </c>
      <c r="AD3" t="n">
        <v>460795.2177190402</v>
      </c>
      <c r="AE3" t="n">
        <v>630480.3457334592</v>
      </c>
      <c r="AF3" t="n">
        <v>8.881124853235452e-06</v>
      </c>
      <c r="AG3" t="n">
        <v>2.872083333333334</v>
      </c>
      <c r="AH3" t="n">
        <v>570308.18642138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1.5341</v>
      </c>
      <c r="E4" t="n">
        <v>65.18000000000001</v>
      </c>
      <c r="F4" t="n">
        <v>61.78</v>
      </c>
      <c r="G4" t="n">
        <v>37.07</v>
      </c>
      <c r="H4" t="n">
        <v>0.71</v>
      </c>
      <c r="I4" t="n">
        <v>100</v>
      </c>
      <c r="J4" t="n">
        <v>73.88</v>
      </c>
      <c r="K4" t="n">
        <v>32.27</v>
      </c>
      <c r="L4" t="n">
        <v>3</v>
      </c>
      <c r="M4" t="n">
        <v>98</v>
      </c>
      <c r="N4" t="n">
        <v>8.609999999999999</v>
      </c>
      <c r="O4" t="n">
        <v>9346.23</v>
      </c>
      <c r="P4" t="n">
        <v>411.71</v>
      </c>
      <c r="Q4" t="n">
        <v>1213.97</v>
      </c>
      <c r="R4" t="n">
        <v>269.21</v>
      </c>
      <c r="S4" t="n">
        <v>90.51000000000001</v>
      </c>
      <c r="T4" t="n">
        <v>77812.60000000001</v>
      </c>
      <c r="U4" t="n">
        <v>0.34</v>
      </c>
      <c r="V4" t="n">
        <v>0.73</v>
      </c>
      <c r="W4" t="n">
        <v>4.16</v>
      </c>
      <c r="X4" t="n">
        <v>4.59</v>
      </c>
      <c r="Y4" t="n">
        <v>0.5</v>
      </c>
      <c r="Z4" t="n">
        <v>10</v>
      </c>
      <c r="AA4" t="n">
        <v>410.7616697562429</v>
      </c>
      <c r="AB4" t="n">
        <v>562.0222380864089</v>
      </c>
      <c r="AC4" t="n">
        <v>508.3836244866067</v>
      </c>
      <c r="AD4" t="n">
        <v>410761.6697562429</v>
      </c>
      <c r="AE4" t="n">
        <v>562022.2380864089</v>
      </c>
      <c r="AF4" t="n">
        <v>9.391696172432966e-06</v>
      </c>
      <c r="AG4" t="n">
        <v>2.715833333333334</v>
      </c>
      <c r="AH4" t="n">
        <v>508383.6244866067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1.5791</v>
      </c>
      <c r="E5" t="n">
        <v>63.33</v>
      </c>
      <c r="F5" t="n">
        <v>60.38</v>
      </c>
      <c r="G5" t="n">
        <v>51.02</v>
      </c>
      <c r="H5" t="n">
        <v>0.93</v>
      </c>
      <c r="I5" t="n">
        <v>71</v>
      </c>
      <c r="J5" t="n">
        <v>75.06999999999999</v>
      </c>
      <c r="K5" t="n">
        <v>32.27</v>
      </c>
      <c r="L5" t="n">
        <v>4</v>
      </c>
      <c r="M5" t="n">
        <v>69</v>
      </c>
      <c r="N5" t="n">
        <v>8.800000000000001</v>
      </c>
      <c r="O5" t="n">
        <v>9492.549999999999</v>
      </c>
      <c r="P5" t="n">
        <v>387.4</v>
      </c>
      <c r="Q5" t="n">
        <v>1213.93</v>
      </c>
      <c r="R5" t="n">
        <v>221.14</v>
      </c>
      <c r="S5" t="n">
        <v>90.51000000000001</v>
      </c>
      <c r="T5" t="n">
        <v>53924.02</v>
      </c>
      <c r="U5" t="n">
        <v>0.41</v>
      </c>
      <c r="V5" t="n">
        <v>0.74</v>
      </c>
      <c r="W5" t="n">
        <v>4.12</v>
      </c>
      <c r="X5" t="n">
        <v>3.18</v>
      </c>
      <c r="Y5" t="n">
        <v>0.5</v>
      </c>
      <c r="Z5" t="n">
        <v>10</v>
      </c>
      <c r="AA5" t="n">
        <v>382.380820515382</v>
      </c>
      <c r="AB5" t="n">
        <v>523.1903080803617</v>
      </c>
      <c r="AC5" t="n">
        <v>473.2577593793804</v>
      </c>
      <c r="AD5" t="n">
        <v>382380.820515382</v>
      </c>
      <c r="AE5" t="n">
        <v>523190.3080803616</v>
      </c>
      <c r="AF5" t="n">
        <v>9.66718429430213e-06</v>
      </c>
      <c r="AG5" t="n">
        <v>2.63875</v>
      </c>
      <c r="AH5" t="n">
        <v>473257.7593793804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1.6046</v>
      </c>
      <c r="E6" t="n">
        <v>62.32</v>
      </c>
      <c r="F6" t="n">
        <v>59.64</v>
      </c>
      <c r="G6" t="n">
        <v>66.26000000000001</v>
      </c>
      <c r="H6" t="n">
        <v>1.15</v>
      </c>
      <c r="I6" t="n">
        <v>54</v>
      </c>
      <c r="J6" t="n">
        <v>76.26000000000001</v>
      </c>
      <c r="K6" t="n">
        <v>32.27</v>
      </c>
      <c r="L6" t="n">
        <v>5</v>
      </c>
      <c r="M6" t="n">
        <v>51</v>
      </c>
      <c r="N6" t="n">
        <v>8.99</v>
      </c>
      <c r="O6" t="n">
        <v>9639.200000000001</v>
      </c>
      <c r="P6" t="n">
        <v>365.79</v>
      </c>
      <c r="Q6" t="n">
        <v>1213.92</v>
      </c>
      <c r="R6" t="n">
        <v>196.27</v>
      </c>
      <c r="S6" t="n">
        <v>90.51000000000001</v>
      </c>
      <c r="T6" t="n">
        <v>41573.54</v>
      </c>
      <c r="U6" t="n">
        <v>0.46</v>
      </c>
      <c r="V6" t="n">
        <v>0.75</v>
      </c>
      <c r="W6" t="n">
        <v>4.09</v>
      </c>
      <c r="X6" t="n">
        <v>2.44</v>
      </c>
      <c r="Y6" t="n">
        <v>0.5</v>
      </c>
      <c r="Z6" t="n">
        <v>10</v>
      </c>
      <c r="AA6" t="n">
        <v>362.8750974628834</v>
      </c>
      <c r="AB6" t="n">
        <v>496.5017172681652</v>
      </c>
      <c r="AC6" t="n">
        <v>449.1162902166276</v>
      </c>
      <c r="AD6" t="n">
        <v>362875.0974628834</v>
      </c>
      <c r="AE6" t="n">
        <v>496501.7172681653</v>
      </c>
      <c r="AF6" t="n">
        <v>9.82329423002799e-06</v>
      </c>
      <c r="AG6" t="n">
        <v>2.596666666666667</v>
      </c>
      <c r="AH6" t="n">
        <v>449116.2902166276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1.6206</v>
      </c>
      <c r="E7" t="n">
        <v>61.71</v>
      </c>
      <c r="F7" t="n">
        <v>59.18</v>
      </c>
      <c r="G7" t="n">
        <v>80.7</v>
      </c>
      <c r="H7" t="n">
        <v>1.36</v>
      </c>
      <c r="I7" t="n">
        <v>44</v>
      </c>
      <c r="J7" t="n">
        <v>77.45</v>
      </c>
      <c r="K7" t="n">
        <v>32.27</v>
      </c>
      <c r="L7" t="n">
        <v>6</v>
      </c>
      <c r="M7" t="n">
        <v>26</v>
      </c>
      <c r="N7" t="n">
        <v>9.18</v>
      </c>
      <c r="O7" t="n">
        <v>9786.190000000001</v>
      </c>
      <c r="P7" t="n">
        <v>350.28</v>
      </c>
      <c r="Q7" t="n">
        <v>1213.91</v>
      </c>
      <c r="R7" t="n">
        <v>180.05</v>
      </c>
      <c r="S7" t="n">
        <v>90.51000000000001</v>
      </c>
      <c r="T7" t="n">
        <v>33513.13</v>
      </c>
      <c r="U7" t="n">
        <v>0.5</v>
      </c>
      <c r="V7" t="n">
        <v>0.76</v>
      </c>
      <c r="W7" t="n">
        <v>4.1</v>
      </c>
      <c r="X7" t="n">
        <v>1.99</v>
      </c>
      <c r="Y7" t="n">
        <v>0.5</v>
      </c>
      <c r="Z7" t="n">
        <v>10</v>
      </c>
      <c r="AA7" t="n">
        <v>349.9143391018446</v>
      </c>
      <c r="AB7" t="n">
        <v>478.7682358902881</v>
      </c>
      <c r="AC7" t="n">
        <v>433.0752674123575</v>
      </c>
      <c r="AD7" t="n">
        <v>349914.3391018446</v>
      </c>
      <c r="AE7" t="n">
        <v>478768.2358902881</v>
      </c>
      <c r="AF7" t="n">
        <v>9.921245562248136e-06</v>
      </c>
      <c r="AG7" t="n">
        <v>2.57125</v>
      </c>
      <c r="AH7" t="n">
        <v>433075.2674123575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1.6233</v>
      </c>
      <c r="E8" t="n">
        <v>61.6</v>
      </c>
      <c r="F8" t="n">
        <v>59.1</v>
      </c>
      <c r="G8" t="n">
        <v>84.43000000000001</v>
      </c>
      <c r="H8" t="n">
        <v>1.56</v>
      </c>
      <c r="I8" t="n">
        <v>42</v>
      </c>
      <c r="J8" t="n">
        <v>78.65000000000001</v>
      </c>
      <c r="K8" t="n">
        <v>32.27</v>
      </c>
      <c r="L8" t="n">
        <v>7</v>
      </c>
      <c r="M8" t="n">
        <v>3</v>
      </c>
      <c r="N8" t="n">
        <v>9.380000000000001</v>
      </c>
      <c r="O8" t="n">
        <v>9933.52</v>
      </c>
      <c r="P8" t="n">
        <v>349.62</v>
      </c>
      <c r="Q8" t="n">
        <v>1213.94</v>
      </c>
      <c r="R8" t="n">
        <v>176.69</v>
      </c>
      <c r="S8" t="n">
        <v>90.51000000000001</v>
      </c>
      <c r="T8" t="n">
        <v>31839.73</v>
      </c>
      <c r="U8" t="n">
        <v>0.51</v>
      </c>
      <c r="V8" t="n">
        <v>0.76</v>
      </c>
      <c r="W8" t="n">
        <v>4.12</v>
      </c>
      <c r="X8" t="n">
        <v>1.91</v>
      </c>
      <c r="Y8" t="n">
        <v>0.5</v>
      </c>
      <c r="Z8" t="n">
        <v>10</v>
      </c>
      <c r="AA8" t="n">
        <v>348.7936440046238</v>
      </c>
      <c r="AB8" t="n">
        <v>477.2348514166923</v>
      </c>
      <c r="AC8" t="n">
        <v>431.6882270008032</v>
      </c>
      <c r="AD8" t="n">
        <v>348793.6440046239</v>
      </c>
      <c r="AE8" t="n">
        <v>477234.8514166923</v>
      </c>
      <c r="AF8" t="n">
        <v>9.937774849560286e-06</v>
      </c>
      <c r="AG8" t="n">
        <v>2.566666666666667</v>
      </c>
      <c r="AH8" t="n">
        <v>431688.2270008032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1.6234</v>
      </c>
      <c r="E9" t="n">
        <v>61.6</v>
      </c>
      <c r="F9" t="n">
        <v>59.1</v>
      </c>
      <c r="G9" t="n">
        <v>84.43000000000001</v>
      </c>
      <c r="H9" t="n">
        <v>1.75</v>
      </c>
      <c r="I9" t="n">
        <v>42</v>
      </c>
      <c r="J9" t="n">
        <v>79.84</v>
      </c>
      <c r="K9" t="n">
        <v>32.27</v>
      </c>
      <c r="L9" t="n">
        <v>8</v>
      </c>
      <c r="M9" t="n">
        <v>0</v>
      </c>
      <c r="N9" t="n">
        <v>9.57</v>
      </c>
      <c r="O9" t="n">
        <v>10081.19</v>
      </c>
      <c r="P9" t="n">
        <v>354.59</v>
      </c>
      <c r="Q9" t="n">
        <v>1213.93</v>
      </c>
      <c r="R9" t="n">
        <v>176.25</v>
      </c>
      <c r="S9" t="n">
        <v>90.51000000000001</v>
      </c>
      <c r="T9" t="n">
        <v>31621.29</v>
      </c>
      <c r="U9" t="n">
        <v>0.51</v>
      </c>
      <c r="V9" t="n">
        <v>0.76</v>
      </c>
      <c r="W9" t="n">
        <v>4.13</v>
      </c>
      <c r="X9" t="n">
        <v>1.91</v>
      </c>
      <c r="Y9" t="n">
        <v>0.5</v>
      </c>
      <c r="Z9" t="n">
        <v>10</v>
      </c>
      <c r="AA9" t="n">
        <v>351.4393728396507</v>
      </c>
      <c r="AB9" t="n">
        <v>480.8548543300945</v>
      </c>
      <c r="AC9" t="n">
        <v>434.9627419168562</v>
      </c>
      <c r="AD9" t="n">
        <v>351439.3728396507</v>
      </c>
      <c r="AE9" t="n">
        <v>480854.8543300945</v>
      </c>
      <c r="AF9" t="n">
        <v>9.938387045386662e-06</v>
      </c>
      <c r="AG9" t="n">
        <v>2.566666666666667</v>
      </c>
      <c r="AH9" t="n">
        <v>434962.7419168562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1.4018</v>
      </c>
      <c r="E2" t="n">
        <v>71.34</v>
      </c>
      <c r="F2" t="n">
        <v>67.23</v>
      </c>
      <c r="G2" t="n">
        <v>18.59</v>
      </c>
      <c r="H2" t="n">
        <v>0.43</v>
      </c>
      <c r="I2" t="n">
        <v>217</v>
      </c>
      <c r="J2" t="n">
        <v>39.78</v>
      </c>
      <c r="K2" t="n">
        <v>19.54</v>
      </c>
      <c r="L2" t="n">
        <v>1</v>
      </c>
      <c r="M2" t="n">
        <v>215</v>
      </c>
      <c r="N2" t="n">
        <v>4.24</v>
      </c>
      <c r="O2" t="n">
        <v>5140</v>
      </c>
      <c r="P2" t="n">
        <v>298.53</v>
      </c>
      <c r="Q2" t="n">
        <v>1214.03</v>
      </c>
      <c r="R2" t="n">
        <v>453.05</v>
      </c>
      <c r="S2" t="n">
        <v>90.51000000000001</v>
      </c>
      <c r="T2" t="n">
        <v>169147.24</v>
      </c>
      <c r="U2" t="n">
        <v>0.2</v>
      </c>
      <c r="V2" t="n">
        <v>0.67</v>
      </c>
      <c r="W2" t="n">
        <v>4.37</v>
      </c>
      <c r="X2" t="n">
        <v>10.03</v>
      </c>
      <c r="Y2" t="n">
        <v>0.5</v>
      </c>
      <c r="Z2" t="n">
        <v>10</v>
      </c>
      <c r="AA2" t="n">
        <v>349.3234198772516</v>
      </c>
      <c r="AB2" t="n">
        <v>477.9597141376834</v>
      </c>
      <c r="AC2" t="n">
        <v>432.3439098410541</v>
      </c>
      <c r="AD2" t="n">
        <v>349323.4198772516</v>
      </c>
      <c r="AE2" t="n">
        <v>477959.7141376834</v>
      </c>
      <c r="AF2" t="n">
        <v>1.13501680203277e-05</v>
      </c>
      <c r="AG2" t="n">
        <v>2.9725</v>
      </c>
      <c r="AH2" t="n">
        <v>432343.9098410541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1.5597</v>
      </c>
      <c r="E3" t="n">
        <v>64.12</v>
      </c>
      <c r="F3" t="n">
        <v>61.4</v>
      </c>
      <c r="G3" t="n">
        <v>40.04</v>
      </c>
      <c r="H3" t="n">
        <v>0.84</v>
      </c>
      <c r="I3" t="n">
        <v>92</v>
      </c>
      <c r="J3" t="n">
        <v>40.89</v>
      </c>
      <c r="K3" t="n">
        <v>19.54</v>
      </c>
      <c r="L3" t="n">
        <v>2</v>
      </c>
      <c r="M3" t="n">
        <v>65</v>
      </c>
      <c r="N3" t="n">
        <v>4.35</v>
      </c>
      <c r="O3" t="n">
        <v>5277.26</v>
      </c>
      <c r="P3" t="n">
        <v>246.22</v>
      </c>
      <c r="Q3" t="n">
        <v>1213.95</v>
      </c>
      <c r="R3" t="n">
        <v>254.67</v>
      </c>
      <c r="S3" t="n">
        <v>90.51000000000001</v>
      </c>
      <c r="T3" t="n">
        <v>70580.67</v>
      </c>
      <c r="U3" t="n">
        <v>0.36</v>
      </c>
      <c r="V3" t="n">
        <v>0.73</v>
      </c>
      <c r="W3" t="n">
        <v>4.19</v>
      </c>
      <c r="X3" t="n">
        <v>4.2</v>
      </c>
      <c r="Y3" t="n">
        <v>0.5</v>
      </c>
      <c r="Z3" t="n">
        <v>10</v>
      </c>
      <c r="AA3" t="n">
        <v>274.3371282692052</v>
      </c>
      <c r="AB3" t="n">
        <v>375.3601617978471</v>
      </c>
      <c r="AC3" t="n">
        <v>339.5363147771557</v>
      </c>
      <c r="AD3" t="n">
        <v>274337.1282692052</v>
      </c>
      <c r="AE3" t="n">
        <v>375360.1617978471</v>
      </c>
      <c r="AF3" t="n">
        <v>1.26286610510095e-05</v>
      </c>
      <c r="AG3" t="n">
        <v>2.671666666666667</v>
      </c>
      <c r="AH3" t="n">
        <v>339536.3147771556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1.5727</v>
      </c>
      <c r="E4" t="n">
        <v>63.58</v>
      </c>
      <c r="F4" t="n">
        <v>60.97</v>
      </c>
      <c r="G4" t="n">
        <v>44.62</v>
      </c>
      <c r="H4" t="n">
        <v>1.22</v>
      </c>
      <c r="I4" t="n">
        <v>82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243.85</v>
      </c>
      <c r="Q4" t="n">
        <v>1213.93</v>
      </c>
      <c r="R4" t="n">
        <v>238.05</v>
      </c>
      <c r="S4" t="n">
        <v>90.51000000000001</v>
      </c>
      <c r="T4" t="n">
        <v>62321.01</v>
      </c>
      <c r="U4" t="n">
        <v>0.38</v>
      </c>
      <c r="V4" t="n">
        <v>0.74</v>
      </c>
      <c r="W4" t="n">
        <v>4.24</v>
      </c>
      <c r="X4" t="n">
        <v>3.78</v>
      </c>
      <c r="Y4" t="n">
        <v>0.5</v>
      </c>
      <c r="Z4" t="n">
        <v>10</v>
      </c>
      <c r="AA4" t="n">
        <v>269.9926395805228</v>
      </c>
      <c r="AB4" t="n">
        <v>369.4158407086779</v>
      </c>
      <c r="AC4" t="n">
        <v>334.1593113498297</v>
      </c>
      <c r="AD4" t="n">
        <v>269992.6395805228</v>
      </c>
      <c r="AE4" t="n">
        <v>369415.8407086779</v>
      </c>
      <c r="AF4" t="n">
        <v>1.273392013523283e-05</v>
      </c>
      <c r="AG4" t="n">
        <v>2.649166666666666</v>
      </c>
      <c r="AH4" t="n">
        <v>334159.3113498297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0.8173</v>
      </c>
      <c r="E2" t="n">
        <v>122.35</v>
      </c>
      <c r="F2" t="n">
        <v>96.81</v>
      </c>
      <c r="G2" t="n">
        <v>7.2</v>
      </c>
      <c r="H2" t="n">
        <v>0.12</v>
      </c>
      <c r="I2" t="n">
        <v>807</v>
      </c>
      <c r="J2" t="n">
        <v>141.81</v>
      </c>
      <c r="K2" t="n">
        <v>47.83</v>
      </c>
      <c r="L2" t="n">
        <v>1</v>
      </c>
      <c r="M2" t="n">
        <v>805</v>
      </c>
      <c r="N2" t="n">
        <v>22.98</v>
      </c>
      <c r="O2" t="n">
        <v>17723.39</v>
      </c>
      <c r="P2" t="n">
        <v>1100.03</v>
      </c>
      <c r="Q2" t="n">
        <v>1214.12</v>
      </c>
      <c r="R2" t="n">
        <v>1458.73</v>
      </c>
      <c r="S2" t="n">
        <v>90.51000000000001</v>
      </c>
      <c r="T2" t="n">
        <v>669034.47</v>
      </c>
      <c r="U2" t="n">
        <v>0.06</v>
      </c>
      <c r="V2" t="n">
        <v>0.46</v>
      </c>
      <c r="W2" t="n">
        <v>5.34</v>
      </c>
      <c r="X2" t="n">
        <v>39.6</v>
      </c>
      <c r="Y2" t="n">
        <v>0.5</v>
      </c>
      <c r="Z2" t="n">
        <v>10</v>
      </c>
      <c r="AA2" t="n">
        <v>1845.926972577733</v>
      </c>
      <c r="AB2" t="n">
        <v>2525.67872043138</v>
      </c>
      <c r="AC2" t="n">
        <v>2284.631488165757</v>
      </c>
      <c r="AD2" t="n">
        <v>1845926.972577733</v>
      </c>
      <c r="AE2" t="n">
        <v>2525678.72043138</v>
      </c>
      <c r="AF2" t="n">
        <v>3.555017963887537e-06</v>
      </c>
      <c r="AG2" t="n">
        <v>5.097916666666666</v>
      </c>
      <c r="AH2" t="n">
        <v>2284631.488165757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1.2308</v>
      </c>
      <c r="E3" t="n">
        <v>81.25</v>
      </c>
      <c r="F3" t="n">
        <v>70.67</v>
      </c>
      <c r="G3" t="n">
        <v>14.67</v>
      </c>
      <c r="H3" t="n">
        <v>0.25</v>
      </c>
      <c r="I3" t="n">
        <v>289</v>
      </c>
      <c r="J3" t="n">
        <v>143.17</v>
      </c>
      <c r="K3" t="n">
        <v>47.83</v>
      </c>
      <c r="L3" t="n">
        <v>2</v>
      </c>
      <c r="M3" t="n">
        <v>287</v>
      </c>
      <c r="N3" t="n">
        <v>23.34</v>
      </c>
      <c r="O3" t="n">
        <v>17891.86</v>
      </c>
      <c r="P3" t="n">
        <v>796.4400000000001</v>
      </c>
      <c r="Q3" t="n">
        <v>1213.97</v>
      </c>
      <c r="R3" t="n">
        <v>569.52</v>
      </c>
      <c r="S3" t="n">
        <v>90.51000000000001</v>
      </c>
      <c r="T3" t="n">
        <v>227023.04</v>
      </c>
      <c r="U3" t="n">
        <v>0.16</v>
      </c>
      <c r="V3" t="n">
        <v>0.63</v>
      </c>
      <c r="W3" t="n">
        <v>4.5</v>
      </c>
      <c r="X3" t="n">
        <v>13.48</v>
      </c>
      <c r="Y3" t="n">
        <v>0.5</v>
      </c>
      <c r="Z3" t="n">
        <v>10</v>
      </c>
      <c r="AA3" t="n">
        <v>899.4681336513031</v>
      </c>
      <c r="AB3" t="n">
        <v>1230.691982195174</v>
      </c>
      <c r="AC3" t="n">
        <v>1113.236466701511</v>
      </c>
      <c r="AD3" t="n">
        <v>899468.1336513031</v>
      </c>
      <c r="AE3" t="n">
        <v>1230691.982195174</v>
      </c>
      <c r="AF3" t="n">
        <v>5.353623039217887e-06</v>
      </c>
      <c r="AG3" t="n">
        <v>3.385416666666667</v>
      </c>
      <c r="AH3" t="n">
        <v>1113236.466701511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1.3755</v>
      </c>
      <c r="E4" t="n">
        <v>72.7</v>
      </c>
      <c r="F4" t="n">
        <v>65.36</v>
      </c>
      <c r="G4" t="n">
        <v>22.16</v>
      </c>
      <c r="H4" t="n">
        <v>0.37</v>
      </c>
      <c r="I4" t="n">
        <v>177</v>
      </c>
      <c r="J4" t="n">
        <v>144.54</v>
      </c>
      <c r="K4" t="n">
        <v>47.83</v>
      </c>
      <c r="L4" t="n">
        <v>3</v>
      </c>
      <c r="M4" t="n">
        <v>175</v>
      </c>
      <c r="N4" t="n">
        <v>23.71</v>
      </c>
      <c r="O4" t="n">
        <v>18060.85</v>
      </c>
      <c r="P4" t="n">
        <v>730.5</v>
      </c>
      <c r="Q4" t="n">
        <v>1213.99</v>
      </c>
      <c r="R4" t="n">
        <v>389.77</v>
      </c>
      <c r="S4" t="n">
        <v>90.51000000000001</v>
      </c>
      <c r="T4" t="n">
        <v>137708.22</v>
      </c>
      <c r="U4" t="n">
        <v>0.23</v>
      </c>
      <c r="V4" t="n">
        <v>0.6899999999999999</v>
      </c>
      <c r="W4" t="n">
        <v>4.3</v>
      </c>
      <c r="X4" t="n">
        <v>8.16</v>
      </c>
      <c r="Y4" t="n">
        <v>0.5</v>
      </c>
      <c r="Z4" t="n">
        <v>10</v>
      </c>
      <c r="AA4" t="n">
        <v>742.9495880821976</v>
      </c>
      <c r="AB4" t="n">
        <v>1016.536403036632</v>
      </c>
      <c r="AC4" t="n">
        <v>919.5195954486171</v>
      </c>
      <c r="AD4" t="n">
        <v>742949.5880821976</v>
      </c>
      <c r="AE4" t="n">
        <v>1016536.403036632</v>
      </c>
      <c r="AF4" t="n">
        <v>5.983026072834096e-06</v>
      </c>
      <c r="AG4" t="n">
        <v>3.029166666666667</v>
      </c>
      <c r="AH4" t="n">
        <v>919519.5954486171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1.4517</v>
      </c>
      <c r="E5" t="n">
        <v>68.88</v>
      </c>
      <c r="F5" t="n">
        <v>62.99</v>
      </c>
      <c r="G5" t="n">
        <v>29.76</v>
      </c>
      <c r="H5" t="n">
        <v>0.49</v>
      </c>
      <c r="I5" t="n">
        <v>127</v>
      </c>
      <c r="J5" t="n">
        <v>145.92</v>
      </c>
      <c r="K5" t="n">
        <v>47.83</v>
      </c>
      <c r="L5" t="n">
        <v>4</v>
      </c>
      <c r="M5" t="n">
        <v>125</v>
      </c>
      <c r="N5" t="n">
        <v>24.09</v>
      </c>
      <c r="O5" t="n">
        <v>18230.35</v>
      </c>
      <c r="P5" t="n">
        <v>698.22</v>
      </c>
      <c r="Q5" t="n">
        <v>1213.94</v>
      </c>
      <c r="R5" t="n">
        <v>309.64</v>
      </c>
      <c r="S5" t="n">
        <v>90.51000000000001</v>
      </c>
      <c r="T5" t="n">
        <v>97889.28</v>
      </c>
      <c r="U5" t="n">
        <v>0.29</v>
      </c>
      <c r="V5" t="n">
        <v>0.71</v>
      </c>
      <c r="W5" t="n">
        <v>4.21</v>
      </c>
      <c r="X5" t="n">
        <v>5.79</v>
      </c>
      <c r="Y5" t="n">
        <v>0.5</v>
      </c>
      <c r="Z5" t="n">
        <v>10</v>
      </c>
      <c r="AA5" t="n">
        <v>675.9772773412342</v>
      </c>
      <c r="AB5" t="n">
        <v>924.9019328710216</v>
      </c>
      <c r="AC5" t="n">
        <v>836.6305905058261</v>
      </c>
      <c r="AD5" t="n">
        <v>675977.2773412341</v>
      </c>
      <c r="AE5" t="n">
        <v>924901.9328710216</v>
      </c>
      <c r="AF5" t="n">
        <v>6.314473973052168e-06</v>
      </c>
      <c r="AG5" t="n">
        <v>2.87</v>
      </c>
      <c r="AH5" t="n">
        <v>836630.5905058262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1.4973</v>
      </c>
      <c r="E6" t="n">
        <v>66.79000000000001</v>
      </c>
      <c r="F6" t="n">
        <v>61.7</v>
      </c>
      <c r="G6" t="n">
        <v>37.39</v>
      </c>
      <c r="H6" t="n">
        <v>0.6</v>
      </c>
      <c r="I6" t="n">
        <v>99</v>
      </c>
      <c r="J6" t="n">
        <v>147.3</v>
      </c>
      <c r="K6" t="n">
        <v>47.83</v>
      </c>
      <c r="L6" t="n">
        <v>5</v>
      </c>
      <c r="M6" t="n">
        <v>97</v>
      </c>
      <c r="N6" t="n">
        <v>24.47</v>
      </c>
      <c r="O6" t="n">
        <v>18400.38</v>
      </c>
      <c r="P6" t="n">
        <v>678.3200000000001</v>
      </c>
      <c r="Q6" t="n">
        <v>1213.92</v>
      </c>
      <c r="R6" t="n">
        <v>266.63</v>
      </c>
      <c r="S6" t="n">
        <v>90.51000000000001</v>
      </c>
      <c r="T6" t="n">
        <v>76525.13</v>
      </c>
      <c r="U6" t="n">
        <v>0.34</v>
      </c>
      <c r="V6" t="n">
        <v>0.73</v>
      </c>
      <c r="W6" t="n">
        <v>4.16</v>
      </c>
      <c r="X6" t="n">
        <v>4.51</v>
      </c>
      <c r="Y6" t="n">
        <v>0.5</v>
      </c>
      <c r="Z6" t="n">
        <v>10</v>
      </c>
      <c r="AA6" t="n">
        <v>639.3313167022247</v>
      </c>
      <c r="AB6" t="n">
        <v>874.761312819047</v>
      </c>
      <c r="AC6" t="n">
        <v>791.2753208588099</v>
      </c>
      <c r="AD6" t="n">
        <v>639331.3167022248</v>
      </c>
      <c r="AE6" t="n">
        <v>874761.312819047</v>
      </c>
      <c r="AF6" t="n">
        <v>6.512820747985818e-06</v>
      </c>
      <c r="AG6" t="n">
        <v>2.782916666666667</v>
      </c>
      <c r="AH6" t="n">
        <v>791275.3208588099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1.5285</v>
      </c>
      <c r="E7" t="n">
        <v>65.42</v>
      </c>
      <c r="F7" t="n">
        <v>60.85</v>
      </c>
      <c r="G7" t="n">
        <v>45.08</v>
      </c>
      <c r="H7" t="n">
        <v>0.71</v>
      </c>
      <c r="I7" t="n">
        <v>81</v>
      </c>
      <c r="J7" t="n">
        <v>148.68</v>
      </c>
      <c r="K7" t="n">
        <v>47.83</v>
      </c>
      <c r="L7" t="n">
        <v>6</v>
      </c>
      <c r="M7" t="n">
        <v>79</v>
      </c>
      <c r="N7" t="n">
        <v>24.85</v>
      </c>
      <c r="O7" t="n">
        <v>18570.94</v>
      </c>
      <c r="P7" t="n">
        <v>663.12</v>
      </c>
      <c r="Q7" t="n">
        <v>1213.91</v>
      </c>
      <c r="R7" t="n">
        <v>237.36</v>
      </c>
      <c r="S7" t="n">
        <v>90.51000000000001</v>
      </c>
      <c r="T7" t="n">
        <v>61980.03</v>
      </c>
      <c r="U7" t="n">
        <v>0.38</v>
      </c>
      <c r="V7" t="n">
        <v>0.74</v>
      </c>
      <c r="W7" t="n">
        <v>4.14</v>
      </c>
      <c r="X7" t="n">
        <v>3.66</v>
      </c>
      <c r="Y7" t="n">
        <v>0.5</v>
      </c>
      <c r="Z7" t="n">
        <v>10</v>
      </c>
      <c r="AA7" t="n">
        <v>614.7228198672942</v>
      </c>
      <c r="AB7" t="n">
        <v>841.0908817992362</v>
      </c>
      <c r="AC7" t="n">
        <v>760.818348518783</v>
      </c>
      <c r="AD7" t="n">
        <v>614722.8198672942</v>
      </c>
      <c r="AE7" t="n">
        <v>841090.8817992362</v>
      </c>
      <c r="AF7" t="n">
        <v>6.648531699256209e-06</v>
      </c>
      <c r="AG7" t="n">
        <v>2.725833333333334</v>
      </c>
      <c r="AH7" t="n">
        <v>760818.348518783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1.5514</v>
      </c>
      <c r="E8" t="n">
        <v>64.45999999999999</v>
      </c>
      <c r="F8" t="n">
        <v>60.27</v>
      </c>
      <c r="G8" t="n">
        <v>53.17</v>
      </c>
      <c r="H8" t="n">
        <v>0.83</v>
      </c>
      <c r="I8" t="n">
        <v>68</v>
      </c>
      <c r="J8" t="n">
        <v>150.07</v>
      </c>
      <c r="K8" t="n">
        <v>47.83</v>
      </c>
      <c r="L8" t="n">
        <v>7</v>
      </c>
      <c r="M8" t="n">
        <v>66</v>
      </c>
      <c r="N8" t="n">
        <v>25.24</v>
      </c>
      <c r="O8" t="n">
        <v>18742.03</v>
      </c>
      <c r="P8" t="n">
        <v>651.4</v>
      </c>
      <c r="Q8" t="n">
        <v>1213.91</v>
      </c>
      <c r="R8" t="n">
        <v>217.74</v>
      </c>
      <c r="S8" t="n">
        <v>90.51000000000001</v>
      </c>
      <c r="T8" t="n">
        <v>52236.67</v>
      </c>
      <c r="U8" t="n">
        <v>0.42</v>
      </c>
      <c r="V8" t="n">
        <v>0.74</v>
      </c>
      <c r="W8" t="n">
        <v>4.11</v>
      </c>
      <c r="X8" t="n">
        <v>3.07</v>
      </c>
      <c r="Y8" t="n">
        <v>0.5</v>
      </c>
      <c r="Z8" t="n">
        <v>10</v>
      </c>
      <c r="AA8" t="n">
        <v>597.1273874263682</v>
      </c>
      <c r="AB8" t="n">
        <v>817.0160348778671</v>
      </c>
      <c r="AC8" t="n">
        <v>739.0411711983295</v>
      </c>
      <c r="AD8" t="n">
        <v>597127.3874263682</v>
      </c>
      <c r="AE8" t="n">
        <v>817016.0348778671</v>
      </c>
      <c r="AF8" t="n">
        <v>6.748140057720695e-06</v>
      </c>
      <c r="AG8" t="n">
        <v>2.685833333333333</v>
      </c>
      <c r="AH8" t="n">
        <v>739041.1711983295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1.5679</v>
      </c>
      <c r="E9" t="n">
        <v>63.78</v>
      </c>
      <c r="F9" t="n">
        <v>59.85</v>
      </c>
      <c r="G9" t="n">
        <v>60.86</v>
      </c>
      <c r="H9" t="n">
        <v>0.9399999999999999</v>
      </c>
      <c r="I9" t="n">
        <v>59</v>
      </c>
      <c r="J9" t="n">
        <v>151.46</v>
      </c>
      <c r="K9" t="n">
        <v>47.83</v>
      </c>
      <c r="L9" t="n">
        <v>8</v>
      </c>
      <c r="M9" t="n">
        <v>57</v>
      </c>
      <c r="N9" t="n">
        <v>25.63</v>
      </c>
      <c r="O9" t="n">
        <v>18913.66</v>
      </c>
      <c r="P9" t="n">
        <v>641.22</v>
      </c>
      <c r="Q9" t="n">
        <v>1213.92</v>
      </c>
      <c r="R9" t="n">
        <v>203.33</v>
      </c>
      <c r="S9" t="n">
        <v>90.51000000000001</v>
      </c>
      <c r="T9" t="n">
        <v>45075.83</v>
      </c>
      <c r="U9" t="n">
        <v>0.45</v>
      </c>
      <c r="V9" t="n">
        <v>0.75</v>
      </c>
      <c r="W9" t="n">
        <v>4.1</v>
      </c>
      <c r="X9" t="n">
        <v>2.65</v>
      </c>
      <c r="Y9" t="n">
        <v>0.5</v>
      </c>
      <c r="Z9" t="n">
        <v>10</v>
      </c>
      <c r="AA9" t="n">
        <v>583.79498751448</v>
      </c>
      <c r="AB9" t="n">
        <v>798.7740571344493</v>
      </c>
      <c r="AC9" t="n">
        <v>722.5401822079671</v>
      </c>
      <c r="AD9" t="n">
        <v>583794.98751448</v>
      </c>
      <c r="AE9" t="n">
        <v>798774.0571344494</v>
      </c>
      <c r="AF9" t="n">
        <v>6.819910272334845e-06</v>
      </c>
      <c r="AG9" t="n">
        <v>2.6575</v>
      </c>
      <c r="AH9" t="n">
        <v>722540.182207967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1.5807</v>
      </c>
      <c r="E10" t="n">
        <v>63.26</v>
      </c>
      <c r="F10" t="n">
        <v>59.53</v>
      </c>
      <c r="G10" t="n">
        <v>68.69</v>
      </c>
      <c r="H10" t="n">
        <v>1.04</v>
      </c>
      <c r="I10" t="n">
        <v>52</v>
      </c>
      <c r="J10" t="n">
        <v>152.85</v>
      </c>
      <c r="K10" t="n">
        <v>47.83</v>
      </c>
      <c r="L10" t="n">
        <v>9</v>
      </c>
      <c r="M10" t="n">
        <v>50</v>
      </c>
      <c r="N10" t="n">
        <v>26.03</v>
      </c>
      <c r="O10" t="n">
        <v>19085.83</v>
      </c>
      <c r="P10" t="n">
        <v>632.73</v>
      </c>
      <c r="Q10" t="n">
        <v>1213.91</v>
      </c>
      <c r="R10" t="n">
        <v>192.86</v>
      </c>
      <c r="S10" t="n">
        <v>90.51000000000001</v>
      </c>
      <c r="T10" t="n">
        <v>39876.74</v>
      </c>
      <c r="U10" t="n">
        <v>0.47</v>
      </c>
      <c r="V10" t="n">
        <v>0.75</v>
      </c>
      <c r="W10" t="n">
        <v>4.09</v>
      </c>
      <c r="X10" t="n">
        <v>2.34</v>
      </c>
      <c r="Y10" t="n">
        <v>0.5</v>
      </c>
      <c r="Z10" t="n">
        <v>10</v>
      </c>
      <c r="AA10" t="n">
        <v>573.33593645572</v>
      </c>
      <c r="AB10" t="n">
        <v>784.463522055087</v>
      </c>
      <c r="AC10" t="n">
        <v>709.5954245116169</v>
      </c>
      <c r="AD10" t="n">
        <v>573335.93645572</v>
      </c>
      <c r="AE10" t="n">
        <v>784463.5220550869</v>
      </c>
      <c r="AF10" t="n">
        <v>6.875586560035518e-06</v>
      </c>
      <c r="AG10" t="n">
        <v>2.635833333333333</v>
      </c>
      <c r="AH10" t="n">
        <v>709595.4245116169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1.5919</v>
      </c>
      <c r="E11" t="n">
        <v>62.82</v>
      </c>
      <c r="F11" t="n">
        <v>59.26</v>
      </c>
      <c r="G11" t="n">
        <v>77.3</v>
      </c>
      <c r="H11" t="n">
        <v>1.15</v>
      </c>
      <c r="I11" t="n">
        <v>46</v>
      </c>
      <c r="J11" t="n">
        <v>154.25</v>
      </c>
      <c r="K11" t="n">
        <v>47.83</v>
      </c>
      <c r="L11" t="n">
        <v>10</v>
      </c>
      <c r="M11" t="n">
        <v>44</v>
      </c>
      <c r="N11" t="n">
        <v>26.43</v>
      </c>
      <c r="O11" t="n">
        <v>19258.55</v>
      </c>
      <c r="P11" t="n">
        <v>623.85</v>
      </c>
      <c r="Q11" t="n">
        <v>1213.91</v>
      </c>
      <c r="R11" t="n">
        <v>183.46</v>
      </c>
      <c r="S11" t="n">
        <v>90.51000000000001</v>
      </c>
      <c r="T11" t="n">
        <v>35205.04</v>
      </c>
      <c r="U11" t="n">
        <v>0.49</v>
      </c>
      <c r="V11" t="n">
        <v>0.76</v>
      </c>
      <c r="W11" t="n">
        <v>4.08</v>
      </c>
      <c r="X11" t="n">
        <v>2.07</v>
      </c>
      <c r="Y11" t="n">
        <v>0.5</v>
      </c>
      <c r="Z11" t="n">
        <v>10</v>
      </c>
      <c r="AA11" t="n">
        <v>563.5647517638215</v>
      </c>
      <c r="AB11" t="n">
        <v>771.0941560853867</v>
      </c>
      <c r="AC11" t="n">
        <v>697.5020120660416</v>
      </c>
      <c r="AD11" t="n">
        <v>563564.7517638215</v>
      </c>
      <c r="AE11" t="n">
        <v>771094.1560853866</v>
      </c>
      <c r="AF11" t="n">
        <v>6.924303311773609e-06</v>
      </c>
      <c r="AG11" t="n">
        <v>2.6175</v>
      </c>
      <c r="AH11" t="n">
        <v>697502.0120660416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1.6015</v>
      </c>
      <c r="E12" t="n">
        <v>62.44</v>
      </c>
      <c r="F12" t="n">
        <v>59.03</v>
      </c>
      <c r="G12" t="n">
        <v>86.38</v>
      </c>
      <c r="H12" t="n">
        <v>1.25</v>
      </c>
      <c r="I12" t="n">
        <v>41</v>
      </c>
      <c r="J12" t="n">
        <v>155.66</v>
      </c>
      <c r="K12" t="n">
        <v>47.83</v>
      </c>
      <c r="L12" t="n">
        <v>11</v>
      </c>
      <c r="M12" t="n">
        <v>39</v>
      </c>
      <c r="N12" t="n">
        <v>26.83</v>
      </c>
      <c r="O12" t="n">
        <v>19431.82</v>
      </c>
      <c r="P12" t="n">
        <v>613.8099999999999</v>
      </c>
      <c r="Q12" t="n">
        <v>1213.91</v>
      </c>
      <c r="R12" t="n">
        <v>175.86</v>
      </c>
      <c r="S12" t="n">
        <v>90.51000000000001</v>
      </c>
      <c r="T12" t="n">
        <v>31430.55</v>
      </c>
      <c r="U12" t="n">
        <v>0.51</v>
      </c>
      <c r="V12" t="n">
        <v>0.76</v>
      </c>
      <c r="W12" t="n">
        <v>4.07</v>
      </c>
      <c r="X12" t="n">
        <v>1.83</v>
      </c>
      <c r="Y12" t="n">
        <v>0.5</v>
      </c>
      <c r="Z12" t="n">
        <v>10</v>
      </c>
      <c r="AA12" t="n">
        <v>553.9794666273624</v>
      </c>
      <c r="AB12" t="n">
        <v>757.9791460887477</v>
      </c>
      <c r="AC12" t="n">
        <v>685.6386802164499</v>
      </c>
      <c r="AD12" t="n">
        <v>553979.4666273624</v>
      </c>
      <c r="AE12" t="n">
        <v>757979.1460887477</v>
      </c>
      <c r="AF12" t="n">
        <v>6.966060527549113e-06</v>
      </c>
      <c r="AG12" t="n">
        <v>2.601666666666667</v>
      </c>
      <c r="AH12" t="n">
        <v>685638.6802164499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1.6077</v>
      </c>
      <c r="E13" t="n">
        <v>62.2</v>
      </c>
      <c r="F13" t="n">
        <v>58.87</v>
      </c>
      <c r="G13" t="n">
        <v>92.95999999999999</v>
      </c>
      <c r="H13" t="n">
        <v>1.35</v>
      </c>
      <c r="I13" t="n">
        <v>38</v>
      </c>
      <c r="J13" t="n">
        <v>157.07</v>
      </c>
      <c r="K13" t="n">
        <v>47.83</v>
      </c>
      <c r="L13" t="n">
        <v>12</v>
      </c>
      <c r="M13" t="n">
        <v>36</v>
      </c>
      <c r="N13" t="n">
        <v>27.24</v>
      </c>
      <c r="O13" t="n">
        <v>19605.66</v>
      </c>
      <c r="P13" t="n">
        <v>607.58</v>
      </c>
      <c r="Q13" t="n">
        <v>1213.91</v>
      </c>
      <c r="R13" t="n">
        <v>170.43</v>
      </c>
      <c r="S13" t="n">
        <v>90.51000000000001</v>
      </c>
      <c r="T13" t="n">
        <v>28732.26</v>
      </c>
      <c r="U13" t="n">
        <v>0.53</v>
      </c>
      <c r="V13" t="n">
        <v>0.76</v>
      </c>
      <c r="W13" t="n">
        <v>4.07</v>
      </c>
      <c r="X13" t="n">
        <v>1.68</v>
      </c>
      <c r="Y13" t="n">
        <v>0.5</v>
      </c>
      <c r="Z13" t="n">
        <v>10</v>
      </c>
      <c r="AA13" t="n">
        <v>547.9511382755005</v>
      </c>
      <c r="AB13" t="n">
        <v>749.7309212866531</v>
      </c>
      <c r="AC13" t="n">
        <v>678.1776544130111</v>
      </c>
      <c r="AD13" t="n">
        <v>547951.1382755005</v>
      </c>
      <c r="AE13" t="n">
        <v>749730.9212866531</v>
      </c>
      <c r="AF13" t="n">
        <v>6.993028729404126e-06</v>
      </c>
      <c r="AG13" t="n">
        <v>2.591666666666667</v>
      </c>
      <c r="AH13" t="n">
        <v>678177.654413011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1.6126</v>
      </c>
      <c r="E14" t="n">
        <v>62.01</v>
      </c>
      <c r="F14" t="n">
        <v>58.77</v>
      </c>
      <c r="G14" t="n">
        <v>100.75</v>
      </c>
      <c r="H14" t="n">
        <v>1.45</v>
      </c>
      <c r="I14" t="n">
        <v>35</v>
      </c>
      <c r="J14" t="n">
        <v>158.48</v>
      </c>
      <c r="K14" t="n">
        <v>47.83</v>
      </c>
      <c r="L14" t="n">
        <v>13</v>
      </c>
      <c r="M14" t="n">
        <v>33</v>
      </c>
      <c r="N14" t="n">
        <v>27.65</v>
      </c>
      <c r="O14" t="n">
        <v>19780.06</v>
      </c>
      <c r="P14" t="n">
        <v>600.1799999999999</v>
      </c>
      <c r="Q14" t="n">
        <v>1213.92</v>
      </c>
      <c r="R14" t="n">
        <v>166.79</v>
      </c>
      <c r="S14" t="n">
        <v>90.51000000000001</v>
      </c>
      <c r="T14" t="n">
        <v>26924.81</v>
      </c>
      <c r="U14" t="n">
        <v>0.54</v>
      </c>
      <c r="V14" t="n">
        <v>0.76</v>
      </c>
      <c r="W14" t="n">
        <v>4.07</v>
      </c>
      <c r="X14" t="n">
        <v>1.58</v>
      </c>
      <c r="Y14" t="n">
        <v>0.5</v>
      </c>
      <c r="Z14" t="n">
        <v>10</v>
      </c>
      <c r="AA14" t="n">
        <v>541.9682471839927</v>
      </c>
      <c r="AB14" t="n">
        <v>741.5448657487256</v>
      </c>
      <c r="AC14" t="n">
        <v>670.7728645264223</v>
      </c>
      <c r="AD14" t="n">
        <v>541968.2471839928</v>
      </c>
      <c r="AE14" t="n">
        <v>741544.8657487256</v>
      </c>
      <c r="AF14" t="n">
        <v>7.014342308289541e-06</v>
      </c>
      <c r="AG14" t="n">
        <v>2.58375</v>
      </c>
      <c r="AH14" t="n">
        <v>670772.8645264222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1.6193</v>
      </c>
      <c r="E15" t="n">
        <v>61.76</v>
      </c>
      <c r="F15" t="n">
        <v>58.6</v>
      </c>
      <c r="G15" t="n">
        <v>109.88</v>
      </c>
      <c r="H15" t="n">
        <v>1.55</v>
      </c>
      <c r="I15" t="n">
        <v>32</v>
      </c>
      <c r="J15" t="n">
        <v>159.9</v>
      </c>
      <c r="K15" t="n">
        <v>47.83</v>
      </c>
      <c r="L15" t="n">
        <v>14</v>
      </c>
      <c r="M15" t="n">
        <v>30</v>
      </c>
      <c r="N15" t="n">
        <v>28.07</v>
      </c>
      <c r="O15" t="n">
        <v>19955.16</v>
      </c>
      <c r="P15" t="n">
        <v>594.09</v>
      </c>
      <c r="Q15" t="n">
        <v>1213.92</v>
      </c>
      <c r="R15" t="n">
        <v>161.23</v>
      </c>
      <c r="S15" t="n">
        <v>90.51000000000001</v>
      </c>
      <c r="T15" t="n">
        <v>24162.68</v>
      </c>
      <c r="U15" t="n">
        <v>0.5600000000000001</v>
      </c>
      <c r="V15" t="n">
        <v>0.77</v>
      </c>
      <c r="W15" t="n">
        <v>4.06</v>
      </c>
      <c r="X15" t="n">
        <v>1.41</v>
      </c>
      <c r="Y15" t="n">
        <v>0.5</v>
      </c>
      <c r="Z15" t="n">
        <v>10</v>
      </c>
      <c r="AA15" t="n">
        <v>535.9072679568994</v>
      </c>
      <c r="AB15" t="n">
        <v>733.2519665786847</v>
      </c>
      <c r="AC15" t="n">
        <v>663.2714280140129</v>
      </c>
      <c r="AD15" t="n">
        <v>535907.2679568995</v>
      </c>
      <c r="AE15" t="n">
        <v>733251.9665786846</v>
      </c>
      <c r="AF15" t="n">
        <v>7.043485365132862e-06</v>
      </c>
      <c r="AG15" t="n">
        <v>2.573333333333333</v>
      </c>
      <c r="AH15" t="n">
        <v>663271.428014013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1.625</v>
      </c>
      <c r="E16" t="n">
        <v>61.54</v>
      </c>
      <c r="F16" t="n">
        <v>58.47</v>
      </c>
      <c r="G16" t="n">
        <v>120.98</v>
      </c>
      <c r="H16" t="n">
        <v>1.65</v>
      </c>
      <c r="I16" t="n">
        <v>29</v>
      </c>
      <c r="J16" t="n">
        <v>161.32</v>
      </c>
      <c r="K16" t="n">
        <v>47.83</v>
      </c>
      <c r="L16" t="n">
        <v>15</v>
      </c>
      <c r="M16" t="n">
        <v>27</v>
      </c>
      <c r="N16" t="n">
        <v>28.5</v>
      </c>
      <c r="O16" t="n">
        <v>20130.71</v>
      </c>
      <c r="P16" t="n">
        <v>585.4</v>
      </c>
      <c r="Q16" t="n">
        <v>1213.91</v>
      </c>
      <c r="R16" t="n">
        <v>156.61</v>
      </c>
      <c r="S16" t="n">
        <v>90.51000000000001</v>
      </c>
      <c r="T16" t="n">
        <v>21868.81</v>
      </c>
      <c r="U16" t="n">
        <v>0.58</v>
      </c>
      <c r="V16" t="n">
        <v>0.77</v>
      </c>
      <c r="W16" t="n">
        <v>4.06</v>
      </c>
      <c r="X16" t="n">
        <v>1.28</v>
      </c>
      <c r="Y16" t="n">
        <v>0.5</v>
      </c>
      <c r="Z16" t="n">
        <v>10</v>
      </c>
      <c r="AA16" t="n">
        <v>528.9539143249596</v>
      </c>
      <c r="AB16" t="n">
        <v>723.7380813791524</v>
      </c>
      <c r="AC16" t="n">
        <v>654.6655346651022</v>
      </c>
      <c r="AD16" t="n">
        <v>528953.9143249595</v>
      </c>
      <c r="AE16" t="n">
        <v>723738.0813791524</v>
      </c>
      <c r="AF16" t="n">
        <v>7.068278711999568e-06</v>
      </c>
      <c r="AG16" t="n">
        <v>2.564166666666666</v>
      </c>
      <c r="AH16" t="n">
        <v>654665.5346651023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1.6292</v>
      </c>
      <c r="E17" t="n">
        <v>61.38</v>
      </c>
      <c r="F17" t="n">
        <v>58.37</v>
      </c>
      <c r="G17" t="n">
        <v>129.71</v>
      </c>
      <c r="H17" t="n">
        <v>1.74</v>
      </c>
      <c r="I17" t="n">
        <v>27</v>
      </c>
      <c r="J17" t="n">
        <v>162.75</v>
      </c>
      <c r="K17" t="n">
        <v>47.83</v>
      </c>
      <c r="L17" t="n">
        <v>16</v>
      </c>
      <c r="M17" t="n">
        <v>25</v>
      </c>
      <c r="N17" t="n">
        <v>28.92</v>
      </c>
      <c r="O17" t="n">
        <v>20306.85</v>
      </c>
      <c r="P17" t="n">
        <v>578.7</v>
      </c>
      <c r="Q17" t="n">
        <v>1213.91</v>
      </c>
      <c r="R17" t="n">
        <v>153.38</v>
      </c>
      <c r="S17" t="n">
        <v>90.51000000000001</v>
      </c>
      <c r="T17" t="n">
        <v>20262.63</v>
      </c>
      <c r="U17" t="n">
        <v>0.59</v>
      </c>
      <c r="V17" t="n">
        <v>0.77</v>
      </c>
      <c r="W17" t="n">
        <v>4.05</v>
      </c>
      <c r="X17" t="n">
        <v>1.18</v>
      </c>
      <c r="Y17" t="n">
        <v>0.5</v>
      </c>
      <c r="Z17" t="n">
        <v>10</v>
      </c>
      <c r="AA17" t="n">
        <v>523.6897197452537</v>
      </c>
      <c r="AB17" t="n">
        <v>716.5353781153248</v>
      </c>
      <c r="AC17" t="n">
        <v>648.1502472917168</v>
      </c>
      <c r="AD17" t="n">
        <v>523689.7197452537</v>
      </c>
      <c r="AE17" t="n">
        <v>716535.3781153248</v>
      </c>
      <c r="AF17" t="n">
        <v>7.086547493901352e-06</v>
      </c>
      <c r="AG17" t="n">
        <v>2.5575</v>
      </c>
      <c r="AH17" t="n">
        <v>648150.2472917169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1.6328</v>
      </c>
      <c r="E18" t="n">
        <v>61.24</v>
      </c>
      <c r="F18" t="n">
        <v>58.29</v>
      </c>
      <c r="G18" t="n">
        <v>139.9</v>
      </c>
      <c r="H18" t="n">
        <v>1.83</v>
      </c>
      <c r="I18" t="n">
        <v>25</v>
      </c>
      <c r="J18" t="n">
        <v>164.19</v>
      </c>
      <c r="K18" t="n">
        <v>47.83</v>
      </c>
      <c r="L18" t="n">
        <v>17</v>
      </c>
      <c r="M18" t="n">
        <v>23</v>
      </c>
      <c r="N18" t="n">
        <v>29.36</v>
      </c>
      <c r="O18" t="n">
        <v>20483.57</v>
      </c>
      <c r="P18" t="n">
        <v>569.71</v>
      </c>
      <c r="Q18" t="n">
        <v>1213.91</v>
      </c>
      <c r="R18" t="n">
        <v>150.81</v>
      </c>
      <c r="S18" t="n">
        <v>90.51000000000001</v>
      </c>
      <c r="T18" t="n">
        <v>18984.95</v>
      </c>
      <c r="U18" t="n">
        <v>0.6</v>
      </c>
      <c r="V18" t="n">
        <v>0.77</v>
      </c>
      <c r="W18" t="n">
        <v>4.05</v>
      </c>
      <c r="X18" t="n">
        <v>1.1</v>
      </c>
      <c r="Y18" t="n">
        <v>0.5</v>
      </c>
      <c r="Z18" t="n">
        <v>10</v>
      </c>
      <c r="AA18" t="n">
        <v>517.4845523062537</v>
      </c>
      <c r="AB18" t="n">
        <v>708.045194272618</v>
      </c>
      <c r="AC18" t="n">
        <v>640.47035467891</v>
      </c>
      <c r="AD18" t="n">
        <v>517484.5523062537</v>
      </c>
      <c r="AE18" t="n">
        <v>708045.194272618</v>
      </c>
      <c r="AF18" t="n">
        <v>7.102206449817166e-06</v>
      </c>
      <c r="AG18" t="n">
        <v>2.551666666666667</v>
      </c>
      <c r="AH18" t="n">
        <v>640470.35467891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1.6348</v>
      </c>
      <c r="E19" t="n">
        <v>61.17</v>
      </c>
      <c r="F19" t="n">
        <v>58.25</v>
      </c>
      <c r="G19" t="n">
        <v>145.62</v>
      </c>
      <c r="H19" t="n">
        <v>1.93</v>
      </c>
      <c r="I19" t="n">
        <v>24</v>
      </c>
      <c r="J19" t="n">
        <v>165.62</v>
      </c>
      <c r="K19" t="n">
        <v>47.83</v>
      </c>
      <c r="L19" t="n">
        <v>18</v>
      </c>
      <c r="M19" t="n">
        <v>22</v>
      </c>
      <c r="N19" t="n">
        <v>29.8</v>
      </c>
      <c r="O19" t="n">
        <v>20660.89</v>
      </c>
      <c r="P19" t="n">
        <v>564.28</v>
      </c>
      <c r="Q19" t="n">
        <v>1213.93</v>
      </c>
      <c r="R19" t="n">
        <v>149.32</v>
      </c>
      <c r="S19" t="n">
        <v>90.51000000000001</v>
      </c>
      <c r="T19" t="n">
        <v>18246.97</v>
      </c>
      <c r="U19" t="n">
        <v>0.61</v>
      </c>
      <c r="V19" t="n">
        <v>0.77</v>
      </c>
      <c r="W19" t="n">
        <v>4.04</v>
      </c>
      <c r="X19" t="n">
        <v>1.05</v>
      </c>
      <c r="Y19" t="n">
        <v>0.5</v>
      </c>
      <c r="Z19" t="n">
        <v>10</v>
      </c>
      <c r="AA19" t="n">
        <v>513.834353083653</v>
      </c>
      <c r="AB19" t="n">
        <v>703.0508306608315</v>
      </c>
      <c r="AC19" t="n">
        <v>635.9526461205991</v>
      </c>
      <c r="AD19" t="n">
        <v>513834.353083653</v>
      </c>
      <c r="AE19" t="n">
        <v>703050.8306608315</v>
      </c>
      <c r="AF19" t="n">
        <v>7.110905869770397e-06</v>
      </c>
      <c r="AG19" t="n">
        <v>2.54875</v>
      </c>
      <c r="AH19" t="n">
        <v>635952.6461205991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1.6392</v>
      </c>
      <c r="E20" t="n">
        <v>61.01</v>
      </c>
      <c r="F20" t="n">
        <v>58.14</v>
      </c>
      <c r="G20" t="n">
        <v>158.57</v>
      </c>
      <c r="H20" t="n">
        <v>2.02</v>
      </c>
      <c r="I20" t="n">
        <v>22</v>
      </c>
      <c r="J20" t="n">
        <v>167.07</v>
      </c>
      <c r="K20" t="n">
        <v>47.83</v>
      </c>
      <c r="L20" t="n">
        <v>19</v>
      </c>
      <c r="M20" t="n">
        <v>20</v>
      </c>
      <c r="N20" t="n">
        <v>30.24</v>
      </c>
      <c r="O20" t="n">
        <v>20838.81</v>
      </c>
      <c r="P20" t="n">
        <v>555.16</v>
      </c>
      <c r="Q20" t="n">
        <v>1213.93</v>
      </c>
      <c r="R20" t="n">
        <v>145.7</v>
      </c>
      <c r="S20" t="n">
        <v>90.51000000000001</v>
      </c>
      <c r="T20" t="n">
        <v>16446.94</v>
      </c>
      <c r="U20" t="n">
        <v>0.62</v>
      </c>
      <c r="V20" t="n">
        <v>0.77</v>
      </c>
      <c r="W20" t="n">
        <v>4.04</v>
      </c>
      <c r="X20" t="n">
        <v>0.95</v>
      </c>
      <c r="Y20" t="n">
        <v>0.5</v>
      </c>
      <c r="Z20" t="n">
        <v>10</v>
      </c>
      <c r="AA20" t="n">
        <v>507.2631245386384</v>
      </c>
      <c r="AB20" t="n">
        <v>694.0597858633993</v>
      </c>
      <c r="AC20" t="n">
        <v>627.8196940196231</v>
      </c>
      <c r="AD20" t="n">
        <v>507263.1245386384</v>
      </c>
      <c r="AE20" t="n">
        <v>694059.7858633993</v>
      </c>
      <c r="AF20" t="n">
        <v>7.130044593667502e-06</v>
      </c>
      <c r="AG20" t="n">
        <v>2.542083333333333</v>
      </c>
      <c r="AH20" t="n">
        <v>627819.6940196231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1.6404</v>
      </c>
      <c r="E21" t="n">
        <v>60.96</v>
      </c>
      <c r="F21" t="n">
        <v>58.13</v>
      </c>
      <c r="G21" t="n">
        <v>166.07</v>
      </c>
      <c r="H21" t="n">
        <v>2.1</v>
      </c>
      <c r="I21" t="n">
        <v>21</v>
      </c>
      <c r="J21" t="n">
        <v>168.51</v>
      </c>
      <c r="K21" t="n">
        <v>47.83</v>
      </c>
      <c r="L21" t="n">
        <v>20</v>
      </c>
      <c r="M21" t="n">
        <v>18</v>
      </c>
      <c r="N21" t="n">
        <v>30.69</v>
      </c>
      <c r="O21" t="n">
        <v>21017.33</v>
      </c>
      <c r="P21" t="n">
        <v>547.42</v>
      </c>
      <c r="Q21" t="n">
        <v>1213.91</v>
      </c>
      <c r="R21" t="n">
        <v>145.09</v>
      </c>
      <c r="S21" t="n">
        <v>90.51000000000001</v>
      </c>
      <c r="T21" t="n">
        <v>16148.19</v>
      </c>
      <c r="U21" t="n">
        <v>0.62</v>
      </c>
      <c r="V21" t="n">
        <v>0.77</v>
      </c>
      <c r="W21" t="n">
        <v>4.04</v>
      </c>
      <c r="X21" t="n">
        <v>0.93</v>
      </c>
      <c r="Y21" t="n">
        <v>0.5</v>
      </c>
      <c r="Z21" t="n">
        <v>10</v>
      </c>
      <c r="AA21" t="n">
        <v>502.7505706234992</v>
      </c>
      <c r="AB21" t="n">
        <v>687.8855105168774</v>
      </c>
      <c r="AC21" t="n">
        <v>622.2346828465236</v>
      </c>
      <c r="AD21" t="n">
        <v>502750.5706234992</v>
      </c>
      <c r="AE21" t="n">
        <v>687885.5105168774</v>
      </c>
      <c r="AF21" t="n">
        <v>7.135264245639441e-06</v>
      </c>
      <c r="AG21" t="n">
        <v>2.54</v>
      </c>
      <c r="AH21" t="n">
        <v>622234.6828465236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1.6431</v>
      </c>
      <c r="E22" t="n">
        <v>60.86</v>
      </c>
      <c r="F22" t="n">
        <v>58.06</v>
      </c>
      <c r="G22" t="n">
        <v>174.17</v>
      </c>
      <c r="H22" t="n">
        <v>2.19</v>
      </c>
      <c r="I22" t="n">
        <v>20</v>
      </c>
      <c r="J22" t="n">
        <v>169.97</v>
      </c>
      <c r="K22" t="n">
        <v>47.83</v>
      </c>
      <c r="L22" t="n">
        <v>21</v>
      </c>
      <c r="M22" t="n">
        <v>12</v>
      </c>
      <c r="N22" t="n">
        <v>31.14</v>
      </c>
      <c r="O22" t="n">
        <v>21196.47</v>
      </c>
      <c r="P22" t="n">
        <v>546.92</v>
      </c>
      <c r="Q22" t="n">
        <v>1213.94</v>
      </c>
      <c r="R22" t="n">
        <v>142.49</v>
      </c>
      <c r="S22" t="n">
        <v>90.51000000000001</v>
      </c>
      <c r="T22" t="n">
        <v>14853.61</v>
      </c>
      <c r="U22" t="n">
        <v>0.64</v>
      </c>
      <c r="V22" t="n">
        <v>0.77</v>
      </c>
      <c r="W22" t="n">
        <v>4.05</v>
      </c>
      <c r="X22" t="n">
        <v>0.86</v>
      </c>
      <c r="Y22" t="n">
        <v>0.5</v>
      </c>
      <c r="Z22" t="n">
        <v>10</v>
      </c>
      <c r="AA22" t="n">
        <v>501.4377215555972</v>
      </c>
      <c r="AB22" t="n">
        <v>686.0892125033608</v>
      </c>
      <c r="AC22" t="n">
        <v>620.6098209942969</v>
      </c>
      <c r="AD22" t="n">
        <v>501437.7215555973</v>
      </c>
      <c r="AE22" t="n">
        <v>686089.2125033608</v>
      </c>
      <c r="AF22" t="n">
        <v>7.147008462576302e-06</v>
      </c>
      <c r="AG22" t="n">
        <v>2.535833333333333</v>
      </c>
      <c r="AH22" t="n">
        <v>620609.8209942969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1.6448</v>
      </c>
      <c r="E23" t="n">
        <v>60.8</v>
      </c>
      <c r="F23" t="n">
        <v>58.02</v>
      </c>
      <c r="G23" t="n">
        <v>183.22</v>
      </c>
      <c r="H23" t="n">
        <v>2.28</v>
      </c>
      <c r="I23" t="n">
        <v>19</v>
      </c>
      <c r="J23" t="n">
        <v>171.42</v>
      </c>
      <c r="K23" t="n">
        <v>47.83</v>
      </c>
      <c r="L23" t="n">
        <v>22</v>
      </c>
      <c r="M23" t="n">
        <v>7</v>
      </c>
      <c r="N23" t="n">
        <v>31.6</v>
      </c>
      <c r="O23" t="n">
        <v>21376.23</v>
      </c>
      <c r="P23" t="n">
        <v>539.11</v>
      </c>
      <c r="Q23" t="n">
        <v>1213.97</v>
      </c>
      <c r="R23" t="n">
        <v>141.2</v>
      </c>
      <c r="S23" t="n">
        <v>90.51000000000001</v>
      </c>
      <c r="T23" t="n">
        <v>14213.79</v>
      </c>
      <c r="U23" t="n">
        <v>0.64</v>
      </c>
      <c r="V23" t="n">
        <v>0.77</v>
      </c>
      <c r="W23" t="n">
        <v>4.05</v>
      </c>
      <c r="X23" t="n">
        <v>0.83</v>
      </c>
      <c r="Y23" t="n">
        <v>0.5</v>
      </c>
      <c r="Z23" t="n">
        <v>10</v>
      </c>
      <c r="AA23" t="n">
        <v>496.6597187661783</v>
      </c>
      <c r="AB23" t="n">
        <v>679.5517382962718</v>
      </c>
      <c r="AC23" t="n">
        <v>614.6962741501297</v>
      </c>
      <c r="AD23" t="n">
        <v>496659.7187661784</v>
      </c>
      <c r="AE23" t="n">
        <v>679551.7382962718</v>
      </c>
      <c r="AF23" t="n">
        <v>7.154402969536548e-06</v>
      </c>
      <c r="AG23" t="n">
        <v>2.533333333333333</v>
      </c>
      <c r="AH23" t="n">
        <v>614696.2741501298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1.6445</v>
      </c>
      <c r="E24" t="n">
        <v>60.81</v>
      </c>
      <c r="F24" t="n">
        <v>58.03</v>
      </c>
      <c r="G24" t="n">
        <v>183.26</v>
      </c>
      <c r="H24" t="n">
        <v>2.36</v>
      </c>
      <c r="I24" t="n">
        <v>19</v>
      </c>
      <c r="J24" t="n">
        <v>172.89</v>
      </c>
      <c r="K24" t="n">
        <v>47.83</v>
      </c>
      <c r="L24" t="n">
        <v>23</v>
      </c>
      <c r="M24" t="n">
        <v>5</v>
      </c>
      <c r="N24" t="n">
        <v>32.06</v>
      </c>
      <c r="O24" t="n">
        <v>21556.61</v>
      </c>
      <c r="P24" t="n">
        <v>543.23</v>
      </c>
      <c r="Q24" t="n">
        <v>1213.97</v>
      </c>
      <c r="R24" t="n">
        <v>141.2</v>
      </c>
      <c r="S24" t="n">
        <v>90.51000000000001</v>
      </c>
      <c r="T24" t="n">
        <v>14213.01</v>
      </c>
      <c r="U24" t="n">
        <v>0.64</v>
      </c>
      <c r="V24" t="n">
        <v>0.77</v>
      </c>
      <c r="W24" t="n">
        <v>4.06</v>
      </c>
      <c r="X24" t="n">
        <v>0.84</v>
      </c>
      <c r="Y24" t="n">
        <v>0.5</v>
      </c>
      <c r="Z24" t="n">
        <v>10</v>
      </c>
      <c r="AA24" t="n">
        <v>498.9630444984651</v>
      </c>
      <c r="AB24" t="n">
        <v>682.7032501787461</v>
      </c>
      <c r="AC24" t="n">
        <v>617.5470101617153</v>
      </c>
      <c r="AD24" t="n">
        <v>498963.0444984651</v>
      </c>
      <c r="AE24" t="n">
        <v>682703.2501787461</v>
      </c>
      <c r="AF24" t="n">
        <v>7.153098056543563e-06</v>
      </c>
      <c r="AG24" t="n">
        <v>2.53375</v>
      </c>
      <c r="AH24" t="n">
        <v>617547.0101617153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1.644</v>
      </c>
      <c r="E25" t="n">
        <v>60.83</v>
      </c>
      <c r="F25" t="n">
        <v>58.05</v>
      </c>
      <c r="G25" t="n">
        <v>183.32</v>
      </c>
      <c r="H25" t="n">
        <v>2.44</v>
      </c>
      <c r="I25" t="n">
        <v>19</v>
      </c>
      <c r="J25" t="n">
        <v>174.35</v>
      </c>
      <c r="K25" t="n">
        <v>47.83</v>
      </c>
      <c r="L25" t="n">
        <v>24</v>
      </c>
      <c r="M25" t="n">
        <v>1</v>
      </c>
      <c r="N25" t="n">
        <v>32.53</v>
      </c>
      <c r="O25" t="n">
        <v>21737.62</v>
      </c>
      <c r="P25" t="n">
        <v>545.6900000000001</v>
      </c>
      <c r="Q25" t="n">
        <v>1213.95</v>
      </c>
      <c r="R25" t="n">
        <v>141.79</v>
      </c>
      <c r="S25" t="n">
        <v>90.51000000000001</v>
      </c>
      <c r="T25" t="n">
        <v>14506.97</v>
      </c>
      <c r="U25" t="n">
        <v>0.64</v>
      </c>
      <c r="V25" t="n">
        <v>0.77</v>
      </c>
      <c r="W25" t="n">
        <v>4.06</v>
      </c>
      <c r="X25" t="n">
        <v>0.86</v>
      </c>
      <c r="Y25" t="n">
        <v>0.5</v>
      </c>
      <c r="Z25" t="n">
        <v>10</v>
      </c>
      <c r="AA25" t="n">
        <v>500.4818728942774</v>
      </c>
      <c r="AB25" t="n">
        <v>684.7813781958763</v>
      </c>
      <c r="AC25" t="n">
        <v>619.4268045575618</v>
      </c>
      <c r="AD25" t="n">
        <v>500481.8728942774</v>
      </c>
      <c r="AE25" t="n">
        <v>684781.3781958763</v>
      </c>
      <c r="AF25" t="n">
        <v>7.150923201555255e-06</v>
      </c>
      <c r="AG25" t="n">
        <v>2.534583333333333</v>
      </c>
      <c r="AH25" t="n">
        <v>619426.8045575618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1.644</v>
      </c>
      <c r="E26" t="n">
        <v>60.83</v>
      </c>
      <c r="F26" t="n">
        <v>58.05</v>
      </c>
      <c r="G26" t="n">
        <v>183.31</v>
      </c>
      <c r="H26" t="n">
        <v>2.52</v>
      </c>
      <c r="I26" t="n">
        <v>19</v>
      </c>
      <c r="J26" t="n">
        <v>175.83</v>
      </c>
      <c r="K26" t="n">
        <v>47.83</v>
      </c>
      <c r="L26" t="n">
        <v>25</v>
      </c>
      <c r="M26" t="n">
        <v>1</v>
      </c>
      <c r="N26" t="n">
        <v>33</v>
      </c>
      <c r="O26" t="n">
        <v>21919.27</v>
      </c>
      <c r="P26" t="n">
        <v>549.03</v>
      </c>
      <c r="Q26" t="n">
        <v>1213.95</v>
      </c>
      <c r="R26" t="n">
        <v>141.73</v>
      </c>
      <c r="S26" t="n">
        <v>90.51000000000001</v>
      </c>
      <c r="T26" t="n">
        <v>14476.93</v>
      </c>
      <c r="U26" t="n">
        <v>0.64</v>
      </c>
      <c r="V26" t="n">
        <v>0.77</v>
      </c>
      <c r="W26" t="n">
        <v>4.06</v>
      </c>
      <c r="X26" t="n">
        <v>0.86</v>
      </c>
      <c r="Y26" t="n">
        <v>0.5</v>
      </c>
      <c r="Z26" t="n">
        <v>10</v>
      </c>
      <c r="AA26" t="n">
        <v>502.2508404479165</v>
      </c>
      <c r="AB26" t="n">
        <v>687.2017576441057</v>
      </c>
      <c r="AC26" t="n">
        <v>621.6161863882761</v>
      </c>
      <c r="AD26" t="n">
        <v>502250.8404479165</v>
      </c>
      <c r="AE26" t="n">
        <v>687201.7576441057</v>
      </c>
      <c r="AF26" t="n">
        <v>7.150923201555255e-06</v>
      </c>
      <c r="AG26" t="n">
        <v>2.534583333333333</v>
      </c>
      <c r="AH26" t="n">
        <v>621616.1863882761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1.6441</v>
      </c>
      <c r="E27" t="n">
        <v>60.82</v>
      </c>
      <c r="F27" t="n">
        <v>58.05</v>
      </c>
      <c r="G27" t="n">
        <v>183.31</v>
      </c>
      <c r="H27" t="n">
        <v>2.6</v>
      </c>
      <c r="I27" t="n">
        <v>19</v>
      </c>
      <c r="J27" t="n">
        <v>177.3</v>
      </c>
      <c r="K27" t="n">
        <v>47.83</v>
      </c>
      <c r="L27" t="n">
        <v>26</v>
      </c>
      <c r="M27" t="n">
        <v>0</v>
      </c>
      <c r="N27" t="n">
        <v>33.48</v>
      </c>
      <c r="O27" t="n">
        <v>22101.56</v>
      </c>
      <c r="P27" t="n">
        <v>552.9400000000001</v>
      </c>
      <c r="Q27" t="n">
        <v>1213.95</v>
      </c>
      <c r="R27" t="n">
        <v>141.64</v>
      </c>
      <c r="S27" t="n">
        <v>90.51000000000001</v>
      </c>
      <c r="T27" t="n">
        <v>14431.47</v>
      </c>
      <c r="U27" t="n">
        <v>0.64</v>
      </c>
      <c r="V27" t="n">
        <v>0.77</v>
      </c>
      <c r="W27" t="n">
        <v>4.06</v>
      </c>
      <c r="X27" t="n">
        <v>0.85</v>
      </c>
      <c r="Y27" t="n">
        <v>0.5</v>
      </c>
      <c r="Z27" t="n">
        <v>10</v>
      </c>
      <c r="AA27" t="n">
        <v>504.2886144824066</v>
      </c>
      <c r="AB27" t="n">
        <v>689.9899299783407</v>
      </c>
      <c r="AC27" t="n">
        <v>624.1382594681559</v>
      </c>
      <c r="AD27" t="n">
        <v>504288.6144824066</v>
      </c>
      <c r="AE27" t="n">
        <v>689989.9299783406</v>
      </c>
      <c r="AF27" t="n">
        <v>7.151358172552916e-06</v>
      </c>
      <c r="AG27" t="n">
        <v>2.534166666666667</v>
      </c>
      <c r="AH27" t="n">
        <v>624138.2594681559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0.6575</v>
      </c>
      <c r="E2" t="n">
        <v>152.09</v>
      </c>
      <c r="F2" t="n">
        <v>111.38</v>
      </c>
      <c r="G2" t="n">
        <v>6.2</v>
      </c>
      <c r="H2" t="n">
        <v>0.1</v>
      </c>
      <c r="I2" t="n">
        <v>1077</v>
      </c>
      <c r="J2" t="n">
        <v>176.73</v>
      </c>
      <c r="K2" t="n">
        <v>52.44</v>
      </c>
      <c r="L2" t="n">
        <v>1</v>
      </c>
      <c r="M2" t="n">
        <v>1075</v>
      </c>
      <c r="N2" t="n">
        <v>33.29</v>
      </c>
      <c r="O2" t="n">
        <v>22031.19</v>
      </c>
      <c r="P2" t="n">
        <v>1461.3</v>
      </c>
      <c r="Q2" t="n">
        <v>1214.31</v>
      </c>
      <c r="R2" t="n">
        <v>1956.21</v>
      </c>
      <c r="S2" t="n">
        <v>90.51000000000001</v>
      </c>
      <c r="T2" t="n">
        <v>916427.96</v>
      </c>
      <c r="U2" t="n">
        <v>0.05</v>
      </c>
      <c r="V2" t="n">
        <v>0.4</v>
      </c>
      <c r="W2" t="n">
        <v>5.8</v>
      </c>
      <c r="X2" t="n">
        <v>54.17</v>
      </c>
      <c r="Y2" t="n">
        <v>0.5</v>
      </c>
      <c r="Z2" t="n">
        <v>10</v>
      </c>
      <c r="AA2" t="n">
        <v>2985.218075719825</v>
      </c>
      <c r="AB2" t="n">
        <v>4084.507069726783</v>
      </c>
      <c r="AC2" t="n">
        <v>3694.687447633582</v>
      </c>
      <c r="AD2" t="n">
        <v>2985218.075719825</v>
      </c>
      <c r="AE2" t="n">
        <v>4084507.069726783</v>
      </c>
      <c r="AF2" t="n">
        <v>2.584227063573141e-06</v>
      </c>
      <c r="AG2" t="n">
        <v>6.337083333333333</v>
      </c>
      <c r="AH2" t="n">
        <v>3694687.447633582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1.1312</v>
      </c>
      <c r="E3" t="n">
        <v>88.40000000000001</v>
      </c>
      <c r="F3" t="n">
        <v>73.56999999999999</v>
      </c>
      <c r="G3" t="n">
        <v>12.65</v>
      </c>
      <c r="H3" t="n">
        <v>0.2</v>
      </c>
      <c r="I3" t="n">
        <v>349</v>
      </c>
      <c r="J3" t="n">
        <v>178.21</v>
      </c>
      <c r="K3" t="n">
        <v>52.44</v>
      </c>
      <c r="L3" t="n">
        <v>2</v>
      </c>
      <c r="M3" t="n">
        <v>347</v>
      </c>
      <c r="N3" t="n">
        <v>33.77</v>
      </c>
      <c r="O3" t="n">
        <v>22213.89</v>
      </c>
      <c r="P3" t="n">
        <v>959.8200000000001</v>
      </c>
      <c r="Q3" t="n">
        <v>1214.01</v>
      </c>
      <c r="R3" t="n">
        <v>668.09</v>
      </c>
      <c r="S3" t="n">
        <v>90.51000000000001</v>
      </c>
      <c r="T3" t="n">
        <v>276007.54</v>
      </c>
      <c r="U3" t="n">
        <v>0.14</v>
      </c>
      <c r="V3" t="n">
        <v>0.61</v>
      </c>
      <c r="W3" t="n">
        <v>4.59</v>
      </c>
      <c r="X3" t="n">
        <v>16.38</v>
      </c>
      <c r="Y3" t="n">
        <v>0.5</v>
      </c>
      <c r="Z3" t="n">
        <v>10</v>
      </c>
      <c r="AA3" t="n">
        <v>1154.828199739671</v>
      </c>
      <c r="AB3" t="n">
        <v>1580.086890308302</v>
      </c>
      <c r="AC3" t="n">
        <v>1429.285615163156</v>
      </c>
      <c r="AD3" t="n">
        <v>1154828.199739671</v>
      </c>
      <c r="AE3" t="n">
        <v>1580086.890308302</v>
      </c>
      <c r="AF3" t="n">
        <v>4.446049664355797e-06</v>
      </c>
      <c r="AG3" t="n">
        <v>3.683333333333334</v>
      </c>
      <c r="AH3" t="n">
        <v>1429285.615163156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1.3021</v>
      </c>
      <c r="E4" t="n">
        <v>76.8</v>
      </c>
      <c r="F4" t="n">
        <v>66.91</v>
      </c>
      <c r="G4" t="n">
        <v>19.12</v>
      </c>
      <c r="H4" t="n">
        <v>0.3</v>
      </c>
      <c r="I4" t="n">
        <v>210</v>
      </c>
      <c r="J4" t="n">
        <v>179.7</v>
      </c>
      <c r="K4" t="n">
        <v>52.44</v>
      </c>
      <c r="L4" t="n">
        <v>3</v>
      </c>
      <c r="M4" t="n">
        <v>208</v>
      </c>
      <c r="N4" t="n">
        <v>34.26</v>
      </c>
      <c r="O4" t="n">
        <v>22397.24</v>
      </c>
      <c r="P4" t="n">
        <v>868.38</v>
      </c>
      <c r="Q4" t="n">
        <v>1213.97</v>
      </c>
      <c r="R4" t="n">
        <v>442.98</v>
      </c>
      <c r="S4" t="n">
        <v>90.51000000000001</v>
      </c>
      <c r="T4" t="n">
        <v>164144.46</v>
      </c>
      <c r="U4" t="n">
        <v>0.2</v>
      </c>
      <c r="V4" t="n">
        <v>0.67</v>
      </c>
      <c r="W4" t="n">
        <v>4.34</v>
      </c>
      <c r="X4" t="n">
        <v>9.720000000000001</v>
      </c>
      <c r="Y4" t="n">
        <v>0.5</v>
      </c>
      <c r="Z4" t="n">
        <v>10</v>
      </c>
      <c r="AA4" t="n">
        <v>912.4363372617551</v>
      </c>
      <c r="AB4" t="n">
        <v>1248.43565049176</v>
      </c>
      <c r="AC4" t="n">
        <v>1129.286704199266</v>
      </c>
      <c r="AD4" t="n">
        <v>912436.337261755</v>
      </c>
      <c r="AE4" t="n">
        <v>1248435.65049176</v>
      </c>
      <c r="AF4" t="n">
        <v>5.117752181716482e-06</v>
      </c>
      <c r="AG4" t="n">
        <v>3.2</v>
      </c>
      <c r="AH4" t="n">
        <v>1129286.704199266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1.3925</v>
      </c>
      <c r="E5" t="n">
        <v>71.81</v>
      </c>
      <c r="F5" t="n">
        <v>64.06</v>
      </c>
      <c r="G5" t="n">
        <v>25.62</v>
      </c>
      <c r="H5" t="n">
        <v>0.39</v>
      </c>
      <c r="I5" t="n">
        <v>150</v>
      </c>
      <c r="J5" t="n">
        <v>181.19</v>
      </c>
      <c r="K5" t="n">
        <v>52.44</v>
      </c>
      <c r="L5" t="n">
        <v>4</v>
      </c>
      <c r="M5" t="n">
        <v>148</v>
      </c>
      <c r="N5" t="n">
        <v>34.75</v>
      </c>
      <c r="O5" t="n">
        <v>22581.25</v>
      </c>
      <c r="P5" t="n">
        <v>827.2</v>
      </c>
      <c r="Q5" t="n">
        <v>1213.98</v>
      </c>
      <c r="R5" t="n">
        <v>345.82</v>
      </c>
      <c r="S5" t="n">
        <v>90.51000000000001</v>
      </c>
      <c r="T5" t="n">
        <v>115865.46</v>
      </c>
      <c r="U5" t="n">
        <v>0.26</v>
      </c>
      <c r="V5" t="n">
        <v>0.7</v>
      </c>
      <c r="W5" t="n">
        <v>4.25</v>
      </c>
      <c r="X5" t="n">
        <v>6.86</v>
      </c>
      <c r="Y5" t="n">
        <v>0.5</v>
      </c>
      <c r="Z5" t="n">
        <v>10</v>
      </c>
      <c r="AA5" t="n">
        <v>815.5291349652489</v>
      </c>
      <c r="AB5" t="n">
        <v>1115.842941065646</v>
      </c>
      <c r="AC5" t="n">
        <v>1009.348456865744</v>
      </c>
      <c r="AD5" t="n">
        <v>815529.1349652489</v>
      </c>
      <c r="AE5" t="n">
        <v>1115842.941065646</v>
      </c>
      <c r="AF5" t="n">
        <v>5.473058838061747e-06</v>
      </c>
      <c r="AG5" t="n">
        <v>2.992083333333333</v>
      </c>
      <c r="AH5" t="n">
        <v>1009348.456865744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1.4471</v>
      </c>
      <c r="E6" t="n">
        <v>69.11</v>
      </c>
      <c r="F6" t="n">
        <v>62.53</v>
      </c>
      <c r="G6" t="n">
        <v>32.06</v>
      </c>
      <c r="H6" t="n">
        <v>0.49</v>
      </c>
      <c r="I6" t="n">
        <v>117</v>
      </c>
      <c r="J6" t="n">
        <v>182.69</v>
      </c>
      <c r="K6" t="n">
        <v>52.44</v>
      </c>
      <c r="L6" t="n">
        <v>5</v>
      </c>
      <c r="M6" t="n">
        <v>115</v>
      </c>
      <c r="N6" t="n">
        <v>35.25</v>
      </c>
      <c r="O6" t="n">
        <v>22766.06</v>
      </c>
      <c r="P6" t="n">
        <v>804.02</v>
      </c>
      <c r="Q6" t="n">
        <v>1213.96</v>
      </c>
      <c r="R6" t="n">
        <v>294.41</v>
      </c>
      <c r="S6" t="n">
        <v>90.51000000000001</v>
      </c>
      <c r="T6" t="n">
        <v>90327.63</v>
      </c>
      <c r="U6" t="n">
        <v>0.31</v>
      </c>
      <c r="V6" t="n">
        <v>0.72</v>
      </c>
      <c r="W6" t="n">
        <v>4.19</v>
      </c>
      <c r="X6" t="n">
        <v>5.33</v>
      </c>
      <c r="Y6" t="n">
        <v>0.5</v>
      </c>
      <c r="Z6" t="n">
        <v>10</v>
      </c>
      <c r="AA6" t="n">
        <v>764.7119226606242</v>
      </c>
      <c r="AB6" t="n">
        <v>1046.312589293277</v>
      </c>
      <c r="AC6" t="n">
        <v>946.4539842800682</v>
      </c>
      <c r="AD6" t="n">
        <v>764711.9226606241</v>
      </c>
      <c r="AE6" t="n">
        <v>1046312.589293277</v>
      </c>
      <c r="AF6" t="n">
        <v>5.687657769880901e-06</v>
      </c>
      <c r="AG6" t="n">
        <v>2.879583333333333</v>
      </c>
      <c r="AH6" t="n">
        <v>946453.9842800682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1.4862</v>
      </c>
      <c r="E7" t="n">
        <v>67.29000000000001</v>
      </c>
      <c r="F7" t="n">
        <v>61.49</v>
      </c>
      <c r="G7" t="n">
        <v>38.84</v>
      </c>
      <c r="H7" t="n">
        <v>0.58</v>
      </c>
      <c r="I7" t="n">
        <v>95</v>
      </c>
      <c r="J7" t="n">
        <v>184.19</v>
      </c>
      <c r="K7" t="n">
        <v>52.44</v>
      </c>
      <c r="L7" t="n">
        <v>6</v>
      </c>
      <c r="M7" t="n">
        <v>93</v>
      </c>
      <c r="N7" t="n">
        <v>35.75</v>
      </c>
      <c r="O7" t="n">
        <v>22951.43</v>
      </c>
      <c r="P7" t="n">
        <v>785.36</v>
      </c>
      <c r="Q7" t="n">
        <v>1213.94</v>
      </c>
      <c r="R7" t="n">
        <v>259.15</v>
      </c>
      <c r="S7" t="n">
        <v>90.51000000000001</v>
      </c>
      <c r="T7" t="n">
        <v>72808.67</v>
      </c>
      <c r="U7" t="n">
        <v>0.35</v>
      </c>
      <c r="V7" t="n">
        <v>0.73</v>
      </c>
      <c r="W7" t="n">
        <v>4.15</v>
      </c>
      <c r="X7" t="n">
        <v>4.3</v>
      </c>
      <c r="Y7" t="n">
        <v>0.5</v>
      </c>
      <c r="Z7" t="n">
        <v>10</v>
      </c>
      <c r="AA7" t="n">
        <v>729.6228582633922</v>
      </c>
      <c r="AB7" t="n">
        <v>998.3021833647168</v>
      </c>
      <c r="AC7" t="n">
        <v>903.0256241103018</v>
      </c>
      <c r="AD7" t="n">
        <v>729622.8582633922</v>
      </c>
      <c r="AE7" t="n">
        <v>998302.1833647168</v>
      </c>
      <c r="AF7" t="n">
        <v>5.84133575951696e-06</v>
      </c>
      <c r="AG7" t="n">
        <v>2.80375</v>
      </c>
      <c r="AH7" t="n">
        <v>903025.6241103018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1.5117</v>
      </c>
      <c r="E8" t="n">
        <v>66.15000000000001</v>
      </c>
      <c r="F8" t="n">
        <v>60.85</v>
      </c>
      <c r="G8" t="n">
        <v>45.08</v>
      </c>
      <c r="H8" t="n">
        <v>0.67</v>
      </c>
      <c r="I8" t="n">
        <v>81</v>
      </c>
      <c r="J8" t="n">
        <v>185.7</v>
      </c>
      <c r="K8" t="n">
        <v>52.44</v>
      </c>
      <c r="L8" t="n">
        <v>7</v>
      </c>
      <c r="M8" t="n">
        <v>79</v>
      </c>
      <c r="N8" t="n">
        <v>36.26</v>
      </c>
      <c r="O8" t="n">
        <v>23137.49</v>
      </c>
      <c r="P8" t="n">
        <v>774.49</v>
      </c>
      <c r="Q8" t="n">
        <v>1213.93</v>
      </c>
      <c r="R8" t="n">
        <v>236.87</v>
      </c>
      <c r="S8" t="n">
        <v>90.51000000000001</v>
      </c>
      <c r="T8" t="n">
        <v>61737.72</v>
      </c>
      <c r="U8" t="n">
        <v>0.38</v>
      </c>
      <c r="V8" t="n">
        <v>0.74</v>
      </c>
      <c r="W8" t="n">
        <v>4.15</v>
      </c>
      <c r="X8" t="n">
        <v>3.66</v>
      </c>
      <c r="Y8" t="n">
        <v>0.5</v>
      </c>
      <c r="Z8" t="n">
        <v>10</v>
      </c>
      <c r="AA8" t="n">
        <v>708.6110573125054</v>
      </c>
      <c r="AB8" t="n">
        <v>969.5529103284783</v>
      </c>
      <c r="AC8" t="n">
        <v>877.0201413427839</v>
      </c>
      <c r="AD8" t="n">
        <v>708611.0573125054</v>
      </c>
      <c r="AE8" t="n">
        <v>969552.9103284783</v>
      </c>
      <c r="AF8" t="n">
        <v>5.941560535366566e-06</v>
      </c>
      <c r="AG8" t="n">
        <v>2.75625</v>
      </c>
      <c r="AH8" t="n">
        <v>877020.1413427838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1.5326</v>
      </c>
      <c r="E9" t="n">
        <v>65.25</v>
      </c>
      <c r="F9" t="n">
        <v>60.34</v>
      </c>
      <c r="G9" t="n">
        <v>51.72</v>
      </c>
      <c r="H9" t="n">
        <v>0.76</v>
      </c>
      <c r="I9" t="n">
        <v>70</v>
      </c>
      <c r="J9" t="n">
        <v>187.22</v>
      </c>
      <c r="K9" t="n">
        <v>52.44</v>
      </c>
      <c r="L9" t="n">
        <v>8</v>
      </c>
      <c r="M9" t="n">
        <v>68</v>
      </c>
      <c r="N9" t="n">
        <v>36.78</v>
      </c>
      <c r="O9" t="n">
        <v>23324.24</v>
      </c>
      <c r="P9" t="n">
        <v>763.85</v>
      </c>
      <c r="Q9" t="n">
        <v>1213.91</v>
      </c>
      <c r="R9" t="n">
        <v>219.94</v>
      </c>
      <c r="S9" t="n">
        <v>90.51000000000001</v>
      </c>
      <c r="T9" t="n">
        <v>53324.14</v>
      </c>
      <c r="U9" t="n">
        <v>0.41</v>
      </c>
      <c r="V9" t="n">
        <v>0.74</v>
      </c>
      <c r="W9" t="n">
        <v>4.12</v>
      </c>
      <c r="X9" t="n">
        <v>3.15</v>
      </c>
      <c r="Y9" t="n">
        <v>0.5</v>
      </c>
      <c r="Z9" t="n">
        <v>10</v>
      </c>
      <c r="AA9" t="n">
        <v>690.9853882331655</v>
      </c>
      <c r="AB9" t="n">
        <v>945.4366923044851</v>
      </c>
      <c r="AC9" t="n">
        <v>855.2055413196759</v>
      </c>
      <c r="AD9" t="n">
        <v>690985.3882331655</v>
      </c>
      <c r="AE9" t="n">
        <v>945436.692304485</v>
      </c>
      <c r="AF9" t="n">
        <v>6.023705547729574e-06</v>
      </c>
      <c r="AG9" t="n">
        <v>2.71875</v>
      </c>
      <c r="AH9" t="n">
        <v>855205.541319676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1.5476</v>
      </c>
      <c r="E10" t="n">
        <v>64.61</v>
      </c>
      <c r="F10" t="n">
        <v>59.99</v>
      </c>
      <c r="G10" t="n">
        <v>58.05</v>
      </c>
      <c r="H10" t="n">
        <v>0.85</v>
      </c>
      <c r="I10" t="n">
        <v>62</v>
      </c>
      <c r="J10" t="n">
        <v>188.74</v>
      </c>
      <c r="K10" t="n">
        <v>52.44</v>
      </c>
      <c r="L10" t="n">
        <v>9</v>
      </c>
      <c r="M10" t="n">
        <v>60</v>
      </c>
      <c r="N10" t="n">
        <v>37.3</v>
      </c>
      <c r="O10" t="n">
        <v>23511.69</v>
      </c>
      <c r="P10" t="n">
        <v>756.47</v>
      </c>
      <c r="Q10" t="n">
        <v>1213.91</v>
      </c>
      <c r="R10" t="n">
        <v>208.21</v>
      </c>
      <c r="S10" t="n">
        <v>90.51000000000001</v>
      </c>
      <c r="T10" t="n">
        <v>47499.65</v>
      </c>
      <c r="U10" t="n">
        <v>0.43</v>
      </c>
      <c r="V10" t="n">
        <v>0.75</v>
      </c>
      <c r="W10" t="n">
        <v>4.11</v>
      </c>
      <c r="X10" t="n">
        <v>2.8</v>
      </c>
      <c r="Y10" t="n">
        <v>0.5</v>
      </c>
      <c r="Z10" t="n">
        <v>10</v>
      </c>
      <c r="AA10" t="n">
        <v>678.8297678419132</v>
      </c>
      <c r="AB10" t="n">
        <v>928.8048362170498</v>
      </c>
      <c r="AC10" t="n">
        <v>840.1610062342689</v>
      </c>
      <c r="AD10" t="n">
        <v>678829.7678419132</v>
      </c>
      <c r="AE10" t="n">
        <v>928804.8362170497</v>
      </c>
      <c r="AF10" t="n">
        <v>6.082661298229343e-06</v>
      </c>
      <c r="AG10" t="n">
        <v>2.692083333333333</v>
      </c>
      <c r="AH10" t="n">
        <v>840161.0062342689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1.5616</v>
      </c>
      <c r="E11" t="n">
        <v>64.04000000000001</v>
      </c>
      <c r="F11" t="n">
        <v>59.66</v>
      </c>
      <c r="G11" t="n">
        <v>65.09</v>
      </c>
      <c r="H11" t="n">
        <v>0.93</v>
      </c>
      <c r="I11" t="n">
        <v>55</v>
      </c>
      <c r="J11" t="n">
        <v>190.26</v>
      </c>
      <c r="K11" t="n">
        <v>52.44</v>
      </c>
      <c r="L11" t="n">
        <v>10</v>
      </c>
      <c r="M11" t="n">
        <v>53</v>
      </c>
      <c r="N11" t="n">
        <v>37.82</v>
      </c>
      <c r="O11" t="n">
        <v>23699.85</v>
      </c>
      <c r="P11" t="n">
        <v>748.26</v>
      </c>
      <c r="Q11" t="n">
        <v>1213.91</v>
      </c>
      <c r="R11" t="n">
        <v>196.91</v>
      </c>
      <c r="S11" t="n">
        <v>90.51000000000001</v>
      </c>
      <c r="T11" t="n">
        <v>41886.91</v>
      </c>
      <c r="U11" t="n">
        <v>0.46</v>
      </c>
      <c r="V11" t="n">
        <v>0.75</v>
      </c>
      <c r="W11" t="n">
        <v>4.1</v>
      </c>
      <c r="X11" t="n">
        <v>2.47</v>
      </c>
      <c r="Y11" t="n">
        <v>0.5</v>
      </c>
      <c r="Z11" t="n">
        <v>10</v>
      </c>
      <c r="AA11" t="n">
        <v>666.952178006537</v>
      </c>
      <c r="AB11" t="n">
        <v>912.553393802007</v>
      </c>
      <c r="AC11" t="n">
        <v>825.4605786742751</v>
      </c>
      <c r="AD11" t="n">
        <v>666952.178006537</v>
      </c>
      <c r="AE11" t="n">
        <v>912553.393802007</v>
      </c>
      <c r="AF11" t="n">
        <v>6.137686665362459e-06</v>
      </c>
      <c r="AG11" t="n">
        <v>2.668333333333333</v>
      </c>
      <c r="AH11" t="n">
        <v>825460.5786742751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1.5708</v>
      </c>
      <c r="E12" t="n">
        <v>63.66</v>
      </c>
      <c r="F12" t="n">
        <v>59.46</v>
      </c>
      <c r="G12" t="n">
        <v>71.36</v>
      </c>
      <c r="H12" t="n">
        <v>1.02</v>
      </c>
      <c r="I12" t="n">
        <v>50</v>
      </c>
      <c r="J12" t="n">
        <v>191.79</v>
      </c>
      <c r="K12" t="n">
        <v>52.44</v>
      </c>
      <c r="L12" t="n">
        <v>11</v>
      </c>
      <c r="M12" t="n">
        <v>48</v>
      </c>
      <c r="N12" t="n">
        <v>38.35</v>
      </c>
      <c r="O12" t="n">
        <v>23888.73</v>
      </c>
      <c r="P12" t="n">
        <v>742</v>
      </c>
      <c r="Q12" t="n">
        <v>1213.92</v>
      </c>
      <c r="R12" t="n">
        <v>190.37</v>
      </c>
      <c r="S12" t="n">
        <v>90.51000000000001</v>
      </c>
      <c r="T12" t="n">
        <v>38642.41</v>
      </c>
      <c r="U12" t="n">
        <v>0.48</v>
      </c>
      <c r="V12" t="n">
        <v>0.75</v>
      </c>
      <c r="W12" t="n">
        <v>4.09</v>
      </c>
      <c r="X12" t="n">
        <v>2.27</v>
      </c>
      <c r="Y12" t="n">
        <v>0.5</v>
      </c>
      <c r="Z12" t="n">
        <v>10</v>
      </c>
      <c r="AA12" t="n">
        <v>658.8408996158057</v>
      </c>
      <c r="AB12" t="n">
        <v>901.4551848634613</v>
      </c>
      <c r="AC12" t="n">
        <v>815.4215672203901</v>
      </c>
      <c r="AD12" t="n">
        <v>658840.8996158057</v>
      </c>
      <c r="AE12" t="n">
        <v>901455.1848634613</v>
      </c>
      <c r="AF12" t="n">
        <v>6.173846192335649e-06</v>
      </c>
      <c r="AG12" t="n">
        <v>2.6525</v>
      </c>
      <c r="AH12" t="n">
        <v>815421.5672203901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1.5821</v>
      </c>
      <c r="E13" t="n">
        <v>63.21</v>
      </c>
      <c r="F13" t="n">
        <v>59.19</v>
      </c>
      <c r="G13" t="n">
        <v>78.91</v>
      </c>
      <c r="H13" t="n">
        <v>1.1</v>
      </c>
      <c r="I13" t="n">
        <v>45</v>
      </c>
      <c r="J13" t="n">
        <v>193.33</v>
      </c>
      <c r="K13" t="n">
        <v>52.44</v>
      </c>
      <c r="L13" t="n">
        <v>12</v>
      </c>
      <c r="M13" t="n">
        <v>43</v>
      </c>
      <c r="N13" t="n">
        <v>38.89</v>
      </c>
      <c r="O13" t="n">
        <v>24078.33</v>
      </c>
      <c r="P13" t="n">
        <v>733.77</v>
      </c>
      <c r="Q13" t="n">
        <v>1213.91</v>
      </c>
      <c r="R13" t="n">
        <v>181.03</v>
      </c>
      <c r="S13" t="n">
        <v>90.51000000000001</v>
      </c>
      <c r="T13" t="n">
        <v>33997.31</v>
      </c>
      <c r="U13" t="n">
        <v>0.5</v>
      </c>
      <c r="V13" t="n">
        <v>0.76</v>
      </c>
      <c r="W13" t="n">
        <v>4.08</v>
      </c>
      <c r="X13" t="n">
        <v>1.99</v>
      </c>
      <c r="Y13" t="n">
        <v>0.5</v>
      </c>
      <c r="Z13" t="n">
        <v>10</v>
      </c>
      <c r="AA13" t="n">
        <v>648.624079176927</v>
      </c>
      <c r="AB13" t="n">
        <v>887.4760804046811</v>
      </c>
      <c r="AC13" t="n">
        <v>802.7766088713593</v>
      </c>
      <c r="AD13" t="n">
        <v>648624.079176927</v>
      </c>
      <c r="AE13" t="n">
        <v>887476.080404681</v>
      </c>
      <c r="AF13" t="n">
        <v>6.218259524378808e-06</v>
      </c>
      <c r="AG13" t="n">
        <v>2.63375</v>
      </c>
      <c r="AH13" t="n">
        <v>802776.6088713593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1.5877</v>
      </c>
      <c r="E14" t="n">
        <v>62.98</v>
      </c>
      <c r="F14" t="n">
        <v>59.07</v>
      </c>
      <c r="G14" t="n">
        <v>84.39</v>
      </c>
      <c r="H14" t="n">
        <v>1.18</v>
      </c>
      <c r="I14" t="n">
        <v>42</v>
      </c>
      <c r="J14" t="n">
        <v>194.88</v>
      </c>
      <c r="K14" t="n">
        <v>52.44</v>
      </c>
      <c r="L14" t="n">
        <v>13</v>
      </c>
      <c r="M14" t="n">
        <v>40</v>
      </c>
      <c r="N14" t="n">
        <v>39.43</v>
      </c>
      <c r="O14" t="n">
        <v>24268.67</v>
      </c>
      <c r="P14" t="n">
        <v>729.33</v>
      </c>
      <c r="Q14" t="n">
        <v>1213.91</v>
      </c>
      <c r="R14" t="n">
        <v>177.12</v>
      </c>
      <c r="S14" t="n">
        <v>90.51000000000001</v>
      </c>
      <c r="T14" t="n">
        <v>32056.18</v>
      </c>
      <c r="U14" t="n">
        <v>0.51</v>
      </c>
      <c r="V14" t="n">
        <v>0.76</v>
      </c>
      <c r="W14" t="n">
        <v>4.08</v>
      </c>
      <c r="X14" t="n">
        <v>1.88</v>
      </c>
      <c r="Y14" t="n">
        <v>0.5</v>
      </c>
      <c r="Z14" t="n">
        <v>10</v>
      </c>
      <c r="AA14" t="n">
        <v>643.4634589592936</v>
      </c>
      <c r="AB14" t="n">
        <v>880.4150921524188</v>
      </c>
      <c r="AC14" t="n">
        <v>796.389511427734</v>
      </c>
      <c r="AD14" t="n">
        <v>643463.4589592936</v>
      </c>
      <c r="AE14" t="n">
        <v>880415.0921524188</v>
      </c>
      <c r="AF14" t="n">
        <v>6.240269671232054e-06</v>
      </c>
      <c r="AG14" t="n">
        <v>2.624166666666667</v>
      </c>
      <c r="AH14" t="n">
        <v>796389.5114277339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1.5942</v>
      </c>
      <c r="E15" t="n">
        <v>62.73</v>
      </c>
      <c r="F15" t="n">
        <v>58.92</v>
      </c>
      <c r="G15" t="n">
        <v>90.65000000000001</v>
      </c>
      <c r="H15" t="n">
        <v>1.27</v>
      </c>
      <c r="I15" t="n">
        <v>39</v>
      </c>
      <c r="J15" t="n">
        <v>196.42</v>
      </c>
      <c r="K15" t="n">
        <v>52.44</v>
      </c>
      <c r="L15" t="n">
        <v>14</v>
      </c>
      <c r="M15" t="n">
        <v>37</v>
      </c>
      <c r="N15" t="n">
        <v>39.98</v>
      </c>
      <c r="O15" t="n">
        <v>24459.75</v>
      </c>
      <c r="P15" t="n">
        <v>724.39</v>
      </c>
      <c r="Q15" t="n">
        <v>1213.91</v>
      </c>
      <c r="R15" t="n">
        <v>172.03</v>
      </c>
      <c r="S15" t="n">
        <v>90.51000000000001</v>
      </c>
      <c r="T15" t="n">
        <v>29528.41</v>
      </c>
      <c r="U15" t="n">
        <v>0.53</v>
      </c>
      <c r="V15" t="n">
        <v>0.76</v>
      </c>
      <c r="W15" t="n">
        <v>4.07</v>
      </c>
      <c r="X15" t="n">
        <v>1.73</v>
      </c>
      <c r="Y15" t="n">
        <v>0.5</v>
      </c>
      <c r="Z15" t="n">
        <v>10</v>
      </c>
      <c r="AA15" t="n">
        <v>637.6024104177201</v>
      </c>
      <c r="AB15" t="n">
        <v>872.3957469666254</v>
      </c>
      <c r="AC15" t="n">
        <v>789.1355212912509</v>
      </c>
      <c r="AD15" t="n">
        <v>637602.4104177201</v>
      </c>
      <c r="AE15" t="n">
        <v>872395.7469666254</v>
      </c>
      <c r="AF15" t="n">
        <v>6.265817163115287e-06</v>
      </c>
      <c r="AG15" t="n">
        <v>2.61375</v>
      </c>
      <c r="AH15" t="n">
        <v>789135.5212912509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1.5996</v>
      </c>
      <c r="E16" t="n">
        <v>62.52</v>
      </c>
      <c r="F16" t="n">
        <v>58.81</v>
      </c>
      <c r="G16" t="n">
        <v>98.02</v>
      </c>
      <c r="H16" t="n">
        <v>1.35</v>
      </c>
      <c r="I16" t="n">
        <v>36</v>
      </c>
      <c r="J16" t="n">
        <v>197.98</v>
      </c>
      <c r="K16" t="n">
        <v>52.44</v>
      </c>
      <c r="L16" t="n">
        <v>15</v>
      </c>
      <c r="M16" t="n">
        <v>34</v>
      </c>
      <c r="N16" t="n">
        <v>40.54</v>
      </c>
      <c r="O16" t="n">
        <v>24651.58</v>
      </c>
      <c r="P16" t="n">
        <v>719.74</v>
      </c>
      <c r="Q16" t="n">
        <v>1213.91</v>
      </c>
      <c r="R16" t="n">
        <v>168.6</v>
      </c>
      <c r="S16" t="n">
        <v>90.51000000000001</v>
      </c>
      <c r="T16" t="n">
        <v>27828.32</v>
      </c>
      <c r="U16" t="n">
        <v>0.54</v>
      </c>
      <c r="V16" t="n">
        <v>0.76</v>
      </c>
      <c r="W16" t="n">
        <v>4.06</v>
      </c>
      <c r="X16" t="n">
        <v>1.62</v>
      </c>
      <c r="Y16" t="n">
        <v>0.5</v>
      </c>
      <c r="Z16" t="n">
        <v>10</v>
      </c>
      <c r="AA16" t="n">
        <v>632.5239290484103</v>
      </c>
      <c r="AB16" t="n">
        <v>865.4471447103502</v>
      </c>
      <c r="AC16" t="n">
        <v>782.8500838818902</v>
      </c>
      <c r="AD16" t="n">
        <v>632523.9290484103</v>
      </c>
      <c r="AE16" t="n">
        <v>865447.1447103502</v>
      </c>
      <c r="AF16" t="n">
        <v>6.287041233295203e-06</v>
      </c>
      <c r="AG16" t="n">
        <v>2.605</v>
      </c>
      <c r="AH16" t="n">
        <v>782850.0838818902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1.6066</v>
      </c>
      <c r="E17" t="n">
        <v>62.24</v>
      </c>
      <c r="F17" t="n">
        <v>58.65</v>
      </c>
      <c r="G17" t="n">
        <v>106.64</v>
      </c>
      <c r="H17" t="n">
        <v>1.42</v>
      </c>
      <c r="I17" t="n">
        <v>33</v>
      </c>
      <c r="J17" t="n">
        <v>199.54</v>
      </c>
      <c r="K17" t="n">
        <v>52.44</v>
      </c>
      <c r="L17" t="n">
        <v>16</v>
      </c>
      <c r="M17" t="n">
        <v>31</v>
      </c>
      <c r="N17" t="n">
        <v>41.1</v>
      </c>
      <c r="O17" t="n">
        <v>24844.17</v>
      </c>
      <c r="P17" t="n">
        <v>713.09</v>
      </c>
      <c r="Q17" t="n">
        <v>1213.91</v>
      </c>
      <c r="R17" t="n">
        <v>162.88</v>
      </c>
      <c r="S17" t="n">
        <v>90.51000000000001</v>
      </c>
      <c r="T17" t="n">
        <v>24980.95</v>
      </c>
      <c r="U17" t="n">
        <v>0.5600000000000001</v>
      </c>
      <c r="V17" t="n">
        <v>0.76</v>
      </c>
      <c r="W17" t="n">
        <v>4.06</v>
      </c>
      <c r="X17" t="n">
        <v>1.46</v>
      </c>
      <c r="Y17" t="n">
        <v>0.5</v>
      </c>
      <c r="Z17" t="n">
        <v>10</v>
      </c>
      <c r="AA17" t="n">
        <v>625.5872203265421</v>
      </c>
      <c r="AB17" t="n">
        <v>855.9560338110996</v>
      </c>
      <c r="AC17" t="n">
        <v>774.2647912860062</v>
      </c>
      <c r="AD17" t="n">
        <v>625587.2203265422</v>
      </c>
      <c r="AE17" t="n">
        <v>855956.0338110996</v>
      </c>
      <c r="AF17" t="n">
        <v>6.314553916861761e-06</v>
      </c>
      <c r="AG17" t="n">
        <v>2.593333333333333</v>
      </c>
      <c r="AH17" t="n">
        <v>774264.7912860062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1.6102</v>
      </c>
      <c r="E18" t="n">
        <v>62.1</v>
      </c>
      <c r="F18" t="n">
        <v>58.58</v>
      </c>
      <c r="G18" t="n">
        <v>113.38</v>
      </c>
      <c r="H18" t="n">
        <v>1.5</v>
      </c>
      <c r="I18" t="n">
        <v>31</v>
      </c>
      <c r="J18" t="n">
        <v>201.11</v>
      </c>
      <c r="K18" t="n">
        <v>52.44</v>
      </c>
      <c r="L18" t="n">
        <v>17</v>
      </c>
      <c r="M18" t="n">
        <v>29</v>
      </c>
      <c r="N18" t="n">
        <v>41.67</v>
      </c>
      <c r="O18" t="n">
        <v>25037.53</v>
      </c>
      <c r="P18" t="n">
        <v>708.87</v>
      </c>
      <c r="Q18" t="n">
        <v>1213.91</v>
      </c>
      <c r="R18" t="n">
        <v>160.61</v>
      </c>
      <c r="S18" t="n">
        <v>90.51000000000001</v>
      </c>
      <c r="T18" t="n">
        <v>23857.95</v>
      </c>
      <c r="U18" t="n">
        <v>0.5600000000000001</v>
      </c>
      <c r="V18" t="n">
        <v>0.77</v>
      </c>
      <c r="W18" t="n">
        <v>4.05</v>
      </c>
      <c r="X18" t="n">
        <v>1.39</v>
      </c>
      <c r="Y18" t="n">
        <v>0.5</v>
      </c>
      <c r="Z18" t="n">
        <v>10</v>
      </c>
      <c r="AA18" t="n">
        <v>621.6563280333033</v>
      </c>
      <c r="AB18" t="n">
        <v>850.5776135567618</v>
      </c>
      <c r="AC18" t="n">
        <v>769.3996799120819</v>
      </c>
      <c r="AD18" t="n">
        <v>621656.3280333034</v>
      </c>
      <c r="AE18" t="n">
        <v>850577.6135567618</v>
      </c>
      <c r="AF18" t="n">
        <v>6.328703296981705e-06</v>
      </c>
      <c r="AG18" t="n">
        <v>2.5875</v>
      </c>
      <c r="AH18" t="n">
        <v>769399.6799120819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1.615</v>
      </c>
      <c r="E19" t="n">
        <v>61.92</v>
      </c>
      <c r="F19" t="n">
        <v>58.47</v>
      </c>
      <c r="G19" t="n">
        <v>120.97</v>
      </c>
      <c r="H19" t="n">
        <v>1.58</v>
      </c>
      <c r="I19" t="n">
        <v>29</v>
      </c>
      <c r="J19" t="n">
        <v>202.68</v>
      </c>
      <c r="K19" t="n">
        <v>52.44</v>
      </c>
      <c r="L19" t="n">
        <v>18</v>
      </c>
      <c r="M19" t="n">
        <v>27</v>
      </c>
      <c r="N19" t="n">
        <v>42.24</v>
      </c>
      <c r="O19" t="n">
        <v>25231.66</v>
      </c>
      <c r="P19" t="n">
        <v>702.41</v>
      </c>
      <c r="Q19" t="n">
        <v>1213.92</v>
      </c>
      <c r="R19" t="n">
        <v>156.59</v>
      </c>
      <c r="S19" t="n">
        <v>90.51000000000001</v>
      </c>
      <c r="T19" t="n">
        <v>21855.51</v>
      </c>
      <c r="U19" t="n">
        <v>0.58</v>
      </c>
      <c r="V19" t="n">
        <v>0.77</v>
      </c>
      <c r="W19" t="n">
        <v>4.06</v>
      </c>
      <c r="X19" t="n">
        <v>1.28</v>
      </c>
      <c r="Y19" t="n">
        <v>0.5</v>
      </c>
      <c r="Z19" t="n">
        <v>10</v>
      </c>
      <c r="AA19" t="n">
        <v>615.9352836935157</v>
      </c>
      <c r="AB19" t="n">
        <v>842.7498282964011</v>
      </c>
      <c r="AC19" t="n">
        <v>762.3189674906045</v>
      </c>
      <c r="AD19" t="n">
        <v>615935.2836935157</v>
      </c>
      <c r="AE19" t="n">
        <v>842749.8282964011</v>
      </c>
      <c r="AF19" t="n">
        <v>6.347569137141631e-06</v>
      </c>
      <c r="AG19" t="n">
        <v>2.58</v>
      </c>
      <c r="AH19" t="n">
        <v>762318.9674906045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1.617</v>
      </c>
      <c r="E20" t="n">
        <v>61.84</v>
      </c>
      <c r="F20" t="n">
        <v>58.43</v>
      </c>
      <c r="G20" t="n">
        <v>125.2</v>
      </c>
      <c r="H20" t="n">
        <v>1.65</v>
      </c>
      <c r="I20" t="n">
        <v>28</v>
      </c>
      <c r="J20" t="n">
        <v>204.26</v>
      </c>
      <c r="K20" t="n">
        <v>52.44</v>
      </c>
      <c r="L20" t="n">
        <v>19</v>
      </c>
      <c r="M20" t="n">
        <v>26</v>
      </c>
      <c r="N20" t="n">
        <v>42.82</v>
      </c>
      <c r="O20" t="n">
        <v>25426.72</v>
      </c>
      <c r="P20" t="n">
        <v>696.14</v>
      </c>
      <c r="Q20" t="n">
        <v>1213.91</v>
      </c>
      <c r="R20" t="n">
        <v>155.03</v>
      </c>
      <c r="S20" t="n">
        <v>90.51000000000001</v>
      </c>
      <c r="T20" t="n">
        <v>21080.75</v>
      </c>
      <c r="U20" t="n">
        <v>0.58</v>
      </c>
      <c r="V20" t="n">
        <v>0.77</v>
      </c>
      <c r="W20" t="n">
        <v>4.06</v>
      </c>
      <c r="X20" t="n">
        <v>1.23</v>
      </c>
      <c r="Y20" t="n">
        <v>0.5</v>
      </c>
      <c r="Z20" t="n">
        <v>10</v>
      </c>
      <c r="AA20" t="n">
        <v>611.6535795573483</v>
      </c>
      <c r="AB20" t="n">
        <v>836.8914118018419</v>
      </c>
      <c r="AC20" t="n">
        <v>757.0196700439469</v>
      </c>
      <c r="AD20" t="n">
        <v>611653.5795573483</v>
      </c>
      <c r="AE20" t="n">
        <v>836891.4118018418</v>
      </c>
      <c r="AF20" t="n">
        <v>6.355429903874933e-06</v>
      </c>
      <c r="AG20" t="n">
        <v>2.576666666666667</v>
      </c>
      <c r="AH20" t="n">
        <v>757019.6700439469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1.6211</v>
      </c>
      <c r="E21" t="n">
        <v>61.69</v>
      </c>
      <c r="F21" t="n">
        <v>58.34</v>
      </c>
      <c r="G21" t="n">
        <v>134.64</v>
      </c>
      <c r="H21" t="n">
        <v>1.73</v>
      </c>
      <c r="I21" t="n">
        <v>26</v>
      </c>
      <c r="J21" t="n">
        <v>205.85</v>
      </c>
      <c r="K21" t="n">
        <v>52.44</v>
      </c>
      <c r="L21" t="n">
        <v>20</v>
      </c>
      <c r="M21" t="n">
        <v>24</v>
      </c>
      <c r="N21" t="n">
        <v>43.41</v>
      </c>
      <c r="O21" t="n">
        <v>25622.45</v>
      </c>
      <c r="P21" t="n">
        <v>694.3099999999999</v>
      </c>
      <c r="Q21" t="n">
        <v>1213.92</v>
      </c>
      <c r="R21" t="n">
        <v>152.44</v>
      </c>
      <c r="S21" t="n">
        <v>90.51000000000001</v>
      </c>
      <c r="T21" t="n">
        <v>19795</v>
      </c>
      <c r="U21" t="n">
        <v>0.59</v>
      </c>
      <c r="V21" t="n">
        <v>0.77</v>
      </c>
      <c r="W21" t="n">
        <v>4.05</v>
      </c>
      <c r="X21" t="n">
        <v>1.15</v>
      </c>
      <c r="Y21" t="n">
        <v>0.5</v>
      </c>
      <c r="Z21" t="n">
        <v>10</v>
      </c>
      <c r="AA21" t="n">
        <v>608.806600753799</v>
      </c>
      <c r="AB21" t="n">
        <v>832.9960498029853</v>
      </c>
      <c r="AC21" t="n">
        <v>753.4960759270864</v>
      </c>
      <c r="AD21" t="n">
        <v>608806.600753799</v>
      </c>
      <c r="AE21" t="n">
        <v>832996.0498029854</v>
      </c>
      <c r="AF21" t="n">
        <v>6.371544475678203e-06</v>
      </c>
      <c r="AG21" t="n">
        <v>2.570416666666667</v>
      </c>
      <c r="AH21" t="n">
        <v>753496.0759270864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1.6234</v>
      </c>
      <c r="E22" t="n">
        <v>61.6</v>
      </c>
      <c r="F22" t="n">
        <v>58.29</v>
      </c>
      <c r="G22" t="n">
        <v>139.9</v>
      </c>
      <c r="H22" t="n">
        <v>1.8</v>
      </c>
      <c r="I22" t="n">
        <v>25</v>
      </c>
      <c r="J22" t="n">
        <v>207.45</v>
      </c>
      <c r="K22" t="n">
        <v>52.44</v>
      </c>
      <c r="L22" t="n">
        <v>21</v>
      </c>
      <c r="M22" t="n">
        <v>23</v>
      </c>
      <c r="N22" t="n">
        <v>44</v>
      </c>
      <c r="O22" t="n">
        <v>25818.99</v>
      </c>
      <c r="P22" t="n">
        <v>689.37</v>
      </c>
      <c r="Q22" t="n">
        <v>1213.91</v>
      </c>
      <c r="R22" t="n">
        <v>150.58</v>
      </c>
      <c r="S22" t="n">
        <v>90.51000000000001</v>
      </c>
      <c r="T22" t="n">
        <v>18872</v>
      </c>
      <c r="U22" t="n">
        <v>0.6</v>
      </c>
      <c r="V22" t="n">
        <v>0.77</v>
      </c>
      <c r="W22" t="n">
        <v>4.05</v>
      </c>
      <c r="X22" t="n">
        <v>1.1</v>
      </c>
      <c r="Y22" t="n">
        <v>0.5</v>
      </c>
      <c r="Z22" t="n">
        <v>10</v>
      </c>
      <c r="AA22" t="n">
        <v>605.1161122459415</v>
      </c>
      <c r="AB22" t="n">
        <v>827.9465606136725</v>
      </c>
      <c r="AC22" t="n">
        <v>748.9285028989991</v>
      </c>
      <c r="AD22" t="n">
        <v>605116.1122459415</v>
      </c>
      <c r="AE22" t="n">
        <v>827946.5606136726</v>
      </c>
      <c r="AF22" t="n">
        <v>6.380584357421501e-06</v>
      </c>
      <c r="AG22" t="n">
        <v>2.566666666666667</v>
      </c>
      <c r="AH22" t="n">
        <v>748928.5028989991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1.6253</v>
      </c>
      <c r="E23" t="n">
        <v>61.53</v>
      </c>
      <c r="F23" t="n">
        <v>58.25</v>
      </c>
      <c r="G23" t="n">
        <v>145.63</v>
      </c>
      <c r="H23" t="n">
        <v>1.87</v>
      </c>
      <c r="I23" t="n">
        <v>24</v>
      </c>
      <c r="J23" t="n">
        <v>209.05</v>
      </c>
      <c r="K23" t="n">
        <v>52.44</v>
      </c>
      <c r="L23" t="n">
        <v>22</v>
      </c>
      <c r="M23" t="n">
        <v>22</v>
      </c>
      <c r="N23" t="n">
        <v>44.6</v>
      </c>
      <c r="O23" t="n">
        <v>26016.35</v>
      </c>
      <c r="P23" t="n">
        <v>687.5599999999999</v>
      </c>
      <c r="Q23" t="n">
        <v>1213.91</v>
      </c>
      <c r="R23" t="n">
        <v>149.53</v>
      </c>
      <c r="S23" t="n">
        <v>90.51000000000001</v>
      </c>
      <c r="T23" t="n">
        <v>18352.3</v>
      </c>
      <c r="U23" t="n">
        <v>0.61</v>
      </c>
      <c r="V23" t="n">
        <v>0.77</v>
      </c>
      <c r="W23" t="n">
        <v>4.04</v>
      </c>
      <c r="X23" t="n">
        <v>1.06</v>
      </c>
      <c r="Y23" t="n">
        <v>0.5</v>
      </c>
      <c r="Z23" t="n">
        <v>10</v>
      </c>
      <c r="AA23" t="n">
        <v>603.2982300768666</v>
      </c>
      <c r="AB23" t="n">
        <v>825.4592540306429</v>
      </c>
      <c r="AC23" t="n">
        <v>746.6785813652972</v>
      </c>
      <c r="AD23" t="n">
        <v>603298.2300768666</v>
      </c>
      <c r="AE23" t="n">
        <v>825459.2540306429</v>
      </c>
      <c r="AF23" t="n">
        <v>6.388052085818138e-06</v>
      </c>
      <c r="AG23" t="n">
        <v>2.56375</v>
      </c>
      <c r="AH23" t="n">
        <v>746678.5813652972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1.6271</v>
      </c>
      <c r="E24" t="n">
        <v>61.46</v>
      </c>
      <c r="F24" t="n">
        <v>58.22</v>
      </c>
      <c r="G24" t="n">
        <v>151.88</v>
      </c>
      <c r="H24" t="n">
        <v>1.94</v>
      </c>
      <c r="I24" t="n">
        <v>23</v>
      </c>
      <c r="J24" t="n">
        <v>210.65</v>
      </c>
      <c r="K24" t="n">
        <v>52.44</v>
      </c>
      <c r="L24" t="n">
        <v>23</v>
      </c>
      <c r="M24" t="n">
        <v>21</v>
      </c>
      <c r="N24" t="n">
        <v>45.21</v>
      </c>
      <c r="O24" t="n">
        <v>26214.54</v>
      </c>
      <c r="P24" t="n">
        <v>678.45</v>
      </c>
      <c r="Q24" t="n">
        <v>1213.91</v>
      </c>
      <c r="R24" t="n">
        <v>148.29</v>
      </c>
      <c r="S24" t="n">
        <v>90.51000000000001</v>
      </c>
      <c r="T24" t="n">
        <v>17734.68</v>
      </c>
      <c r="U24" t="n">
        <v>0.61</v>
      </c>
      <c r="V24" t="n">
        <v>0.77</v>
      </c>
      <c r="W24" t="n">
        <v>4.05</v>
      </c>
      <c r="X24" t="n">
        <v>1.03</v>
      </c>
      <c r="Y24" t="n">
        <v>0.5</v>
      </c>
      <c r="Z24" t="n">
        <v>10</v>
      </c>
      <c r="AA24" t="n">
        <v>597.6492251476824</v>
      </c>
      <c r="AB24" t="n">
        <v>817.7300362700246</v>
      </c>
      <c r="AC24" t="n">
        <v>739.6870292997268</v>
      </c>
      <c r="AD24" t="n">
        <v>597649.2251476824</v>
      </c>
      <c r="AE24" t="n">
        <v>817730.0362700246</v>
      </c>
      <c r="AF24" t="n">
        <v>6.39512677587811e-06</v>
      </c>
      <c r="AG24" t="n">
        <v>2.560833333333334</v>
      </c>
      <c r="AH24" t="n">
        <v>739687.0292997267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1.63</v>
      </c>
      <c r="E25" t="n">
        <v>61.35</v>
      </c>
      <c r="F25" t="n">
        <v>58.15</v>
      </c>
      <c r="G25" t="n">
        <v>158.59</v>
      </c>
      <c r="H25" t="n">
        <v>2.01</v>
      </c>
      <c r="I25" t="n">
        <v>22</v>
      </c>
      <c r="J25" t="n">
        <v>212.27</v>
      </c>
      <c r="K25" t="n">
        <v>52.44</v>
      </c>
      <c r="L25" t="n">
        <v>24</v>
      </c>
      <c r="M25" t="n">
        <v>20</v>
      </c>
      <c r="N25" t="n">
        <v>45.82</v>
      </c>
      <c r="O25" t="n">
        <v>26413.56</v>
      </c>
      <c r="P25" t="n">
        <v>674.9400000000001</v>
      </c>
      <c r="Q25" t="n">
        <v>1213.91</v>
      </c>
      <c r="R25" t="n">
        <v>145.94</v>
      </c>
      <c r="S25" t="n">
        <v>90.51000000000001</v>
      </c>
      <c r="T25" t="n">
        <v>16564.98</v>
      </c>
      <c r="U25" t="n">
        <v>0.62</v>
      </c>
      <c r="V25" t="n">
        <v>0.77</v>
      </c>
      <c r="W25" t="n">
        <v>4.04</v>
      </c>
      <c r="X25" t="n">
        <v>0.95</v>
      </c>
      <c r="Y25" t="n">
        <v>0.5</v>
      </c>
      <c r="Z25" t="n">
        <v>10</v>
      </c>
      <c r="AA25" t="n">
        <v>594.4631511806012</v>
      </c>
      <c r="AB25" t="n">
        <v>813.3707093086011</v>
      </c>
      <c r="AC25" t="n">
        <v>735.7437503851478</v>
      </c>
      <c r="AD25" t="n">
        <v>594463.1511806012</v>
      </c>
      <c r="AE25" t="n">
        <v>813370.7093086011</v>
      </c>
      <c r="AF25" t="n">
        <v>6.406524887641398e-06</v>
      </c>
      <c r="AG25" t="n">
        <v>2.55625</v>
      </c>
      <c r="AH25" t="n">
        <v>735743.7503851478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1.632</v>
      </c>
      <c r="E26" t="n">
        <v>61.28</v>
      </c>
      <c r="F26" t="n">
        <v>58.11</v>
      </c>
      <c r="G26" t="n">
        <v>166.02</v>
      </c>
      <c r="H26" t="n">
        <v>2.08</v>
      </c>
      <c r="I26" t="n">
        <v>21</v>
      </c>
      <c r="J26" t="n">
        <v>213.89</v>
      </c>
      <c r="K26" t="n">
        <v>52.44</v>
      </c>
      <c r="L26" t="n">
        <v>25</v>
      </c>
      <c r="M26" t="n">
        <v>19</v>
      </c>
      <c r="N26" t="n">
        <v>46.44</v>
      </c>
      <c r="O26" t="n">
        <v>26613.43</v>
      </c>
      <c r="P26" t="n">
        <v>671.98</v>
      </c>
      <c r="Q26" t="n">
        <v>1213.91</v>
      </c>
      <c r="R26" t="n">
        <v>144.63</v>
      </c>
      <c r="S26" t="n">
        <v>90.51000000000001</v>
      </c>
      <c r="T26" t="n">
        <v>15918.52</v>
      </c>
      <c r="U26" t="n">
        <v>0.63</v>
      </c>
      <c r="V26" t="n">
        <v>0.77</v>
      </c>
      <c r="W26" t="n">
        <v>4.04</v>
      </c>
      <c r="X26" t="n">
        <v>0.91</v>
      </c>
      <c r="Y26" t="n">
        <v>0.5</v>
      </c>
      <c r="Z26" t="n">
        <v>10</v>
      </c>
      <c r="AA26" t="n">
        <v>592.0165222843738</v>
      </c>
      <c r="AB26" t="n">
        <v>810.0231237151337</v>
      </c>
      <c r="AC26" t="n">
        <v>732.7156536623548</v>
      </c>
      <c r="AD26" t="n">
        <v>592016.5222843738</v>
      </c>
      <c r="AE26" t="n">
        <v>810023.1237151336</v>
      </c>
      <c r="AF26" t="n">
        <v>6.4143856543747e-06</v>
      </c>
      <c r="AG26" t="n">
        <v>2.553333333333333</v>
      </c>
      <c r="AH26" t="n">
        <v>732715.6536623548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1.6343</v>
      </c>
      <c r="E27" t="n">
        <v>61.19</v>
      </c>
      <c r="F27" t="n">
        <v>58.06</v>
      </c>
      <c r="G27" t="n">
        <v>174.17</v>
      </c>
      <c r="H27" t="n">
        <v>2.14</v>
      </c>
      <c r="I27" t="n">
        <v>20</v>
      </c>
      <c r="J27" t="n">
        <v>215.51</v>
      </c>
      <c r="K27" t="n">
        <v>52.44</v>
      </c>
      <c r="L27" t="n">
        <v>26</v>
      </c>
      <c r="M27" t="n">
        <v>18</v>
      </c>
      <c r="N27" t="n">
        <v>47.07</v>
      </c>
      <c r="O27" t="n">
        <v>26814.17</v>
      </c>
      <c r="P27" t="n">
        <v>667.73</v>
      </c>
      <c r="Q27" t="n">
        <v>1213.93</v>
      </c>
      <c r="R27" t="n">
        <v>142.81</v>
      </c>
      <c r="S27" t="n">
        <v>90.51000000000001</v>
      </c>
      <c r="T27" t="n">
        <v>15010.83</v>
      </c>
      <c r="U27" t="n">
        <v>0.63</v>
      </c>
      <c r="V27" t="n">
        <v>0.77</v>
      </c>
      <c r="W27" t="n">
        <v>4.04</v>
      </c>
      <c r="X27" t="n">
        <v>0.86</v>
      </c>
      <c r="Y27" t="n">
        <v>0.5</v>
      </c>
      <c r="Z27" t="n">
        <v>10</v>
      </c>
      <c r="AA27" t="n">
        <v>588.7414186010685</v>
      </c>
      <c r="AB27" t="n">
        <v>805.5419823682582</v>
      </c>
      <c r="AC27" t="n">
        <v>728.662186156304</v>
      </c>
      <c r="AD27" t="n">
        <v>588741.4186010686</v>
      </c>
      <c r="AE27" t="n">
        <v>805541.9823682582</v>
      </c>
      <c r="AF27" t="n">
        <v>6.423425536117999e-06</v>
      </c>
      <c r="AG27" t="n">
        <v>2.549583333333333</v>
      </c>
      <c r="AH27" t="n">
        <v>728662.186156304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1.6366</v>
      </c>
      <c r="E28" t="n">
        <v>61.1</v>
      </c>
      <c r="F28" t="n">
        <v>58.01</v>
      </c>
      <c r="G28" t="n">
        <v>183.18</v>
      </c>
      <c r="H28" t="n">
        <v>2.21</v>
      </c>
      <c r="I28" t="n">
        <v>19</v>
      </c>
      <c r="J28" t="n">
        <v>217.15</v>
      </c>
      <c r="K28" t="n">
        <v>52.44</v>
      </c>
      <c r="L28" t="n">
        <v>27</v>
      </c>
      <c r="M28" t="n">
        <v>17</v>
      </c>
      <c r="N28" t="n">
        <v>47.71</v>
      </c>
      <c r="O28" t="n">
        <v>27015.77</v>
      </c>
      <c r="P28" t="n">
        <v>661.8</v>
      </c>
      <c r="Q28" t="n">
        <v>1213.91</v>
      </c>
      <c r="R28" t="n">
        <v>140.97</v>
      </c>
      <c r="S28" t="n">
        <v>90.51000000000001</v>
      </c>
      <c r="T28" t="n">
        <v>14096.22</v>
      </c>
      <c r="U28" t="n">
        <v>0.64</v>
      </c>
      <c r="V28" t="n">
        <v>0.77</v>
      </c>
      <c r="W28" t="n">
        <v>4.04</v>
      </c>
      <c r="X28" t="n">
        <v>0.8100000000000001</v>
      </c>
      <c r="Y28" t="n">
        <v>0.5</v>
      </c>
      <c r="Z28" t="n">
        <v>10</v>
      </c>
      <c r="AA28" t="n">
        <v>584.5816154374587</v>
      </c>
      <c r="AB28" t="n">
        <v>799.8503561622437</v>
      </c>
      <c r="AC28" t="n">
        <v>723.5137607671437</v>
      </c>
      <c r="AD28" t="n">
        <v>584581.6154374587</v>
      </c>
      <c r="AE28" t="n">
        <v>799850.3561622436</v>
      </c>
      <c r="AF28" t="n">
        <v>6.432465417861296e-06</v>
      </c>
      <c r="AG28" t="n">
        <v>2.545833333333333</v>
      </c>
      <c r="AH28" t="n">
        <v>723513.7607671437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1.6383</v>
      </c>
      <c r="E29" t="n">
        <v>61.04</v>
      </c>
      <c r="F29" t="n">
        <v>57.98</v>
      </c>
      <c r="G29" t="n">
        <v>193.26</v>
      </c>
      <c r="H29" t="n">
        <v>2.27</v>
      </c>
      <c r="I29" t="n">
        <v>18</v>
      </c>
      <c r="J29" t="n">
        <v>218.79</v>
      </c>
      <c r="K29" t="n">
        <v>52.44</v>
      </c>
      <c r="L29" t="n">
        <v>28</v>
      </c>
      <c r="M29" t="n">
        <v>16</v>
      </c>
      <c r="N29" t="n">
        <v>48.35</v>
      </c>
      <c r="O29" t="n">
        <v>27218.26</v>
      </c>
      <c r="P29" t="n">
        <v>658.5599999999999</v>
      </c>
      <c r="Q29" t="n">
        <v>1213.91</v>
      </c>
      <c r="R29" t="n">
        <v>140.15</v>
      </c>
      <c r="S29" t="n">
        <v>90.51000000000001</v>
      </c>
      <c r="T29" t="n">
        <v>13691.86</v>
      </c>
      <c r="U29" t="n">
        <v>0.65</v>
      </c>
      <c r="V29" t="n">
        <v>0.77</v>
      </c>
      <c r="W29" t="n">
        <v>4.03</v>
      </c>
      <c r="X29" t="n">
        <v>0.78</v>
      </c>
      <c r="Y29" t="n">
        <v>0.5</v>
      </c>
      <c r="Z29" t="n">
        <v>10</v>
      </c>
      <c r="AA29" t="n">
        <v>582.1492709588366</v>
      </c>
      <c r="AB29" t="n">
        <v>796.5223151391278</v>
      </c>
      <c r="AC29" t="n">
        <v>720.5033433083393</v>
      </c>
      <c r="AD29" t="n">
        <v>582149.2709588367</v>
      </c>
      <c r="AE29" t="n">
        <v>796522.3151391279</v>
      </c>
      <c r="AF29" t="n">
        <v>6.439147069584603e-06</v>
      </c>
      <c r="AG29" t="n">
        <v>2.543333333333333</v>
      </c>
      <c r="AH29" t="n">
        <v>720503.3433083392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1.6384</v>
      </c>
      <c r="E30" t="n">
        <v>61.04</v>
      </c>
      <c r="F30" t="n">
        <v>57.98</v>
      </c>
      <c r="G30" t="n">
        <v>193.25</v>
      </c>
      <c r="H30" t="n">
        <v>2.34</v>
      </c>
      <c r="I30" t="n">
        <v>18</v>
      </c>
      <c r="J30" t="n">
        <v>220.44</v>
      </c>
      <c r="K30" t="n">
        <v>52.44</v>
      </c>
      <c r="L30" t="n">
        <v>29</v>
      </c>
      <c r="M30" t="n">
        <v>16</v>
      </c>
      <c r="N30" t="n">
        <v>49</v>
      </c>
      <c r="O30" t="n">
        <v>27421.64</v>
      </c>
      <c r="P30" t="n">
        <v>654.1</v>
      </c>
      <c r="Q30" t="n">
        <v>1213.92</v>
      </c>
      <c r="R30" t="n">
        <v>140.09</v>
      </c>
      <c r="S30" t="n">
        <v>90.51000000000001</v>
      </c>
      <c r="T30" t="n">
        <v>13661.52</v>
      </c>
      <c r="U30" t="n">
        <v>0.65</v>
      </c>
      <c r="V30" t="n">
        <v>0.77</v>
      </c>
      <c r="W30" t="n">
        <v>4.03</v>
      </c>
      <c r="X30" t="n">
        <v>0.78</v>
      </c>
      <c r="Y30" t="n">
        <v>0.5</v>
      </c>
      <c r="Z30" t="n">
        <v>10</v>
      </c>
      <c r="AA30" t="n">
        <v>579.7450970835541</v>
      </c>
      <c r="AB30" t="n">
        <v>793.2328183783007</v>
      </c>
      <c r="AC30" t="n">
        <v>717.5277915015279</v>
      </c>
      <c r="AD30" t="n">
        <v>579745.0970835541</v>
      </c>
      <c r="AE30" t="n">
        <v>793232.8183783008</v>
      </c>
      <c r="AF30" t="n">
        <v>6.439540107921268e-06</v>
      </c>
      <c r="AG30" t="n">
        <v>2.543333333333333</v>
      </c>
      <c r="AH30" t="n">
        <v>717527.7915015279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1.641</v>
      </c>
      <c r="E31" t="n">
        <v>60.94</v>
      </c>
      <c r="F31" t="n">
        <v>57.91</v>
      </c>
      <c r="G31" t="n">
        <v>204.4</v>
      </c>
      <c r="H31" t="n">
        <v>2.4</v>
      </c>
      <c r="I31" t="n">
        <v>17</v>
      </c>
      <c r="J31" t="n">
        <v>222.1</v>
      </c>
      <c r="K31" t="n">
        <v>52.44</v>
      </c>
      <c r="L31" t="n">
        <v>30</v>
      </c>
      <c r="M31" t="n">
        <v>15</v>
      </c>
      <c r="N31" t="n">
        <v>49.65</v>
      </c>
      <c r="O31" t="n">
        <v>27625.93</v>
      </c>
      <c r="P31" t="n">
        <v>649.27</v>
      </c>
      <c r="Q31" t="n">
        <v>1213.91</v>
      </c>
      <c r="R31" t="n">
        <v>137.96</v>
      </c>
      <c r="S31" t="n">
        <v>90.51000000000001</v>
      </c>
      <c r="T31" t="n">
        <v>12601.31</v>
      </c>
      <c r="U31" t="n">
        <v>0.66</v>
      </c>
      <c r="V31" t="n">
        <v>0.77</v>
      </c>
      <c r="W31" t="n">
        <v>4.03</v>
      </c>
      <c r="X31" t="n">
        <v>0.72</v>
      </c>
      <c r="Y31" t="n">
        <v>0.5</v>
      </c>
      <c r="Z31" t="n">
        <v>10</v>
      </c>
      <c r="AA31" t="n">
        <v>576.0162863251477</v>
      </c>
      <c r="AB31" t="n">
        <v>788.1308949951285</v>
      </c>
      <c r="AC31" t="n">
        <v>712.9127885254511</v>
      </c>
      <c r="AD31" t="n">
        <v>576016.2863251477</v>
      </c>
      <c r="AE31" t="n">
        <v>788130.8949951285</v>
      </c>
      <c r="AF31" t="n">
        <v>6.449759104674561e-06</v>
      </c>
      <c r="AG31" t="n">
        <v>2.539166666666667</v>
      </c>
      <c r="AH31" t="n">
        <v>712912.7885254511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1.6428</v>
      </c>
      <c r="E32" t="n">
        <v>60.87</v>
      </c>
      <c r="F32" t="n">
        <v>57.88</v>
      </c>
      <c r="G32" t="n">
        <v>217.06</v>
      </c>
      <c r="H32" t="n">
        <v>2.46</v>
      </c>
      <c r="I32" t="n">
        <v>16</v>
      </c>
      <c r="J32" t="n">
        <v>223.76</v>
      </c>
      <c r="K32" t="n">
        <v>52.44</v>
      </c>
      <c r="L32" t="n">
        <v>31</v>
      </c>
      <c r="M32" t="n">
        <v>12</v>
      </c>
      <c r="N32" t="n">
        <v>50.32</v>
      </c>
      <c r="O32" t="n">
        <v>27831.27</v>
      </c>
      <c r="P32" t="n">
        <v>643.51</v>
      </c>
      <c r="Q32" t="n">
        <v>1213.93</v>
      </c>
      <c r="R32" t="n">
        <v>136.83</v>
      </c>
      <c r="S32" t="n">
        <v>90.51000000000001</v>
      </c>
      <c r="T32" t="n">
        <v>12043.01</v>
      </c>
      <c r="U32" t="n">
        <v>0.66</v>
      </c>
      <c r="V32" t="n">
        <v>0.78</v>
      </c>
      <c r="W32" t="n">
        <v>4.03</v>
      </c>
      <c r="X32" t="n">
        <v>0.6899999999999999</v>
      </c>
      <c r="Y32" t="n">
        <v>0.5</v>
      </c>
      <c r="Z32" t="n">
        <v>10</v>
      </c>
      <c r="AA32" t="n">
        <v>572.226192536512</v>
      </c>
      <c r="AB32" t="n">
        <v>782.9451214663801</v>
      </c>
      <c r="AC32" t="n">
        <v>708.2219379440077</v>
      </c>
      <c r="AD32" t="n">
        <v>572226.192536512</v>
      </c>
      <c r="AE32" t="n">
        <v>782945.1214663801</v>
      </c>
      <c r="AF32" t="n">
        <v>6.456833794734534e-06</v>
      </c>
      <c r="AG32" t="n">
        <v>2.53625</v>
      </c>
      <c r="AH32" t="n">
        <v>708221.9379440077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1.6426</v>
      </c>
      <c r="E33" t="n">
        <v>60.88</v>
      </c>
      <c r="F33" t="n">
        <v>57.89</v>
      </c>
      <c r="G33" t="n">
        <v>217.08</v>
      </c>
      <c r="H33" t="n">
        <v>2.52</v>
      </c>
      <c r="I33" t="n">
        <v>16</v>
      </c>
      <c r="J33" t="n">
        <v>225.43</v>
      </c>
      <c r="K33" t="n">
        <v>52.44</v>
      </c>
      <c r="L33" t="n">
        <v>32</v>
      </c>
      <c r="M33" t="n">
        <v>10</v>
      </c>
      <c r="N33" t="n">
        <v>50.99</v>
      </c>
      <c r="O33" t="n">
        <v>28037.42</v>
      </c>
      <c r="P33" t="n">
        <v>642.9299999999999</v>
      </c>
      <c r="Q33" t="n">
        <v>1213.92</v>
      </c>
      <c r="R33" t="n">
        <v>136.93</v>
      </c>
      <c r="S33" t="n">
        <v>90.51000000000001</v>
      </c>
      <c r="T33" t="n">
        <v>12091.68</v>
      </c>
      <c r="U33" t="n">
        <v>0.66</v>
      </c>
      <c r="V33" t="n">
        <v>0.78</v>
      </c>
      <c r="W33" t="n">
        <v>4.04</v>
      </c>
      <c r="X33" t="n">
        <v>0.7</v>
      </c>
      <c r="Y33" t="n">
        <v>0.5</v>
      </c>
      <c r="Z33" t="n">
        <v>10</v>
      </c>
      <c r="AA33" t="n">
        <v>572.0247411875192</v>
      </c>
      <c r="AB33" t="n">
        <v>782.6694868432821</v>
      </c>
      <c r="AC33" t="n">
        <v>707.9726095024824</v>
      </c>
      <c r="AD33" t="n">
        <v>572024.7411875193</v>
      </c>
      <c r="AE33" t="n">
        <v>782669.4868432821</v>
      </c>
      <c r="AF33" t="n">
        <v>6.456047718061203e-06</v>
      </c>
      <c r="AG33" t="n">
        <v>2.536666666666667</v>
      </c>
      <c r="AH33" t="n">
        <v>707972.6095024825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1.645</v>
      </c>
      <c r="E34" t="n">
        <v>60.79</v>
      </c>
      <c r="F34" t="n">
        <v>57.84</v>
      </c>
      <c r="G34" t="n">
        <v>231.34</v>
      </c>
      <c r="H34" t="n">
        <v>2.58</v>
      </c>
      <c r="I34" t="n">
        <v>15</v>
      </c>
      <c r="J34" t="n">
        <v>227.11</v>
      </c>
      <c r="K34" t="n">
        <v>52.44</v>
      </c>
      <c r="L34" t="n">
        <v>33</v>
      </c>
      <c r="M34" t="n">
        <v>8</v>
      </c>
      <c r="N34" t="n">
        <v>51.67</v>
      </c>
      <c r="O34" t="n">
        <v>28244.51</v>
      </c>
      <c r="P34" t="n">
        <v>635.71</v>
      </c>
      <c r="Q34" t="n">
        <v>1213.91</v>
      </c>
      <c r="R34" t="n">
        <v>135.15</v>
      </c>
      <c r="S34" t="n">
        <v>90.51000000000001</v>
      </c>
      <c r="T34" t="n">
        <v>11204.41</v>
      </c>
      <c r="U34" t="n">
        <v>0.67</v>
      </c>
      <c r="V34" t="n">
        <v>0.78</v>
      </c>
      <c r="W34" t="n">
        <v>4.04</v>
      </c>
      <c r="X34" t="n">
        <v>0.64</v>
      </c>
      <c r="Y34" t="n">
        <v>0.5</v>
      </c>
      <c r="Z34" t="n">
        <v>10</v>
      </c>
      <c r="AA34" t="n">
        <v>567.1931872470786</v>
      </c>
      <c r="AB34" t="n">
        <v>776.0587415888547</v>
      </c>
      <c r="AC34" t="n">
        <v>701.9927844968981</v>
      </c>
      <c r="AD34" t="n">
        <v>567193.1872470786</v>
      </c>
      <c r="AE34" t="n">
        <v>776058.7415888547</v>
      </c>
      <c r="AF34" t="n">
        <v>6.465480638141166e-06</v>
      </c>
      <c r="AG34" t="n">
        <v>2.532916666666666</v>
      </c>
      <c r="AH34" t="n">
        <v>701992.7844968982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1.645</v>
      </c>
      <c r="E35" t="n">
        <v>60.79</v>
      </c>
      <c r="F35" t="n">
        <v>57.84</v>
      </c>
      <c r="G35" t="n">
        <v>231.35</v>
      </c>
      <c r="H35" t="n">
        <v>2.64</v>
      </c>
      <c r="I35" t="n">
        <v>15</v>
      </c>
      <c r="J35" t="n">
        <v>228.8</v>
      </c>
      <c r="K35" t="n">
        <v>52.44</v>
      </c>
      <c r="L35" t="n">
        <v>34</v>
      </c>
      <c r="M35" t="n">
        <v>5</v>
      </c>
      <c r="N35" t="n">
        <v>52.36</v>
      </c>
      <c r="O35" t="n">
        <v>28452.56</v>
      </c>
      <c r="P35" t="n">
        <v>639.73</v>
      </c>
      <c r="Q35" t="n">
        <v>1213.91</v>
      </c>
      <c r="R35" t="n">
        <v>135.06</v>
      </c>
      <c r="S35" t="n">
        <v>90.51000000000001</v>
      </c>
      <c r="T35" t="n">
        <v>11160.35</v>
      </c>
      <c r="U35" t="n">
        <v>0.67</v>
      </c>
      <c r="V35" t="n">
        <v>0.78</v>
      </c>
      <c r="W35" t="n">
        <v>4.04</v>
      </c>
      <c r="X35" t="n">
        <v>0.64</v>
      </c>
      <c r="Y35" t="n">
        <v>0.5</v>
      </c>
      <c r="Z35" t="n">
        <v>10</v>
      </c>
      <c r="AA35" t="n">
        <v>569.3210095876668</v>
      </c>
      <c r="AB35" t="n">
        <v>778.970121988144</v>
      </c>
      <c r="AC35" t="n">
        <v>704.6263068370275</v>
      </c>
      <c r="AD35" t="n">
        <v>569321.0095876668</v>
      </c>
      <c r="AE35" t="n">
        <v>778970.121988144</v>
      </c>
      <c r="AF35" t="n">
        <v>6.465480638141166e-06</v>
      </c>
      <c r="AG35" t="n">
        <v>2.532916666666666</v>
      </c>
      <c r="AH35" t="n">
        <v>704626.3068370275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1.6449</v>
      </c>
      <c r="E36" t="n">
        <v>60.79</v>
      </c>
      <c r="F36" t="n">
        <v>57.84</v>
      </c>
      <c r="G36" t="n">
        <v>231.36</v>
      </c>
      <c r="H36" t="n">
        <v>2.7</v>
      </c>
      <c r="I36" t="n">
        <v>15</v>
      </c>
      <c r="J36" t="n">
        <v>230.49</v>
      </c>
      <c r="K36" t="n">
        <v>52.44</v>
      </c>
      <c r="L36" t="n">
        <v>35</v>
      </c>
      <c r="M36" t="n">
        <v>2</v>
      </c>
      <c r="N36" t="n">
        <v>53.05</v>
      </c>
      <c r="O36" t="n">
        <v>28661.58</v>
      </c>
      <c r="P36" t="n">
        <v>643.99</v>
      </c>
      <c r="Q36" t="n">
        <v>1213.91</v>
      </c>
      <c r="R36" t="n">
        <v>135.17</v>
      </c>
      <c r="S36" t="n">
        <v>90.51000000000001</v>
      </c>
      <c r="T36" t="n">
        <v>11218.17</v>
      </c>
      <c r="U36" t="n">
        <v>0.67</v>
      </c>
      <c r="V36" t="n">
        <v>0.78</v>
      </c>
      <c r="W36" t="n">
        <v>4.04</v>
      </c>
      <c r="X36" t="n">
        <v>0.65</v>
      </c>
      <c r="Y36" t="n">
        <v>0.5</v>
      </c>
      <c r="Z36" t="n">
        <v>10</v>
      </c>
      <c r="AA36" t="n">
        <v>571.6090410863751</v>
      </c>
      <c r="AB36" t="n">
        <v>782.1007076255025</v>
      </c>
      <c r="AC36" t="n">
        <v>707.458113774961</v>
      </c>
      <c r="AD36" t="n">
        <v>571609.0410863751</v>
      </c>
      <c r="AE36" t="n">
        <v>782100.7076255025</v>
      </c>
      <c r="AF36" t="n">
        <v>6.465087599804501e-06</v>
      </c>
      <c r="AG36" t="n">
        <v>2.532916666666666</v>
      </c>
      <c r="AH36" t="n">
        <v>707458.113774961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1.645</v>
      </c>
      <c r="E37" t="n">
        <v>60.79</v>
      </c>
      <c r="F37" t="n">
        <v>57.84</v>
      </c>
      <c r="G37" t="n">
        <v>231.35</v>
      </c>
      <c r="H37" t="n">
        <v>2.76</v>
      </c>
      <c r="I37" t="n">
        <v>15</v>
      </c>
      <c r="J37" t="n">
        <v>232.2</v>
      </c>
      <c r="K37" t="n">
        <v>52.44</v>
      </c>
      <c r="L37" t="n">
        <v>36</v>
      </c>
      <c r="M37" t="n">
        <v>1</v>
      </c>
      <c r="N37" t="n">
        <v>53.75</v>
      </c>
      <c r="O37" t="n">
        <v>28871.58</v>
      </c>
      <c r="P37" t="n">
        <v>647.67</v>
      </c>
      <c r="Q37" t="n">
        <v>1213.91</v>
      </c>
      <c r="R37" t="n">
        <v>135.04</v>
      </c>
      <c r="S37" t="n">
        <v>90.51000000000001</v>
      </c>
      <c r="T37" t="n">
        <v>11152.84</v>
      </c>
      <c r="U37" t="n">
        <v>0.67</v>
      </c>
      <c r="V37" t="n">
        <v>0.78</v>
      </c>
      <c r="W37" t="n">
        <v>4.04</v>
      </c>
      <c r="X37" t="n">
        <v>0.65</v>
      </c>
      <c r="Y37" t="n">
        <v>0.5</v>
      </c>
      <c r="Z37" t="n">
        <v>10</v>
      </c>
      <c r="AA37" t="n">
        <v>573.5237233648487</v>
      </c>
      <c r="AB37" t="n">
        <v>784.7204603887305</v>
      </c>
      <c r="AC37" t="n">
        <v>709.8278410113127</v>
      </c>
      <c r="AD37" t="n">
        <v>573523.7233648488</v>
      </c>
      <c r="AE37" t="n">
        <v>784720.4603887305</v>
      </c>
      <c r="AF37" t="n">
        <v>6.465480638141166e-06</v>
      </c>
      <c r="AG37" t="n">
        <v>2.532916666666666</v>
      </c>
      <c r="AH37" t="n">
        <v>709827.8410113127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1.6449</v>
      </c>
      <c r="E38" t="n">
        <v>60.79</v>
      </c>
      <c r="F38" t="n">
        <v>57.84</v>
      </c>
      <c r="G38" t="n">
        <v>231.36</v>
      </c>
      <c r="H38" t="n">
        <v>2.81</v>
      </c>
      <c r="I38" t="n">
        <v>15</v>
      </c>
      <c r="J38" t="n">
        <v>233.91</v>
      </c>
      <c r="K38" t="n">
        <v>52.44</v>
      </c>
      <c r="L38" t="n">
        <v>37</v>
      </c>
      <c r="M38" t="n">
        <v>0</v>
      </c>
      <c r="N38" t="n">
        <v>54.46</v>
      </c>
      <c r="O38" t="n">
        <v>29082.59</v>
      </c>
      <c r="P38" t="n">
        <v>651.72</v>
      </c>
      <c r="Q38" t="n">
        <v>1213.91</v>
      </c>
      <c r="R38" t="n">
        <v>135.03</v>
      </c>
      <c r="S38" t="n">
        <v>90.51000000000001</v>
      </c>
      <c r="T38" t="n">
        <v>11144.33</v>
      </c>
      <c r="U38" t="n">
        <v>0.67</v>
      </c>
      <c r="V38" t="n">
        <v>0.78</v>
      </c>
      <c r="W38" t="n">
        <v>4.04</v>
      </c>
      <c r="X38" t="n">
        <v>0.65</v>
      </c>
      <c r="Y38" t="n">
        <v>0.5</v>
      </c>
      <c r="Z38" t="n">
        <v>10</v>
      </c>
      <c r="AA38" t="n">
        <v>575.7008487072728</v>
      </c>
      <c r="AB38" t="n">
        <v>787.6992993302264</v>
      </c>
      <c r="AC38" t="n">
        <v>712.522383745059</v>
      </c>
      <c r="AD38" t="n">
        <v>575700.8487072728</v>
      </c>
      <c r="AE38" t="n">
        <v>787699.2993302264</v>
      </c>
      <c r="AF38" t="n">
        <v>6.465087599804501e-06</v>
      </c>
      <c r="AG38" t="n">
        <v>2.532916666666666</v>
      </c>
      <c r="AH38" t="n">
        <v>712522.3837450589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1.4965</v>
      </c>
      <c r="E2" t="n">
        <v>66.81999999999999</v>
      </c>
      <c r="F2" t="n">
        <v>63.62</v>
      </c>
      <c r="G2" t="n">
        <v>27.27</v>
      </c>
      <c r="H2" t="n">
        <v>0.64</v>
      </c>
      <c r="I2" t="n">
        <v>140</v>
      </c>
      <c r="J2" t="n">
        <v>26.11</v>
      </c>
      <c r="K2" t="n">
        <v>12.1</v>
      </c>
      <c r="L2" t="n">
        <v>1</v>
      </c>
      <c r="M2" t="n">
        <v>93</v>
      </c>
      <c r="N2" t="n">
        <v>3.01</v>
      </c>
      <c r="O2" t="n">
        <v>3454.41</v>
      </c>
      <c r="P2" t="n">
        <v>186.19</v>
      </c>
      <c r="Q2" t="n">
        <v>1213.94</v>
      </c>
      <c r="R2" t="n">
        <v>329.04</v>
      </c>
      <c r="S2" t="n">
        <v>90.51000000000001</v>
      </c>
      <c r="T2" t="n">
        <v>107524.17</v>
      </c>
      <c r="U2" t="n">
        <v>0.28</v>
      </c>
      <c r="V2" t="n">
        <v>0.71</v>
      </c>
      <c r="W2" t="n">
        <v>4.3</v>
      </c>
      <c r="X2" t="n">
        <v>6.43</v>
      </c>
      <c r="Y2" t="n">
        <v>0.5</v>
      </c>
      <c r="Z2" t="n">
        <v>10</v>
      </c>
      <c r="AA2" t="n">
        <v>236.7420724342929</v>
      </c>
      <c r="AB2" t="n">
        <v>323.9209478275607</v>
      </c>
      <c r="AC2" t="n">
        <v>293.0063871929001</v>
      </c>
      <c r="AD2" t="n">
        <v>236742.0724342929</v>
      </c>
      <c r="AE2" t="n">
        <v>323920.9478275607</v>
      </c>
      <c r="AF2" t="n">
        <v>1.426995281052204e-05</v>
      </c>
      <c r="AG2" t="n">
        <v>2.784166666666666</v>
      </c>
      <c r="AH2" t="n">
        <v>293006.3871929001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1.5173</v>
      </c>
      <c r="E3" t="n">
        <v>65.91</v>
      </c>
      <c r="F3" t="n">
        <v>62.89</v>
      </c>
      <c r="G3" t="n">
        <v>30.68</v>
      </c>
      <c r="H3" t="n">
        <v>1.23</v>
      </c>
      <c r="I3" t="n">
        <v>123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185.79</v>
      </c>
      <c r="Q3" t="n">
        <v>1214</v>
      </c>
      <c r="R3" t="n">
        <v>300.67</v>
      </c>
      <c r="S3" t="n">
        <v>90.51000000000001</v>
      </c>
      <c r="T3" t="n">
        <v>93427.13</v>
      </c>
      <c r="U3" t="n">
        <v>0.3</v>
      </c>
      <c r="V3" t="n">
        <v>0.71</v>
      </c>
      <c r="W3" t="n">
        <v>4.37</v>
      </c>
      <c r="X3" t="n">
        <v>5.7</v>
      </c>
      <c r="Y3" t="n">
        <v>0.5</v>
      </c>
      <c r="Z3" t="n">
        <v>10</v>
      </c>
      <c r="AA3" t="n">
        <v>232.1344283668254</v>
      </c>
      <c r="AB3" t="n">
        <v>317.6165659395451</v>
      </c>
      <c r="AC3" t="n">
        <v>287.3036866640192</v>
      </c>
      <c r="AD3" t="n">
        <v>232134.4283668254</v>
      </c>
      <c r="AE3" t="n">
        <v>317616.565939545</v>
      </c>
      <c r="AF3" t="n">
        <v>1.446829228159378e-05</v>
      </c>
      <c r="AG3" t="n">
        <v>2.74625</v>
      </c>
      <c r="AH3" t="n">
        <v>287303.6866640191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1.0416</v>
      </c>
      <c r="E2" t="n">
        <v>96.01000000000001</v>
      </c>
      <c r="F2" t="n">
        <v>82.94</v>
      </c>
      <c r="G2" t="n">
        <v>9.23</v>
      </c>
      <c r="H2" t="n">
        <v>0.18</v>
      </c>
      <c r="I2" t="n">
        <v>539</v>
      </c>
      <c r="J2" t="n">
        <v>98.70999999999999</v>
      </c>
      <c r="K2" t="n">
        <v>39.72</v>
      </c>
      <c r="L2" t="n">
        <v>1</v>
      </c>
      <c r="M2" t="n">
        <v>537</v>
      </c>
      <c r="N2" t="n">
        <v>12.99</v>
      </c>
      <c r="O2" t="n">
        <v>12407.75</v>
      </c>
      <c r="P2" t="n">
        <v>738.26</v>
      </c>
      <c r="Q2" t="n">
        <v>1214.04</v>
      </c>
      <c r="R2" t="n">
        <v>987.3</v>
      </c>
      <c r="S2" t="n">
        <v>90.51000000000001</v>
      </c>
      <c r="T2" t="n">
        <v>434663.89</v>
      </c>
      <c r="U2" t="n">
        <v>0.09</v>
      </c>
      <c r="V2" t="n">
        <v>0.54</v>
      </c>
      <c r="W2" t="n">
        <v>4.88</v>
      </c>
      <c r="X2" t="n">
        <v>25.73</v>
      </c>
      <c r="Y2" t="n">
        <v>0.5</v>
      </c>
      <c r="Z2" t="n">
        <v>10</v>
      </c>
      <c r="AA2" t="n">
        <v>1007.008310721114</v>
      </c>
      <c r="AB2" t="n">
        <v>1377.833196799862</v>
      </c>
      <c r="AC2" t="n">
        <v>1246.33473029832</v>
      </c>
      <c r="AD2" t="n">
        <v>1007008.310721114</v>
      </c>
      <c r="AE2" t="n">
        <v>1377833.196799862</v>
      </c>
      <c r="AF2" t="n">
        <v>5.414542349578922e-06</v>
      </c>
      <c r="AG2" t="n">
        <v>4.000416666666667</v>
      </c>
      <c r="AH2" t="n">
        <v>1246334.73029832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1.362</v>
      </c>
      <c r="E3" t="n">
        <v>73.42</v>
      </c>
      <c r="F3" t="n">
        <v>67.05</v>
      </c>
      <c r="G3" t="n">
        <v>18.89</v>
      </c>
      <c r="H3" t="n">
        <v>0.35</v>
      </c>
      <c r="I3" t="n">
        <v>213</v>
      </c>
      <c r="J3" t="n">
        <v>99.95</v>
      </c>
      <c r="K3" t="n">
        <v>39.72</v>
      </c>
      <c r="L3" t="n">
        <v>2</v>
      </c>
      <c r="M3" t="n">
        <v>211</v>
      </c>
      <c r="N3" t="n">
        <v>13.24</v>
      </c>
      <c r="O3" t="n">
        <v>12561.45</v>
      </c>
      <c r="P3" t="n">
        <v>587.28</v>
      </c>
      <c r="Q3" t="n">
        <v>1213.98</v>
      </c>
      <c r="R3" t="n">
        <v>447.04</v>
      </c>
      <c r="S3" t="n">
        <v>90.51000000000001</v>
      </c>
      <c r="T3" t="n">
        <v>166159.48</v>
      </c>
      <c r="U3" t="n">
        <v>0.2</v>
      </c>
      <c r="V3" t="n">
        <v>0.67</v>
      </c>
      <c r="W3" t="n">
        <v>4.37</v>
      </c>
      <c r="X3" t="n">
        <v>9.859999999999999</v>
      </c>
      <c r="Y3" t="n">
        <v>0.5</v>
      </c>
      <c r="Z3" t="n">
        <v>10</v>
      </c>
      <c r="AA3" t="n">
        <v>622.4263637014768</v>
      </c>
      <c r="AB3" t="n">
        <v>851.6312103295327</v>
      </c>
      <c r="AC3" t="n">
        <v>770.3527228875921</v>
      </c>
      <c r="AD3" t="n">
        <v>622426.3637014768</v>
      </c>
      <c r="AE3" t="n">
        <v>851631.2103295326</v>
      </c>
      <c r="AF3" t="n">
        <v>7.080075537755848e-06</v>
      </c>
      <c r="AG3" t="n">
        <v>3.059166666666667</v>
      </c>
      <c r="AH3" t="n">
        <v>770352.7228875922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1.4716</v>
      </c>
      <c r="E4" t="n">
        <v>67.95</v>
      </c>
      <c r="F4" t="n">
        <v>63.25</v>
      </c>
      <c r="G4" t="n">
        <v>28.75</v>
      </c>
      <c r="H4" t="n">
        <v>0.52</v>
      </c>
      <c r="I4" t="n">
        <v>132</v>
      </c>
      <c r="J4" t="n">
        <v>101.2</v>
      </c>
      <c r="K4" t="n">
        <v>39.72</v>
      </c>
      <c r="L4" t="n">
        <v>3</v>
      </c>
      <c r="M4" t="n">
        <v>130</v>
      </c>
      <c r="N4" t="n">
        <v>13.49</v>
      </c>
      <c r="O4" t="n">
        <v>12715.54</v>
      </c>
      <c r="P4" t="n">
        <v>544.64</v>
      </c>
      <c r="Q4" t="n">
        <v>1213.94</v>
      </c>
      <c r="R4" t="n">
        <v>318.53</v>
      </c>
      <c r="S4" t="n">
        <v>90.51000000000001</v>
      </c>
      <c r="T4" t="n">
        <v>102311.06</v>
      </c>
      <c r="U4" t="n">
        <v>0.28</v>
      </c>
      <c r="V4" t="n">
        <v>0.71</v>
      </c>
      <c r="W4" t="n">
        <v>4.22</v>
      </c>
      <c r="X4" t="n">
        <v>6.05</v>
      </c>
      <c r="Y4" t="n">
        <v>0.5</v>
      </c>
      <c r="Z4" t="n">
        <v>10</v>
      </c>
      <c r="AA4" t="n">
        <v>539.4829867097491</v>
      </c>
      <c r="AB4" t="n">
        <v>738.1444227259116</v>
      </c>
      <c r="AC4" t="n">
        <v>667.6969550131537</v>
      </c>
      <c r="AD4" t="n">
        <v>539482.9867097491</v>
      </c>
      <c r="AE4" t="n">
        <v>738144.4227259116</v>
      </c>
      <c r="AF4" t="n">
        <v>7.649808488517993e-06</v>
      </c>
      <c r="AG4" t="n">
        <v>2.83125</v>
      </c>
      <c r="AH4" t="n">
        <v>667696.9550131537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1.528</v>
      </c>
      <c r="E5" t="n">
        <v>65.45</v>
      </c>
      <c r="F5" t="n">
        <v>61.5</v>
      </c>
      <c r="G5" t="n">
        <v>38.85</v>
      </c>
      <c r="H5" t="n">
        <v>0.6899999999999999</v>
      </c>
      <c r="I5" t="n">
        <v>95</v>
      </c>
      <c r="J5" t="n">
        <v>102.45</v>
      </c>
      <c r="K5" t="n">
        <v>39.72</v>
      </c>
      <c r="L5" t="n">
        <v>4</v>
      </c>
      <c r="M5" t="n">
        <v>93</v>
      </c>
      <c r="N5" t="n">
        <v>13.74</v>
      </c>
      <c r="O5" t="n">
        <v>12870.03</v>
      </c>
      <c r="P5" t="n">
        <v>520.83</v>
      </c>
      <c r="Q5" t="n">
        <v>1213.93</v>
      </c>
      <c r="R5" t="n">
        <v>259.31</v>
      </c>
      <c r="S5" t="n">
        <v>90.51000000000001</v>
      </c>
      <c r="T5" t="n">
        <v>72885.39</v>
      </c>
      <c r="U5" t="n">
        <v>0.35</v>
      </c>
      <c r="V5" t="n">
        <v>0.73</v>
      </c>
      <c r="W5" t="n">
        <v>4.17</v>
      </c>
      <c r="X5" t="n">
        <v>4.31</v>
      </c>
      <c r="Y5" t="n">
        <v>0.5</v>
      </c>
      <c r="Z5" t="n">
        <v>10</v>
      </c>
      <c r="AA5" t="n">
        <v>501.0155978861983</v>
      </c>
      <c r="AB5" t="n">
        <v>685.5116442761071</v>
      </c>
      <c r="AC5" t="n">
        <v>620.0873750680302</v>
      </c>
      <c r="AD5" t="n">
        <v>501015.5978861983</v>
      </c>
      <c r="AE5" t="n">
        <v>685511.6442761071</v>
      </c>
      <c r="AF5" t="n">
        <v>7.942992233253256e-06</v>
      </c>
      <c r="AG5" t="n">
        <v>2.727083333333333</v>
      </c>
      <c r="AH5" t="n">
        <v>620087.3750680302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1.5611</v>
      </c>
      <c r="E6" t="n">
        <v>64.06</v>
      </c>
      <c r="F6" t="n">
        <v>60.55</v>
      </c>
      <c r="G6" t="n">
        <v>49.09</v>
      </c>
      <c r="H6" t="n">
        <v>0.85</v>
      </c>
      <c r="I6" t="n">
        <v>74</v>
      </c>
      <c r="J6" t="n">
        <v>103.71</v>
      </c>
      <c r="K6" t="n">
        <v>39.72</v>
      </c>
      <c r="L6" t="n">
        <v>5</v>
      </c>
      <c r="M6" t="n">
        <v>72</v>
      </c>
      <c r="N6" t="n">
        <v>14</v>
      </c>
      <c r="O6" t="n">
        <v>13024.91</v>
      </c>
      <c r="P6" t="n">
        <v>503.96</v>
      </c>
      <c r="Q6" t="n">
        <v>1213.95</v>
      </c>
      <c r="R6" t="n">
        <v>226.92</v>
      </c>
      <c r="S6" t="n">
        <v>90.51000000000001</v>
      </c>
      <c r="T6" t="n">
        <v>56794.92</v>
      </c>
      <c r="U6" t="n">
        <v>0.4</v>
      </c>
      <c r="V6" t="n">
        <v>0.74</v>
      </c>
      <c r="W6" t="n">
        <v>4.13</v>
      </c>
      <c r="X6" t="n">
        <v>3.35</v>
      </c>
      <c r="Y6" t="n">
        <v>0.5</v>
      </c>
      <c r="Z6" t="n">
        <v>10</v>
      </c>
      <c r="AA6" t="n">
        <v>478.3333555032503</v>
      </c>
      <c r="AB6" t="n">
        <v>654.4767995778476</v>
      </c>
      <c r="AC6" t="n">
        <v>592.0144523900944</v>
      </c>
      <c r="AD6" t="n">
        <v>478333.3555032503</v>
      </c>
      <c r="AE6" t="n">
        <v>654476.7995778476</v>
      </c>
      <c r="AF6" t="n">
        <v>8.115055743018101e-06</v>
      </c>
      <c r="AG6" t="n">
        <v>2.669166666666667</v>
      </c>
      <c r="AH6" t="n">
        <v>592014.4523900944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1.5844</v>
      </c>
      <c r="E7" t="n">
        <v>63.12</v>
      </c>
      <c r="F7" t="n">
        <v>59.9</v>
      </c>
      <c r="G7" t="n">
        <v>59.89</v>
      </c>
      <c r="H7" t="n">
        <v>1.01</v>
      </c>
      <c r="I7" t="n">
        <v>60</v>
      </c>
      <c r="J7" t="n">
        <v>104.97</v>
      </c>
      <c r="K7" t="n">
        <v>39.72</v>
      </c>
      <c r="L7" t="n">
        <v>6</v>
      </c>
      <c r="M7" t="n">
        <v>58</v>
      </c>
      <c r="N7" t="n">
        <v>14.25</v>
      </c>
      <c r="O7" t="n">
        <v>13180.19</v>
      </c>
      <c r="P7" t="n">
        <v>488.01</v>
      </c>
      <c r="Q7" t="n">
        <v>1213.95</v>
      </c>
      <c r="R7" t="n">
        <v>205.07</v>
      </c>
      <c r="S7" t="n">
        <v>90.51000000000001</v>
      </c>
      <c r="T7" t="n">
        <v>45939.16</v>
      </c>
      <c r="U7" t="n">
        <v>0.44</v>
      </c>
      <c r="V7" t="n">
        <v>0.75</v>
      </c>
      <c r="W7" t="n">
        <v>4.1</v>
      </c>
      <c r="X7" t="n">
        <v>2.7</v>
      </c>
      <c r="Y7" t="n">
        <v>0.5</v>
      </c>
      <c r="Z7" t="n">
        <v>10</v>
      </c>
      <c r="AA7" t="n">
        <v>460.7492594011505</v>
      </c>
      <c r="AB7" t="n">
        <v>630.4174635353847</v>
      </c>
      <c r="AC7" t="n">
        <v>570.2513056120341</v>
      </c>
      <c r="AD7" t="n">
        <v>460749.2594011505</v>
      </c>
      <c r="AE7" t="n">
        <v>630417.4635353847</v>
      </c>
      <c r="AF7" t="n">
        <v>8.236175977988521e-06</v>
      </c>
      <c r="AG7" t="n">
        <v>2.63</v>
      </c>
      <c r="AH7" t="n">
        <v>570251.3056120342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1.6008</v>
      </c>
      <c r="E8" t="n">
        <v>62.47</v>
      </c>
      <c r="F8" t="n">
        <v>59.45</v>
      </c>
      <c r="G8" t="n">
        <v>71.34</v>
      </c>
      <c r="H8" t="n">
        <v>1.16</v>
      </c>
      <c r="I8" t="n">
        <v>50</v>
      </c>
      <c r="J8" t="n">
        <v>106.23</v>
      </c>
      <c r="K8" t="n">
        <v>39.72</v>
      </c>
      <c r="L8" t="n">
        <v>7</v>
      </c>
      <c r="M8" t="n">
        <v>48</v>
      </c>
      <c r="N8" t="n">
        <v>14.52</v>
      </c>
      <c r="O8" t="n">
        <v>13335.87</v>
      </c>
      <c r="P8" t="n">
        <v>474.66</v>
      </c>
      <c r="Q8" t="n">
        <v>1213.91</v>
      </c>
      <c r="R8" t="n">
        <v>189.91</v>
      </c>
      <c r="S8" t="n">
        <v>90.51000000000001</v>
      </c>
      <c r="T8" t="n">
        <v>38409.38</v>
      </c>
      <c r="U8" t="n">
        <v>0.48</v>
      </c>
      <c r="V8" t="n">
        <v>0.75</v>
      </c>
      <c r="W8" t="n">
        <v>4.09</v>
      </c>
      <c r="X8" t="n">
        <v>2.26</v>
      </c>
      <c r="Y8" t="n">
        <v>0.5</v>
      </c>
      <c r="Z8" t="n">
        <v>10</v>
      </c>
      <c r="AA8" t="n">
        <v>447.543259326965</v>
      </c>
      <c r="AB8" t="n">
        <v>612.3484316262794</v>
      </c>
      <c r="AC8" t="n">
        <v>553.906756748288</v>
      </c>
      <c r="AD8" t="n">
        <v>447543.259326965</v>
      </c>
      <c r="AE8" t="n">
        <v>612348.4316262794</v>
      </c>
      <c r="AF8" t="n">
        <v>8.321427988868987e-06</v>
      </c>
      <c r="AG8" t="n">
        <v>2.602916666666667</v>
      </c>
      <c r="AH8" t="n">
        <v>553906.7567482879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1.6134</v>
      </c>
      <c r="E9" t="n">
        <v>61.98</v>
      </c>
      <c r="F9" t="n">
        <v>59.11</v>
      </c>
      <c r="G9" t="n">
        <v>82.48</v>
      </c>
      <c r="H9" t="n">
        <v>1.31</v>
      </c>
      <c r="I9" t="n">
        <v>43</v>
      </c>
      <c r="J9" t="n">
        <v>107.5</v>
      </c>
      <c r="K9" t="n">
        <v>39.72</v>
      </c>
      <c r="L9" t="n">
        <v>8</v>
      </c>
      <c r="M9" t="n">
        <v>41</v>
      </c>
      <c r="N9" t="n">
        <v>14.78</v>
      </c>
      <c r="O9" t="n">
        <v>13491.96</v>
      </c>
      <c r="P9" t="n">
        <v>461.25</v>
      </c>
      <c r="Q9" t="n">
        <v>1213.94</v>
      </c>
      <c r="R9" t="n">
        <v>178.58</v>
      </c>
      <c r="S9" t="n">
        <v>90.51000000000001</v>
      </c>
      <c r="T9" t="n">
        <v>32780.01</v>
      </c>
      <c r="U9" t="n">
        <v>0.51</v>
      </c>
      <c r="V9" t="n">
        <v>0.76</v>
      </c>
      <c r="W9" t="n">
        <v>4.07</v>
      </c>
      <c r="X9" t="n">
        <v>1.92</v>
      </c>
      <c r="Y9" t="n">
        <v>0.5</v>
      </c>
      <c r="Z9" t="n">
        <v>10</v>
      </c>
      <c r="AA9" t="n">
        <v>435.8936080903771</v>
      </c>
      <c r="AB9" t="n">
        <v>596.4088648580396</v>
      </c>
      <c r="AC9" t="n">
        <v>539.4884398610866</v>
      </c>
      <c r="AD9" t="n">
        <v>435893.6080903771</v>
      </c>
      <c r="AE9" t="n">
        <v>596408.8648580395</v>
      </c>
      <c r="AF9" t="n">
        <v>8.386926485033248e-06</v>
      </c>
      <c r="AG9" t="n">
        <v>2.5825</v>
      </c>
      <c r="AH9" t="n">
        <v>539488.4398610865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1.6245</v>
      </c>
      <c r="E10" t="n">
        <v>61.56</v>
      </c>
      <c r="F10" t="n">
        <v>58.81</v>
      </c>
      <c r="G10" t="n">
        <v>95.36</v>
      </c>
      <c r="H10" t="n">
        <v>1.46</v>
      </c>
      <c r="I10" t="n">
        <v>37</v>
      </c>
      <c r="J10" t="n">
        <v>108.77</v>
      </c>
      <c r="K10" t="n">
        <v>39.72</v>
      </c>
      <c r="L10" t="n">
        <v>9</v>
      </c>
      <c r="M10" t="n">
        <v>35</v>
      </c>
      <c r="N10" t="n">
        <v>15.05</v>
      </c>
      <c r="O10" t="n">
        <v>13648.58</v>
      </c>
      <c r="P10" t="n">
        <v>447.58</v>
      </c>
      <c r="Q10" t="n">
        <v>1213.94</v>
      </c>
      <c r="R10" t="n">
        <v>168.51</v>
      </c>
      <c r="S10" t="n">
        <v>90.51000000000001</v>
      </c>
      <c r="T10" t="n">
        <v>27776.89</v>
      </c>
      <c r="U10" t="n">
        <v>0.54</v>
      </c>
      <c r="V10" t="n">
        <v>0.76</v>
      </c>
      <c r="W10" t="n">
        <v>4.06</v>
      </c>
      <c r="X10" t="n">
        <v>1.61</v>
      </c>
      <c r="Y10" t="n">
        <v>0.5</v>
      </c>
      <c r="Z10" t="n">
        <v>10</v>
      </c>
      <c r="AA10" t="n">
        <v>424.7863190509838</v>
      </c>
      <c r="AB10" t="n">
        <v>581.211381975333</v>
      </c>
      <c r="AC10" t="n">
        <v>525.7413834149045</v>
      </c>
      <c r="AD10" t="n">
        <v>424786.3190509838</v>
      </c>
      <c r="AE10" t="n">
        <v>581211.381975333</v>
      </c>
      <c r="AF10" t="n">
        <v>8.444627541177955e-06</v>
      </c>
      <c r="AG10" t="n">
        <v>2.565</v>
      </c>
      <c r="AH10" t="n">
        <v>525741.3834149045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1.6307</v>
      </c>
      <c r="E11" t="n">
        <v>61.32</v>
      </c>
      <c r="F11" t="n">
        <v>58.66</v>
      </c>
      <c r="G11" t="n">
        <v>106.65</v>
      </c>
      <c r="H11" t="n">
        <v>1.6</v>
      </c>
      <c r="I11" t="n">
        <v>33</v>
      </c>
      <c r="J11" t="n">
        <v>110.04</v>
      </c>
      <c r="K11" t="n">
        <v>39.72</v>
      </c>
      <c r="L11" t="n">
        <v>10</v>
      </c>
      <c r="M11" t="n">
        <v>30</v>
      </c>
      <c r="N11" t="n">
        <v>15.32</v>
      </c>
      <c r="O11" t="n">
        <v>13805.5</v>
      </c>
      <c r="P11" t="n">
        <v>436.73</v>
      </c>
      <c r="Q11" t="n">
        <v>1213.92</v>
      </c>
      <c r="R11" t="n">
        <v>163</v>
      </c>
      <c r="S11" t="n">
        <v>90.51000000000001</v>
      </c>
      <c r="T11" t="n">
        <v>25041.46</v>
      </c>
      <c r="U11" t="n">
        <v>0.5600000000000001</v>
      </c>
      <c r="V11" t="n">
        <v>0.76</v>
      </c>
      <c r="W11" t="n">
        <v>4.06</v>
      </c>
      <c r="X11" t="n">
        <v>1.46</v>
      </c>
      <c r="Y11" t="n">
        <v>0.5</v>
      </c>
      <c r="Z11" t="n">
        <v>10</v>
      </c>
      <c r="AA11" t="n">
        <v>416.9760568210427</v>
      </c>
      <c r="AB11" t="n">
        <v>570.5250366278761</v>
      </c>
      <c r="AC11" t="n">
        <v>516.0749278690289</v>
      </c>
      <c r="AD11" t="n">
        <v>416976.0568210427</v>
      </c>
      <c r="AE11" t="n">
        <v>570525.0366278761</v>
      </c>
      <c r="AF11" t="n">
        <v>8.476856959925449e-06</v>
      </c>
      <c r="AG11" t="n">
        <v>2.555</v>
      </c>
      <c r="AH11" t="n">
        <v>516074.9278690289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1.635</v>
      </c>
      <c r="E12" t="n">
        <v>61.16</v>
      </c>
      <c r="F12" t="n">
        <v>58.56</v>
      </c>
      <c r="G12" t="n">
        <v>117.12</v>
      </c>
      <c r="H12" t="n">
        <v>1.74</v>
      </c>
      <c r="I12" t="n">
        <v>30</v>
      </c>
      <c r="J12" t="n">
        <v>111.32</v>
      </c>
      <c r="K12" t="n">
        <v>39.72</v>
      </c>
      <c r="L12" t="n">
        <v>11</v>
      </c>
      <c r="M12" t="n">
        <v>17</v>
      </c>
      <c r="N12" t="n">
        <v>15.6</v>
      </c>
      <c r="O12" t="n">
        <v>13962.83</v>
      </c>
      <c r="P12" t="n">
        <v>428.85</v>
      </c>
      <c r="Q12" t="n">
        <v>1213.93</v>
      </c>
      <c r="R12" t="n">
        <v>159.19</v>
      </c>
      <c r="S12" t="n">
        <v>90.51000000000001</v>
      </c>
      <c r="T12" t="n">
        <v>23150.14</v>
      </c>
      <c r="U12" t="n">
        <v>0.57</v>
      </c>
      <c r="V12" t="n">
        <v>0.77</v>
      </c>
      <c r="W12" t="n">
        <v>4.07</v>
      </c>
      <c r="X12" t="n">
        <v>1.37</v>
      </c>
      <c r="Y12" t="n">
        <v>0.5</v>
      </c>
      <c r="Z12" t="n">
        <v>10</v>
      </c>
      <c r="AA12" t="n">
        <v>411.4179521406305</v>
      </c>
      <c r="AB12" t="n">
        <v>562.9201925978635</v>
      </c>
      <c r="AC12" t="n">
        <v>509.195879479775</v>
      </c>
      <c r="AD12" t="n">
        <v>411417.9521406305</v>
      </c>
      <c r="AE12" t="n">
        <v>562920.1925978635</v>
      </c>
      <c r="AF12" t="n">
        <v>8.49920962131484e-06</v>
      </c>
      <c r="AG12" t="n">
        <v>2.548333333333333</v>
      </c>
      <c r="AH12" t="n">
        <v>509195.879479775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1.6373</v>
      </c>
      <c r="E13" t="n">
        <v>61.08</v>
      </c>
      <c r="F13" t="n">
        <v>58.49</v>
      </c>
      <c r="G13" t="n">
        <v>121.02</v>
      </c>
      <c r="H13" t="n">
        <v>1.88</v>
      </c>
      <c r="I13" t="n">
        <v>29</v>
      </c>
      <c r="J13" t="n">
        <v>112.59</v>
      </c>
      <c r="K13" t="n">
        <v>39.72</v>
      </c>
      <c r="L13" t="n">
        <v>12</v>
      </c>
      <c r="M13" t="n">
        <v>4</v>
      </c>
      <c r="N13" t="n">
        <v>15.88</v>
      </c>
      <c r="O13" t="n">
        <v>14120.58</v>
      </c>
      <c r="P13" t="n">
        <v>428.01</v>
      </c>
      <c r="Q13" t="n">
        <v>1213.96</v>
      </c>
      <c r="R13" t="n">
        <v>156.42</v>
      </c>
      <c r="S13" t="n">
        <v>90.51000000000001</v>
      </c>
      <c r="T13" t="n">
        <v>21769.99</v>
      </c>
      <c r="U13" t="n">
        <v>0.58</v>
      </c>
      <c r="V13" t="n">
        <v>0.77</v>
      </c>
      <c r="W13" t="n">
        <v>4.09</v>
      </c>
      <c r="X13" t="n">
        <v>1.3</v>
      </c>
      <c r="Y13" t="n">
        <v>0.5</v>
      </c>
      <c r="Z13" t="n">
        <v>10</v>
      </c>
      <c r="AA13" t="n">
        <v>410.2093739823358</v>
      </c>
      <c r="AB13" t="n">
        <v>561.2665626429792</v>
      </c>
      <c r="AC13" t="n">
        <v>507.7000696469008</v>
      </c>
      <c r="AD13" t="n">
        <v>410209.3739823358</v>
      </c>
      <c r="AE13" t="n">
        <v>561266.5626429792</v>
      </c>
      <c r="AF13" t="n">
        <v>8.511165696011489e-06</v>
      </c>
      <c r="AG13" t="n">
        <v>2.545</v>
      </c>
      <c r="AH13" t="n">
        <v>507700.0696469008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1.6393</v>
      </c>
      <c r="E14" t="n">
        <v>61</v>
      </c>
      <c r="F14" t="n">
        <v>58.44</v>
      </c>
      <c r="G14" t="n">
        <v>125.22</v>
      </c>
      <c r="H14" t="n">
        <v>2.01</v>
      </c>
      <c r="I14" t="n">
        <v>28</v>
      </c>
      <c r="J14" t="n">
        <v>113.88</v>
      </c>
      <c r="K14" t="n">
        <v>39.72</v>
      </c>
      <c r="L14" t="n">
        <v>13</v>
      </c>
      <c r="M14" t="n">
        <v>0</v>
      </c>
      <c r="N14" t="n">
        <v>16.16</v>
      </c>
      <c r="O14" t="n">
        <v>14278.75</v>
      </c>
      <c r="P14" t="n">
        <v>429.31</v>
      </c>
      <c r="Q14" t="n">
        <v>1213.93</v>
      </c>
      <c r="R14" t="n">
        <v>154.56</v>
      </c>
      <c r="S14" t="n">
        <v>90.51000000000001</v>
      </c>
      <c r="T14" t="n">
        <v>20848.39</v>
      </c>
      <c r="U14" t="n">
        <v>0.59</v>
      </c>
      <c r="V14" t="n">
        <v>0.77</v>
      </c>
      <c r="W14" t="n">
        <v>4.08</v>
      </c>
      <c r="X14" t="n">
        <v>1.24</v>
      </c>
      <c r="Y14" t="n">
        <v>0.5</v>
      </c>
      <c r="Z14" t="n">
        <v>10</v>
      </c>
      <c r="AA14" t="n">
        <v>410.2647299019742</v>
      </c>
      <c r="AB14" t="n">
        <v>561.3423030543595</v>
      </c>
      <c r="AC14" t="n">
        <v>507.7685814997213</v>
      </c>
      <c r="AD14" t="n">
        <v>410264.7299019743</v>
      </c>
      <c r="AE14" t="n">
        <v>561342.3030543595</v>
      </c>
      <c r="AF14" t="n">
        <v>8.52156228270423e-06</v>
      </c>
      <c r="AG14" t="n">
        <v>2.541666666666667</v>
      </c>
      <c r="AH14" t="n">
        <v>507768.5814997213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0.9029</v>
      </c>
      <c r="E2" t="n">
        <v>110.76</v>
      </c>
      <c r="F2" t="n">
        <v>90.89</v>
      </c>
      <c r="G2" t="n">
        <v>7.86</v>
      </c>
      <c r="H2" t="n">
        <v>0.14</v>
      </c>
      <c r="I2" t="n">
        <v>694</v>
      </c>
      <c r="J2" t="n">
        <v>124.63</v>
      </c>
      <c r="K2" t="n">
        <v>45</v>
      </c>
      <c r="L2" t="n">
        <v>1</v>
      </c>
      <c r="M2" t="n">
        <v>692</v>
      </c>
      <c r="N2" t="n">
        <v>18.64</v>
      </c>
      <c r="O2" t="n">
        <v>15605.44</v>
      </c>
      <c r="P2" t="n">
        <v>947.96</v>
      </c>
      <c r="Q2" t="n">
        <v>1214.1</v>
      </c>
      <c r="R2" t="n">
        <v>1257.1</v>
      </c>
      <c r="S2" t="n">
        <v>90.51000000000001</v>
      </c>
      <c r="T2" t="n">
        <v>568784.6</v>
      </c>
      <c r="U2" t="n">
        <v>0.07000000000000001</v>
      </c>
      <c r="V2" t="n">
        <v>0.49</v>
      </c>
      <c r="W2" t="n">
        <v>5.16</v>
      </c>
      <c r="X2" t="n">
        <v>33.69</v>
      </c>
      <c r="Y2" t="n">
        <v>0.5</v>
      </c>
      <c r="Z2" t="n">
        <v>10</v>
      </c>
      <c r="AA2" t="n">
        <v>1457.605493159532</v>
      </c>
      <c r="AB2" t="n">
        <v>1994.36014075681</v>
      </c>
      <c r="AC2" t="n">
        <v>1804.021208025018</v>
      </c>
      <c r="AD2" t="n">
        <v>1457605.493159533</v>
      </c>
      <c r="AE2" t="n">
        <v>1994360.14075681</v>
      </c>
      <c r="AF2" t="n">
        <v>4.179305774992911e-06</v>
      </c>
      <c r="AG2" t="n">
        <v>4.615</v>
      </c>
      <c r="AH2" t="n">
        <v>1804021.208025018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1.2822</v>
      </c>
      <c r="E3" t="n">
        <v>77.98999999999999</v>
      </c>
      <c r="F3" t="n">
        <v>69.23999999999999</v>
      </c>
      <c r="G3" t="n">
        <v>16.04</v>
      </c>
      <c r="H3" t="n">
        <v>0.28</v>
      </c>
      <c r="I3" t="n">
        <v>259</v>
      </c>
      <c r="J3" t="n">
        <v>125.95</v>
      </c>
      <c r="K3" t="n">
        <v>45</v>
      </c>
      <c r="L3" t="n">
        <v>2</v>
      </c>
      <c r="M3" t="n">
        <v>257</v>
      </c>
      <c r="N3" t="n">
        <v>18.95</v>
      </c>
      <c r="O3" t="n">
        <v>15767.7</v>
      </c>
      <c r="P3" t="n">
        <v>714.5</v>
      </c>
      <c r="Q3" t="n">
        <v>1214.01</v>
      </c>
      <c r="R3" t="n">
        <v>521.39</v>
      </c>
      <c r="S3" t="n">
        <v>90.51000000000001</v>
      </c>
      <c r="T3" t="n">
        <v>203104.67</v>
      </c>
      <c r="U3" t="n">
        <v>0.17</v>
      </c>
      <c r="V3" t="n">
        <v>0.65</v>
      </c>
      <c r="W3" t="n">
        <v>4.44</v>
      </c>
      <c r="X3" t="n">
        <v>12.05</v>
      </c>
      <c r="Y3" t="n">
        <v>0.5</v>
      </c>
      <c r="Z3" t="n">
        <v>10</v>
      </c>
      <c r="AA3" t="n">
        <v>784.6099587122002</v>
      </c>
      <c r="AB3" t="n">
        <v>1073.537960058439</v>
      </c>
      <c r="AC3" t="n">
        <v>971.081003870451</v>
      </c>
      <c r="AD3" t="n">
        <v>784609.9587122002</v>
      </c>
      <c r="AE3" t="n">
        <v>1073537.960058439</v>
      </c>
      <c r="AF3" t="n">
        <v>5.93499375866199e-06</v>
      </c>
      <c r="AG3" t="n">
        <v>3.249583333333333</v>
      </c>
      <c r="AH3" t="n">
        <v>971081.003870451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1.4146</v>
      </c>
      <c r="E4" t="n">
        <v>70.69</v>
      </c>
      <c r="F4" t="n">
        <v>64.48999999999999</v>
      </c>
      <c r="G4" t="n">
        <v>24.34</v>
      </c>
      <c r="H4" t="n">
        <v>0.42</v>
      </c>
      <c r="I4" t="n">
        <v>159</v>
      </c>
      <c r="J4" t="n">
        <v>127.27</v>
      </c>
      <c r="K4" t="n">
        <v>45</v>
      </c>
      <c r="L4" t="n">
        <v>3</v>
      </c>
      <c r="M4" t="n">
        <v>157</v>
      </c>
      <c r="N4" t="n">
        <v>19.27</v>
      </c>
      <c r="O4" t="n">
        <v>15930.42</v>
      </c>
      <c r="P4" t="n">
        <v>658.48</v>
      </c>
      <c r="Q4" t="n">
        <v>1213.93</v>
      </c>
      <c r="R4" t="n">
        <v>360.5</v>
      </c>
      <c r="S4" t="n">
        <v>90.51000000000001</v>
      </c>
      <c r="T4" t="n">
        <v>123159.17</v>
      </c>
      <c r="U4" t="n">
        <v>0.25</v>
      </c>
      <c r="V4" t="n">
        <v>0.7</v>
      </c>
      <c r="W4" t="n">
        <v>4.27</v>
      </c>
      <c r="X4" t="n">
        <v>7.3</v>
      </c>
      <c r="Y4" t="n">
        <v>0.5</v>
      </c>
      <c r="Z4" t="n">
        <v>10</v>
      </c>
      <c r="AA4" t="n">
        <v>660.1296086855756</v>
      </c>
      <c r="AB4" t="n">
        <v>903.218453466552</v>
      </c>
      <c r="AC4" t="n">
        <v>817.0165519427647</v>
      </c>
      <c r="AD4" t="n">
        <v>660129.6086855755</v>
      </c>
      <c r="AE4" t="n">
        <v>903218.453466552</v>
      </c>
      <c r="AF4" t="n">
        <v>6.547841343786657e-06</v>
      </c>
      <c r="AG4" t="n">
        <v>2.945416666666667</v>
      </c>
      <c r="AH4" t="n">
        <v>817016.5519427648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1.4817</v>
      </c>
      <c r="E5" t="n">
        <v>67.48999999999999</v>
      </c>
      <c r="F5" t="n">
        <v>62.42</v>
      </c>
      <c r="G5" t="n">
        <v>32.57</v>
      </c>
      <c r="H5" t="n">
        <v>0.55</v>
      </c>
      <c r="I5" t="n">
        <v>115</v>
      </c>
      <c r="J5" t="n">
        <v>128.59</v>
      </c>
      <c r="K5" t="n">
        <v>45</v>
      </c>
      <c r="L5" t="n">
        <v>4</v>
      </c>
      <c r="M5" t="n">
        <v>113</v>
      </c>
      <c r="N5" t="n">
        <v>19.59</v>
      </c>
      <c r="O5" t="n">
        <v>16093.6</v>
      </c>
      <c r="P5" t="n">
        <v>631.21</v>
      </c>
      <c r="Q5" t="n">
        <v>1213.98</v>
      </c>
      <c r="R5" t="n">
        <v>290.48</v>
      </c>
      <c r="S5" t="n">
        <v>90.51000000000001</v>
      </c>
      <c r="T5" t="n">
        <v>88372.78999999999</v>
      </c>
      <c r="U5" t="n">
        <v>0.31</v>
      </c>
      <c r="V5" t="n">
        <v>0.72</v>
      </c>
      <c r="W5" t="n">
        <v>4.19</v>
      </c>
      <c r="X5" t="n">
        <v>5.23</v>
      </c>
      <c r="Y5" t="n">
        <v>0.5</v>
      </c>
      <c r="Z5" t="n">
        <v>10</v>
      </c>
      <c r="AA5" t="n">
        <v>607.3670965171735</v>
      </c>
      <c r="AB5" t="n">
        <v>831.0264565999897</v>
      </c>
      <c r="AC5" t="n">
        <v>751.7144579350431</v>
      </c>
      <c r="AD5" t="n">
        <v>607367.0965171736</v>
      </c>
      <c r="AE5" t="n">
        <v>831026.4565999897</v>
      </c>
      <c r="AF5" t="n">
        <v>6.858431018725215e-06</v>
      </c>
      <c r="AG5" t="n">
        <v>2.812083333333333</v>
      </c>
      <c r="AH5" t="n">
        <v>751714.4579350431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1.5237</v>
      </c>
      <c r="E6" t="n">
        <v>65.63</v>
      </c>
      <c r="F6" t="n">
        <v>61.22</v>
      </c>
      <c r="G6" t="n">
        <v>41.27</v>
      </c>
      <c r="H6" t="n">
        <v>0.68</v>
      </c>
      <c r="I6" t="n">
        <v>89</v>
      </c>
      <c r="J6" t="n">
        <v>129.92</v>
      </c>
      <c r="K6" t="n">
        <v>45</v>
      </c>
      <c r="L6" t="n">
        <v>5</v>
      </c>
      <c r="M6" t="n">
        <v>87</v>
      </c>
      <c r="N6" t="n">
        <v>19.92</v>
      </c>
      <c r="O6" t="n">
        <v>16257.24</v>
      </c>
      <c r="P6" t="n">
        <v>611.6900000000001</v>
      </c>
      <c r="Q6" t="n">
        <v>1213.94</v>
      </c>
      <c r="R6" t="n">
        <v>249.72</v>
      </c>
      <c r="S6" t="n">
        <v>90.51000000000001</v>
      </c>
      <c r="T6" t="n">
        <v>68122.57000000001</v>
      </c>
      <c r="U6" t="n">
        <v>0.36</v>
      </c>
      <c r="V6" t="n">
        <v>0.73</v>
      </c>
      <c r="W6" t="n">
        <v>4.16</v>
      </c>
      <c r="X6" t="n">
        <v>4.03</v>
      </c>
      <c r="Y6" t="n">
        <v>0.5</v>
      </c>
      <c r="Z6" t="n">
        <v>10</v>
      </c>
      <c r="AA6" t="n">
        <v>575.6159898904715</v>
      </c>
      <c r="AB6" t="n">
        <v>787.5831917533721</v>
      </c>
      <c r="AC6" t="n">
        <v>712.4173573123816</v>
      </c>
      <c r="AD6" t="n">
        <v>575615.9898904715</v>
      </c>
      <c r="AE6" t="n">
        <v>787583.1917533722</v>
      </c>
      <c r="AF6" t="n">
        <v>7.052838862949051e-06</v>
      </c>
      <c r="AG6" t="n">
        <v>2.734583333333333</v>
      </c>
      <c r="AH6" t="n">
        <v>712417.3573123816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1.5506</v>
      </c>
      <c r="E7" t="n">
        <v>64.48999999999999</v>
      </c>
      <c r="F7" t="n">
        <v>60.49</v>
      </c>
      <c r="G7" t="n">
        <v>49.72</v>
      </c>
      <c r="H7" t="n">
        <v>0.8100000000000001</v>
      </c>
      <c r="I7" t="n">
        <v>73</v>
      </c>
      <c r="J7" t="n">
        <v>131.25</v>
      </c>
      <c r="K7" t="n">
        <v>45</v>
      </c>
      <c r="L7" t="n">
        <v>6</v>
      </c>
      <c r="M7" t="n">
        <v>71</v>
      </c>
      <c r="N7" t="n">
        <v>20.25</v>
      </c>
      <c r="O7" t="n">
        <v>16421.36</v>
      </c>
      <c r="P7" t="n">
        <v>597.14</v>
      </c>
      <c r="Q7" t="n">
        <v>1213.92</v>
      </c>
      <c r="R7" t="n">
        <v>225.39</v>
      </c>
      <c r="S7" t="n">
        <v>90.51000000000001</v>
      </c>
      <c r="T7" t="n">
        <v>56034.5</v>
      </c>
      <c r="U7" t="n">
        <v>0.4</v>
      </c>
      <c r="V7" t="n">
        <v>0.74</v>
      </c>
      <c r="W7" t="n">
        <v>4.12</v>
      </c>
      <c r="X7" t="n">
        <v>3.3</v>
      </c>
      <c r="Y7" t="n">
        <v>0.5</v>
      </c>
      <c r="Z7" t="n">
        <v>10</v>
      </c>
      <c r="AA7" t="n">
        <v>555.1562003260841</v>
      </c>
      <c r="AB7" t="n">
        <v>759.5892050491658</v>
      </c>
      <c r="AC7" t="n">
        <v>687.0950774094177</v>
      </c>
      <c r="AD7" t="n">
        <v>555156.2003260842</v>
      </c>
      <c r="AE7" t="n">
        <v>759589.2050491658</v>
      </c>
      <c r="AF7" t="n">
        <v>7.177352458416223e-06</v>
      </c>
      <c r="AG7" t="n">
        <v>2.687083333333333</v>
      </c>
      <c r="AH7" t="n">
        <v>687095.0774094177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1.5715</v>
      </c>
      <c r="E8" t="n">
        <v>63.63</v>
      </c>
      <c r="F8" t="n">
        <v>59.94</v>
      </c>
      <c r="G8" t="n">
        <v>58.96</v>
      </c>
      <c r="H8" t="n">
        <v>0.93</v>
      </c>
      <c r="I8" t="n">
        <v>61</v>
      </c>
      <c r="J8" t="n">
        <v>132.58</v>
      </c>
      <c r="K8" t="n">
        <v>45</v>
      </c>
      <c r="L8" t="n">
        <v>7</v>
      </c>
      <c r="M8" t="n">
        <v>59</v>
      </c>
      <c r="N8" t="n">
        <v>20.59</v>
      </c>
      <c r="O8" t="n">
        <v>16585.95</v>
      </c>
      <c r="P8" t="n">
        <v>585.21</v>
      </c>
      <c r="Q8" t="n">
        <v>1213.91</v>
      </c>
      <c r="R8" t="n">
        <v>206.55</v>
      </c>
      <c r="S8" t="n">
        <v>90.51000000000001</v>
      </c>
      <c r="T8" t="n">
        <v>46677.58</v>
      </c>
      <c r="U8" t="n">
        <v>0.44</v>
      </c>
      <c r="V8" t="n">
        <v>0.75</v>
      </c>
      <c r="W8" t="n">
        <v>4.11</v>
      </c>
      <c r="X8" t="n">
        <v>2.75</v>
      </c>
      <c r="Y8" t="n">
        <v>0.5</v>
      </c>
      <c r="Z8" t="n">
        <v>10</v>
      </c>
      <c r="AA8" t="n">
        <v>539.4505398287639</v>
      </c>
      <c r="AB8" t="n">
        <v>738.1000274718923</v>
      </c>
      <c r="AC8" t="n">
        <v>667.656796779869</v>
      </c>
      <c r="AD8" t="n">
        <v>539450.5398287639</v>
      </c>
      <c r="AE8" t="n">
        <v>738100.0274718923</v>
      </c>
      <c r="AF8" t="n">
        <v>7.274093504708561e-06</v>
      </c>
      <c r="AG8" t="n">
        <v>2.65125</v>
      </c>
      <c r="AH8" t="n">
        <v>667656.796779869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1.5868</v>
      </c>
      <c r="E9" t="n">
        <v>63.02</v>
      </c>
      <c r="F9" t="n">
        <v>59.53</v>
      </c>
      <c r="G9" t="n">
        <v>67.40000000000001</v>
      </c>
      <c r="H9" t="n">
        <v>1.06</v>
      </c>
      <c r="I9" t="n">
        <v>53</v>
      </c>
      <c r="J9" t="n">
        <v>133.92</v>
      </c>
      <c r="K9" t="n">
        <v>45</v>
      </c>
      <c r="L9" t="n">
        <v>8</v>
      </c>
      <c r="M9" t="n">
        <v>51</v>
      </c>
      <c r="N9" t="n">
        <v>20.93</v>
      </c>
      <c r="O9" t="n">
        <v>16751.02</v>
      </c>
      <c r="P9" t="n">
        <v>573.83</v>
      </c>
      <c r="Q9" t="n">
        <v>1213.92</v>
      </c>
      <c r="R9" t="n">
        <v>193.12</v>
      </c>
      <c r="S9" t="n">
        <v>90.51000000000001</v>
      </c>
      <c r="T9" t="n">
        <v>40003.7</v>
      </c>
      <c r="U9" t="n">
        <v>0.47</v>
      </c>
      <c r="V9" t="n">
        <v>0.75</v>
      </c>
      <c r="W9" t="n">
        <v>4.08</v>
      </c>
      <c r="X9" t="n">
        <v>2.34</v>
      </c>
      <c r="Y9" t="n">
        <v>0.5</v>
      </c>
      <c r="Z9" t="n">
        <v>10</v>
      </c>
      <c r="AA9" t="n">
        <v>526.742244675529</v>
      </c>
      <c r="AB9" t="n">
        <v>720.711977392823</v>
      </c>
      <c r="AC9" t="n">
        <v>651.9282377960643</v>
      </c>
      <c r="AD9" t="n">
        <v>526742.2446755291</v>
      </c>
      <c r="AE9" t="n">
        <v>720711.977392823</v>
      </c>
      <c r="AF9" t="n">
        <v>7.344913505104387e-06</v>
      </c>
      <c r="AG9" t="n">
        <v>2.625833333333333</v>
      </c>
      <c r="AH9" t="n">
        <v>651928.2377960643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1.5984</v>
      </c>
      <c r="E10" t="n">
        <v>62.56</v>
      </c>
      <c r="F10" t="n">
        <v>59.26</v>
      </c>
      <c r="G10" t="n">
        <v>77.29000000000001</v>
      </c>
      <c r="H10" t="n">
        <v>1.18</v>
      </c>
      <c r="I10" t="n">
        <v>46</v>
      </c>
      <c r="J10" t="n">
        <v>135.27</v>
      </c>
      <c r="K10" t="n">
        <v>45</v>
      </c>
      <c r="L10" t="n">
        <v>9</v>
      </c>
      <c r="M10" t="n">
        <v>44</v>
      </c>
      <c r="N10" t="n">
        <v>21.27</v>
      </c>
      <c r="O10" t="n">
        <v>16916.71</v>
      </c>
      <c r="P10" t="n">
        <v>564.54</v>
      </c>
      <c r="Q10" t="n">
        <v>1213.93</v>
      </c>
      <c r="R10" t="n">
        <v>183.59</v>
      </c>
      <c r="S10" t="n">
        <v>90.51000000000001</v>
      </c>
      <c r="T10" t="n">
        <v>35270.36</v>
      </c>
      <c r="U10" t="n">
        <v>0.49</v>
      </c>
      <c r="V10" t="n">
        <v>0.76</v>
      </c>
      <c r="W10" t="n">
        <v>4.07</v>
      </c>
      <c r="X10" t="n">
        <v>2.06</v>
      </c>
      <c r="Y10" t="n">
        <v>0.5</v>
      </c>
      <c r="Z10" t="n">
        <v>10</v>
      </c>
      <c r="AA10" t="n">
        <v>517.0330430646781</v>
      </c>
      <c r="AB10" t="n">
        <v>707.4274194091123</v>
      </c>
      <c r="AC10" t="n">
        <v>639.9115393813249</v>
      </c>
      <c r="AD10" t="n">
        <v>517033.0430646781</v>
      </c>
      <c r="AE10" t="n">
        <v>707427.4194091123</v>
      </c>
      <c r="AF10" t="n">
        <v>7.398607100175733e-06</v>
      </c>
      <c r="AG10" t="n">
        <v>2.606666666666667</v>
      </c>
      <c r="AH10" t="n">
        <v>639911.5393813249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1.6074</v>
      </c>
      <c r="E11" t="n">
        <v>62.21</v>
      </c>
      <c r="F11" t="n">
        <v>59.03</v>
      </c>
      <c r="G11" t="n">
        <v>86.39</v>
      </c>
      <c r="H11" t="n">
        <v>1.29</v>
      </c>
      <c r="I11" t="n">
        <v>41</v>
      </c>
      <c r="J11" t="n">
        <v>136.61</v>
      </c>
      <c r="K11" t="n">
        <v>45</v>
      </c>
      <c r="L11" t="n">
        <v>10</v>
      </c>
      <c r="M11" t="n">
        <v>39</v>
      </c>
      <c r="N11" t="n">
        <v>21.61</v>
      </c>
      <c r="O11" t="n">
        <v>17082.76</v>
      </c>
      <c r="P11" t="n">
        <v>554.78</v>
      </c>
      <c r="Q11" t="n">
        <v>1213.92</v>
      </c>
      <c r="R11" t="n">
        <v>175.68</v>
      </c>
      <c r="S11" t="n">
        <v>90.51000000000001</v>
      </c>
      <c r="T11" t="n">
        <v>31341.1</v>
      </c>
      <c r="U11" t="n">
        <v>0.52</v>
      </c>
      <c r="V11" t="n">
        <v>0.76</v>
      </c>
      <c r="W11" t="n">
        <v>4.08</v>
      </c>
      <c r="X11" t="n">
        <v>1.84</v>
      </c>
      <c r="Y11" t="n">
        <v>0.5</v>
      </c>
      <c r="Z11" t="n">
        <v>10</v>
      </c>
      <c r="AA11" t="n">
        <v>508.1518349818068</v>
      </c>
      <c r="AB11" t="n">
        <v>695.2757586988797</v>
      </c>
      <c r="AC11" t="n">
        <v>628.9196161143141</v>
      </c>
      <c r="AD11" t="n">
        <v>508151.8349818068</v>
      </c>
      <c r="AE11" t="n">
        <v>695275.7586988797</v>
      </c>
      <c r="AF11" t="n">
        <v>7.440265923937983e-06</v>
      </c>
      <c r="AG11" t="n">
        <v>2.592083333333334</v>
      </c>
      <c r="AH11" t="n">
        <v>628919.6161143141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1.6155</v>
      </c>
      <c r="E12" t="n">
        <v>61.9</v>
      </c>
      <c r="F12" t="n">
        <v>58.82</v>
      </c>
      <c r="G12" t="n">
        <v>95.39</v>
      </c>
      <c r="H12" t="n">
        <v>1.41</v>
      </c>
      <c r="I12" t="n">
        <v>37</v>
      </c>
      <c r="J12" t="n">
        <v>137.96</v>
      </c>
      <c r="K12" t="n">
        <v>45</v>
      </c>
      <c r="L12" t="n">
        <v>11</v>
      </c>
      <c r="M12" t="n">
        <v>35</v>
      </c>
      <c r="N12" t="n">
        <v>21.96</v>
      </c>
      <c r="O12" t="n">
        <v>17249.3</v>
      </c>
      <c r="P12" t="n">
        <v>545.99</v>
      </c>
      <c r="Q12" t="n">
        <v>1213.91</v>
      </c>
      <c r="R12" t="n">
        <v>168.66</v>
      </c>
      <c r="S12" t="n">
        <v>90.51000000000001</v>
      </c>
      <c r="T12" t="n">
        <v>27852.66</v>
      </c>
      <c r="U12" t="n">
        <v>0.54</v>
      </c>
      <c r="V12" t="n">
        <v>0.76</v>
      </c>
      <c r="W12" t="n">
        <v>4.06</v>
      </c>
      <c r="X12" t="n">
        <v>1.63</v>
      </c>
      <c r="Y12" t="n">
        <v>0.5</v>
      </c>
      <c r="Z12" t="n">
        <v>10</v>
      </c>
      <c r="AA12" t="n">
        <v>500.2315908271742</v>
      </c>
      <c r="AB12" t="n">
        <v>684.4389312300001</v>
      </c>
      <c r="AC12" t="n">
        <v>619.1170402494813</v>
      </c>
      <c r="AD12" t="n">
        <v>500231.5908271742</v>
      </c>
      <c r="AE12" t="n">
        <v>684438.9312300001</v>
      </c>
      <c r="AF12" t="n">
        <v>7.477758865324009e-06</v>
      </c>
      <c r="AG12" t="n">
        <v>2.579166666666667</v>
      </c>
      <c r="AH12" t="n">
        <v>619117.0402494813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1.6205</v>
      </c>
      <c r="E13" t="n">
        <v>61.71</v>
      </c>
      <c r="F13" t="n">
        <v>58.71</v>
      </c>
      <c r="G13" t="n">
        <v>103.6</v>
      </c>
      <c r="H13" t="n">
        <v>1.52</v>
      </c>
      <c r="I13" t="n">
        <v>34</v>
      </c>
      <c r="J13" t="n">
        <v>139.32</v>
      </c>
      <c r="K13" t="n">
        <v>45</v>
      </c>
      <c r="L13" t="n">
        <v>12</v>
      </c>
      <c r="M13" t="n">
        <v>32</v>
      </c>
      <c r="N13" t="n">
        <v>22.32</v>
      </c>
      <c r="O13" t="n">
        <v>17416.34</v>
      </c>
      <c r="P13" t="n">
        <v>537.21</v>
      </c>
      <c r="Q13" t="n">
        <v>1213.96</v>
      </c>
      <c r="R13" t="n">
        <v>164.95</v>
      </c>
      <c r="S13" t="n">
        <v>90.51000000000001</v>
      </c>
      <c r="T13" t="n">
        <v>26010.07</v>
      </c>
      <c r="U13" t="n">
        <v>0.55</v>
      </c>
      <c r="V13" t="n">
        <v>0.76</v>
      </c>
      <c r="W13" t="n">
        <v>4.06</v>
      </c>
      <c r="X13" t="n">
        <v>1.51</v>
      </c>
      <c r="Y13" t="n">
        <v>0.5</v>
      </c>
      <c r="Z13" t="n">
        <v>10</v>
      </c>
      <c r="AA13" t="n">
        <v>493.6397344532552</v>
      </c>
      <c r="AB13" t="n">
        <v>675.4196625270254</v>
      </c>
      <c r="AC13" t="n">
        <v>610.9585578928954</v>
      </c>
      <c r="AD13" t="n">
        <v>493639.7344532552</v>
      </c>
      <c r="AE13" t="n">
        <v>675419.6625270253</v>
      </c>
      <c r="AF13" t="n">
        <v>7.500902656303038e-06</v>
      </c>
      <c r="AG13" t="n">
        <v>2.57125</v>
      </c>
      <c r="AH13" t="n">
        <v>610958.5578928954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1.6281</v>
      </c>
      <c r="E14" t="n">
        <v>61.42</v>
      </c>
      <c r="F14" t="n">
        <v>58.52</v>
      </c>
      <c r="G14" t="n">
        <v>117.04</v>
      </c>
      <c r="H14" t="n">
        <v>1.63</v>
      </c>
      <c r="I14" t="n">
        <v>30</v>
      </c>
      <c r="J14" t="n">
        <v>140.67</v>
      </c>
      <c r="K14" t="n">
        <v>45</v>
      </c>
      <c r="L14" t="n">
        <v>13</v>
      </c>
      <c r="M14" t="n">
        <v>28</v>
      </c>
      <c r="N14" t="n">
        <v>22.68</v>
      </c>
      <c r="O14" t="n">
        <v>17583.88</v>
      </c>
      <c r="P14" t="n">
        <v>526.05</v>
      </c>
      <c r="Q14" t="n">
        <v>1213.91</v>
      </c>
      <c r="R14" t="n">
        <v>158.57</v>
      </c>
      <c r="S14" t="n">
        <v>90.51000000000001</v>
      </c>
      <c r="T14" t="n">
        <v>22840.69</v>
      </c>
      <c r="U14" t="n">
        <v>0.57</v>
      </c>
      <c r="V14" t="n">
        <v>0.77</v>
      </c>
      <c r="W14" t="n">
        <v>4.06</v>
      </c>
      <c r="X14" t="n">
        <v>1.33</v>
      </c>
      <c r="Y14" t="n">
        <v>0.5</v>
      </c>
      <c r="Z14" t="n">
        <v>10</v>
      </c>
      <c r="AA14" t="n">
        <v>484.7958986365784</v>
      </c>
      <c r="AB14" t="n">
        <v>663.3191362001483</v>
      </c>
      <c r="AC14" t="n">
        <v>600.0128888154602</v>
      </c>
      <c r="AD14" t="n">
        <v>484795.8986365785</v>
      </c>
      <c r="AE14" t="n">
        <v>663319.1362001483</v>
      </c>
      <c r="AF14" t="n">
        <v>7.53608121859116e-06</v>
      </c>
      <c r="AG14" t="n">
        <v>2.559166666666667</v>
      </c>
      <c r="AH14" t="n">
        <v>600012.8888154601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1.6319</v>
      </c>
      <c r="E15" t="n">
        <v>61.28</v>
      </c>
      <c r="F15" t="n">
        <v>58.43</v>
      </c>
      <c r="G15" t="n">
        <v>125.21</v>
      </c>
      <c r="H15" t="n">
        <v>1.74</v>
      </c>
      <c r="I15" t="n">
        <v>28</v>
      </c>
      <c r="J15" t="n">
        <v>142.04</v>
      </c>
      <c r="K15" t="n">
        <v>45</v>
      </c>
      <c r="L15" t="n">
        <v>14</v>
      </c>
      <c r="M15" t="n">
        <v>26</v>
      </c>
      <c r="N15" t="n">
        <v>23.04</v>
      </c>
      <c r="O15" t="n">
        <v>17751.93</v>
      </c>
      <c r="P15" t="n">
        <v>518.87</v>
      </c>
      <c r="Q15" t="n">
        <v>1213.91</v>
      </c>
      <c r="R15" t="n">
        <v>155.21</v>
      </c>
      <c r="S15" t="n">
        <v>90.51000000000001</v>
      </c>
      <c r="T15" t="n">
        <v>21173.31</v>
      </c>
      <c r="U15" t="n">
        <v>0.58</v>
      </c>
      <c r="V15" t="n">
        <v>0.77</v>
      </c>
      <c r="W15" t="n">
        <v>4.06</v>
      </c>
      <c r="X15" t="n">
        <v>1.24</v>
      </c>
      <c r="Y15" t="n">
        <v>0.5</v>
      </c>
      <c r="Z15" t="n">
        <v>10</v>
      </c>
      <c r="AA15" t="n">
        <v>479.5679039160036</v>
      </c>
      <c r="AB15" t="n">
        <v>656.1659631806086</v>
      </c>
      <c r="AC15" t="n">
        <v>593.5424045893641</v>
      </c>
      <c r="AD15" t="n">
        <v>479567.9039160036</v>
      </c>
      <c r="AE15" t="n">
        <v>656165.9631806086</v>
      </c>
      <c r="AF15" t="n">
        <v>7.553670499735221e-06</v>
      </c>
      <c r="AG15" t="n">
        <v>2.553333333333333</v>
      </c>
      <c r="AH15" t="n">
        <v>593542.4045893641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1.6353</v>
      </c>
      <c r="E16" t="n">
        <v>61.15</v>
      </c>
      <c r="F16" t="n">
        <v>58.35</v>
      </c>
      <c r="G16" t="n">
        <v>134.66</v>
      </c>
      <c r="H16" t="n">
        <v>1.85</v>
      </c>
      <c r="I16" t="n">
        <v>26</v>
      </c>
      <c r="J16" t="n">
        <v>143.4</v>
      </c>
      <c r="K16" t="n">
        <v>45</v>
      </c>
      <c r="L16" t="n">
        <v>15</v>
      </c>
      <c r="M16" t="n">
        <v>23</v>
      </c>
      <c r="N16" t="n">
        <v>23.41</v>
      </c>
      <c r="O16" t="n">
        <v>17920.49</v>
      </c>
      <c r="P16" t="n">
        <v>509.51</v>
      </c>
      <c r="Q16" t="n">
        <v>1213.91</v>
      </c>
      <c r="R16" t="n">
        <v>152.75</v>
      </c>
      <c r="S16" t="n">
        <v>90.51000000000001</v>
      </c>
      <c r="T16" t="n">
        <v>19952.39</v>
      </c>
      <c r="U16" t="n">
        <v>0.59</v>
      </c>
      <c r="V16" t="n">
        <v>0.77</v>
      </c>
      <c r="W16" t="n">
        <v>4.05</v>
      </c>
      <c r="X16" t="n">
        <v>1.16</v>
      </c>
      <c r="Y16" t="n">
        <v>0.5</v>
      </c>
      <c r="Z16" t="n">
        <v>10</v>
      </c>
      <c r="AA16" t="n">
        <v>473.3471714585795</v>
      </c>
      <c r="AB16" t="n">
        <v>647.6544825930139</v>
      </c>
      <c r="AC16" t="n">
        <v>585.8432477631112</v>
      </c>
      <c r="AD16" t="n">
        <v>473347.1714585795</v>
      </c>
      <c r="AE16" t="n">
        <v>647654.4825930139</v>
      </c>
      <c r="AF16" t="n">
        <v>7.569408277600961e-06</v>
      </c>
      <c r="AG16" t="n">
        <v>2.547916666666667</v>
      </c>
      <c r="AH16" t="n">
        <v>585843.2477631113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1.6398</v>
      </c>
      <c r="E17" t="n">
        <v>60.98</v>
      </c>
      <c r="F17" t="n">
        <v>58.24</v>
      </c>
      <c r="G17" t="n">
        <v>145.59</v>
      </c>
      <c r="H17" t="n">
        <v>1.96</v>
      </c>
      <c r="I17" t="n">
        <v>24</v>
      </c>
      <c r="J17" t="n">
        <v>144.77</v>
      </c>
      <c r="K17" t="n">
        <v>45</v>
      </c>
      <c r="L17" t="n">
        <v>16</v>
      </c>
      <c r="M17" t="n">
        <v>19</v>
      </c>
      <c r="N17" t="n">
        <v>23.78</v>
      </c>
      <c r="O17" t="n">
        <v>18089.56</v>
      </c>
      <c r="P17" t="n">
        <v>501.67</v>
      </c>
      <c r="Q17" t="n">
        <v>1213.91</v>
      </c>
      <c r="R17" t="n">
        <v>148.93</v>
      </c>
      <c r="S17" t="n">
        <v>90.51000000000001</v>
      </c>
      <c r="T17" t="n">
        <v>18053.32</v>
      </c>
      <c r="U17" t="n">
        <v>0.61</v>
      </c>
      <c r="V17" t="n">
        <v>0.77</v>
      </c>
      <c r="W17" t="n">
        <v>4.04</v>
      </c>
      <c r="X17" t="n">
        <v>1.04</v>
      </c>
      <c r="Y17" t="n">
        <v>0.5</v>
      </c>
      <c r="Z17" t="n">
        <v>10</v>
      </c>
      <c r="AA17" t="n">
        <v>467.5566342887731</v>
      </c>
      <c r="AB17" t="n">
        <v>639.7316141768144</v>
      </c>
      <c r="AC17" t="n">
        <v>578.6765267887382</v>
      </c>
      <c r="AD17" t="n">
        <v>467556.6342887731</v>
      </c>
      <c r="AE17" t="n">
        <v>639731.6141768144</v>
      </c>
      <c r="AF17" t="n">
        <v>7.590237689482086e-06</v>
      </c>
      <c r="AG17" t="n">
        <v>2.540833333333333</v>
      </c>
      <c r="AH17" t="n">
        <v>578676.5267887382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1.6412</v>
      </c>
      <c r="E18" t="n">
        <v>60.93</v>
      </c>
      <c r="F18" t="n">
        <v>58.21</v>
      </c>
      <c r="G18" t="n">
        <v>151.86</v>
      </c>
      <c r="H18" t="n">
        <v>2.06</v>
      </c>
      <c r="I18" t="n">
        <v>23</v>
      </c>
      <c r="J18" t="n">
        <v>146.15</v>
      </c>
      <c r="K18" t="n">
        <v>45</v>
      </c>
      <c r="L18" t="n">
        <v>17</v>
      </c>
      <c r="M18" t="n">
        <v>13</v>
      </c>
      <c r="N18" t="n">
        <v>24.15</v>
      </c>
      <c r="O18" t="n">
        <v>18259.16</v>
      </c>
      <c r="P18" t="n">
        <v>497.01</v>
      </c>
      <c r="Q18" t="n">
        <v>1213.92</v>
      </c>
      <c r="R18" t="n">
        <v>147.48</v>
      </c>
      <c r="S18" t="n">
        <v>90.51000000000001</v>
      </c>
      <c r="T18" t="n">
        <v>17333.89</v>
      </c>
      <c r="U18" t="n">
        <v>0.61</v>
      </c>
      <c r="V18" t="n">
        <v>0.77</v>
      </c>
      <c r="W18" t="n">
        <v>4.06</v>
      </c>
      <c r="X18" t="n">
        <v>1.02</v>
      </c>
      <c r="Y18" t="n">
        <v>0.5</v>
      </c>
      <c r="Z18" t="n">
        <v>10</v>
      </c>
      <c r="AA18" t="n">
        <v>464.5971400535028</v>
      </c>
      <c r="AB18" t="n">
        <v>635.6823036004465</v>
      </c>
      <c r="AC18" t="n">
        <v>575.0136767305358</v>
      </c>
      <c r="AD18" t="n">
        <v>464597.1400535027</v>
      </c>
      <c r="AE18" t="n">
        <v>635682.3036004466</v>
      </c>
      <c r="AF18" t="n">
        <v>7.596717950956214e-06</v>
      </c>
      <c r="AG18" t="n">
        <v>2.53875</v>
      </c>
      <c r="AH18" t="n">
        <v>575013.6767305358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1.6431</v>
      </c>
      <c r="E19" t="n">
        <v>60.86</v>
      </c>
      <c r="F19" t="n">
        <v>58.16</v>
      </c>
      <c r="G19" t="n">
        <v>158.63</v>
      </c>
      <c r="H19" t="n">
        <v>2.16</v>
      </c>
      <c r="I19" t="n">
        <v>22</v>
      </c>
      <c r="J19" t="n">
        <v>147.53</v>
      </c>
      <c r="K19" t="n">
        <v>45</v>
      </c>
      <c r="L19" t="n">
        <v>18</v>
      </c>
      <c r="M19" t="n">
        <v>5</v>
      </c>
      <c r="N19" t="n">
        <v>24.53</v>
      </c>
      <c r="O19" t="n">
        <v>18429.27</v>
      </c>
      <c r="P19" t="n">
        <v>496.42</v>
      </c>
      <c r="Q19" t="n">
        <v>1213.92</v>
      </c>
      <c r="R19" t="n">
        <v>145.89</v>
      </c>
      <c r="S19" t="n">
        <v>90.51000000000001</v>
      </c>
      <c r="T19" t="n">
        <v>16542.19</v>
      </c>
      <c r="U19" t="n">
        <v>0.62</v>
      </c>
      <c r="V19" t="n">
        <v>0.77</v>
      </c>
      <c r="W19" t="n">
        <v>4.06</v>
      </c>
      <c r="X19" t="n">
        <v>0.97</v>
      </c>
      <c r="Y19" t="n">
        <v>0.5</v>
      </c>
      <c r="Z19" t="n">
        <v>10</v>
      </c>
      <c r="AA19" t="n">
        <v>463.5986176414113</v>
      </c>
      <c r="AB19" t="n">
        <v>634.3160811845233</v>
      </c>
      <c r="AC19" t="n">
        <v>573.7778446644828</v>
      </c>
      <c r="AD19" t="n">
        <v>463598.6176414113</v>
      </c>
      <c r="AE19" t="n">
        <v>634316.0811845233</v>
      </c>
      <c r="AF19" t="n">
        <v>7.605512591528245e-06</v>
      </c>
      <c r="AG19" t="n">
        <v>2.535833333333333</v>
      </c>
      <c r="AH19" t="n">
        <v>573777.8446644829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1.643</v>
      </c>
      <c r="E20" t="n">
        <v>60.87</v>
      </c>
      <c r="F20" t="n">
        <v>58.17</v>
      </c>
      <c r="G20" t="n">
        <v>158.65</v>
      </c>
      <c r="H20" t="n">
        <v>2.26</v>
      </c>
      <c r="I20" t="n">
        <v>22</v>
      </c>
      <c r="J20" t="n">
        <v>148.91</v>
      </c>
      <c r="K20" t="n">
        <v>45</v>
      </c>
      <c r="L20" t="n">
        <v>19</v>
      </c>
      <c r="M20" t="n">
        <v>1</v>
      </c>
      <c r="N20" t="n">
        <v>24.92</v>
      </c>
      <c r="O20" t="n">
        <v>18599.92</v>
      </c>
      <c r="P20" t="n">
        <v>497.52</v>
      </c>
      <c r="Q20" t="n">
        <v>1213.93</v>
      </c>
      <c r="R20" t="n">
        <v>145.86</v>
      </c>
      <c r="S20" t="n">
        <v>90.51000000000001</v>
      </c>
      <c r="T20" t="n">
        <v>16525.6</v>
      </c>
      <c r="U20" t="n">
        <v>0.62</v>
      </c>
      <c r="V20" t="n">
        <v>0.77</v>
      </c>
      <c r="W20" t="n">
        <v>4.07</v>
      </c>
      <c r="X20" t="n">
        <v>0.98</v>
      </c>
      <c r="Y20" t="n">
        <v>0.5</v>
      </c>
      <c r="Z20" t="n">
        <v>10</v>
      </c>
      <c r="AA20" t="n">
        <v>464.2422786626362</v>
      </c>
      <c r="AB20" t="n">
        <v>635.1967665900833</v>
      </c>
      <c r="AC20" t="n">
        <v>574.5744786909862</v>
      </c>
      <c r="AD20" t="n">
        <v>464242.2786626362</v>
      </c>
      <c r="AE20" t="n">
        <v>635196.7665900833</v>
      </c>
      <c r="AF20" t="n">
        <v>7.605049715708664e-06</v>
      </c>
      <c r="AG20" t="n">
        <v>2.53625</v>
      </c>
      <c r="AH20" t="n">
        <v>574574.4786909862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1.6431</v>
      </c>
      <c r="E21" t="n">
        <v>60.86</v>
      </c>
      <c r="F21" t="n">
        <v>58.16</v>
      </c>
      <c r="G21" t="n">
        <v>158.63</v>
      </c>
      <c r="H21" t="n">
        <v>2.36</v>
      </c>
      <c r="I21" t="n">
        <v>22</v>
      </c>
      <c r="J21" t="n">
        <v>150.3</v>
      </c>
      <c r="K21" t="n">
        <v>45</v>
      </c>
      <c r="L21" t="n">
        <v>20</v>
      </c>
      <c r="M21" t="n">
        <v>0</v>
      </c>
      <c r="N21" t="n">
        <v>25.3</v>
      </c>
      <c r="O21" t="n">
        <v>18771.1</v>
      </c>
      <c r="P21" t="n">
        <v>501.35</v>
      </c>
      <c r="Q21" t="n">
        <v>1213.93</v>
      </c>
      <c r="R21" t="n">
        <v>145.61</v>
      </c>
      <c r="S21" t="n">
        <v>90.51000000000001</v>
      </c>
      <c r="T21" t="n">
        <v>16402.6</v>
      </c>
      <c r="U21" t="n">
        <v>0.62</v>
      </c>
      <c r="V21" t="n">
        <v>0.77</v>
      </c>
      <c r="W21" t="n">
        <v>4.07</v>
      </c>
      <c r="X21" t="n">
        <v>0.97</v>
      </c>
      <c r="Y21" t="n">
        <v>0.5</v>
      </c>
      <c r="Z21" t="n">
        <v>10</v>
      </c>
      <c r="AA21" t="n">
        <v>466.2111286983262</v>
      </c>
      <c r="AB21" t="n">
        <v>637.8906340684479</v>
      </c>
      <c r="AC21" t="n">
        <v>577.0112472380821</v>
      </c>
      <c r="AD21" t="n">
        <v>466211.1286983262</v>
      </c>
      <c r="AE21" t="n">
        <v>637890.6340684479</v>
      </c>
      <c r="AF21" t="n">
        <v>7.605512591528245e-06</v>
      </c>
      <c r="AG21" t="n">
        <v>2.535833333333333</v>
      </c>
      <c r="AH21" t="n">
        <v>577011.2472380821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2024-09-25T21:36:54Z</dcterms:created>
  <dcterms:modified xmlns:dcterms="http://purl.org/dc/terms/" xmlns:xsi="http://www.w3.org/2001/XMLSchema-instance" xsi:type="dcterms:W3CDTF">2024-09-25T21:36:54Z</dcterms:modified>
</cp:coreProperties>
</file>