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gráficos!$A$7:$A$335</f>
              <numCache>
                <formatCode>General</formatCode>
                <ptCount val="3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</numCache>
            </numRef>
          </xVal>
          <yVal>
            <numRef>
              <f>gráficos!$B$7:$B$335</f>
              <numCache>
                <formatCode>General</formatCode>
                <ptCount val="3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5.4081</v>
      </c>
      <c r="E2" t="n">
        <v>18.49</v>
      </c>
      <c r="F2" t="n">
        <v>11.46</v>
      </c>
      <c r="G2" t="n">
        <v>5.93</v>
      </c>
      <c r="H2" t="n">
        <v>0.09</v>
      </c>
      <c r="I2" t="n">
        <v>116</v>
      </c>
      <c r="J2" t="n">
        <v>194.77</v>
      </c>
      <c r="K2" t="n">
        <v>54.38</v>
      </c>
      <c r="L2" t="n">
        <v>1</v>
      </c>
      <c r="M2" t="n">
        <v>114</v>
      </c>
      <c r="N2" t="n">
        <v>39.4</v>
      </c>
      <c r="O2" t="n">
        <v>24256.19</v>
      </c>
      <c r="P2" t="n">
        <v>159.71</v>
      </c>
      <c r="Q2" t="n">
        <v>195.5</v>
      </c>
      <c r="R2" t="n">
        <v>91.86</v>
      </c>
      <c r="S2" t="n">
        <v>14.2</v>
      </c>
      <c r="T2" t="n">
        <v>36556.16</v>
      </c>
      <c r="U2" t="n">
        <v>0.15</v>
      </c>
      <c r="V2" t="n">
        <v>0.62</v>
      </c>
      <c r="W2" t="n">
        <v>0.83</v>
      </c>
      <c r="X2" t="n">
        <v>2.37</v>
      </c>
      <c r="Y2" t="n">
        <v>0.5</v>
      </c>
      <c r="Z2" t="n">
        <v>10</v>
      </c>
      <c r="AA2" t="n">
        <v>249.7455968366341</v>
      </c>
      <c r="AB2" t="n">
        <v>341.7129435898437</v>
      </c>
      <c r="AC2" t="n">
        <v>309.1003398508593</v>
      </c>
      <c r="AD2" t="n">
        <v>249745.5968366341</v>
      </c>
      <c r="AE2" t="n">
        <v>341712.9435898438</v>
      </c>
      <c r="AF2" t="n">
        <v>3.259436325855421e-06</v>
      </c>
      <c r="AG2" t="n">
        <v>0.7704166666666666</v>
      </c>
      <c r="AH2" t="n">
        <v>309100.3398508593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6.8195</v>
      </c>
      <c r="E3" t="n">
        <v>14.66</v>
      </c>
      <c r="F3" t="n">
        <v>10.12</v>
      </c>
      <c r="G3" t="n">
        <v>11.68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140.43</v>
      </c>
      <c r="Q3" t="n">
        <v>195.42</v>
      </c>
      <c r="R3" t="n">
        <v>50.1</v>
      </c>
      <c r="S3" t="n">
        <v>14.2</v>
      </c>
      <c r="T3" t="n">
        <v>15992.48</v>
      </c>
      <c r="U3" t="n">
        <v>0.28</v>
      </c>
      <c r="V3" t="n">
        <v>0.7</v>
      </c>
      <c r="W3" t="n">
        <v>0.73</v>
      </c>
      <c r="X3" t="n">
        <v>1.04</v>
      </c>
      <c r="Y3" t="n">
        <v>0.5</v>
      </c>
      <c r="Z3" t="n">
        <v>10</v>
      </c>
      <c r="AA3" t="n">
        <v>175.4275488575116</v>
      </c>
      <c r="AB3" t="n">
        <v>240.0277116639801</v>
      </c>
      <c r="AC3" t="n">
        <v>217.1198037438485</v>
      </c>
      <c r="AD3" t="n">
        <v>175427.5488575116</v>
      </c>
      <c r="AE3" t="n">
        <v>240027.7116639802</v>
      </c>
      <c r="AF3" t="n">
        <v>4.110080439372615e-06</v>
      </c>
      <c r="AG3" t="n">
        <v>0.6108333333333333</v>
      </c>
      <c r="AH3" t="n">
        <v>217119.8037438485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9.75</v>
      </c>
      <c r="G4" t="n">
        <v>17.2</v>
      </c>
      <c r="H4" t="n">
        <v>0.27</v>
      </c>
      <c r="I4" t="n">
        <v>34</v>
      </c>
      <c r="J4" t="n">
        <v>197.88</v>
      </c>
      <c r="K4" t="n">
        <v>54.38</v>
      </c>
      <c r="L4" t="n">
        <v>3</v>
      </c>
      <c r="M4" t="n">
        <v>32</v>
      </c>
      <c r="N4" t="n">
        <v>40.5</v>
      </c>
      <c r="O4" t="n">
        <v>24639</v>
      </c>
      <c r="P4" t="n">
        <v>134.61</v>
      </c>
      <c r="Q4" t="n">
        <v>195.42</v>
      </c>
      <c r="R4" t="n">
        <v>38.42</v>
      </c>
      <c r="S4" t="n">
        <v>14.2</v>
      </c>
      <c r="T4" t="n">
        <v>10246.73</v>
      </c>
      <c r="U4" t="n">
        <v>0.37</v>
      </c>
      <c r="V4" t="n">
        <v>0.72</v>
      </c>
      <c r="W4" t="n">
        <v>0.6899999999999999</v>
      </c>
      <c r="X4" t="n">
        <v>0.66</v>
      </c>
      <c r="Y4" t="n">
        <v>0.5</v>
      </c>
      <c r="Z4" t="n">
        <v>10</v>
      </c>
      <c r="AA4" t="n">
        <v>156.3946474321139</v>
      </c>
      <c r="AB4" t="n">
        <v>213.9860562614144</v>
      </c>
      <c r="AC4" t="n">
        <v>193.5635273832025</v>
      </c>
      <c r="AD4" t="n">
        <v>156394.6474321139</v>
      </c>
      <c r="AE4" t="n">
        <v>213986.0562614144</v>
      </c>
      <c r="AF4" t="n">
        <v>4.436379662171404e-06</v>
      </c>
      <c r="AG4" t="n">
        <v>0.56625</v>
      </c>
      <c r="AH4" t="n">
        <v>193563.5273832025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7.6602</v>
      </c>
      <c r="E5" t="n">
        <v>13.05</v>
      </c>
      <c r="F5" t="n">
        <v>9.57</v>
      </c>
      <c r="G5" t="n">
        <v>22.96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23</v>
      </c>
      <c r="N5" t="n">
        <v>41.06</v>
      </c>
      <c r="O5" t="n">
        <v>24831.54</v>
      </c>
      <c r="P5" t="n">
        <v>131.64</v>
      </c>
      <c r="Q5" t="n">
        <v>195.44</v>
      </c>
      <c r="R5" t="n">
        <v>32.87</v>
      </c>
      <c r="S5" t="n">
        <v>14.2</v>
      </c>
      <c r="T5" t="n">
        <v>7513.61</v>
      </c>
      <c r="U5" t="n">
        <v>0.43</v>
      </c>
      <c r="V5" t="n">
        <v>0.74</v>
      </c>
      <c r="W5" t="n">
        <v>0.68</v>
      </c>
      <c r="X5" t="n">
        <v>0.48</v>
      </c>
      <c r="Y5" t="n">
        <v>0.5</v>
      </c>
      <c r="Z5" t="n">
        <v>10</v>
      </c>
      <c r="AA5" t="n">
        <v>147.3196457242545</v>
      </c>
      <c r="AB5" t="n">
        <v>201.569238563908</v>
      </c>
      <c r="AC5" t="n">
        <v>182.331753339629</v>
      </c>
      <c r="AD5" t="n">
        <v>147319.6457242545</v>
      </c>
      <c r="AE5" t="n">
        <v>201569.238563908</v>
      </c>
      <c r="AF5" t="n">
        <v>4.61676635848407e-06</v>
      </c>
      <c r="AG5" t="n">
        <v>0.5437500000000001</v>
      </c>
      <c r="AH5" t="n">
        <v>182331.753339629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7.8366</v>
      </c>
      <c r="E6" t="n">
        <v>12.76</v>
      </c>
      <c r="F6" t="n">
        <v>9.470000000000001</v>
      </c>
      <c r="G6" t="n">
        <v>28.4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129.88</v>
      </c>
      <c r="Q6" t="n">
        <v>195.44</v>
      </c>
      <c r="R6" t="n">
        <v>29.98</v>
      </c>
      <c r="S6" t="n">
        <v>14.2</v>
      </c>
      <c r="T6" t="n">
        <v>6092.9</v>
      </c>
      <c r="U6" t="n">
        <v>0.47</v>
      </c>
      <c r="V6" t="n">
        <v>0.75</v>
      </c>
      <c r="W6" t="n">
        <v>0.66</v>
      </c>
      <c r="X6" t="n">
        <v>0.38</v>
      </c>
      <c r="Y6" t="n">
        <v>0.5</v>
      </c>
      <c r="Z6" t="n">
        <v>10</v>
      </c>
      <c r="AA6" t="n">
        <v>142.3222200579912</v>
      </c>
      <c r="AB6" t="n">
        <v>194.7315402964696</v>
      </c>
      <c r="AC6" t="n">
        <v>176.146635398063</v>
      </c>
      <c r="AD6" t="n">
        <v>142322.2200579912</v>
      </c>
      <c r="AE6" t="n">
        <v>194731.5402964696</v>
      </c>
      <c r="AF6" t="n">
        <v>4.723081805291802e-06</v>
      </c>
      <c r="AG6" t="n">
        <v>0.5316666666666666</v>
      </c>
      <c r="AH6" t="n">
        <v>176146.635398063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7.9377</v>
      </c>
      <c r="E7" t="n">
        <v>12.6</v>
      </c>
      <c r="F7" t="n">
        <v>9.42</v>
      </c>
      <c r="G7" t="n">
        <v>33.25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128.75</v>
      </c>
      <c r="Q7" t="n">
        <v>195.42</v>
      </c>
      <c r="R7" t="n">
        <v>28.37</v>
      </c>
      <c r="S7" t="n">
        <v>14.2</v>
      </c>
      <c r="T7" t="n">
        <v>5303.57</v>
      </c>
      <c r="U7" t="n">
        <v>0.5</v>
      </c>
      <c r="V7" t="n">
        <v>0.75</v>
      </c>
      <c r="W7" t="n">
        <v>0.67</v>
      </c>
      <c r="X7" t="n">
        <v>0.33</v>
      </c>
      <c r="Y7" t="n">
        <v>0.5</v>
      </c>
      <c r="Z7" t="n">
        <v>10</v>
      </c>
      <c r="AA7" t="n">
        <v>139.5101829138874</v>
      </c>
      <c r="AB7" t="n">
        <v>190.8839870175855</v>
      </c>
      <c r="AC7" t="n">
        <v>172.6662872040394</v>
      </c>
      <c r="AD7" t="n">
        <v>139510.1829138874</v>
      </c>
      <c r="AE7" t="n">
        <v>190883.9870175855</v>
      </c>
      <c r="AF7" t="n">
        <v>4.784014297764941e-06</v>
      </c>
      <c r="AG7" t="n">
        <v>0.525</v>
      </c>
      <c r="AH7" t="n">
        <v>172666.2872040394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8.0571</v>
      </c>
      <c r="E8" t="n">
        <v>12.41</v>
      </c>
      <c r="F8" t="n">
        <v>9.35</v>
      </c>
      <c r="G8" t="n">
        <v>40.07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127.16</v>
      </c>
      <c r="Q8" t="n">
        <v>195.42</v>
      </c>
      <c r="R8" t="n">
        <v>26.16</v>
      </c>
      <c r="S8" t="n">
        <v>14.2</v>
      </c>
      <c r="T8" t="n">
        <v>4215.6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  <c r="AA8" t="n">
        <v>136.053352508369</v>
      </c>
      <c r="AB8" t="n">
        <v>186.1541991521635</v>
      </c>
      <c r="AC8" t="n">
        <v>168.3879036541928</v>
      </c>
      <c r="AD8" t="n">
        <v>136053.352508369</v>
      </c>
      <c r="AE8" t="n">
        <v>186154.1991521635</v>
      </c>
      <c r="AF8" t="n">
        <v>4.855976113801467e-06</v>
      </c>
      <c r="AG8" t="n">
        <v>0.5170833333333333</v>
      </c>
      <c r="AH8" t="n">
        <v>168387.9036541928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8.1045</v>
      </c>
      <c r="E9" t="n">
        <v>12.34</v>
      </c>
      <c r="F9" t="n">
        <v>9.32</v>
      </c>
      <c r="G9" t="n">
        <v>43</v>
      </c>
      <c r="H9" t="n">
        <v>0.6899999999999999</v>
      </c>
      <c r="I9" t="n">
        <v>13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126.34</v>
      </c>
      <c r="Q9" t="n">
        <v>195.42</v>
      </c>
      <c r="R9" t="n">
        <v>25.21</v>
      </c>
      <c r="S9" t="n">
        <v>14.2</v>
      </c>
      <c r="T9" t="n">
        <v>3743.02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134.5737161571338</v>
      </c>
      <c r="AB9" t="n">
        <v>184.1296954194556</v>
      </c>
      <c r="AC9" t="n">
        <v>166.5566157163251</v>
      </c>
      <c r="AD9" t="n">
        <v>134573.7161571338</v>
      </c>
      <c r="AE9" t="n">
        <v>184129.6954194556</v>
      </c>
      <c r="AF9" t="n">
        <v>4.88454386991647e-06</v>
      </c>
      <c r="AG9" t="n">
        <v>0.5141666666666667</v>
      </c>
      <c r="AH9" t="n">
        <v>166556.6157163251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8.173999999999999</v>
      </c>
      <c r="E10" t="n">
        <v>12.23</v>
      </c>
      <c r="F10" t="n">
        <v>9.289999999999999</v>
      </c>
      <c r="G10" t="n">
        <v>50.67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125.46</v>
      </c>
      <c r="Q10" t="n">
        <v>195.42</v>
      </c>
      <c r="R10" t="n">
        <v>24.45</v>
      </c>
      <c r="S10" t="n">
        <v>14.2</v>
      </c>
      <c r="T10" t="n">
        <v>3374.23</v>
      </c>
      <c r="U10" t="n">
        <v>0.58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  <c r="AA10" t="n">
        <v>132.7112669025306</v>
      </c>
      <c r="AB10" t="n">
        <v>181.5814101838466</v>
      </c>
      <c r="AC10" t="n">
        <v>164.251535247061</v>
      </c>
      <c r="AD10" t="n">
        <v>132711.2669025306</v>
      </c>
      <c r="AE10" t="n">
        <v>181581.4101838466</v>
      </c>
      <c r="AF10" t="n">
        <v>4.926431191646273e-06</v>
      </c>
      <c r="AG10" t="n">
        <v>0.5095833333333334</v>
      </c>
      <c r="AH10" t="n">
        <v>164251.535247061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8.2126</v>
      </c>
      <c r="E11" t="n">
        <v>12.18</v>
      </c>
      <c r="F11" t="n">
        <v>9.27</v>
      </c>
      <c r="G11" t="n">
        <v>55.62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124.69</v>
      </c>
      <c r="Q11" t="n">
        <v>195.42</v>
      </c>
      <c r="R11" t="n">
        <v>23.64</v>
      </c>
      <c r="S11" t="n">
        <v>14.2</v>
      </c>
      <c r="T11" t="n">
        <v>2972.68</v>
      </c>
      <c r="U11" t="n">
        <v>0.6</v>
      </c>
      <c r="V11" t="n">
        <v>0.76</v>
      </c>
      <c r="W11" t="n">
        <v>0.66</v>
      </c>
      <c r="X11" t="n">
        <v>0.18</v>
      </c>
      <c r="Y11" t="n">
        <v>0.5</v>
      </c>
      <c r="Z11" t="n">
        <v>10</v>
      </c>
      <c r="AA11" t="n">
        <v>131.4928301171338</v>
      </c>
      <c r="AB11" t="n">
        <v>179.9142912204303</v>
      </c>
      <c r="AC11" t="n">
        <v>162.7435237776965</v>
      </c>
      <c r="AD11" t="n">
        <v>131492.8301171338</v>
      </c>
      <c r="AE11" t="n">
        <v>179914.2912204303</v>
      </c>
      <c r="AF11" t="n">
        <v>4.949695229326423e-06</v>
      </c>
      <c r="AG11" t="n">
        <v>0.5075</v>
      </c>
      <c r="AH11" t="n">
        <v>162743.5237776965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8.215199999999999</v>
      </c>
      <c r="E12" t="n">
        <v>12.17</v>
      </c>
      <c r="F12" t="n">
        <v>9.27</v>
      </c>
      <c r="G12" t="n">
        <v>55.6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124.35</v>
      </c>
      <c r="Q12" t="n">
        <v>195.42</v>
      </c>
      <c r="R12" t="n">
        <v>23.56</v>
      </c>
      <c r="S12" t="n">
        <v>14.2</v>
      </c>
      <c r="T12" t="n">
        <v>2936.74</v>
      </c>
      <c r="U12" t="n">
        <v>0.6</v>
      </c>
      <c r="V12" t="n">
        <v>0.76</v>
      </c>
      <c r="W12" t="n">
        <v>0.65</v>
      </c>
      <c r="X12" t="n">
        <v>0.18</v>
      </c>
      <c r="Y12" t="n">
        <v>0.5</v>
      </c>
      <c r="Z12" t="n">
        <v>10</v>
      </c>
      <c r="AA12" t="n">
        <v>131.223849151272</v>
      </c>
      <c r="AB12" t="n">
        <v>179.5462595963357</v>
      </c>
      <c r="AC12" t="n">
        <v>162.4106165752697</v>
      </c>
      <c r="AD12" t="n">
        <v>131223.849151272</v>
      </c>
      <c r="AE12" t="n">
        <v>179546.2595963357</v>
      </c>
      <c r="AF12" t="n">
        <v>4.951262237045811e-06</v>
      </c>
      <c r="AG12" t="n">
        <v>0.5070833333333333</v>
      </c>
      <c r="AH12" t="n">
        <v>162410.6165752697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8.257999999999999</v>
      </c>
      <c r="E13" t="n">
        <v>12.11</v>
      </c>
      <c r="F13" t="n">
        <v>9.24</v>
      </c>
      <c r="G13" t="n">
        <v>61.62</v>
      </c>
      <c r="H13" t="n">
        <v>1</v>
      </c>
      <c r="I13" t="n">
        <v>9</v>
      </c>
      <c r="J13" t="n">
        <v>212.16</v>
      </c>
      <c r="K13" t="n">
        <v>54.38</v>
      </c>
      <c r="L13" t="n">
        <v>12</v>
      </c>
      <c r="M13" t="n">
        <v>7</v>
      </c>
      <c r="N13" t="n">
        <v>45.78</v>
      </c>
      <c r="O13" t="n">
        <v>26400.51</v>
      </c>
      <c r="P13" t="n">
        <v>123.2</v>
      </c>
      <c r="Q13" t="n">
        <v>195.42</v>
      </c>
      <c r="R13" t="n">
        <v>22.89</v>
      </c>
      <c r="S13" t="n">
        <v>14.2</v>
      </c>
      <c r="T13" t="n">
        <v>2602.69</v>
      </c>
      <c r="U13" t="n">
        <v>0.62</v>
      </c>
      <c r="V13" t="n">
        <v>0.76</v>
      </c>
      <c r="W13" t="n">
        <v>0.65</v>
      </c>
      <c r="X13" t="n">
        <v>0.16</v>
      </c>
      <c r="Y13" t="n">
        <v>0.5</v>
      </c>
      <c r="Z13" t="n">
        <v>10</v>
      </c>
      <c r="AA13" t="n">
        <v>129.6546872228637</v>
      </c>
      <c r="AB13" t="n">
        <v>177.39926301935</v>
      </c>
      <c r="AC13" t="n">
        <v>160.4685263382622</v>
      </c>
      <c r="AD13" t="n">
        <v>129654.6872228637</v>
      </c>
      <c r="AE13" t="n">
        <v>177399.26301935</v>
      </c>
      <c r="AF13" t="n">
        <v>4.97705759488805e-06</v>
      </c>
      <c r="AG13" t="n">
        <v>0.5045833333333333</v>
      </c>
      <c r="AH13" t="n">
        <v>160468.5263382622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8.292400000000001</v>
      </c>
      <c r="E14" t="n">
        <v>12.06</v>
      </c>
      <c r="F14" t="n">
        <v>9.23</v>
      </c>
      <c r="G14" t="n">
        <v>69.23999999999999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122.85</v>
      </c>
      <c r="Q14" t="n">
        <v>195.42</v>
      </c>
      <c r="R14" t="n">
        <v>22.46</v>
      </c>
      <c r="S14" t="n">
        <v>14.2</v>
      </c>
      <c r="T14" t="n">
        <v>2395.14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  <c r="AA14" t="n">
        <v>128.8458744115912</v>
      </c>
      <c r="AB14" t="n">
        <v>176.2926096486646</v>
      </c>
      <c r="AC14" t="n">
        <v>159.4674904120769</v>
      </c>
      <c r="AD14" t="n">
        <v>128845.8744115912</v>
      </c>
      <c r="AE14" t="n">
        <v>176292.6096486646</v>
      </c>
      <c r="AF14" t="n">
        <v>4.997790312406113e-06</v>
      </c>
      <c r="AG14" t="n">
        <v>0.5025000000000001</v>
      </c>
      <c r="AH14" t="n">
        <v>159467.4904120769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8.2959</v>
      </c>
      <c r="E15" t="n">
        <v>12.05</v>
      </c>
      <c r="F15" t="n">
        <v>9.23</v>
      </c>
      <c r="G15" t="n">
        <v>69.2</v>
      </c>
      <c r="H15" t="n">
        <v>1.15</v>
      </c>
      <c r="I15" t="n">
        <v>8</v>
      </c>
      <c r="J15" t="n">
        <v>215.41</v>
      </c>
      <c r="K15" t="n">
        <v>54.38</v>
      </c>
      <c r="L15" t="n">
        <v>14</v>
      </c>
      <c r="M15" t="n">
        <v>6</v>
      </c>
      <c r="N15" t="n">
        <v>47.03</v>
      </c>
      <c r="O15" t="n">
        <v>26801</v>
      </c>
      <c r="P15" t="n">
        <v>122.07</v>
      </c>
      <c r="Q15" t="n">
        <v>195.42</v>
      </c>
      <c r="R15" t="n">
        <v>22.32</v>
      </c>
      <c r="S15" t="n">
        <v>14.2</v>
      </c>
      <c r="T15" t="n">
        <v>2324.83</v>
      </c>
      <c r="U15" t="n">
        <v>0.64</v>
      </c>
      <c r="V15" t="n">
        <v>0.76</v>
      </c>
      <c r="W15" t="n">
        <v>0.65</v>
      </c>
      <c r="X15" t="n">
        <v>0.14</v>
      </c>
      <c r="Y15" t="n">
        <v>0.5</v>
      </c>
      <c r="Z15" t="n">
        <v>10</v>
      </c>
      <c r="AA15" t="n">
        <v>128.2783194809618</v>
      </c>
      <c r="AB15" t="n">
        <v>175.5160559538214</v>
      </c>
      <c r="AC15" t="n">
        <v>158.7650499119694</v>
      </c>
      <c r="AD15" t="n">
        <v>128278.3194809618</v>
      </c>
      <c r="AE15" t="n">
        <v>175516.0559538215</v>
      </c>
      <c r="AF15" t="n">
        <v>4.999899745874519e-06</v>
      </c>
      <c r="AG15" t="n">
        <v>0.5020833333333333</v>
      </c>
      <c r="AH15" t="n">
        <v>158765.0499119694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9.210000000000001</v>
      </c>
      <c r="G16" t="n">
        <v>78.98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5</v>
      </c>
      <c r="N16" t="n">
        <v>47.66</v>
      </c>
      <c r="O16" t="n">
        <v>27002.55</v>
      </c>
      <c r="P16" t="n">
        <v>121.66</v>
      </c>
      <c r="Q16" t="n">
        <v>195.42</v>
      </c>
      <c r="R16" t="n">
        <v>21.94</v>
      </c>
      <c r="S16" t="n">
        <v>14.2</v>
      </c>
      <c r="T16" t="n">
        <v>2141.18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127.2792702886873</v>
      </c>
      <c r="AB16" t="n">
        <v>174.1491127740124</v>
      </c>
      <c r="AC16" t="n">
        <v>157.5285658707241</v>
      </c>
      <c r="AD16" t="n">
        <v>127279.2702886873</v>
      </c>
      <c r="AE16" t="n">
        <v>174149.1127740124</v>
      </c>
      <c r="AF16" t="n">
        <v>5.0211748891416e-06</v>
      </c>
      <c r="AG16" t="n">
        <v>0.5</v>
      </c>
      <c r="AH16" t="n">
        <v>157528.5658707241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8.335100000000001</v>
      </c>
      <c r="E17" t="n">
        <v>12</v>
      </c>
      <c r="F17" t="n">
        <v>9.210000000000001</v>
      </c>
      <c r="G17" t="n">
        <v>78.93000000000001</v>
      </c>
      <c r="H17" t="n">
        <v>1.3</v>
      </c>
      <c r="I17" t="n">
        <v>7</v>
      </c>
      <c r="J17" t="n">
        <v>218.68</v>
      </c>
      <c r="K17" t="n">
        <v>54.38</v>
      </c>
      <c r="L17" t="n">
        <v>16</v>
      </c>
      <c r="M17" t="n">
        <v>5</v>
      </c>
      <c r="N17" t="n">
        <v>48.31</v>
      </c>
      <c r="O17" t="n">
        <v>27204.98</v>
      </c>
      <c r="P17" t="n">
        <v>121.97</v>
      </c>
      <c r="Q17" t="n">
        <v>195.42</v>
      </c>
      <c r="R17" t="n">
        <v>21.79</v>
      </c>
      <c r="S17" t="n">
        <v>14.2</v>
      </c>
      <c r="T17" t="n">
        <v>2062.2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  <c r="AA17" t="n">
        <v>127.424834714901</v>
      </c>
      <c r="AB17" t="n">
        <v>174.3482804438073</v>
      </c>
      <c r="AC17" t="n">
        <v>157.7087252576473</v>
      </c>
      <c r="AD17" t="n">
        <v>127424.834714901</v>
      </c>
      <c r="AE17" t="n">
        <v>174348.2804438073</v>
      </c>
      <c r="AF17" t="n">
        <v>5.023525400720682e-06</v>
      </c>
      <c r="AG17" t="n">
        <v>0.5</v>
      </c>
      <c r="AH17" t="n">
        <v>157708.7252576473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8.3308</v>
      </c>
      <c r="E18" t="n">
        <v>12</v>
      </c>
      <c r="F18" t="n">
        <v>9.210000000000001</v>
      </c>
      <c r="G18" t="n">
        <v>78.98</v>
      </c>
      <c r="H18" t="n">
        <v>1.37</v>
      </c>
      <c r="I18" t="n">
        <v>7</v>
      </c>
      <c r="J18" t="n">
        <v>220.33</v>
      </c>
      <c r="K18" t="n">
        <v>54.38</v>
      </c>
      <c r="L18" t="n">
        <v>17</v>
      </c>
      <c r="M18" t="n">
        <v>5</v>
      </c>
      <c r="N18" t="n">
        <v>48.95</v>
      </c>
      <c r="O18" t="n">
        <v>27408.3</v>
      </c>
      <c r="P18" t="n">
        <v>120.64</v>
      </c>
      <c r="Q18" t="n">
        <v>195.42</v>
      </c>
      <c r="R18" t="n">
        <v>22.06</v>
      </c>
      <c r="S18" t="n">
        <v>14.2</v>
      </c>
      <c r="T18" t="n">
        <v>2200.72</v>
      </c>
      <c r="U18" t="n">
        <v>0.64</v>
      </c>
      <c r="V18" t="n">
        <v>0.77</v>
      </c>
      <c r="W18" t="n">
        <v>0.65</v>
      </c>
      <c r="X18" t="n">
        <v>0.13</v>
      </c>
      <c r="Y18" t="n">
        <v>0.5</v>
      </c>
      <c r="Z18" t="n">
        <v>10</v>
      </c>
      <c r="AA18" t="n">
        <v>126.6188040935291</v>
      </c>
      <c r="AB18" t="n">
        <v>173.2454337880854</v>
      </c>
      <c r="AC18" t="n">
        <v>156.7111327388922</v>
      </c>
      <c r="AD18" t="n">
        <v>126618.8040935291</v>
      </c>
      <c r="AE18" t="n">
        <v>173245.4337880854</v>
      </c>
      <c r="AF18" t="n">
        <v>5.020933811030925e-06</v>
      </c>
      <c r="AG18" t="n">
        <v>0.5</v>
      </c>
      <c r="AH18" t="n">
        <v>156711.1327388922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8.376200000000001</v>
      </c>
      <c r="E19" t="n">
        <v>11.94</v>
      </c>
      <c r="F19" t="n">
        <v>9.19</v>
      </c>
      <c r="G19" t="n">
        <v>91.89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120.23</v>
      </c>
      <c r="Q19" t="n">
        <v>195.43</v>
      </c>
      <c r="R19" t="n">
        <v>21.2</v>
      </c>
      <c r="S19" t="n">
        <v>14.2</v>
      </c>
      <c r="T19" t="n">
        <v>1775.86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125.5827332444521</v>
      </c>
      <c r="AB19" t="n">
        <v>171.827835944159</v>
      </c>
      <c r="AC19" t="n">
        <v>155.4288284435787</v>
      </c>
      <c r="AD19" t="n">
        <v>125582.7332444521</v>
      </c>
      <c r="AE19" t="n">
        <v>171827.835944159</v>
      </c>
      <c r="AF19" t="n">
        <v>5.048296176592551e-06</v>
      </c>
      <c r="AG19" t="n">
        <v>0.4975</v>
      </c>
      <c r="AH19" t="n">
        <v>155428.8284435786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8.3789</v>
      </c>
      <c r="E20" t="n">
        <v>11.93</v>
      </c>
      <c r="F20" t="n">
        <v>9.18</v>
      </c>
      <c r="G20" t="n">
        <v>91.84999999999999</v>
      </c>
      <c r="H20" t="n">
        <v>1.51</v>
      </c>
      <c r="I20" t="n">
        <v>6</v>
      </c>
      <c r="J20" t="n">
        <v>223.65</v>
      </c>
      <c r="K20" t="n">
        <v>54.38</v>
      </c>
      <c r="L20" t="n">
        <v>19</v>
      </c>
      <c r="M20" t="n">
        <v>4</v>
      </c>
      <c r="N20" t="n">
        <v>50.27</v>
      </c>
      <c r="O20" t="n">
        <v>27817.81</v>
      </c>
      <c r="P20" t="n">
        <v>119.93</v>
      </c>
      <c r="Q20" t="n">
        <v>195.42</v>
      </c>
      <c r="R20" t="n">
        <v>21.03</v>
      </c>
      <c r="S20" t="n">
        <v>14.2</v>
      </c>
      <c r="T20" t="n">
        <v>1691.36</v>
      </c>
      <c r="U20" t="n">
        <v>0.68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125.2999115680631</v>
      </c>
      <c r="AB20" t="n">
        <v>171.4408668493119</v>
      </c>
      <c r="AC20" t="n">
        <v>155.0787911360291</v>
      </c>
      <c r="AD20" t="n">
        <v>125299.911568063</v>
      </c>
      <c r="AE20" t="n">
        <v>171440.8668493119</v>
      </c>
      <c r="AF20" t="n">
        <v>5.049923453839609e-06</v>
      </c>
      <c r="AG20" t="n">
        <v>0.4970833333333333</v>
      </c>
      <c r="AH20" t="n">
        <v>155078.7911360291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8.3764</v>
      </c>
      <c r="E21" t="n">
        <v>11.94</v>
      </c>
      <c r="F21" t="n">
        <v>9.19</v>
      </c>
      <c r="G21" t="n">
        <v>91.88</v>
      </c>
      <c r="H21" t="n">
        <v>1.58</v>
      </c>
      <c r="I21" t="n">
        <v>6</v>
      </c>
      <c r="J21" t="n">
        <v>225.32</v>
      </c>
      <c r="K21" t="n">
        <v>54.38</v>
      </c>
      <c r="L21" t="n">
        <v>20</v>
      </c>
      <c r="M21" t="n">
        <v>4</v>
      </c>
      <c r="N21" t="n">
        <v>50.95</v>
      </c>
      <c r="O21" t="n">
        <v>28023.89</v>
      </c>
      <c r="P21" t="n">
        <v>119.58</v>
      </c>
      <c r="Q21" t="n">
        <v>195.42</v>
      </c>
      <c r="R21" t="n">
        <v>21.12</v>
      </c>
      <c r="S21" t="n">
        <v>14.2</v>
      </c>
      <c r="T21" t="n">
        <v>1734.02</v>
      </c>
      <c r="U21" t="n">
        <v>0.67</v>
      </c>
      <c r="V21" t="n">
        <v>0.77</v>
      </c>
      <c r="W21" t="n">
        <v>0.65</v>
      </c>
      <c r="X21" t="n">
        <v>0.1</v>
      </c>
      <c r="Y21" t="n">
        <v>0.5</v>
      </c>
      <c r="Z21" t="n">
        <v>10</v>
      </c>
      <c r="AA21" t="n">
        <v>125.1575826327378</v>
      </c>
      <c r="AB21" t="n">
        <v>171.2461261208905</v>
      </c>
      <c r="AC21" t="n">
        <v>154.9026361894079</v>
      </c>
      <c r="AD21" t="n">
        <v>125157.5826327378</v>
      </c>
      <c r="AE21" t="n">
        <v>171246.1261208905</v>
      </c>
      <c r="AF21" t="n">
        <v>5.048416715647889e-06</v>
      </c>
      <c r="AG21" t="n">
        <v>0.4975</v>
      </c>
      <c r="AH21" t="n">
        <v>154902.6361894079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8.375999999999999</v>
      </c>
      <c r="E22" t="n">
        <v>11.94</v>
      </c>
      <c r="F22" t="n">
        <v>9.19</v>
      </c>
      <c r="G22" t="n">
        <v>91.89</v>
      </c>
      <c r="H22" t="n">
        <v>1.64</v>
      </c>
      <c r="I22" t="n">
        <v>6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118.83</v>
      </c>
      <c r="Q22" t="n">
        <v>195.44</v>
      </c>
      <c r="R22" t="n">
        <v>21.19</v>
      </c>
      <c r="S22" t="n">
        <v>14.2</v>
      </c>
      <c r="T22" t="n">
        <v>1771.26</v>
      </c>
      <c r="U22" t="n">
        <v>0.67</v>
      </c>
      <c r="V22" t="n">
        <v>0.77</v>
      </c>
      <c r="W22" t="n">
        <v>0.65</v>
      </c>
      <c r="X22" t="n">
        <v>0.1</v>
      </c>
      <c r="Y22" t="n">
        <v>0.5</v>
      </c>
      <c r="Z22" t="n">
        <v>10</v>
      </c>
      <c r="AA22" t="n">
        <v>124.6760016926014</v>
      </c>
      <c r="AB22" t="n">
        <v>170.5872058327447</v>
      </c>
      <c r="AC22" t="n">
        <v>154.306602328762</v>
      </c>
      <c r="AD22" t="n">
        <v>124676.0016926014</v>
      </c>
      <c r="AE22" t="n">
        <v>170587.2058327447</v>
      </c>
      <c r="AF22" t="n">
        <v>5.048175637537214e-06</v>
      </c>
      <c r="AG22" t="n">
        <v>0.4975</v>
      </c>
      <c r="AH22" t="n">
        <v>154306.602328762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8.4153</v>
      </c>
      <c r="E23" t="n">
        <v>11.88</v>
      </c>
      <c r="F23" t="n">
        <v>9.17</v>
      </c>
      <c r="G23" t="n">
        <v>110.06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118.38</v>
      </c>
      <c r="Q23" t="n">
        <v>195.42</v>
      </c>
      <c r="R23" t="n">
        <v>20.65</v>
      </c>
      <c r="S23" t="n">
        <v>14.2</v>
      </c>
      <c r="T23" t="n">
        <v>1505.06</v>
      </c>
      <c r="U23" t="n">
        <v>0.6899999999999999</v>
      </c>
      <c r="V23" t="n">
        <v>0.77</v>
      </c>
      <c r="W23" t="n">
        <v>0.65</v>
      </c>
      <c r="X23" t="n">
        <v>0.08</v>
      </c>
      <c r="Y23" t="n">
        <v>0.5</v>
      </c>
      <c r="Z23" t="n">
        <v>10</v>
      </c>
      <c r="AA23" t="n">
        <v>123.7152927132396</v>
      </c>
      <c r="AB23" t="n">
        <v>169.2727214236937</v>
      </c>
      <c r="AC23" t="n">
        <v>153.11757046682</v>
      </c>
      <c r="AD23" t="n">
        <v>123715.2927132396</v>
      </c>
      <c r="AE23" t="n">
        <v>169272.7214236937</v>
      </c>
      <c r="AF23" t="n">
        <v>5.071861561911045e-06</v>
      </c>
      <c r="AG23" t="n">
        <v>0.4950000000000001</v>
      </c>
      <c r="AH23" t="n">
        <v>153117.57046682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8.4201</v>
      </c>
      <c r="E24" t="n">
        <v>11.88</v>
      </c>
      <c r="F24" t="n">
        <v>9.17</v>
      </c>
      <c r="G24" t="n">
        <v>109.98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118.26</v>
      </c>
      <c r="Q24" t="n">
        <v>195.48</v>
      </c>
      <c r="R24" t="n">
        <v>20.53</v>
      </c>
      <c r="S24" t="n">
        <v>14.2</v>
      </c>
      <c r="T24" t="n">
        <v>1444.19</v>
      </c>
      <c r="U24" t="n">
        <v>0.6899999999999999</v>
      </c>
      <c r="V24" t="n">
        <v>0.77</v>
      </c>
      <c r="W24" t="n">
        <v>0.64</v>
      </c>
      <c r="X24" t="n">
        <v>0.08</v>
      </c>
      <c r="Y24" t="n">
        <v>0.5</v>
      </c>
      <c r="Z24" t="n">
        <v>10</v>
      </c>
      <c r="AA24" t="n">
        <v>123.5704972931897</v>
      </c>
      <c r="AB24" t="n">
        <v>169.0746059420583</v>
      </c>
      <c r="AC24" t="n">
        <v>152.938362848695</v>
      </c>
      <c r="AD24" t="n">
        <v>123570.4972931897</v>
      </c>
      <c r="AE24" t="n">
        <v>169074.6059420583</v>
      </c>
      <c r="AF24" t="n">
        <v>5.074754499239147e-06</v>
      </c>
      <c r="AG24" t="n">
        <v>0.4950000000000001</v>
      </c>
      <c r="AH24" t="n">
        <v>152938.362848695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8.414999999999999</v>
      </c>
      <c r="E25" t="n">
        <v>11.88</v>
      </c>
      <c r="F25" t="n">
        <v>9.17</v>
      </c>
      <c r="G25" t="n">
        <v>110.07</v>
      </c>
      <c r="H25" t="n">
        <v>1.84</v>
      </c>
      <c r="I25" t="n">
        <v>5</v>
      </c>
      <c r="J25" t="n">
        <v>232.08</v>
      </c>
      <c r="K25" t="n">
        <v>54.38</v>
      </c>
      <c r="L25" t="n">
        <v>24</v>
      </c>
      <c r="M25" t="n">
        <v>3</v>
      </c>
      <c r="N25" t="n">
        <v>53.71</v>
      </c>
      <c r="O25" t="n">
        <v>28857.81</v>
      </c>
      <c r="P25" t="n">
        <v>118.21</v>
      </c>
      <c r="Q25" t="n">
        <v>195.42</v>
      </c>
      <c r="R25" t="n">
        <v>20.71</v>
      </c>
      <c r="S25" t="n">
        <v>14.2</v>
      </c>
      <c r="T25" t="n">
        <v>1536.09</v>
      </c>
      <c r="U25" t="n">
        <v>0.6899999999999999</v>
      </c>
      <c r="V25" t="n">
        <v>0.77</v>
      </c>
      <c r="W25" t="n">
        <v>0.64</v>
      </c>
      <c r="X25" t="n">
        <v>0.09</v>
      </c>
      <c r="Y25" t="n">
        <v>0.5</v>
      </c>
      <c r="Z25" t="n">
        <v>10</v>
      </c>
      <c r="AA25" t="n">
        <v>123.6095591243077</v>
      </c>
      <c r="AB25" t="n">
        <v>169.1280520626804</v>
      </c>
      <c r="AC25" t="n">
        <v>152.986708146577</v>
      </c>
      <c r="AD25" t="n">
        <v>123609.5591243077</v>
      </c>
      <c r="AE25" t="n">
        <v>169128.0520626804</v>
      </c>
      <c r="AF25" t="n">
        <v>5.071680753328038e-06</v>
      </c>
      <c r="AG25" t="n">
        <v>0.4950000000000001</v>
      </c>
      <c r="AH25" t="n">
        <v>152986.708146577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8.418699999999999</v>
      </c>
      <c r="E26" t="n">
        <v>11.88</v>
      </c>
      <c r="F26" t="n">
        <v>9.17</v>
      </c>
      <c r="G26" t="n">
        <v>110.01</v>
      </c>
      <c r="H26" t="n">
        <v>1.9</v>
      </c>
      <c r="I26" t="n">
        <v>5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117.37</v>
      </c>
      <c r="Q26" t="n">
        <v>195.42</v>
      </c>
      <c r="R26" t="n">
        <v>20.55</v>
      </c>
      <c r="S26" t="n">
        <v>14.2</v>
      </c>
      <c r="T26" t="n">
        <v>1454.86</v>
      </c>
      <c r="U26" t="n">
        <v>0.6899999999999999</v>
      </c>
      <c r="V26" t="n">
        <v>0.77</v>
      </c>
      <c r="W26" t="n">
        <v>0.64</v>
      </c>
      <c r="X26" t="n">
        <v>0.08</v>
      </c>
      <c r="Y26" t="n">
        <v>0.5</v>
      </c>
      <c r="Z26" t="n">
        <v>10</v>
      </c>
      <c r="AA26" t="n">
        <v>123.0147800511271</v>
      </c>
      <c r="AB26" t="n">
        <v>168.3142490949542</v>
      </c>
      <c r="AC26" t="n">
        <v>152.2505733919108</v>
      </c>
      <c r="AD26" t="n">
        <v>123014.7800511271</v>
      </c>
      <c r="AE26" t="n">
        <v>168314.2490949543</v>
      </c>
      <c r="AF26" t="n">
        <v>5.073910725851784e-06</v>
      </c>
      <c r="AG26" t="n">
        <v>0.4950000000000001</v>
      </c>
      <c r="AH26" t="n">
        <v>152250.5733919108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8.419700000000001</v>
      </c>
      <c r="E27" t="n">
        <v>11.88</v>
      </c>
      <c r="F27" t="n">
        <v>9.17</v>
      </c>
      <c r="G27" t="n">
        <v>109.99</v>
      </c>
      <c r="H27" t="n">
        <v>1.96</v>
      </c>
      <c r="I27" t="n">
        <v>5</v>
      </c>
      <c r="J27" t="n">
        <v>235.51</v>
      </c>
      <c r="K27" t="n">
        <v>54.38</v>
      </c>
      <c r="L27" t="n">
        <v>26</v>
      </c>
      <c r="M27" t="n">
        <v>3</v>
      </c>
      <c r="N27" t="n">
        <v>55.14</v>
      </c>
      <c r="O27" t="n">
        <v>29280.69</v>
      </c>
      <c r="P27" t="n">
        <v>115.92</v>
      </c>
      <c r="Q27" t="n">
        <v>195.42</v>
      </c>
      <c r="R27" t="n">
        <v>20.42</v>
      </c>
      <c r="S27" t="n">
        <v>14.2</v>
      </c>
      <c r="T27" t="n">
        <v>1387.7</v>
      </c>
      <c r="U27" t="n">
        <v>0.7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  <c r="AA27" t="n">
        <v>122.0636667381631</v>
      </c>
      <c r="AB27" t="n">
        <v>167.0128938999996</v>
      </c>
      <c r="AC27" t="n">
        <v>151.0734177102987</v>
      </c>
      <c r="AD27" t="n">
        <v>122063.6667381631</v>
      </c>
      <c r="AE27" t="n">
        <v>167012.8938999996</v>
      </c>
      <c r="AF27" t="n">
        <v>5.074513421128472e-06</v>
      </c>
      <c r="AG27" t="n">
        <v>0.4950000000000001</v>
      </c>
      <c r="AH27" t="n">
        <v>151073.4177102987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8.421200000000001</v>
      </c>
      <c r="E28" t="n">
        <v>11.87</v>
      </c>
      <c r="F28" t="n">
        <v>9.16</v>
      </c>
      <c r="G28" t="n">
        <v>109.96</v>
      </c>
      <c r="H28" t="n">
        <v>2.02</v>
      </c>
      <c r="I28" t="n">
        <v>5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115.09</v>
      </c>
      <c r="Q28" t="n">
        <v>195.42</v>
      </c>
      <c r="R28" t="n">
        <v>20.43</v>
      </c>
      <c r="S28" t="n">
        <v>14.2</v>
      </c>
      <c r="T28" t="n">
        <v>1392.63</v>
      </c>
      <c r="U28" t="n">
        <v>0.7</v>
      </c>
      <c r="V28" t="n">
        <v>0.77</v>
      </c>
      <c r="W28" t="n">
        <v>0.64</v>
      </c>
      <c r="X28" t="n">
        <v>0.08</v>
      </c>
      <c r="Y28" t="n">
        <v>0.5</v>
      </c>
      <c r="Z28" t="n">
        <v>10</v>
      </c>
      <c r="AA28" t="n">
        <v>121.4574407927913</v>
      </c>
      <c r="AB28" t="n">
        <v>166.1834288167412</v>
      </c>
      <c r="AC28" t="n">
        <v>150.3231156104246</v>
      </c>
      <c r="AD28" t="n">
        <v>121457.4407927913</v>
      </c>
      <c r="AE28" t="n">
        <v>166183.4288167412</v>
      </c>
      <c r="AF28" t="n">
        <v>5.075417464043504e-06</v>
      </c>
      <c r="AG28" t="n">
        <v>0.4945833333333333</v>
      </c>
      <c r="AH28" t="n">
        <v>150323.1156104246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9.15</v>
      </c>
      <c r="G29" t="n">
        <v>137.21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114.69</v>
      </c>
      <c r="Q29" t="n">
        <v>195.42</v>
      </c>
      <c r="R29" t="n">
        <v>19.84</v>
      </c>
      <c r="S29" t="n">
        <v>14.2</v>
      </c>
      <c r="T29" t="n">
        <v>1106.71</v>
      </c>
      <c r="U29" t="n">
        <v>0.72</v>
      </c>
      <c r="V29" t="n">
        <v>0.77</v>
      </c>
      <c r="W29" t="n">
        <v>0.65</v>
      </c>
      <c r="X29" t="n">
        <v>0.06</v>
      </c>
      <c r="Y29" t="n">
        <v>0.5</v>
      </c>
      <c r="Z29" t="n">
        <v>10</v>
      </c>
      <c r="AA29" t="n">
        <v>120.5990104855175</v>
      </c>
      <c r="AB29" t="n">
        <v>165.0088865990574</v>
      </c>
      <c r="AC29" t="n">
        <v>149.2606700535158</v>
      </c>
      <c r="AD29" t="n">
        <v>120599.0104855175</v>
      </c>
      <c r="AE29" t="n">
        <v>165008.8865990574</v>
      </c>
      <c r="AF29" t="n">
        <v>5.099043118889666e-06</v>
      </c>
      <c r="AG29" t="n">
        <v>0.4925</v>
      </c>
      <c r="AH29" t="n">
        <v>149260.6700535158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8.458399999999999</v>
      </c>
      <c r="E30" t="n">
        <v>11.82</v>
      </c>
      <c r="F30" t="n">
        <v>9.15</v>
      </c>
      <c r="G30" t="n">
        <v>137.25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115.6</v>
      </c>
      <c r="Q30" t="n">
        <v>195.42</v>
      </c>
      <c r="R30" t="n">
        <v>19.99</v>
      </c>
      <c r="S30" t="n">
        <v>14.2</v>
      </c>
      <c r="T30" t="n">
        <v>1179.51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121.2116437098947</v>
      </c>
      <c r="AB30" t="n">
        <v>165.8471184041202</v>
      </c>
      <c r="AC30" t="n">
        <v>150.0189021915695</v>
      </c>
      <c r="AD30" t="n">
        <v>121211.6437098947</v>
      </c>
      <c r="AE30" t="n">
        <v>165847.1184041201</v>
      </c>
      <c r="AF30" t="n">
        <v>5.09783772833629e-06</v>
      </c>
      <c r="AG30" t="n">
        <v>0.4925</v>
      </c>
      <c r="AH30" t="n">
        <v>150018.9021915694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8.4575</v>
      </c>
      <c r="E31" t="n">
        <v>11.82</v>
      </c>
      <c r="F31" t="n">
        <v>9.15</v>
      </c>
      <c r="G31" t="n">
        <v>137.28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115.71</v>
      </c>
      <c r="Q31" t="n">
        <v>195.42</v>
      </c>
      <c r="R31" t="n">
        <v>20.05</v>
      </c>
      <c r="S31" t="n">
        <v>14.2</v>
      </c>
      <c r="T31" t="n">
        <v>1208.73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  <c r="AA31" t="n">
        <v>121.2947106171817</v>
      </c>
      <c r="AB31" t="n">
        <v>165.9607742113235</v>
      </c>
      <c r="AC31" t="n">
        <v>150.1217108480503</v>
      </c>
      <c r="AD31" t="n">
        <v>121294.7106171817</v>
      </c>
      <c r="AE31" t="n">
        <v>165960.7742113235</v>
      </c>
      <c r="AF31" t="n">
        <v>5.097295302587271e-06</v>
      </c>
      <c r="AG31" t="n">
        <v>0.4925</v>
      </c>
      <c r="AH31" t="n">
        <v>150121.7108480503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8.460000000000001</v>
      </c>
      <c r="E32" t="n">
        <v>11.82</v>
      </c>
      <c r="F32" t="n">
        <v>9.15</v>
      </c>
      <c r="G32" t="n">
        <v>137.22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115.69</v>
      </c>
      <c r="Q32" t="n">
        <v>195.42</v>
      </c>
      <c r="R32" t="n">
        <v>19.87</v>
      </c>
      <c r="S32" t="n">
        <v>14.2</v>
      </c>
      <c r="T32" t="n">
        <v>1120.48</v>
      </c>
      <c r="U32" t="n">
        <v>0.71</v>
      </c>
      <c r="V32" t="n">
        <v>0.77</v>
      </c>
      <c r="W32" t="n">
        <v>0.64</v>
      </c>
      <c r="X32" t="n">
        <v>0.06</v>
      </c>
      <c r="Y32" t="n">
        <v>0.5</v>
      </c>
      <c r="Z32" t="n">
        <v>10</v>
      </c>
      <c r="AA32" t="n">
        <v>121.2476986038137</v>
      </c>
      <c r="AB32" t="n">
        <v>165.8964503006099</v>
      </c>
      <c r="AC32" t="n">
        <v>150.063525921096</v>
      </c>
      <c r="AD32" t="n">
        <v>121247.6986038137</v>
      </c>
      <c r="AE32" t="n">
        <v>165896.4503006099</v>
      </c>
      <c r="AF32" t="n">
        <v>5.098802040778992e-06</v>
      </c>
      <c r="AG32" t="n">
        <v>0.4925</v>
      </c>
      <c r="AH32" t="n">
        <v>150063.5259210959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8.462</v>
      </c>
      <c r="E33" t="n">
        <v>11.82</v>
      </c>
      <c r="F33" t="n">
        <v>9.15</v>
      </c>
      <c r="G33" t="n">
        <v>137.18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114.83</v>
      </c>
      <c r="Q33" t="n">
        <v>195.42</v>
      </c>
      <c r="R33" t="n">
        <v>19.81</v>
      </c>
      <c r="S33" t="n">
        <v>14.2</v>
      </c>
      <c r="T33" t="n">
        <v>1089.12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  <c r="AA33" t="n">
        <v>120.6673279688622</v>
      </c>
      <c r="AB33" t="n">
        <v>165.1023615937242</v>
      </c>
      <c r="AC33" t="n">
        <v>149.3452239258846</v>
      </c>
      <c r="AD33" t="n">
        <v>120667.3279688622</v>
      </c>
      <c r="AE33" t="n">
        <v>165102.3615937242</v>
      </c>
      <c r="AF33" t="n">
        <v>5.100007431332366e-06</v>
      </c>
      <c r="AG33" t="n">
        <v>0.4925</v>
      </c>
      <c r="AH33" t="n">
        <v>149345.2239258846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8.465999999999999</v>
      </c>
      <c r="E34" t="n">
        <v>11.81</v>
      </c>
      <c r="F34" t="n">
        <v>9.140000000000001</v>
      </c>
      <c r="G34" t="n">
        <v>137.1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2</v>
      </c>
      <c r="N34" t="n">
        <v>60.41</v>
      </c>
      <c r="O34" t="n">
        <v>30794.11</v>
      </c>
      <c r="P34" t="n">
        <v>114.34</v>
      </c>
      <c r="Q34" t="n">
        <v>195.42</v>
      </c>
      <c r="R34" t="n">
        <v>19.66</v>
      </c>
      <c r="S34" t="n">
        <v>14.2</v>
      </c>
      <c r="T34" t="n">
        <v>1015.56</v>
      </c>
      <c r="U34" t="n">
        <v>0.72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  <c r="AA34" t="n">
        <v>120.2491469336894</v>
      </c>
      <c r="AB34" t="n">
        <v>164.5301878525559</v>
      </c>
      <c r="AC34" t="n">
        <v>148.8276576435225</v>
      </c>
      <c r="AD34" t="n">
        <v>120249.1469336895</v>
      </c>
      <c r="AE34" t="n">
        <v>164530.1878525559</v>
      </c>
      <c r="AF34" t="n">
        <v>5.102418212439118e-06</v>
      </c>
      <c r="AG34" t="n">
        <v>0.4920833333333334</v>
      </c>
      <c r="AH34" t="n">
        <v>148827.6576435225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8.465</v>
      </c>
      <c r="E35" t="n">
        <v>11.81</v>
      </c>
      <c r="F35" t="n">
        <v>9.140000000000001</v>
      </c>
      <c r="G35" t="n">
        <v>137.12</v>
      </c>
      <c r="H35" t="n">
        <v>2.42</v>
      </c>
      <c r="I35" t="n">
        <v>4</v>
      </c>
      <c r="J35" t="n">
        <v>249.57</v>
      </c>
      <c r="K35" t="n">
        <v>54.38</v>
      </c>
      <c r="L35" t="n">
        <v>34</v>
      </c>
      <c r="M35" t="n">
        <v>2</v>
      </c>
      <c r="N35" t="n">
        <v>61.2</v>
      </c>
      <c r="O35" t="n">
        <v>31014.73</v>
      </c>
      <c r="P35" t="n">
        <v>113.23</v>
      </c>
      <c r="Q35" t="n">
        <v>195.42</v>
      </c>
      <c r="R35" t="n">
        <v>19.74</v>
      </c>
      <c r="S35" t="n">
        <v>14.2</v>
      </c>
      <c r="T35" t="n">
        <v>1052.66</v>
      </c>
      <c r="U35" t="n">
        <v>0.72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  <c r="AA35" t="n">
        <v>119.5490804774033</v>
      </c>
      <c r="AB35" t="n">
        <v>163.5723260423134</v>
      </c>
      <c r="AC35" t="n">
        <v>147.9612128200816</v>
      </c>
      <c r="AD35" t="n">
        <v>119549.0804774033</v>
      </c>
      <c r="AE35" t="n">
        <v>163572.3260423134</v>
      </c>
      <c r="AF35" t="n">
        <v>5.10181551716243e-06</v>
      </c>
      <c r="AG35" t="n">
        <v>0.4920833333333334</v>
      </c>
      <c r="AH35" t="n">
        <v>147961.2128200817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8.4664</v>
      </c>
      <c r="E36" t="n">
        <v>11.81</v>
      </c>
      <c r="F36" t="n">
        <v>9.140000000000001</v>
      </c>
      <c r="G36" t="n">
        <v>137.09</v>
      </c>
      <c r="H36" t="n">
        <v>2.48</v>
      </c>
      <c r="I36" t="n">
        <v>4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111.9</v>
      </c>
      <c r="Q36" t="n">
        <v>195.42</v>
      </c>
      <c r="R36" t="n">
        <v>19.63</v>
      </c>
      <c r="S36" t="n">
        <v>14.2</v>
      </c>
      <c r="T36" t="n">
        <v>997.55</v>
      </c>
      <c r="U36" t="n">
        <v>0.72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  <c r="AA36" t="n">
        <v>118.6753749070756</v>
      </c>
      <c r="AB36" t="n">
        <v>162.3768835358223</v>
      </c>
      <c r="AC36" t="n">
        <v>146.8798616685955</v>
      </c>
      <c r="AD36" t="n">
        <v>118675.3749070756</v>
      </c>
      <c r="AE36" t="n">
        <v>162376.8835358223</v>
      </c>
      <c r="AF36" t="n">
        <v>5.102659290549794e-06</v>
      </c>
      <c r="AG36" t="n">
        <v>0.4920833333333334</v>
      </c>
      <c r="AH36" t="n">
        <v>146879.8616685955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8.4682</v>
      </c>
      <c r="E37" t="n">
        <v>11.81</v>
      </c>
      <c r="F37" t="n">
        <v>9.140000000000001</v>
      </c>
      <c r="G37" t="n">
        <v>137.05</v>
      </c>
      <c r="H37" t="n">
        <v>2.53</v>
      </c>
      <c r="I37" t="n">
        <v>4</v>
      </c>
      <c r="J37" t="n">
        <v>253.18</v>
      </c>
      <c r="K37" t="n">
        <v>54.38</v>
      </c>
      <c r="L37" t="n">
        <v>36</v>
      </c>
      <c r="M37" t="n">
        <v>2</v>
      </c>
      <c r="N37" t="n">
        <v>62.8</v>
      </c>
      <c r="O37" t="n">
        <v>31459.45</v>
      </c>
      <c r="P37" t="n">
        <v>110.89</v>
      </c>
      <c r="Q37" t="n">
        <v>195.42</v>
      </c>
      <c r="R37" t="n">
        <v>19.54</v>
      </c>
      <c r="S37" t="n">
        <v>14.2</v>
      </c>
      <c r="T37" t="n">
        <v>952.66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  <c r="AA37" t="n">
        <v>118.0023079051943</v>
      </c>
      <c r="AB37" t="n">
        <v>161.4559635702283</v>
      </c>
      <c r="AC37" t="n">
        <v>146.0468330119983</v>
      </c>
      <c r="AD37" t="n">
        <v>118002.3079051943</v>
      </c>
      <c r="AE37" t="n">
        <v>161455.9635702283</v>
      </c>
      <c r="AF37" t="n">
        <v>5.10374414204783e-06</v>
      </c>
      <c r="AG37" t="n">
        <v>0.4920833333333334</v>
      </c>
      <c r="AH37" t="n">
        <v>146046.8330119983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8.470000000000001</v>
      </c>
      <c r="E38" t="n">
        <v>11.81</v>
      </c>
      <c r="F38" t="n">
        <v>9.130000000000001</v>
      </c>
      <c r="G38" t="n">
        <v>137.01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109.74</v>
      </c>
      <c r="Q38" t="n">
        <v>195.42</v>
      </c>
      <c r="R38" t="n">
        <v>19.39</v>
      </c>
      <c r="S38" t="n">
        <v>14.2</v>
      </c>
      <c r="T38" t="n">
        <v>878.09</v>
      </c>
      <c r="U38" t="n">
        <v>0.73</v>
      </c>
      <c r="V38" t="n">
        <v>0.77</v>
      </c>
      <c r="W38" t="n">
        <v>0.64</v>
      </c>
      <c r="X38" t="n">
        <v>0.05</v>
      </c>
      <c r="Y38" t="n">
        <v>0.5</v>
      </c>
      <c r="Z38" t="n">
        <v>10</v>
      </c>
      <c r="AA38" t="n">
        <v>117.1947258805644</v>
      </c>
      <c r="AB38" t="n">
        <v>160.3509942161257</v>
      </c>
      <c r="AC38" t="n">
        <v>145.0473203822168</v>
      </c>
      <c r="AD38" t="n">
        <v>117194.7258805644</v>
      </c>
      <c r="AE38" t="n">
        <v>160350.9942161257</v>
      </c>
      <c r="AF38" t="n">
        <v>5.10482899354587e-06</v>
      </c>
      <c r="AG38" t="n">
        <v>0.4920833333333334</v>
      </c>
      <c r="AH38" t="n">
        <v>145047.3203822168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8.466799999999999</v>
      </c>
      <c r="E39" t="n">
        <v>11.81</v>
      </c>
      <c r="F39" t="n">
        <v>9.140000000000001</v>
      </c>
      <c r="G39" t="n">
        <v>137.08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107.61</v>
      </c>
      <c r="Q39" t="n">
        <v>195.42</v>
      </c>
      <c r="R39" t="n">
        <v>19.48</v>
      </c>
      <c r="S39" t="n">
        <v>14.2</v>
      </c>
      <c r="T39" t="n">
        <v>925.22</v>
      </c>
      <c r="U39" t="n">
        <v>0.73</v>
      </c>
      <c r="V39" t="n">
        <v>0.77</v>
      </c>
      <c r="W39" t="n">
        <v>0.65</v>
      </c>
      <c r="X39" t="n">
        <v>0.05</v>
      </c>
      <c r="Y39" t="n">
        <v>0.5</v>
      </c>
      <c r="Z39" t="n">
        <v>10</v>
      </c>
      <c r="AA39" t="n">
        <v>115.9126809345965</v>
      </c>
      <c r="AB39" t="n">
        <v>158.5968437612221</v>
      </c>
      <c r="AC39" t="n">
        <v>143.4605835847629</v>
      </c>
      <c r="AD39" t="n">
        <v>115912.6809345965</v>
      </c>
      <c r="AE39" t="n">
        <v>158596.8437612221</v>
      </c>
      <c r="AF39" t="n">
        <v>5.102900368660468e-06</v>
      </c>
      <c r="AG39" t="n">
        <v>0.4920833333333334</v>
      </c>
      <c r="AH39" t="n">
        <v>143460.5835847629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8.509</v>
      </c>
      <c r="E40" t="n">
        <v>11.75</v>
      </c>
      <c r="F40" t="n">
        <v>9.119999999999999</v>
      </c>
      <c r="G40" t="n">
        <v>182.38</v>
      </c>
      <c r="H40" t="n">
        <v>2.68</v>
      </c>
      <c r="I40" t="n">
        <v>3</v>
      </c>
      <c r="J40" t="n">
        <v>258.66</v>
      </c>
      <c r="K40" t="n">
        <v>54.38</v>
      </c>
      <c r="L40" t="n">
        <v>39</v>
      </c>
      <c r="M40" t="n">
        <v>0</v>
      </c>
      <c r="N40" t="n">
        <v>65.28</v>
      </c>
      <c r="O40" t="n">
        <v>32135.68</v>
      </c>
      <c r="P40" t="n">
        <v>107.28</v>
      </c>
      <c r="Q40" t="n">
        <v>195.42</v>
      </c>
      <c r="R40" t="n">
        <v>18.95</v>
      </c>
      <c r="S40" t="n">
        <v>14.2</v>
      </c>
      <c r="T40" t="n">
        <v>662.45</v>
      </c>
      <c r="U40" t="n">
        <v>0.75</v>
      </c>
      <c r="V40" t="n">
        <v>0.77</v>
      </c>
      <c r="W40" t="n">
        <v>0.64</v>
      </c>
      <c r="X40" t="n">
        <v>0.03</v>
      </c>
      <c r="Y40" t="n">
        <v>0.5</v>
      </c>
      <c r="Z40" t="n">
        <v>10</v>
      </c>
      <c r="AA40" t="n">
        <v>115.0417138318072</v>
      </c>
      <c r="AB40" t="n">
        <v>157.4051481468296</v>
      </c>
      <c r="AC40" t="n">
        <v>142.3826217272523</v>
      </c>
      <c r="AD40" t="n">
        <v>115041.7138318072</v>
      </c>
      <c r="AE40" t="n">
        <v>157405.1481468296</v>
      </c>
      <c r="AF40" t="n">
        <v>5.128334109336694e-06</v>
      </c>
      <c r="AG40" t="n">
        <v>0.4895833333333333</v>
      </c>
      <c r="AH40" t="n">
        <v>142382.6217272523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6.0416</v>
      </c>
      <c r="E2" t="n">
        <v>16.55</v>
      </c>
      <c r="F2" t="n">
        <v>11.07</v>
      </c>
      <c r="G2" t="n">
        <v>6.78</v>
      </c>
      <c r="H2" t="n">
        <v>0.11</v>
      </c>
      <c r="I2" t="n">
        <v>98</v>
      </c>
      <c r="J2" t="n">
        <v>159.12</v>
      </c>
      <c r="K2" t="n">
        <v>50.28</v>
      </c>
      <c r="L2" t="n">
        <v>1</v>
      </c>
      <c r="M2" t="n">
        <v>96</v>
      </c>
      <c r="N2" t="n">
        <v>27.84</v>
      </c>
      <c r="O2" t="n">
        <v>19859.16</v>
      </c>
      <c r="P2" t="n">
        <v>135.28</v>
      </c>
      <c r="Q2" t="n">
        <v>195.42</v>
      </c>
      <c r="R2" t="n">
        <v>79.73999999999999</v>
      </c>
      <c r="S2" t="n">
        <v>14.2</v>
      </c>
      <c r="T2" t="n">
        <v>30585.26</v>
      </c>
      <c r="U2" t="n">
        <v>0.18</v>
      </c>
      <c r="V2" t="n">
        <v>0.64</v>
      </c>
      <c r="W2" t="n">
        <v>0.8</v>
      </c>
      <c r="X2" t="n">
        <v>1.98</v>
      </c>
      <c r="Y2" t="n">
        <v>0.5</v>
      </c>
      <c r="Z2" t="n">
        <v>10</v>
      </c>
      <c r="AA2" t="n">
        <v>193.1465931165271</v>
      </c>
      <c r="AB2" t="n">
        <v>264.2716897282155</v>
      </c>
      <c r="AC2" t="n">
        <v>239.0499705682779</v>
      </c>
      <c r="AD2" t="n">
        <v>193146.5931165271</v>
      </c>
      <c r="AE2" t="n">
        <v>264271.6897282155</v>
      </c>
      <c r="AF2" t="n">
        <v>3.984191048183186e-06</v>
      </c>
      <c r="AG2" t="n">
        <v>0.6895833333333333</v>
      </c>
      <c r="AH2" t="n">
        <v>239049.9705682779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7.262</v>
      </c>
      <c r="E3" t="n">
        <v>13.77</v>
      </c>
      <c r="F3" t="n">
        <v>10</v>
      </c>
      <c r="G3" t="n">
        <v>13.33</v>
      </c>
      <c r="H3" t="n">
        <v>0.22</v>
      </c>
      <c r="I3" t="n">
        <v>45</v>
      </c>
      <c r="J3" t="n">
        <v>160.54</v>
      </c>
      <c r="K3" t="n">
        <v>50.28</v>
      </c>
      <c r="L3" t="n">
        <v>2</v>
      </c>
      <c r="M3" t="n">
        <v>43</v>
      </c>
      <c r="N3" t="n">
        <v>28.26</v>
      </c>
      <c r="O3" t="n">
        <v>20034.4</v>
      </c>
      <c r="P3" t="n">
        <v>121.37</v>
      </c>
      <c r="Q3" t="n">
        <v>195.43</v>
      </c>
      <c r="R3" t="n">
        <v>46.1</v>
      </c>
      <c r="S3" t="n">
        <v>14.2</v>
      </c>
      <c r="T3" t="n">
        <v>14030.31</v>
      </c>
      <c r="U3" t="n">
        <v>0.31</v>
      </c>
      <c r="V3" t="n">
        <v>0.71</v>
      </c>
      <c r="W3" t="n">
        <v>0.72</v>
      </c>
      <c r="X3" t="n">
        <v>0.91</v>
      </c>
      <c r="Y3" t="n">
        <v>0.5</v>
      </c>
      <c r="Z3" t="n">
        <v>10</v>
      </c>
      <c r="AA3" t="n">
        <v>145.3291585798263</v>
      </c>
      <c r="AB3" t="n">
        <v>198.8457662388074</v>
      </c>
      <c r="AC3" t="n">
        <v>179.8682053908178</v>
      </c>
      <c r="AD3" t="n">
        <v>145329.1585798263</v>
      </c>
      <c r="AE3" t="n">
        <v>198845.7662388074</v>
      </c>
      <c r="AF3" t="n">
        <v>4.788995529645507e-06</v>
      </c>
      <c r="AG3" t="n">
        <v>0.57375</v>
      </c>
      <c r="AH3" t="n">
        <v>179868.2053908178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7.7358</v>
      </c>
      <c r="E4" t="n">
        <v>12.93</v>
      </c>
      <c r="F4" t="n">
        <v>9.67</v>
      </c>
      <c r="G4" t="n">
        <v>20</v>
      </c>
      <c r="H4" t="n">
        <v>0.33</v>
      </c>
      <c r="I4" t="n">
        <v>29</v>
      </c>
      <c r="J4" t="n">
        <v>161.97</v>
      </c>
      <c r="K4" t="n">
        <v>50.28</v>
      </c>
      <c r="L4" t="n">
        <v>3</v>
      </c>
      <c r="M4" t="n">
        <v>27</v>
      </c>
      <c r="N4" t="n">
        <v>28.69</v>
      </c>
      <c r="O4" t="n">
        <v>20210.21</v>
      </c>
      <c r="P4" t="n">
        <v>116.7</v>
      </c>
      <c r="Q4" t="n">
        <v>195.42</v>
      </c>
      <c r="R4" t="n">
        <v>36.14</v>
      </c>
      <c r="S4" t="n">
        <v>14.2</v>
      </c>
      <c r="T4" t="n">
        <v>9127.030000000001</v>
      </c>
      <c r="U4" t="n">
        <v>0.39</v>
      </c>
      <c r="V4" t="n">
        <v>0.73</v>
      </c>
      <c r="W4" t="n">
        <v>0.6899999999999999</v>
      </c>
      <c r="X4" t="n">
        <v>0.58</v>
      </c>
      <c r="Y4" t="n">
        <v>0.5</v>
      </c>
      <c r="Z4" t="n">
        <v>10</v>
      </c>
      <c r="AA4" t="n">
        <v>131.7288250420403</v>
      </c>
      <c r="AB4" t="n">
        <v>180.2371898880486</v>
      </c>
      <c r="AC4" t="n">
        <v>163.0356054496685</v>
      </c>
      <c r="AD4" t="n">
        <v>131728.8250420403</v>
      </c>
      <c r="AE4" t="n">
        <v>180237.1898880486</v>
      </c>
      <c r="AF4" t="n">
        <v>5.101447482543613e-06</v>
      </c>
      <c r="AG4" t="n">
        <v>0.53875</v>
      </c>
      <c r="AH4" t="n">
        <v>163035.6054496685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7.9724</v>
      </c>
      <c r="E5" t="n">
        <v>12.54</v>
      </c>
      <c r="F5" t="n">
        <v>9.51</v>
      </c>
      <c r="G5" t="n">
        <v>25.94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20</v>
      </c>
      <c r="N5" t="n">
        <v>29.12</v>
      </c>
      <c r="O5" t="n">
        <v>20386.62</v>
      </c>
      <c r="P5" t="n">
        <v>113.95</v>
      </c>
      <c r="Q5" t="n">
        <v>195.42</v>
      </c>
      <c r="R5" t="n">
        <v>31.22</v>
      </c>
      <c r="S5" t="n">
        <v>14.2</v>
      </c>
      <c r="T5" t="n">
        <v>6706.23</v>
      </c>
      <c r="U5" t="n">
        <v>0.45</v>
      </c>
      <c r="V5" t="n">
        <v>0.74</v>
      </c>
      <c r="W5" t="n">
        <v>0.67</v>
      </c>
      <c r="X5" t="n">
        <v>0.42</v>
      </c>
      <c r="Y5" t="n">
        <v>0.5</v>
      </c>
      <c r="Z5" t="n">
        <v>10</v>
      </c>
      <c r="AA5" t="n">
        <v>125.2748583808678</v>
      </c>
      <c r="AB5" t="n">
        <v>171.4065879733228</v>
      </c>
      <c r="AC5" t="n">
        <v>155.0477837878536</v>
      </c>
      <c r="AD5" t="n">
        <v>125274.8583808678</v>
      </c>
      <c r="AE5" t="n">
        <v>171406.5879733227</v>
      </c>
      <c r="AF5" t="n">
        <v>5.257475621116199e-06</v>
      </c>
      <c r="AG5" t="n">
        <v>0.5225</v>
      </c>
      <c r="AH5" t="n">
        <v>155047.7837878536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8.1509</v>
      </c>
      <c r="E6" t="n">
        <v>12.27</v>
      </c>
      <c r="F6" t="n">
        <v>9.4</v>
      </c>
      <c r="G6" t="n">
        <v>33.16</v>
      </c>
      <c r="H6" t="n">
        <v>0.54</v>
      </c>
      <c r="I6" t="n">
        <v>17</v>
      </c>
      <c r="J6" t="n">
        <v>164.83</v>
      </c>
      <c r="K6" t="n">
        <v>50.28</v>
      </c>
      <c r="L6" t="n">
        <v>5</v>
      </c>
      <c r="M6" t="n">
        <v>15</v>
      </c>
      <c r="N6" t="n">
        <v>29.55</v>
      </c>
      <c r="O6" t="n">
        <v>20563.61</v>
      </c>
      <c r="P6" t="n">
        <v>111.78</v>
      </c>
      <c r="Q6" t="n">
        <v>195.43</v>
      </c>
      <c r="R6" t="n">
        <v>27.55</v>
      </c>
      <c r="S6" t="n">
        <v>14.2</v>
      </c>
      <c r="T6" t="n">
        <v>4892.12</v>
      </c>
      <c r="U6" t="n">
        <v>0.52</v>
      </c>
      <c r="V6" t="n">
        <v>0.75</v>
      </c>
      <c r="W6" t="n">
        <v>0.67</v>
      </c>
      <c r="X6" t="n">
        <v>0.31</v>
      </c>
      <c r="Y6" t="n">
        <v>0.5</v>
      </c>
      <c r="Z6" t="n">
        <v>10</v>
      </c>
      <c r="AA6" t="n">
        <v>120.639396228539</v>
      </c>
      <c r="AB6" t="n">
        <v>165.0641441543526</v>
      </c>
      <c r="AC6" t="n">
        <v>149.3106539052881</v>
      </c>
      <c r="AD6" t="n">
        <v>120639.396228539</v>
      </c>
      <c r="AE6" t="n">
        <v>165064.1441543526</v>
      </c>
      <c r="AF6" t="n">
        <v>5.375189157613269e-06</v>
      </c>
      <c r="AG6" t="n">
        <v>0.51125</v>
      </c>
      <c r="AH6" t="n">
        <v>149310.6539052881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8.208500000000001</v>
      </c>
      <c r="E7" t="n">
        <v>12.18</v>
      </c>
      <c r="F7" t="n">
        <v>9.369999999999999</v>
      </c>
      <c r="G7" t="n">
        <v>37.5</v>
      </c>
      <c r="H7" t="n">
        <v>0.64</v>
      </c>
      <c r="I7" t="n">
        <v>15</v>
      </c>
      <c r="J7" t="n">
        <v>166.27</v>
      </c>
      <c r="K7" t="n">
        <v>50.28</v>
      </c>
      <c r="L7" t="n">
        <v>6</v>
      </c>
      <c r="M7" t="n">
        <v>13</v>
      </c>
      <c r="N7" t="n">
        <v>29.99</v>
      </c>
      <c r="O7" t="n">
        <v>20741.2</v>
      </c>
      <c r="P7" t="n">
        <v>110.89</v>
      </c>
      <c r="Q7" t="n">
        <v>195.43</v>
      </c>
      <c r="R7" t="n">
        <v>27.03</v>
      </c>
      <c r="S7" t="n">
        <v>14.2</v>
      </c>
      <c r="T7" t="n">
        <v>4646.08</v>
      </c>
      <c r="U7" t="n">
        <v>0.53</v>
      </c>
      <c r="V7" t="n">
        <v>0.75</v>
      </c>
      <c r="W7" t="n">
        <v>0.66</v>
      </c>
      <c r="X7" t="n">
        <v>0.29</v>
      </c>
      <c r="Y7" t="n">
        <v>0.5</v>
      </c>
      <c r="Z7" t="n">
        <v>10</v>
      </c>
      <c r="AA7" t="n">
        <v>119.0818977754022</v>
      </c>
      <c r="AB7" t="n">
        <v>162.9331060587896</v>
      </c>
      <c r="AC7" t="n">
        <v>147.3829990946343</v>
      </c>
      <c r="AD7" t="n">
        <v>119081.8977754022</v>
      </c>
      <c r="AE7" t="n">
        <v>162933.1060587896</v>
      </c>
      <c r="AF7" t="n">
        <v>5.413174029894677e-06</v>
      </c>
      <c r="AG7" t="n">
        <v>0.5075</v>
      </c>
      <c r="AH7" t="n">
        <v>147382.9990946343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8.2875</v>
      </c>
      <c r="E8" t="n">
        <v>12.07</v>
      </c>
      <c r="F8" t="n">
        <v>9.32</v>
      </c>
      <c r="G8" t="n">
        <v>43.03</v>
      </c>
      <c r="H8" t="n">
        <v>0.74</v>
      </c>
      <c r="I8" t="n">
        <v>13</v>
      </c>
      <c r="J8" t="n">
        <v>167.72</v>
      </c>
      <c r="K8" t="n">
        <v>50.28</v>
      </c>
      <c r="L8" t="n">
        <v>7</v>
      </c>
      <c r="M8" t="n">
        <v>11</v>
      </c>
      <c r="N8" t="n">
        <v>30.44</v>
      </c>
      <c r="O8" t="n">
        <v>20919.39</v>
      </c>
      <c r="P8" t="n">
        <v>109.64</v>
      </c>
      <c r="Q8" t="n">
        <v>195.42</v>
      </c>
      <c r="R8" t="n">
        <v>25.31</v>
      </c>
      <c r="S8" t="n">
        <v>14.2</v>
      </c>
      <c r="T8" t="n">
        <v>3792.37</v>
      </c>
      <c r="U8" t="n">
        <v>0.5600000000000001</v>
      </c>
      <c r="V8" t="n">
        <v>0.76</v>
      </c>
      <c r="W8" t="n">
        <v>0.66</v>
      </c>
      <c r="X8" t="n">
        <v>0.24</v>
      </c>
      <c r="Y8" t="n">
        <v>0.5</v>
      </c>
      <c r="Z8" t="n">
        <v>10</v>
      </c>
      <c r="AA8" t="n">
        <v>116.929146316976</v>
      </c>
      <c r="AB8" t="n">
        <v>159.9876165406808</v>
      </c>
      <c r="AC8" t="n">
        <v>144.7186229621124</v>
      </c>
      <c r="AD8" t="n">
        <v>116929.146316976</v>
      </c>
      <c r="AE8" t="n">
        <v>159987.6165406808</v>
      </c>
      <c r="AF8" t="n">
        <v>5.465271337363968e-06</v>
      </c>
      <c r="AG8" t="n">
        <v>0.5029166666666667</v>
      </c>
      <c r="AH8" t="n">
        <v>144718.6229621124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8.358499999999999</v>
      </c>
      <c r="E9" t="n">
        <v>11.96</v>
      </c>
      <c r="F9" t="n">
        <v>9.289999999999999</v>
      </c>
      <c r="G9" t="n">
        <v>50.65</v>
      </c>
      <c r="H9" t="n">
        <v>0.84</v>
      </c>
      <c r="I9" t="n">
        <v>11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108.53</v>
      </c>
      <c r="Q9" t="n">
        <v>195.42</v>
      </c>
      <c r="R9" t="n">
        <v>24.31</v>
      </c>
      <c r="S9" t="n">
        <v>14.2</v>
      </c>
      <c r="T9" t="n">
        <v>3306.47</v>
      </c>
      <c r="U9" t="n">
        <v>0.58</v>
      </c>
      <c r="V9" t="n">
        <v>0.76</v>
      </c>
      <c r="W9" t="n">
        <v>0.65</v>
      </c>
      <c r="X9" t="n">
        <v>0.2</v>
      </c>
      <c r="Y9" t="n">
        <v>0.5</v>
      </c>
      <c r="Z9" t="n">
        <v>10</v>
      </c>
      <c r="AA9" t="n">
        <v>114.9932561196707</v>
      </c>
      <c r="AB9" t="n">
        <v>157.3388461672813</v>
      </c>
      <c r="AC9" t="n">
        <v>142.3226475155766</v>
      </c>
      <c r="AD9" t="n">
        <v>114993.2561196708</v>
      </c>
      <c r="AE9" t="n">
        <v>157338.8461672813</v>
      </c>
      <c r="AF9" t="n">
        <v>5.512092968127508e-06</v>
      </c>
      <c r="AG9" t="n">
        <v>0.4983333333333334</v>
      </c>
      <c r="AH9" t="n">
        <v>142322.6475155767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8.3932</v>
      </c>
      <c r="E10" t="n">
        <v>11.91</v>
      </c>
      <c r="F10" t="n">
        <v>9.27</v>
      </c>
      <c r="G10" t="n">
        <v>55.61</v>
      </c>
      <c r="H10" t="n">
        <v>0.9399999999999999</v>
      </c>
      <c r="I10" t="n">
        <v>10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107.79</v>
      </c>
      <c r="Q10" t="n">
        <v>195.42</v>
      </c>
      <c r="R10" t="n">
        <v>23.54</v>
      </c>
      <c r="S10" t="n">
        <v>14.2</v>
      </c>
      <c r="T10" t="n">
        <v>2925.76</v>
      </c>
      <c r="U10" t="n">
        <v>0.6</v>
      </c>
      <c r="V10" t="n">
        <v>0.76</v>
      </c>
      <c r="W10" t="n">
        <v>0.66</v>
      </c>
      <c r="X10" t="n">
        <v>0.18</v>
      </c>
      <c r="Y10" t="n">
        <v>0.5</v>
      </c>
      <c r="Z10" t="n">
        <v>10</v>
      </c>
      <c r="AA10" t="n">
        <v>113.9591038866022</v>
      </c>
      <c r="AB10" t="n">
        <v>155.923873458421</v>
      </c>
      <c r="AC10" t="n">
        <v>141.0427178161229</v>
      </c>
      <c r="AD10" t="n">
        <v>113959.1038866022</v>
      </c>
      <c r="AE10" t="n">
        <v>155923.873458421</v>
      </c>
      <c r="AF10" t="n">
        <v>5.534976215838704e-06</v>
      </c>
      <c r="AG10" t="n">
        <v>0.49625</v>
      </c>
      <c r="AH10" t="n">
        <v>141042.7178161229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8.4335</v>
      </c>
      <c r="E11" t="n">
        <v>11.86</v>
      </c>
      <c r="F11" t="n">
        <v>9.24</v>
      </c>
      <c r="G11" t="n">
        <v>61.62</v>
      </c>
      <c r="H11" t="n">
        <v>1.03</v>
      </c>
      <c r="I11" t="n">
        <v>9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106.57</v>
      </c>
      <c r="Q11" t="n">
        <v>195.42</v>
      </c>
      <c r="R11" t="n">
        <v>22.88</v>
      </c>
      <c r="S11" t="n">
        <v>14.2</v>
      </c>
      <c r="T11" t="n">
        <v>2597.63</v>
      </c>
      <c r="U11" t="n">
        <v>0.62</v>
      </c>
      <c r="V11" t="n">
        <v>0.76</v>
      </c>
      <c r="W11" t="n">
        <v>0.65</v>
      </c>
      <c r="X11" t="n">
        <v>0.15</v>
      </c>
      <c r="Y11" t="n">
        <v>0.5</v>
      </c>
      <c r="Z11" t="n">
        <v>10</v>
      </c>
      <c r="AA11" t="n">
        <v>112.5111993057823</v>
      </c>
      <c r="AB11" t="n">
        <v>153.9427865339023</v>
      </c>
      <c r="AC11" t="n">
        <v>139.2507030472067</v>
      </c>
      <c r="AD11" t="n">
        <v>112511.1993057823</v>
      </c>
      <c r="AE11" t="n">
        <v>153942.7865339023</v>
      </c>
      <c r="AF11" t="n">
        <v>5.561552437243925e-06</v>
      </c>
      <c r="AG11" t="n">
        <v>0.4941666666666666</v>
      </c>
      <c r="AH11" t="n">
        <v>139250.7030472067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8.466799999999999</v>
      </c>
      <c r="E12" t="n">
        <v>11.81</v>
      </c>
      <c r="F12" t="n">
        <v>9.23</v>
      </c>
      <c r="G12" t="n">
        <v>69.20999999999999</v>
      </c>
      <c r="H12" t="n">
        <v>1.12</v>
      </c>
      <c r="I12" t="n">
        <v>8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105.61</v>
      </c>
      <c r="Q12" t="n">
        <v>195.42</v>
      </c>
      <c r="R12" t="n">
        <v>22.52</v>
      </c>
      <c r="S12" t="n">
        <v>14.2</v>
      </c>
      <c r="T12" t="n">
        <v>2424.56</v>
      </c>
      <c r="U12" t="n">
        <v>0.63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111.4131359356738</v>
      </c>
      <c r="AB12" t="n">
        <v>152.4403677877837</v>
      </c>
      <c r="AC12" t="n">
        <v>137.8916730375591</v>
      </c>
      <c r="AD12" t="n">
        <v>111413.1359356738</v>
      </c>
      <c r="AE12" t="n">
        <v>152440.3677877836</v>
      </c>
      <c r="AF12" t="n">
        <v>5.583512441531613e-06</v>
      </c>
      <c r="AG12" t="n">
        <v>0.4920833333333334</v>
      </c>
      <c r="AH12" t="n">
        <v>137891.6730375591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8.469200000000001</v>
      </c>
      <c r="E13" t="n">
        <v>11.81</v>
      </c>
      <c r="F13" t="n">
        <v>9.23</v>
      </c>
      <c r="G13" t="n">
        <v>69.19</v>
      </c>
      <c r="H13" t="n">
        <v>1.22</v>
      </c>
      <c r="I13" t="n">
        <v>8</v>
      </c>
      <c r="J13" t="n">
        <v>175.02</v>
      </c>
      <c r="K13" t="n">
        <v>50.28</v>
      </c>
      <c r="L13" t="n">
        <v>12</v>
      </c>
      <c r="M13" t="n">
        <v>6</v>
      </c>
      <c r="N13" t="n">
        <v>32.74</v>
      </c>
      <c r="O13" t="n">
        <v>21819.6</v>
      </c>
      <c r="P13" t="n">
        <v>104.65</v>
      </c>
      <c r="Q13" t="n">
        <v>195.42</v>
      </c>
      <c r="R13" t="n">
        <v>22.32</v>
      </c>
      <c r="S13" t="n">
        <v>14.2</v>
      </c>
      <c r="T13" t="n">
        <v>2324.6</v>
      </c>
      <c r="U13" t="n">
        <v>0.64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110.7663181949867</v>
      </c>
      <c r="AB13" t="n">
        <v>151.5553632193912</v>
      </c>
      <c r="AC13" t="n">
        <v>137.0911320630621</v>
      </c>
      <c r="AD13" t="n">
        <v>110766.3181949867</v>
      </c>
      <c r="AE13" t="n">
        <v>151555.3632193912</v>
      </c>
      <c r="AF13" t="n">
        <v>5.585095144543339e-06</v>
      </c>
      <c r="AG13" t="n">
        <v>0.4920833333333334</v>
      </c>
      <c r="AH13" t="n">
        <v>137091.1320630621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8.507</v>
      </c>
      <c r="E14" t="n">
        <v>11.76</v>
      </c>
      <c r="F14" t="n">
        <v>9.210000000000001</v>
      </c>
      <c r="G14" t="n">
        <v>78.90000000000001</v>
      </c>
      <c r="H14" t="n">
        <v>1.31</v>
      </c>
      <c r="I14" t="n">
        <v>7</v>
      </c>
      <c r="J14" t="n">
        <v>176.49</v>
      </c>
      <c r="K14" t="n">
        <v>50.28</v>
      </c>
      <c r="L14" t="n">
        <v>13</v>
      </c>
      <c r="M14" t="n">
        <v>5</v>
      </c>
      <c r="N14" t="n">
        <v>33.21</v>
      </c>
      <c r="O14" t="n">
        <v>22001.54</v>
      </c>
      <c r="P14" t="n">
        <v>104.34</v>
      </c>
      <c r="Q14" t="n">
        <v>195.42</v>
      </c>
      <c r="R14" t="n">
        <v>21.68</v>
      </c>
      <c r="S14" t="n">
        <v>14.2</v>
      </c>
      <c r="T14" t="n">
        <v>2011.04</v>
      </c>
      <c r="U14" t="n">
        <v>0.65</v>
      </c>
      <c r="V14" t="n">
        <v>0.77</v>
      </c>
      <c r="W14" t="n">
        <v>0.65</v>
      </c>
      <c r="X14" t="n">
        <v>0.12</v>
      </c>
      <c r="Y14" t="n">
        <v>0.5</v>
      </c>
      <c r="Z14" t="n">
        <v>10</v>
      </c>
      <c r="AA14" t="n">
        <v>109.9995107324391</v>
      </c>
      <c r="AB14" t="n">
        <v>150.5061834199765</v>
      </c>
      <c r="AC14" t="n">
        <v>136.1420845111701</v>
      </c>
      <c r="AD14" t="n">
        <v>109999.5107324391</v>
      </c>
      <c r="AE14" t="n">
        <v>150506.1834199765</v>
      </c>
      <c r="AF14" t="n">
        <v>5.610022716978012e-06</v>
      </c>
      <c r="AG14" t="n">
        <v>0.49</v>
      </c>
      <c r="AH14" t="n">
        <v>136142.0845111701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8.5106</v>
      </c>
      <c r="E15" t="n">
        <v>11.75</v>
      </c>
      <c r="F15" t="n">
        <v>9.199999999999999</v>
      </c>
      <c r="G15" t="n">
        <v>78.86</v>
      </c>
      <c r="H15" t="n">
        <v>1.4</v>
      </c>
      <c r="I15" t="n">
        <v>7</v>
      </c>
      <c r="J15" t="n">
        <v>177.97</v>
      </c>
      <c r="K15" t="n">
        <v>50.28</v>
      </c>
      <c r="L15" t="n">
        <v>14</v>
      </c>
      <c r="M15" t="n">
        <v>5</v>
      </c>
      <c r="N15" t="n">
        <v>33.69</v>
      </c>
      <c r="O15" t="n">
        <v>22184.13</v>
      </c>
      <c r="P15" t="n">
        <v>103.34</v>
      </c>
      <c r="Q15" t="n">
        <v>195.42</v>
      </c>
      <c r="R15" t="n">
        <v>21.58</v>
      </c>
      <c r="S15" t="n">
        <v>14.2</v>
      </c>
      <c r="T15" t="n">
        <v>1957.84</v>
      </c>
      <c r="U15" t="n">
        <v>0.66</v>
      </c>
      <c r="V15" t="n">
        <v>0.77</v>
      </c>
      <c r="W15" t="n">
        <v>0.65</v>
      </c>
      <c r="X15" t="n">
        <v>0.11</v>
      </c>
      <c r="Y15" t="n">
        <v>0.5</v>
      </c>
      <c r="Z15" t="n">
        <v>10</v>
      </c>
      <c r="AA15" t="n">
        <v>109.2711578551121</v>
      </c>
      <c r="AB15" t="n">
        <v>149.5096188805571</v>
      </c>
      <c r="AC15" t="n">
        <v>135.2406306927054</v>
      </c>
      <c r="AD15" t="n">
        <v>109271.1578551121</v>
      </c>
      <c r="AE15" t="n">
        <v>149509.6188805571</v>
      </c>
      <c r="AF15" t="n">
        <v>5.612396771495601e-06</v>
      </c>
      <c r="AG15" t="n">
        <v>0.4895833333333333</v>
      </c>
      <c r="AH15" t="n">
        <v>135240.6306927054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8.5411</v>
      </c>
      <c r="E16" t="n">
        <v>11.71</v>
      </c>
      <c r="F16" t="n">
        <v>9.19</v>
      </c>
      <c r="G16" t="n">
        <v>91.90000000000001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102.34</v>
      </c>
      <c r="Q16" t="n">
        <v>195.42</v>
      </c>
      <c r="R16" t="n">
        <v>21.14</v>
      </c>
      <c r="S16" t="n">
        <v>14.2</v>
      </c>
      <c r="T16" t="n">
        <v>1742.89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108.2074053479492</v>
      </c>
      <c r="AB16" t="n">
        <v>148.0541457708089</v>
      </c>
      <c r="AC16" t="n">
        <v>133.9240658937818</v>
      </c>
      <c r="AD16" t="n">
        <v>108207.4053479492</v>
      </c>
      <c r="AE16" t="n">
        <v>148054.1457708089</v>
      </c>
      <c r="AF16" t="n">
        <v>5.632510288936276e-06</v>
      </c>
      <c r="AG16" t="n">
        <v>0.4879166666666667</v>
      </c>
      <c r="AH16" t="n">
        <v>133924.0658937818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8.5482</v>
      </c>
      <c r="E17" t="n">
        <v>11.7</v>
      </c>
      <c r="F17" t="n">
        <v>9.18</v>
      </c>
      <c r="G17" t="n">
        <v>91.81</v>
      </c>
      <c r="H17" t="n">
        <v>1.57</v>
      </c>
      <c r="I17" t="n">
        <v>6</v>
      </c>
      <c r="J17" t="n">
        <v>180.95</v>
      </c>
      <c r="K17" t="n">
        <v>50.28</v>
      </c>
      <c r="L17" t="n">
        <v>16</v>
      </c>
      <c r="M17" t="n">
        <v>4</v>
      </c>
      <c r="N17" t="n">
        <v>34.67</v>
      </c>
      <c r="O17" t="n">
        <v>22551.28</v>
      </c>
      <c r="P17" t="n">
        <v>101.85</v>
      </c>
      <c r="Q17" t="n">
        <v>195.42</v>
      </c>
      <c r="R17" t="n">
        <v>20.89</v>
      </c>
      <c r="S17" t="n">
        <v>14.2</v>
      </c>
      <c r="T17" t="n">
        <v>1618.28</v>
      </c>
      <c r="U17" t="n">
        <v>0.68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107.7656677793743</v>
      </c>
      <c r="AB17" t="n">
        <v>147.449740941399</v>
      </c>
      <c r="AC17" t="n">
        <v>133.3773446130031</v>
      </c>
      <c r="AD17" t="n">
        <v>107765.6677793743</v>
      </c>
      <c r="AE17" t="n">
        <v>147449.740941399</v>
      </c>
      <c r="AF17" t="n">
        <v>5.63719245201263e-06</v>
      </c>
      <c r="AG17" t="n">
        <v>0.4875</v>
      </c>
      <c r="AH17" t="n">
        <v>133377.3446130031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8.5444</v>
      </c>
      <c r="E18" t="n">
        <v>11.7</v>
      </c>
      <c r="F18" t="n">
        <v>9.19</v>
      </c>
      <c r="G18" t="n">
        <v>91.86</v>
      </c>
      <c r="H18" t="n">
        <v>1.65</v>
      </c>
      <c r="I18" t="n">
        <v>6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101.38</v>
      </c>
      <c r="Q18" t="n">
        <v>195.42</v>
      </c>
      <c r="R18" t="n">
        <v>21.1</v>
      </c>
      <c r="S18" t="n">
        <v>14.2</v>
      </c>
      <c r="T18" t="n">
        <v>1726.35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107.5523755294963</v>
      </c>
      <c r="AB18" t="n">
        <v>147.157905075326</v>
      </c>
      <c r="AC18" t="n">
        <v>133.1133611523938</v>
      </c>
      <c r="AD18" t="n">
        <v>107552.3755294963</v>
      </c>
      <c r="AE18" t="n">
        <v>147157.905075326</v>
      </c>
      <c r="AF18" t="n">
        <v>5.634686505577398e-06</v>
      </c>
      <c r="AG18" t="n">
        <v>0.4875</v>
      </c>
      <c r="AH18" t="n">
        <v>133113.3611523938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8.581799999999999</v>
      </c>
      <c r="E19" t="n">
        <v>11.65</v>
      </c>
      <c r="F19" t="n">
        <v>9.17</v>
      </c>
      <c r="G19" t="n">
        <v>110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99.90000000000001</v>
      </c>
      <c r="Q19" t="n">
        <v>195.42</v>
      </c>
      <c r="R19" t="n">
        <v>20.57</v>
      </c>
      <c r="S19" t="n">
        <v>14.2</v>
      </c>
      <c r="T19" t="n">
        <v>1465.41</v>
      </c>
      <c r="U19" t="n">
        <v>0.6899999999999999</v>
      </c>
      <c r="V19" t="n">
        <v>0.77</v>
      </c>
      <c r="W19" t="n">
        <v>0.64</v>
      </c>
      <c r="X19" t="n">
        <v>0.08</v>
      </c>
      <c r="Y19" t="n">
        <v>0.5</v>
      </c>
      <c r="Z19" t="n">
        <v>10</v>
      </c>
      <c r="AA19" t="n">
        <v>106.0688612474585</v>
      </c>
      <c r="AB19" t="n">
        <v>145.1280953866119</v>
      </c>
      <c r="AC19" t="n">
        <v>131.2772736515142</v>
      </c>
      <c r="AD19" t="n">
        <v>106068.8612474585</v>
      </c>
      <c r="AE19" t="n">
        <v>145128.0953866119</v>
      </c>
      <c r="AF19" t="n">
        <v>5.659350294176784e-06</v>
      </c>
      <c r="AG19" t="n">
        <v>0.4854166666666667</v>
      </c>
      <c r="AH19" t="n">
        <v>131277.2736515141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8.5814</v>
      </c>
      <c r="E20" t="n">
        <v>11.65</v>
      </c>
      <c r="F20" t="n">
        <v>9.17</v>
      </c>
      <c r="G20" t="n">
        <v>110.01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99.55</v>
      </c>
      <c r="Q20" t="n">
        <v>195.42</v>
      </c>
      <c r="R20" t="n">
        <v>20.42</v>
      </c>
      <c r="S20" t="n">
        <v>14.2</v>
      </c>
      <c r="T20" t="n">
        <v>1389.06</v>
      </c>
      <c r="U20" t="n">
        <v>0.7</v>
      </c>
      <c r="V20" t="n">
        <v>0.77</v>
      </c>
      <c r="W20" t="n">
        <v>0.65</v>
      </c>
      <c r="X20" t="n">
        <v>0.08</v>
      </c>
      <c r="Y20" t="n">
        <v>0.5</v>
      </c>
      <c r="Z20" t="n">
        <v>10</v>
      </c>
      <c r="AA20" t="n">
        <v>105.8515882808122</v>
      </c>
      <c r="AB20" t="n">
        <v>144.8308129282398</v>
      </c>
      <c r="AC20" t="n">
        <v>131.0083634137304</v>
      </c>
      <c r="AD20" t="n">
        <v>105851.5882808122</v>
      </c>
      <c r="AE20" t="n">
        <v>144830.8129282398</v>
      </c>
      <c r="AF20" t="n">
        <v>5.659086510341497e-06</v>
      </c>
      <c r="AG20" t="n">
        <v>0.4854166666666667</v>
      </c>
      <c r="AH20" t="n">
        <v>131008.3634137304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8.5778</v>
      </c>
      <c r="E21" t="n">
        <v>11.66</v>
      </c>
      <c r="F21" t="n">
        <v>9.17</v>
      </c>
      <c r="G21" t="n">
        <v>110.07</v>
      </c>
      <c r="H21" t="n">
        <v>1.9</v>
      </c>
      <c r="I21" t="n">
        <v>5</v>
      </c>
      <c r="J21" t="n">
        <v>186.97</v>
      </c>
      <c r="K21" t="n">
        <v>50.28</v>
      </c>
      <c r="L21" t="n">
        <v>20</v>
      </c>
      <c r="M21" t="n">
        <v>3</v>
      </c>
      <c r="N21" t="n">
        <v>36.69</v>
      </c>
      <c r="O21" t="n">
        <v>23293.82</v>
      </c>
      <c r="P21" t="n">
        <v>99.48</v>
      </c>
      <c r="Q21" t="n">
        <v>195.42</v>
      </c>
      <c r="R21" t="n">
        <v>20.67</v>
      </c>
      <c r="S21" t="n">
        <v>14.2</v>
      </c>
      <c r="T21" t="n">
        <v>1516.02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105.8532351878231</v>
      </c>
      <c r="AB21" t="n">
        <v>144.8330662990686</v>
      </c>
      <c r="AC21" t="n">
        <v>131.0104017260099</v>
      </c>
      <c r="AD21" t="n">
        <v>105853.2351878231</v>
      </c>
      <c r="AE21" t="n">
        <v>144833.0662990686</v>
      </c>
      <c r="AF21" t="n">
        <v>5.656712455823909e-06</v>
      </c>
      <c r="AG21" t="n">
        <v>0.4858333333333333</v>
      </c>
      <c r="AH21" t="n">
        <v>131010.4017260099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8.5831</v>
      </c>
      <c r="E22" t="n">
        <v>11.65</v>
      </c>
      <c r="F22" t="n">
        <v>9.17</v>
      </c>
      <c r="G22" t="n">
        <v>109.98</v>
      </c>
      <c r="H22" t="n">
        <v>1.98</v>
      </c>
      <c r="I22" t="n">
        <v>5</v>
      </c>
      <c r="J22" t="n">
        <v>188.49</v>
      </c>
      <c r="K22" t="n">
        <v>50.28</v>
      </c>
      <c r="L22" t="n">
        <v>21</v>
      </c>
      <c r="M22" t="n">
        <v>3</v>
      </c>
      <c r="N22" t="n">
        <v>37.21</v>
      </c>
      <c r="O22" t="n">
        <v>23481.16</v>
      </c>
      <c r="P22" t="n">
        <v>97.95999999999999</v>
      </c>
      <c r="Q22" t="n">
        <v>195.42</v>
      </c>
      <c r="R22" t="n">
        <v>20.49</v>
      </c>
      <c r="S22" t="n">
        <v>14.2</v>
      </c>
      <c r="T22" t="n">
        <v>1422.66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104.823625584017</v>
      </c>
      <c r="AB22" t="n">
        <v>143.4243090159719</v>
      </c>
      <c r="AC22" t="n">
        <v>129.7360942608082</v>
      </c>
      <c r="AD22" t="n">
        <v>104823.625584017</v>
      </c>
      <c r="AE22" t="n">
        <v>143424.3090159719</v>
      </c>
      <c r="AF22" t="n">
        <v>5.66020759164147e-06</v>
      </c>
      <c r="AG22" t="n">
        <v>0.4854166666666667</v>
      </c>
      <c r="AH22" t="n">
        <v>129736.0942608083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8.5776</v>
      </c>
      <c r="E23" t="n">
        <v>11.66</v>
      </c>
      <c r="F23" t="n">
        <v>9.17</v>
      </c>
      <c r="G23" t="n">
        <v>110.07</v>
      </c>
      <c r="H23" t="n">
        <v>2.05</v>
      </c>
      <c r="I23" t="n">
        <v>5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96.18000000000001</v>
      </c>
      <c r="Q23" t="n">
        <v>195.42</v>
      </c>
      <c r="R23" t="n">
        <v>20.58</v>
      </c>
      <c r="S23" t="n">
        <v>14.2</v>
      </c>
      <c r="T23" t="n">
        <v>1470.56</v>
      </c>
      <c r="U23" t="n">
        <v>0.6899999999999999</v>
      </c>
      <c r="V23" t="n">
        <v>0.77</v>
      </c>
      <c r="W23" t="n">
        <v>0.65</v>
      </c>
      <c r="X23" t="n">
        <v>0.09</v>
      </c>
      <c r="Y23" t="n">
        <v>0.5</v>
      </c>
      <c r="Z23" t="n">
        <v>10</v>
      </c>
      <c r="AA23" t="n">
        <v>103.7619255483998</v>
      </c>
      <c r="AB23" t="n">
        <v>141.9716441883413</v>
      </c>
      <c r="AC23" t="n">
        <v>128.4220697254983</v>
      </c>
      <c r="AD23" t="n">
        <v>103761.9255483998</v>
      </c>
      <c r="AE23" t="n">
        <v>141971.6441883413</v>
      </c>
      <c r="AF23" t="n">
        <v>5.656580563906265e-06</v>
      </c>
      <c r="AG23" t="n">
        <v>0.4858333333333333</v>
      </c>
      <c r="AH23" t="n">
        <v>128422.0697254983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8.622999999999999</v>
      </c>
      <c r="E24" t="n">
        <v>11.6</v>
      </c>
      <c r="F24" t="n">
        <v>9.140000000000001</v>
      </c>
      <c r="G24" t="n">
        <v>137.15</v>
      </c>
      <c r="H24" t="n">
        <v>2.13</v>
      </c>
      <c r="I24" t="n">
        <v>4</v>
      </c>
      <c r="J24" t="n">
        <v>191.55</v>
      </c>
      <c r="K24" t="n">
        <v>50.28</v>
      </c>
      <c r="L24" t="n">
        <v>23</v>
      </c>
      <c r="M24" t="n">
        <v>2</v>
      </c>
      <c r="N24" t="n">
        <v>38.27</v>
      </c>
      <c r="O24" t="n">
        <v>23857.96</v>
      </c>
      <c r="P24" t="n">
        <v>94.90000000000001</v>
      </c>
      <c r="Q24" t="n">
        <v>195.42</v>
      </c>
      <c r="R24" t="n">
        <v>19.81</v>
      </c>
      <c r="S24" t="n">
        <v>14.2</v>
      </c>
      <c r="T24" t="n">
        <v>1086.92</v>
      </c>
      <c r="U24" t="n">
        <v>0.72</v>
      </c>
      <c r="V24" t="n">
        <v>0.77</v>
      </c>
      <c r="W24" t="n">
        <v>0.64</v>
      </c>
      <c r="X24" t="n">
        <v>0.06</v>
      </c>
      <c r="Y24" t="n">
        <v>0.5</v>
      </c>
      <c r="Z24" t="n">
        <v>10</v>
      </c>
      <c r="AA24" t="n">
        <v>102.2926933034318</v>
      </c>
      <c r="AB24" t="n">
        <v>139.961375812825</v>
      </c>
      <c r="AC24" t="n">
        <v>126.6036585423113</v>
      </c>
      <c r="AD24" t="n">
        <v>102292.6933034318</v>
      </c>
      <c r="AE24" t="n">
        <v>139961.375812825</v>
      </c>
      <c r="AF24" t="n">
        <v>5.686520029211403e-06</v>
      </c>
      <c r="AG24" t="n">
        <v>0.4833333333333333</v>
      </c>
      <c r="AH24" t="n">
        <v>126603.6585423113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8.6166</v>
      </c>
      <c r="E25" t="n">
        <v>11.61</v>
      </c>
      <c r="F25" t="n">
        <v>9.15</v>
      </c>
      <c r="G25" t="n">
        <v>137.28</v>
      </c>
      <c r="H25" t="n">
        <v>2.21</v>
      </c>
      <c r="I25" t="n">
        <v>4</v>
      </c>
      <c r="J25" t="n">
        <v>193.08</v>
      </c>
      <c r="K25" t="n">
        <v>50.28</v>
      </c>
      <c r="L25" t="n">
        <v>24</v>
      </c>
      <c r="M25" t="n">
        <v>2</v>
      </c>
      <c r="N25" t="n">
        <v>38.8</v>
      </c>
      <c r="O25" t="n">
        <v>24047.45</v>
      </c>
      <c r="P25" t="n">
        <v>96.02</v>
      </c>
      <c r="Q25" t="n">
        <v>195.43</v>
      </c>
      <c r="R25" t="n">
        <v>20.03</v>
      </c>
      <c r="S25" t="n">
        <v>14.2</v>
      </c>
      <c r="T25" t="n">
        <v>1200.72</v>
      </c>
      <c r="U25" t="n">
        <v>0.71</v>
      </c>
      <c r="V25" t="n">
        <v>0.77</v>
      </c>
      <c r="W25" t="n">
        <v>0.64</v>
      </c>
      <c r="X25" t="n">
        <v>0.06</v>
      </c>
      <c r="Y25" t="n">
        <v>0.5</v>
      </c>
      <c r="Z25" t="n">
        <v>10</v>
      </c>
      <c r="AA25" t="n">
        <v>103.1161504473097</v>
      </c>
      <c r="AB25" t="n">
        <v>141.0880662054434</v>
      </c>
      <c r="AC25" t="n">
        <v>127.6228191851785</v>
      </c>
      <c r="AD25" t="n">
        <v>103116.1504473097</v>
      </c>
      <c r="AE25" t="n">
        <v>141088.0662054434</v>
      </c>
      <c r="AF25" t="n">
        <v>5.682299487846802e-06</v>
      </c>
      <c r="AG25" t="n">
        <v>0.48375</v>
      </c>
      <c r="AH25" t="n">
        <v>127622.8191851785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8.6225</v>
      </c>
      <c r="E26" t="n">
        <v>11.6</v>
      </c>
      <c r="F26" t="n">
        <v>9.140000000000001</v>
      </c>
      <c r="G26" t="n">
        <v>137.16</v>
      </c>
      <c r="H26" t="n">
        <v>2.28</v>
      </c>
      <c r="I26" t="n">
        <v>4</v>
      </c>
      <c r="J26" t="n">
        <v>194.62</v>
      </c>
      <c r="K26" t="n">
        <v>50.28</v>
      </c>
      <c r="L26" t="n">
        <v>25</v>
      </c>
      <c r="M26" t="n">
        <v>2</v>
      </c>
      <c r="N26" t="n">
        <v>39.34</v>
      </c>
      <c r="O26" t="n">
        <v>24237.67</v>
      </c>
      <c r="P26" t="n">
        <v>95.38</v>
      </c>
      <c r="Q26" t="n">
        <v>195.42</v>
      </c>
      <c r="R26" t="n">
        <v>19.85</v>
      </c>
      <c r="S26" t="n">
        <v>14.2</v>
      </c>
      <c r="T26" t="n">
        <v>1110.5</v>
      </c>
      <c r="U26" t="n">
        <v>0.72</v>
      </c>
      <c r="V26" t="n">
        <v>0.77</v>
      </c>
      <c r="W26" t="n">
        <v>0.64</v>
      </c>
      <c r="X26" t="n">
        <v>0.06</v>
      </c>
      <c r="Y26" t="n">
        <v>0.5</v>
      </c>
      <c r="Z26" t="n">
        <v>10</v>
      </c>
      <c r="AA26" t="n">
        <v>102.6012448932697</v>
      </c>
      <c r="AB26" t="n">
        <v>140.3835497103764</v>
      </c>
      <c r="AC26" t="n">
        <v>126.9855407556054</v>
      </c>
      <c r="AD26" t="n">
        <v>102601.2448932697</v>
      </c>
      <c r="AE26" t="n">
        <v>140383.5497103764</v>
      </c>
      <c r="AF26" t="n">
        <v>5.686190299417294e-06</v>
      </c>
      <c r="AG26" t="n">
        <v>0.4833333333333333</v>
      </c>
      <c r="AH26" t="n">
        <v>126985.5407556054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8.619</v>
      </c>
      <c r="E27" t="n">
        <v>11.6</v>
      </c>
      <c r="F27" t="n">
        <v>9.15</v>
      </c>
      <c r="G27" t="n">
        <v>137.23</v>
      </c>
      <c r="H27" t="n">
        <v>2.35</v>
      </c>
      <c r="I27" t="n">
        <v>4</v>
      </c>
      <c r="J27" t="n">
        <v>196.17</v>
      </c>
      <c r="K27" t="n">
        <v>50.28</v>
      </c>
      <c r="L27" t="n">
        <v>26</v>
      </c>
      <c r="M27" t="n">
        <v>1</v>
      </c>
      <c r="N27" t="n">
        <v>39.89</v>
      </c>
      <c r="O27" t="n">
        <v>24428.62</v>
      </c>
      <c r="P27" t="n">
        <v>95.5</v>
      </c>
      <c r="Q27" t="n">
        <v>195.42</v>
      </c>
      <c r="R27" t="n">
        <v>19.87</v>
      </c>
      <c r="S27" t="n">
        <v>14.2</v>
      </c>
      <c r="T27" t="n">
        <v>1121.27</v>
      </c>
      <c r="U27" t="n">
        <v>0.71</v>
      </c>
      <c r="V27" t="n">
        <v>0.77</v>
      </c>
      <c r="W27" t="n">
        <v>0.65</v>
      </c>
      <c r="X27" t="n">
        <v>0.06</v>
      </c>
      <c r="Y27" t="n">
        <v>0.5</v>
      </c>
      <c r="Z27" t="n">
        <v>10</v>
      </c>
      <c r="AA27" t="n">
        <v>102.7566838017237</v>
      </c>
      <c r="AB27" t="n">
        <v>140.5962280824038</v>
      </c>
      <c r="AC27" t="n">
        <v>127.1779214023025</v>
      </c>
      <c r="AD27" t="n">
        <v>102756.6838017237</v>
      </c>
      <c r="AE27" t="n">
        <v>140596.2280824038</v>
      </c>
      <c r="AF27" t="n">
        <v>5.683882190858527e-06</v>
      </c>
      <c r="AG27" t="n">
        <v>0.4833333333333333</v>
      </c>
      <c r="AH27" t="n">
        <v>127177.9214023025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8.6172</v>
      </c>
      <c r="E28" t="n">
        <v>11.6</v>
      </c>
      <c r="F28" t="n">
        <v>9.15</v>
      </c>
      <c r="G28" t="n">
        <v>137.27</v>
      </c>
      <c r="H28" t="n">
        <v>2.42</v>
      </c>
      <c r="I28" t="n">
        <v>4</v>
      </c>
      <c r="J28" t="n">
        <v>197.73</v>
      </c>
      <c r="K28" t="n">
        <v>50.28</v>
      </c>
      <c r="L28" t="n">
        <v>27</v>
      </c>
      <c r="M28" t="n">
        <v>0</v>
      </c>
      <c r="N28" t="n">
        <v>40.45</v>
      </c>
      <c r="O28" t="n">
        <v>24620.33</v>
      </c>
      <c r="P28" t="n">
        <v>95.91</v>
      </c>
      <c r="Q28" t="n">
        <v>195.42</v>
      </c>
      <c r="R28" t="n">
        <v>19.95</v>
      </c>
      <c r="S28" t="n">
        <v>14.2</v>
      </c>
      <c r="T28" t="n">
        <v>1161.05</v>
      </c>
      <c r="U28" t="n">
        <v>0.71</v>
      </c>
      <c r="V28" t="n">
        <v>0.77</v>
      </c>
      <c r="W28" t="n">
        <v>0.65</v>
      </c>
      <c r="X28" t="n">
        <v>0.06</v>
      </c>
      <c r="Y28" t="n">
        <v>0.5</v>
      </c>
      <c r="Z28" t="n">
        <v>10</v>
      </c>
      <c r="AA28" t="n">
        <v>103.0359025377174</v>
      </c>
      <c r="AB28" t="n">
        <v>140.9782674752514</v>
      </c>
      <c r="AC28" t="n">
        <v>127.5234994916925</v>
      </c>
      <c r="AD28" t="n">
        <v>103035.9025377174</v>
      </c>
      <c r="AE28" t="n">
        <v>140978.2674752514</v>
      </c>
      <c r="AF28" t="n">
        <v>5.682695163599733e-06</v>
      </c>
      <c r="AG28" t="n">
        <v>0.4833333333333333</v>
      </c>
      <c r="AH28" t="n">
        <v>127523.4994916925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10.26</v>
      </c>
      <c r="G2" t="n">
        <v>10.61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56</v>
      </c>
      <c r="N2" t="n">
        <v>9.74</v>
      </c>
      <c r="O2" t="n">
        <v>10204.21</v>
      </c>
      <c r="P2" t="n">
        <v>79.04000000000001</v>
      </c>
      <c r="Q2" t="n">
        <v>195.42</v>
      </c>
      <c r="R2" t="n">
        <v>54.56</v>
      </c>
      <c r="S2" t="n">
        <v>14.2</v>
      </c>
      <c r="T2" t="n">
        <v>18195.84</v>
      </c>
      <c r="U2" t="n">
        <v>0.26</v>
      </c>
      <c r="V2" t="n">
        <v>0.6899999999999999</v>
      </c>
      <c r="W2" t="n">
        <v>0.73</v>
      </c>
      <c r="X2" t="n">
        <v>1.17</v>
      </c>
      <c r="Y2" t="n">
        <v>0.5</v>
      </c>
      <c r="Z2" t="n">
        <v>10</v>
      </c>
      <c r="AA2" t="n">
        <v>96.24823670555345</v>
      </c>
      <c r="AB2" t="n">
        <v>131.6910836330071</v>
      </c>
      <c r="AC2" t="n">
        <v>119.1226714407046</v>
      </c>
      <c r="AD2" t="n">
        <v>96248.23670555346</v>
      </c>
      <c r="AE2" t="n">
        <v>131691.083633007</v>
      </c>
      <c r="AF2" t="n">
        <v>7.001038644256269e-06</v>
      </c>
      <c r="AG2" t="n">
        <v>0.5479166666666667</v>
      </c>
      <c r="AH2" t="n">
        <v>119122.6714407046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8.353400000000001</v>
      </c>
      <c r="E3" t="n">
        <v>11.97</v>
      </c>
      <c r="F3" t="n">
        <v>9.609999999999999</v>
      </c>
      <c r="G3" t="n">
        <v>21.36</v>
      </c>
      <c r="H3" t="n">
        <v>0.43</v>
      </c>
      <c r="I3" t="n">
        <v>27</v>
      </c>
      <c r="J3" t="n">
        <v>82.04000000000001</v>
      </c>
      <c r="K3" t="n">
        <v>35.1</v>
      </c>
      <c r="L3" t="n">
        <v>2</v>
      </c>
      <c r="M3" t="n">
        <v>25</v>
      </c>
      <c r="N3" t="n">
        <v>9.94</v>
      </c>
      <c r="O3" t="n">
        <v>10352.53</v>
      </c>
      <c r="P3" t="n">
        <v>72.23999999999999</v>
      </c>
      <c r="Q3" t="n">
        <v>195.45</v>
      </c>
      <c r="R3" t="n">
        <v>34.47</v>
      </c>
      <c r="S3" t="n">
        <v>14.2</v>
      </c>
      <c r="T3" t="n">
        <v>8302.01</v>
      </c>
      <c r="U3" t="n">
        <v>0.41</v>
      </c>
      <c r="V3" t="n">
        <v>0.73</v>
      </c>
      <c r="W3" t="n">
        <v>0.68</v>
      </c>
      <c r="X3" t="n">
        <v>0.53</v>
      </c>
      <c r="Y3" t="n">
        <v>0.5</v>
      </c>
      <c r="Z3" t="n">
        <v>10</v>
      </c>
      <c r="AA3" t="n">
        <v>81.26433680142205</v>
      </c>
      <c r="AB3" t="n">
        <v>111.189450741175</v>
      </c>
      <c r="AC3" t="n">
        <v>100.57768561784</v>
      </c>
      <c r="AD3" t="n">
        <v>81264.33680142205</v>
      </c>
      <c r="AE3" t="n">
        <v>111189.450741175</v>
      </c>
      <c r="AF3" t="n">
        <v>7.688992402173326e-06</v>
      </c>
      <c r="AG3" t="n">
        <v>0.49875</v>
      </c>
      <c r="AH3" t="n">
        <v>100577.68561784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8.603</v>
      </c>
      <c r="E4" t="n">
        <v>11.62</v>
      </c>
      <c r="F4" t="n">
        <v>9.42</v>
      </c>
      <c r="G4" t="n">
        <v>31.41</v>
      </c>
      <c r="H4" t="n">
        <v>0.63</v>
      </c>
      <c r="I4" t="n">
        <v>18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69.23999999999999</v>
      </c>
      <c r="Q4" t="n">
        <v>195.42</v>
      </c>
      <c r="R4" t="n">
        <v>28.44</v>
      </c>
      <c r="S4" t="n">
        <v>14.2</v>
      </c>
      <c r="T4" t="n">
        <v>5332.22</v>
      </c>
      <c r="U4" t="n">
        <v>0.5</v>
      </c>
      <c r="V4" t="n">
        <v>0.75</v>
      </c>
      <c r="W4" t="n">
        <v>0.67</v>
      </c>
      <c r="X4" t="n">
        <v>0.33</v>
      </c>
      <c r="Y4" t="n">
        <v>0.5</v>
      </c>
      <c r="Z4" t="n">
        <v>10</v>
      </c>
      <c r="AA4" t="n">
        <v>76.48668756535179</v>
      </c>
      <c r="AB4" t="n">
        <v>104.6524602813784</v>
      </c>
      <c r="AC4" t="n">
        <v>94.66457635280062</v>
      </c>
      <c r="AD4" t="n">
        <v>76486.68756535179</v>
      </c>
      <c r="AE4" t="n">
        <v>104652.4602813784</v>
      </c>
      <c r="AF4" t="n">
        <v>7.91873987069901e-06</v>
      </c>
      <c r="AG4" t="n">
        <v>0.4841666666666666</v>
      </c>
      <c r="AH4" t="n">
        <v>94664.57635280062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8.7379</v>
      </c>
      <c r="E5" t="n">
        <v>11.44</v>
      </c>
      <c r="F5" t="n">
        <v>9.33</v>
      </c>
      <c r="G5" t="n">
        <v>43.06</v>
      </c>
      <c r="H5" t="n">
        <v>0.83</v>
      </c>
      <c r="I5" t="n">
        <v>13</v>
      </c>
      <c r="J5" t="n">
        <v>84.45999999999999</v>
      </c>
      <c r="K5" t="n">
        <v>35.1</v>
      </c>
      <c r="L5" t="n">
        <v>4</v>
      </c>
      <c r="M5" t="n">
        <v>11</v>
      </c>
      <c r="N5" t="n">
        <v>10.36</v>
      </c>
      <c r="O5" t="n">
        <v>10650.22</v>
      </c>
      <c r="P5" t="n">
        <v>66.63</v>
      </c>
      <c r="Q5" t="n">
        <v>195.42</v>
      </c>
      <c r="R5" t="n">
        <v>25.56</v>
      </c>
      <c r="S5" t="n">
        <v>14.2</v>
      </c>
      <c r="T5" t="n">
        <v>3919.34</v>
      </c>
      <c r="U5" t="n">
        <v>0.5600000000000001</v>
      </c>
      <c r="V5" t="n">
        <v>0.76</v>
      </c>
      <c r="W5" t="n">
        <v>0.66</v>
      </c>
      <c r="X5" t="n">
        <v>0.24</v>
      </c>
      <c r="Y5" t="n">
        <v>0.5</v>
      </c>
      <c r="Z5" t="n">
        <v>10</v>
      </c>
      <c r="AA5" t="n">
        <v>73.43890111157835</v>
      </c>
      <c r="AB5" t="n">
        <v>100.482344396479</v>
      </c>
      <c r="AC5" t="n">
        <v>90.89245047516026</v>
      </c>
      <c r="AD5" t="n">
        <v>73438.90111157835</v>
      </c>
      <c r="AE5" t="n">
        <v>100482.344396479</v>
      </c>
      <c r="AF5" t="n">
        <v>8.042910277366137e-06</v>
      </c>
      <c r="AG5" t="n">
        <v>0.4766666666666666</v>
      </c>
      <c r="AH5" t="n">
        <v>90892.45047516027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8.8004</v>
      </c>
      <c r="E6" t="n">
        <v>11.36</v>
      </c>
      <c r="F6" t="n">
        <v>9.279999999999999</v>
      </c>
      <c r="G6" t="n">
        <v>50.63</v>
      </c>
      <c r="H6" t="n">
        <v>1.02</v>
      </c>
      <c r="I6" t="n">
        <v>11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64.34</v>
      </c>
      <c r="Q6" t="n">
        <v>195.42</v>
      </c>
      <c r="R6" t="n">
        <v>24.12</v>
      </c>
      <c r="S6" t="n">
        <v>14.2</v>
      </c>
      <c r="T6" t="n">
        <v>3207.83</v>
      </c>
      <c r="U6" t="n">
        <v>0.59</v>
      </c>
      <c r="V6" t="n">
        <v>0.76</v>
      </c>
      <c r="W6" t="n">
        <v>0.65</v>
      </c>
      <c r="X6" t="n">
        <v>0.19</v>
      </c>
      <c r="Y6" t="n">
        <v>0.5</v>
      </c>
      <c r="Z6" t="n">
        <v>10</v>
      </c>
      <c r="AA6" t="n">
        <v>71.36731430505161</v>
      </c>
      <c r="AB6" t="n">
        <v>97.64790793583072</v>
      </c>
      <c r="AC6" t="n">
        <v>88.32852865215878</v>
      </c>
      <c r="AD6" t="n">
        <v>71367.31430505161</v>
      </c>
      <c r="AE6" t="n">
        <v>97647.90793583072</v>
      </c>
      <c r="AF6" t="n">
        <v>8.100439190758989e-06</v>
      </c>
      <c r="AG6" t="n">
        <v>0.4733333333333333</v>
      </c>
      <c r="AH6" t="n">
        <v>88328.52865215878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8.852</v>
      </c>
      <c r="E7" t="n">
        <v>11.3</v>
      </c>
      <c r="F7" t="n">
        <v>9.25</v>
      </c>
      <c r="G7" t="n">
        <v>61.67</v>
      </c>
      <c r="H7" t="n">
        <v>1.21</v>
      </c>
      <c r="I7" t="n">
        <v>9</v>
      </c>
      <c r="J7" t="n">
        <v>86.88</v>
      </c>
      <c r="K7" t="n">
        <v>35.1</v>
      </c>
      <c r="L7" t="n">
        <v>6</v>
      </c>
      <c r="M7" t="n">
        <v>6</v>
      </c>
      <c r="N7" t="n">
        <v>10.78</v>
      </c>
      <c r="O7" t="n">
        <v>10949.33</v>
      </c>
      <c r="P7" t="n">
        <v>61.68</v>
      </c>
      <c r="Q7" t="n">
        <v>195.42</v>
      </c>
      <c r="R7" t="n">
        <v>23.02</v>
      </c>
      <c r="S7" t="n">
        <v>14.2</v>
      </c>
      <c r="T7" t="n">
        <v>2667.59</v>
      </c>
      <c r="U7" t="n">
        <v>0.62</v>
      </c>
      <c r="V7" t="n">
        <v>0.76</v>
      </c>
      <c r="W7" t="n">
        <v>0.65</v>
      </c>
      <c r="X7" t="n">
        <v>0.16</v>
      </c>
      <c r="Y7" t="n">
        <v>0.5</v>
      </c>
      <c r="Z7" t="n">
        <v>10</v>
      </c>
      <c r="AA7" t="n">
        <v>69.23976758944251</v>
      </c>
      <c r="AB7" t="n">
        <v>94.73690465879908</v>
      </c>
      <c r="AC7" t="n">
        <v>85.69534744226735</v>
      </c>
      <c r="AD7" t="n">
        <v>69239.7675894425</v>
      </c>
      <c r="AE7" t="n">
        <v>94736.90465879907</v>
      </c>
      <c r="AF7" t="n">
        <v>8.147935061656126e-06</v>
      </c>
      <c r="AG7" t="n">
        <v>0.4708333333333334</v>
      </c>
      <c r="AH7" t="n">
        <v>85695.34744226735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8.890000000000001</v>
      </c>
      <c r="E8" t="n">
        <v>11.25</v>
      </c>
      <c r="F8" t="n">
        <v>9.220000000000001</v>
      </c>
      <c r="G8" t="n">
        <v>69.14</v>
      </c>
      <c r="H8" t="n">
        <v>1.39</v>
      </c>
      <c r="I8" t="n">
        <v>8</v>
      </c>
      <c r="J8" t="n">
        <v>88.09999999999999</v>
      </c>
      <c r="K8" t="n">
        <v>35.1</v>
      </c>
      <c r="L8" t="n">
        <v>7</v>
      </c>
      <c r="M8" t="n">
        <v>5</v>
      </c>
      <c r="N8" t="n">
        <v>11</v>
      </c>
      <c r="O8" t="n">
        <v>11099.43</v>
      </c>
      <c r="P8" t="n">
        <v>59.3</v>
      </c>
      <c r="Q8" t="n">
        <v>195.42</v>
      </c>
      <c r="R8" t="n">
        <v>22.1</v>
      </c>
      <c r="S8" t="n">
        <v>14.2</v>
      </c>
      <c r="T8" t="n">
        <v>2212.9</v>
      </c>
      <c r="U8" t="n">
        <v>0.64</v>
      </c>
      <c r="V8" t="n">
        <v>0.77</v>
      </c>
      <c r="W8" t="n">
        <v>0.65</v>
      </c>
      <c r="X8" t="n">
        <v>0.13</v>
      </c>
      <c r="Y8" t="n">
        <v>0.5</v>
      </c>
      <c r="Z8" t="n">
        <v>10</v>
      </c>
      <c r="AA8" t="n">
        <v>67.40645922344429</v>
      </c>
      <c r="AB8" t="n">
        <v>92.22849127258468</v>
      </c>
      <c r="AC8" t="n">
        <v>83.42633350905214</v>
      </c>
      <c r="AD8" t="n">
        <v>67406.45922344428</v>
      </c>
      <c r="AE8" t="n">
        <v>92228.49127258468</v>
      </c>
      <c r="AF8" t="n">
        <v>8.182912640998978e-06</v>
      </c>
      <c r="AG8" t="n">
        <v>0.46875</v>
      </c>
      <c r="AH8" t="n">
        <v>83426.33350905214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8.908899999999999</v>
      </c>
      <c r="E9" t="n">
        <v>11.22</v>
      </c>
      <c r="F9" t="n">
        <v>9.210000000000001</v>
      </c>
      <c r="G9" t="n">
        <v>78.95999999999999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59.13</v>
      </c>
      <c r="Q9" t="n">
        <v>195.42</v>
      </c>
      <c r="R9" t="n">
        <v>21.7</v>
      </c>
      <c r="S9" t="n">
        <v>14.2</v>
      </c>
      <c r="T9" t="n">
        <v>2020.09</v>
      </c>
      <c r="U9" t="n">
        <v>0.65</v>
      </c>
      <c r="V9" t="n">
        <v>0.77</v>
      </c>
      <c r="W9" t="n">
        <v>0.65</v>
      </c>
      <c r="X9" t="n">
        <v>0.12</v>
      </c>
      <c r="Y9" t="n">
        <v>0.5</v>
      </c>
      <c r="Z9" t="n">
        <v>10</v>
      </c>
      <c r="AA9" t="n">
        <v>67.13138979656425</v>
      </c>
      <c r="AB9" t="n">
        <v>91.85212914752096</v>
      </c>
      <c r="AC9" t="n">
        <v>83.08589085697685</v>
      </c>
      <c r="AD9" t="n">
        <v>67131.38979656425</v>
      </c>
      <c r="AE9" t="n">
        <v>91852.12914752096</v>
      </c>
      <c r="AF9" t="n">
        <v>8.200309384408974e-06</v>
      </c>
      <c r="AG9" t="n">
        <v>0.4675</v>
      </c>
      <c r="AH9" t="n">
        <v>83085.89085697684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7.0594</v>
      </c>
      <c r="E2" t="n">
        <v>14.17</v>
      </c>
      <c r="F2" t="n">
        <v>10.53</v>
      </c>
      <c r="G2" t="n">
        <v>8.77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70</v>
      </c>
      <c r="N2" t="n">
        <v>14.77</v>
      </c>
      <c r="O2" t="n">
        <v>13481.73</v>
      </c>
      <c r="P2" t="n">
        <v>99.02</v>
      </c>
      <c r="Q2" t="n">
        <v>195.44</v>
      </c>
      <c r="R2" t="n">
        <v>62.6</v>
      </c>
      <c r="S2" t="n">
        <v>14.2</v>
      </c>
      <c r="T2" t="n">
        <v>22142.66</v>
      </c>
      <c r="U2" t="n">
        <v>0.23</v>
      </c>
      <c r="V2" t="n">
        <v>0.67</v>
      </c>
      <c r="W2" t="n">
        <v>0.76</v>
      </c>
      <c r="X2" t="n">
        <v>1.44</v>
      </c>
      <c r="Y2" t="n">
        <v>0.5</v>
      </c>
      <c r="Z2" t="n">
        <v>10</v>
      </c>
      <c r="AA2" t="n">
        <v>125.7880246912242</v>
      </c>
      <c r="AB2" t="n">
        <v>172.108724758452</v>
      </c>
      <c r="AC2" t="n">
        <v>155.6829096236655</v>
      </c>
      <c r="AD2" t="n">
        <v>125788.0246912242</v>
      </c>
      <c r="AE2" t="n">
        <v>172108.724758452</v>
      </c>
      <c r="AF2" t="n">
        <v>5.627188312778384e-06</v>
      </c>
      <c r="AG2" t="n">
        <v>0.5904166666666667</v>
      </c>
      <c r="AH2" t="n">
        <v>155682.9096236655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7.974</v>
      </c>
      <c r="E3" t="n">
        <v>12.54</v>
      </c>
      <c r="F3" t="n">
        <v>9.75</v>
      </c>
      <c r="G3" t="n">
        <v>17.2</v>
      </c>
      <c r="H3" t="n">
        <v>0.32</v>
      </c>
      <c r="I3" t="n">
        <v>34</v>
      </c>
      <c r="J3" t="n">
        <v>108.68</v>
      </c>
      <c r="K3" t="n">
        <v>41.65</v>
      </c>
      <c r="L3" t="n">
        <v>2</v>
      </c>
      <c r="M3" t="n">
        <v>32</v>
      </c>
      <c r="N3" t="n">
        <v>15.03</v>
      </c>
      <c r="O3" t="n">
        <v>13638.32</v>
      </c>
      <c r="P3" t="n">
        <v>90.27</v>
      </c>
      <c r="Q3" t="n">
        <v>195.42</v>
      </c>
      <c r="R3" t="n">
        <v>38.26</v>
      </c>
      <c r="S3" t="n">
        <v>14.2</v>
      </c>
      <c r="T3" t="n">
        <v>10163.6</v>
      </c>
      <c r="U3" t="n">
        <v>0.37</v>
      </c>
      <c r="V3" t="n">
        <v>0.72</v>
      </c>
      <c r="W3" t="n">
        <v>0.7</v>
      </c>
      <c r="X3" t="n">
        <v>0.66</v>
      </c>
      <c r="Y3" t="n">
        <v>0.5</v>
      </c>
      <c r="Z3" t="n">
        <v>10</v>
      </c>
      <c r="AA3" t="n">
        <v>102.7004264528</v>
      </c>
      <c r="AB3" t="n">
        <v>140.5192542957074</v>
      </c>
      <c r="AC3" t="n">
        <v>127.108293885775</v>
      </c>
      <c r="AD3" t="n">
        <v>102700.4264528</v>
      </c>
      <c r="AE3" t="n">
        <v>140519.2542957074</v>
      </c>
      <c r="AF3" t="n">
        <v>6.356234185071654e-06</v>
      </c>
      <c r="AG3" t="n">
        <v>0.5225</v>
      </c>
      <c r="AH3" t="n">
        <v>127108.293885775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8.312900000000001</v>
      </c>
      <c r="E4" t="n">
        <v>12.03</v>
      </c>
      <c r="F4" t="n">
        <v>9.5</v>
      </c>
      <c r="G4" t="n">
        <v>25.92</v>
      </c>
      <c r="H4" t="n">
        <v>0.48</v>
      </c>
      <c r="I4" t="n">
        <v>22</v>
      </c>
      <c r="J4" t="n">
        <v>109.96</v>
      </c>
      <c r="K4" t="n">
        <v>41.65</v>
      </c>
      <c r="L4" t="n">
        <v>3</v>
      </c>
      <c r="M4" t="n">
        <v>20</v>
      </c>
      <c r="N4" t="n">
        <v>15.31</v>
      </c>
      <c r="O4" t="n">
        <v>13795.21</v>
      </c>
      <c r="P4" t="n">
        <v>86.78</v>
      </c>
      <c r="Q4" t="n">
        <v>195.42</v>
      </c>
      <c r="R4" t="n">
        <v>30.95</v>
      </c>
      <c r="S4" t="n">
        <v>14.2</v>
      </c>
      <c r="T4" t="n">
        <v>6571.58</v>
      </c>
      <c r="U4" t="n">
        <v>0.46</v>
      </c>
      <c r="V4" t="n">
        <v>0.74</v>
      </c>
      <c r="W4" t="n">
        <v>0.67</v>
      </c>
      <c r="X4" t="n">
        <v>0.42</v>
      </c>
      <c r="Y4" t="n">
        <v>0.5</v>
      </c>
      <c r="Z4" t="n">
        <v>10</v>
      </c>
      <c r="AA4" t="n">
        <v>95.40924854542691</v>
      </c>
      <c r="AB4" t="n">
        <v>130.5431430187771</v>
      </c>
      <c r="AC4" t="n">
        <v>118.0842886675516</v>
      </c>
      <c r="AD4" t="n">
        <v>95409.2485454269</v>
      </c>
      <c r="AE4" t="n">
        <v>130543.1430187771</v>
      </c>
      <c r="AF4" t="n">
        <v>6.626378123536764e-06</v>
      </c>
      <c r="AG4" t="n">
        <v>0.50125</v>
      </c>
      <c r="AH4" t="n">
        <v>118084.2886675516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8.4559</v>
      </c>
      <c r="E5" t="n">
        <v>11.83</v>
      </c>
      <c r="F5" t="n">
        <v>9.41</v>
      </c>
      <c r="G5" t="n">
        <v>33.22</v>
      </c>
      <c r="H5" t="n">
        <v>0.63</v>
      </c>
      <c r="I5" t="n">
        <v>17</v>
      </c>
      <c r="J5" t="n">
        <v>111.23</v>
      </c>
      <c r="K5" t="n">
        <v>41.65</v>
      </c>
      <c r="L5" t="n">
        <v>4</v>
      </c>
      <c r="M5" t="n">
        <v>15</v>
      </c>
      <c r="N5" t="n">
        <v>15.58</v>
      </c>
      <c r="O5" t="n">
        <v>13952.52</v>
      </c>
      <c r="P5" t="n">
        <v>84.63</v>
      </c>
      <c r="Q5" t="n">
        <v>195.42</v>
      </c>
      <c r="R5" t="n">
        <v>27.98</v>
      </c>
      <c r="S5" t="n">
        <v>14.2</v>
      </c>
      <c r="T5" t="n">
        <v>5109.39</v>
      </c>
      <c r="U5" t="n">
        <v>0.51</v>
      </c>
      <c r="V5" t="n">
        <v>0.75</v>
      </c>
      <c r="W5" t="n">
        <v>0.67</v>
      </c>
      <c r="X5" t="n">
        <v>0.32</v>
      </c>
      <c r="Y5" t="n">
        <v>0.5</v>
      </c>
      <c r="Z5" t="n">
        <v>10</v>
      </c>
      <c r="AA5" t="n">
        <v>92.02437184324904</v>
      </c>
      <c r="AB5" t="n">
        <v>125.9118053846388</v>
      </c>
      <c r="AC5" t="n">
        <v>113.8949593970908</v>
      </c>
      <c r="AD5" t="n">
        <v>92024.37184324904</v>
      </c>
      <c r="AE5" t="n">
        <v>125911.8053846388</v>
      </c>
      <c r="AF5" t="n">
        <v>6.740366271074416e-06</v>
      </c>
      <c r="AG5" t="n">
        <v>0.4929166666666667</v>
      </c>
      <c r="AH5" t="n">
        <v>113894.9593970908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8.58</v>
      </c>
      <c r="E6" t="n">
        <v>11.66</v>
      </c>
      <c r="F6" t="n">
        <v>9.33</v>
      </c>
      <c r="G6" t="n">
        <v>43.06</v>
      </c>
      <c r="H6" t="n">
        <v>0.78</v>
      </c>
      <c r="I6" t="n">
        <v>13</v>
      </c>
      <c r="J6" t="n">
        <v>112.51</v>
      </c>
      <c r="K6" t="n">
        <v>41.65</v>
      </c>
      <c r="L6" t="n">
        <v>5</v>
      </c>
      <c r="M6" t="n">
        <v>11</v>
      </c>
      <c r="N6" t="n">
        <v>15.86</v>
      </c>
      <c r="O6" t="n">
        <v>14110.24</v>
      </c>
      <c r="P6" t="n">
        <v>82.73</v>
      </c>
      <c r="Q6" t="n">
        <v>195.43</v>
      </c>
      <c r="R6" t="n">
        <v>25.45</v>
      </c>
      <c r="S6" t="n">
        <v>14.2</v>
      </c>
      <c r="T6" t="n">
        <v>3863.8</v>
      </c>
      <c r="U6" t="n">
        <v>0.5600000000000001</v>
      </c>
      <c r="V6" t="n">
        <v>0.76</v>
      </c>
      <c r="W6" t="n">
        <v>0.66</v>
      </c>
      <c r="X6" t="n">
        <v>0.24</v>
      </c>
      <c r="Y6" t="n">
        <v>0.5</v>
      </c>
      <c r="Z6" t="n">
        <v>10</v>
      </c>
      <c r="AA6" t="n">
        <v>89.23491446966298</v>
      </c>
      <c r="AB6" t="n">
        <v>122.0951467439262</v>
      </c>
      <c r="AC6" t="n">
        <v>110.4425573003326</v>
      </c>
      <c r="AD6" t="n">
        <v>89234.91446966298</v>
      </c>
      <c r="AE6" t="n">
        <v>122095.1467439262</v>
      </c>
      <c r="AF6" t="n">
        <v>6.839288852259191e-06</v>
      </c>
      <c r="AG6" t="n">
        <v>0.4858333333333333</v>
      </c>
      <c r="AH6" t="n">
        <v>110442.5573003326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8.644500000000001</v>
      </c>
      <c r="E7" t="n">
        <v>11.57</v>
      </c>
      <c r="F7" t="n">
        <v>9.289999999999999</v>
      </c>
      <c r="G7" t="n">
        <v>50.66</v>
      </c>
      <c r="H7" t="n">
        <v>0.93</v>
      </c>
      <c r="I7" t="n">
        <v>11</v>
      </c>
      <c r="J7" t="n">
        <v>113.79</v>
      </c>
      <c r="K7" t="n">
        <v>41.65</v>
      </c>
      <c r="L7" t="n">
        <v>6</v>
      </c>
      <c r="M7" t="n">
        <v>9</v>
      </c>
      <c r="N7" t="n">
        <v>16.14</v>
      </c>
      <c r="O7" t="n">
        <v>14268.39</v>
      </c>
      <c r="P7" t="n">
        <v>81.08</v>
      </c>
      <c r="Q7" t="n">
        <v>195.42</v>
      </c>
      <c r="R7" t="n">
        <v>24.19</v>
      </c>
      <c r="S7" t="n">
        <v>14.2</v>
      </c>
      <c r="T7" t="n">
        <v>3243.93</v>
      </c>
      <c r="U7" t="n">
        <v>0.59</v>
      </c>
      <c r="V7" t="n">
        <v>0.76</v>
      </c>
      <c r="W7" t="n">
        <v>0.66</v>
      </c>
      <c r="X7" t="n">
        <v>0.2</v>
      </c>
      <c r="Y7" t="n">
        <v>0.5</v>
      </c>
      <c r="Z7" t="n">
        <v>10</v>
      </c>
      <c r="AA7" t="n">
        <v>87.40354233559503</v>
      </c>
      <c r="AB7" t="n">
        <v>119.5893825956593</v>
      </c>
      <c r="AC7" t="n">
        <v>108.1759397655134</v>
      </c>
      <c r="AD7" t="n">
        <v>87403.54233559503</v>
      </c>
      <c r="AE7" t="n">
        <v>119589.3825956594</v>
      </c>
      <c r="AF7" t="n">
        <v>6.890703086638063e-06</v>
      </c>
      <c r="AG7" t="n">
        <v>0.4820833333333334</v>
      </c>
      <c r="AH7" t="n">
        <v>108175.9397655134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8.6774</v>
      </c>
      <c r="E8" t="n">
        <v>11.52</v>
      </c>
      <c r="F8" t="n">
        <v>9.27</v>
      </c>
      <c r="G8" t="n">
        <v>55.59</v>
      </c>
      <c r="H8" t="n">
        <v>1.07</v>
      </c>
      <c r="I8" t="n">
        <v>10</v>
      </c>
      <c r="J8" t="n">
        <v>115.08</v>
      </c>
      <c r="K8" t="n">
        <v>41.65</v>
      </c>
      <c r="L8" t="n">
        <v>7</v>
      </c>
      <c r="M8" t="n">
        <v>8</v>
      </c>
      <c r="N8" t="n">
        <v>16.43</v>
      </c>
      <c r="O8" t="n">
        <v>14426.96</v>
      </c>
      <c r="P8" t="n">
        <v>79.77</v>
      </c>
      <c r="Q8" t="n">
        <v>195.42</v>
      </c>
      <c r="R8" t="n">
        <v>23.48</v>
      </c>
      <c r="S8" t="n">
        <v>14.2</v>
      </c>
      <c r="T8" t="n">
        <v>2892.69</v>
      </c>
      <c r="U8" t="n">
        <v>0.6</v>
      </c>
      <c r="V8" t="n">
        <v>0.76</v>
      </c>
      <c r="W8" t="n">
        <v>0.65</v>
      </c>
      <c r="X8" t="n">
        <v>0.18</v>
      </c>
      <c r="Y8" t="n">
        <v>0.5</v>
      </c>
      <c r="Z8" t="n">
        <v>10</v>
      </c>
      <c r="AA8" t="n">
        <v>86.18568350118667</v>
      </c>
      <c r="AB8" t="n">
        <v>117.9230544102828</v>
      </c>
      <c r="AC8" t="n">
        <v>106.6686436034424</v>
      </c>
      <c r="AD8" t="n">
        <v>86185.68350118668</v>
      </c>
      <c r="AE8" t="n">
        <v>117923.0544102828</v>
      </c>
      <c r="AF8" t="n">
        <v>6.916928331770851e-06</v>
      </c>
      <c r="AG8" t="n">
        <v>0.48</v>
      </c>
      <c r="AH8" t="n">
        <v>106668.6436034424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8.7364</v>
      </c>
      <c r="E9" t="n">
        <v>11.45</v>
      </c>
      <c r="F9" t="n">
        <v>9.23</v>
      </c>
      <c r="G9" t="n">
        <v>69.23999999999999</v>
      </c>
      <c r="H9" t="n">
        <v>1.21</v>
      </c>
      <c r="I9" t="n">
        <v>8</v>
      </c>
      <c r="J9" t="n">
        <v>116.37</v>
      </c>
      <c r="K9" t="n">
        <v>41.65</v>
      </c>
      <c r="L9" t="n">
        <v>8</v>
      </c>
      <c r="M9" t="n">
        <v>6</v>
      </c>
      <c r="N9" t="n">
        <v>16.72</v>
      </c>
      <c r="O9" t="n">
        <v>14585.96</v>
      </c>
      <c r="P9" t="n">
        <v>77.67</v>
      </c>
      <c r="Q9" t="n">
        <v>195.42</v>
      </c>
      <c r="R9" t="n">
        <v>22.58</v>
      </c>
      <c r="S9" t="n">
        <v>14.2</v>
      </c>
      <c r="T9" t="n">
        <v>2455.43</v>
      </c>
      <c r="U9" t="n">
        <v>0.63</v>
      </c>
      <c r="V9" t="n">
        <v>0.76</v>
      </c>
      <c r="W9" t="n">
        <v>0.65</v>
      </c>
      <c r="X9" t="n">
        <v>0.14</v>
      </c>
      <c r="Y9" t="n">
        <v>0.5</v>
      </c>
      <c r="Z9" t="n">
        <v>10</v>
      </c>
      <c r="AA9" t="n">
        <v>84.17363520040688</v>
      </c>
      <c r="AB9" t="n">
        <v>115.170081159851</v>
      </c>
      <c r="AC9" t="n">
        <v>104.1784102562087</v>
      </c>
      <c r="AD9" t="n">
        <v>84173.63520040688</v>
      </c>
      <c r="AE9" t="n">
        <v>115170.081159851</v>
      </c>
      <c r="AF9" t="n">
        <v>6.963958406629043e-06</v>
      </c>
      <c r="AG9" t="n">
        <v>0.4770833333333333</v>
      </c>
      <c r="AH9" t="n">
        <v>104178.4102562087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8.740399999999999</v>
      </c>
      <c r="E10" t="n">
        <v>11.44</v>
      </c>
      <c r="F10" t="n">
        <v>9.23</v>
      </c>
      <c r="G10" t="n">
        <v>69.2</v>
      </c>
      <c r="H10" t="n">
        <v>1.35</v>
      </c>
      <c r="I10" t="n">
        <v>8</v>
      </c>
      <c r="J10" t="n">
        <v>117.66</v>
      </c>
      <c r="K10" t="n">
        <v>41.65</v>
      </c>
      <c r="L10" t="n">
        <v>9</v>
      </c>
      <c r="M10" t="n">
        <v>6</v>
      </c>
      <c r="N10" t="n">
        <v>17.01</v>
      </c>
      <c r="O10" t="n">
        <v>14745.39</v>
      </c>
      <c r="P10" t="n">
        <v>76.14</v>
      </c>
      <c r="Q10" t="n">
        <v>195.42</v>
      </c>
      <c r="R10" t="n">
        <v>22.21</v>
      </c>
      <c r="S10" t="n">
        <v>14.2</v>
      </c>
      <c r="T10" t="n">
        <v>2270.28</v>
      </c>
      <c r="U10" t="n">
        <v>0.64</v>
      </c>
      <c r="V10" t="n">
        <v>0.76</v>
      </c>
      <c r="W10" t="n">
        <v>0.65</v>
      </c>
      <c r="X10" t="n">
        <v>0.14</v>
      </c>
      <c r="Y10" t="n">
        <v>0.5</v>
      </c>
      <c r="Z10" t="n">
        <v>10</v>
      </c>
      <c r="AA10" t="n">
        <v>83.18108725386894</v>
      </c>
      <c r="AB10" t="n">
        <v>113.8120332712735</v>
      </c>
      <c r="AC10" t="n">
        <v>102.9499725520844</v>
      </c>
      <c r="AD10" t="n">
        <v>83181.08725386894</v>
      </c>
      <c r="AE10" t="n">
        <v>113812.0332712735</v>
      </c>
      <c r="AF10" t="n">
        <v>6.967146886280446e-06</v>
      </c>
      <c r="AG10" t="n">
        <v>0.4766666666666666</v>
      </c>
      <c r="AH10" t="n">
        <v>102949.9725520844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8.7721</v>
      </c>
      <c r="E11" t="n">
        <v>11.4</v>
      </c>
      <c r="F11" t="n">
        <v>9.210000000000001</v>
      </c>
      <c r="G11" t="n">
        <v>78.93000000000001</v>
      </c>
      <c r="H11" t="n">
        <v>1.48</v>
      </c>
      <c r="I11" t="n">
        <v>7</v>
      </c>
      <c r="J11" t="n">
        <v>118.96</v>
      </c>
      <c r="K11" t="n">
        <v>41.65</v>
      </c>
      <c r="L11" t="n">
        <v>10</v>
      </c>
      <c r="M11" t="n">
        <v>5</v>
      </c>
      <c r="N11" t="n">
        <v>17.31</v>
      </c>
      <c r="O11" t="n">
        <v>14905.25</v>
      </c>
      <c r="P11" t="n">
        <v>74.78</v>
      </c>
      <c r="Q11" t="n">
        <v>195.42</v>
      </c>
      <c r="R11" t="n">
        <v>21.7</v>
      </c>
      <c r="S11" t="n">
        <v>14.2</v>
      </c>
      <c r="T11" t="n">
        <v>2017.79</v>
      </c>
      <c r="U11" t="n">
        <v>0.65</v>
      </c>
      <c r="V11" t="n">
        <v>0.77</v>
      </c>
      <c r="W11" t="n">
        <v>0.65</v>
      </c>
      <c r="X11" t="n">
        <v>0.12</v>
      </c>
      <c r="Y11" t="n">
        <v>0.5</v>
      </c>
      <c r="Z11" t="n">
        <v>10</v>
      </c>
      <c r="AA11" t="n">
        <v>81.97533506333077</v>
      </c>
      <c r="AB11" t="n">
        <v>112.1622699301476</v>
      </c>
      <c r="AC11" t="n">
        <v>101.4576603087776</v>
      </c>
      <c r="AD11" t="n">
        <v>81975.33506333077</v>
      </c>
      <c r="AE11" t="n">
        <v>112162.2699301476</v>
      </c>
      <c r="AF11" t="n">
        <v>6.992415587517815e-06</v>
      </c>
      <c r="AG11" t="n">
        <v>0.475</v>
      </c>
      <c r="AH11" t="n">
        <v>101457.6603087776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8.8056</v>
      </c>
      <c r="E12" t="n">
        <v>11.36</v>
      </c>
      <c r="F12" t="n">
        <v>9.19</v>
      </c>
      <c r="G12" t="n">
        <v>91.87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4</v>
      </c>
      <c r="N12" t="n">
        <v>17.61</v>
      </c>
      <c r="O12" t="n">
        <v>15065.56</v>
      </c>
      <c r="P12" t="n">
        <v>72.92</v>
      </c>
      <c r="Q12" t="n">
        <v>195.42</v>
      </c>
      <c r="R12" t="n">
        <v>21.13</v>
      </c>
      <c r="S12" t="n">
        <v>14.2</v>
      </c>
      <c r="T12" t="n">
        <v>1741.13</v>
      </c>
      <c r="U12" t="n">
        <v>0.67</v>
      </c>
      <c r="V12" t="n">
        <v>0.77</v>
      </c>
      <c r="W12" t="n">
        <v>0.65</v>
      </c>
      <c r="X12" t="n">
        <v>0.1</v>
      </c>
      <c r="Y12" t="n">
        <v>0.5</v>
      </c>
      <c r="Z12" t="n">
        <v>10</v>
      </c>
      <c r="AA12" t="n">
        <v>80.45374173346117</v>
      </c>
      <c r="AB12" t="n">
        <v>110.080358808261</v>
      </c>
      <c r="AC12" t="n">
        <v>99.57444386238265</v>
      </c>
      <c r="AD12" t="n">
        <v>80453.74173346117</v>
      </c>
      <c r="AE12" t="n">
        <v>110080.358808261</v>
      </c>
      <c r="AF12" t="n">
        <v>7.019119104598315e-06</v>
      </c>
      <c r="AG12" t="n">
        <v>0.4733333333333333</v>
      </c>
      <c r="AH12" t="n">
        <v>99574.44386238266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8.8035</v>
      </c>
      <c r="E13" t="n">
        <v>11.36</v>
      </c>
      <c r="F13" t="n">
        <v>9.19</v>
      </c>
      <c r="G13" t="n">
        <v>91.90000000000001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2</v>
      </c>
      <c r="N13" t="n">
        <v>17.91</v>
      </c>
      <c r="O13" t="n">
        <v>15226.31</v>
      </c>
      <c r="P13" t="n">
        <v>71.79000000000001</v>
      </c>
      <c r="Q13" t="n">
        <v>195.42</v>
      </c>
      <c r="R13" t="n">
        <v>21.08</v>
      </c>
      <c r="S13" t="n">
        <v>14.2</v>
      </c>
      <c r="T13" t="n">
        <v>1715.1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79.77312334651232</v>
      </c>
      <c r="AB13" t="n">
        <v>109.149106704474</v>
      </c>
      <c r="AC13" t="n">
        <v>98.73206915236024</v>
      </c>
      <c r="AD13" t="n">
        <v>79773.12334651232</v>
      </c>
      <c r="AE13" t="n">
        <v>109149.106704474</v>
      </c>
      <c r="AF13" t="n">
        <v>7.017445152781327e-06</v>
      </c>
      <c r="AG13" t="n">
        <v>0.4733333333333333</v>
      </c>
      <c r="AH13" t="n">
        <v>98732.06915236024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8.7996</v>
      </c>
      <c r="E14" t="n">
        <v>11.36</v>
      </c>
      <c r="F14" t="n">
        <v>9.19</v>
      </c>
      <c r="G14" t="n">
        <v>91.95</v>
      </c>
      <c r="H14" t="n">
        <v>1.87</v>
      </c>
      <c r="I14" t="n">
        <v>6</v>
      </c>
      <c r="J14" t="n">
        <v>122.87</v>
      </c>
      <c r="K14" t="n">
        <v>41.65</v>
      </c>
      <c r="L14" t="n">
        <v>13</v>
      </c>
      <c r="M14" t="n">
        <v>2</v>
      </c>
      <c r="N14" t="n">
        <v>18.22</v>
      </c>
      <c r="O14" t="n">
        <v>15387.5</v>
      </c>
      <c r="P14" t="n">
        <v>71.15000000000001</v>
      </c>
      <c r="Q14" t="n">
        <v>195.42</v>
      </c>
      <c r="R14" t="n">
        <v>21.17</v>
      </c>
      <c r="S14" t="n">
        <v>14.2</v>
      </c>
      <c r="T14" t="n">
        <v>1760.76</v>
      </c>
      <c r="U14" t="n">
        <v>0.67</v>
      </c>
      <c r="V14" t="n">
        <v>0.77</v>
      </c>
      <c r="W14" t="n">
        <v>0.65</v>
      </c>
      <c r="X14" t="n">
        <v>0.11</v>
      </c>
      <c r="Y14" t="n">
        <v>0.5</v>
      </c>
      <c r="Z14" t="n">
        <v>10</v>
      </c>
      <c r="AA14" t="n">
        <v>79.41028387463909</v>
      </c>
      <c r="AB14" t="n">
        <v>108.6526537317095</v>
      </c>
      <c r="AC14" t="n">
        <v>98.28299695454012</v>
      </c>
      <c r="AD14" t="n">
        <v>79410.28387463909</v>
      </c>
      <c r="AE14" t="n">
        <v>108652.6537317095</v>
      </c>
      <c r="AF14" t="n">
        <v>7.01433638512121e-06</v>
      </c>
      <c r="AG14" t="n">
        <v>0.4733333333333333</v>
      </c>
      <c r="AH14" t="n">
        <v>98282.99695454013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8.8322</v>
      </c>
      <c r="E15" t="n">
        <v>11.32</v>
      </c>
      <c r="F15" t="n">
        <v>9.18</v>
      </c>
      <c r="G15" t="n">
        <v>110.1</v>
      </c>
      <c r="H15" t="n">
        <v>1.99</v>
      </c>
      <c r="I15" t="n">
        <v>5</v>
      </c>
      <c r="J15" t="n">
        <v>124.18</v>
      </c>
      <c r="K15" t="n">
        <v>41.65</v>
      </c>
      <c r="L15" t="n">
        <v>14</v>
      </c>
      <c r="M15" t="n">
        <v>0</v>
      </c>
      <c r="N15" t="n">
        <v>18.53</v>
      </c>
      <c r="O15" t="n">
        <v>15549.15</v>
      </c>
      <c r="P15" t="n">
        <v>70.94</v>
      </c>
      <c r="Q15" t="n">
        <v>195.43</v>
      </c>
      <c r="R15" t="n">
        <v>20.68</v>
      </c>
      <c r="S15" t="n">
        <v>14.2</v>
      </c>
      <c r="T15" t="n">
        <v>1521.03</v>
      </c>
      <c r="U15" t="n">
        <v>0.6899999999999999</v>
      </c>
      <c r="V15" t="n">
        <v>0.77</v>
      </c>
      <c r="W15" t="n">
        <v>0.65</v>
      </c>
      <c r="X15" t="n">
        <v>0.09</v>
      </c>
      <c r="Y15" t="n">
        <v>0.5</v>
      </c>
      <c r="Z15" t="n">
        <v>10</v>
      </c>
      <c r="AA15" t="n">
        <v>78.95960459265716</v>
      </c>
      <c r="AB15" t="n">
        <v>108.0360144555355</v>
      </c>
      <c r="AC15" t="n">
        <v>97.72520886542529</v>
      </c>
      <c r="AD15" t="n">
        <v>78959.60459265715</v>
      </c>
      <c r="AE15" t="n">
        <v>108036.0144555355</v>
      </c>
      <c r="AF15" t="n">
        <v>7.040322494280142e-06</v>
      </c>
      <c r="AG15" t="n">
        <v>0.4716666666666667</v>
      </c>
      <c r="AH15" t="n">
        <v>97725.20886542529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8.015499999999999</v>
      </c>
      <c r="E2" t="n">
        <v>12.48</v>
      </c>
      <c r="F2" t="n">
        <v>10.03</v>
      </c>
      <c r="G2" t="n">
        <v>12.8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45</v>
      </c>
      <c r="N2" t="n">
        <v>6.84</v>
      </c>
      <c r="O2" t="n">
        <v>7851.41</v>
      </c>
      <c r="P2" t="n">
        <v>63.26</v>
      </c>
      <c r="Q2" t="n">
        <v>195.44</v>
      </c>
      <c r="R2" t="n">
        <v>47.25</v>
      </c>
      <c r="S2" t="n">
        <v>14.2</v>
      </c>
      <c r="T2" t="n">
        <v>14595.88</v>
      </c>
      <c r="U2" t="n">
        <v>0.3</v>
      </c>
      <c r="V2" t="n">
        <v>0.7</v>
      </c>
      <c r="W2" t="n">
        <v>0.72</v>
      </c>
      <c r="X2" t="n">
        <v>0.9399999999999999</v>
      </c>
      <c r="Y2" t="n">
        <v>0.5</v>
      </c>
      <c r="Z2" t="n">
        <v>10</v>
      </c>
      <c r="AA2" t="n">
        <v>75.9547740082496</v>
      </c>
      <c r="AB2" t="n">
        <v>103.9246726861816</v>
      </c>
      <c r="AC2" t="n">
        <v>94.00624778423283</v>
      </c>
      <c r="AD2" t="n">
        <v>75954.7740082496</v>
      </c>
      <c r="AE2" t="n">
        <v>103924.6726861816</v>
      </c>
      <c r="AF2" t="n">
        <v>8.450456048210979e-06</v>
      </c>
      <c r="AG2" t="n">
        <v>0.52</v>
      </c>
      <c r="AH2" t="n">
        <v>94006.24778423282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8.6157</v>
      </c>
      <c r="E3" t="n">
        <v>11.61</v>
      </c>
      <c r="F3" t="n">
        <v>9.51</v>
      </c>
      <c r="G3" t="n">
        <v>25.92</v>
      </c>
      <c r="H3" t="n">
        <v>0.55</v>
      </c>
      <c r="I3" t="n">
        <v>22</v>
      </c>
      <c r="J3" t="n">
        <v>62.92</v>
      </c>
      <c r="K3" t="n">
        <v>28.92</v>
      </c>
      <c r="L3" t="n">
        <v>2</v>
      </c>
      <c r="M3" t="n">
        <v>20</v>
      </c>
      <c r="N3" t="n">
        <v>7</v>
      </c>
      <c r="O3" t="n">
        <v>7994.37</v>
      </c>
      <c r="P3" t="n">
        <v>57.49</v>
      </c>
      <c r="Q3" t="n">
        <v>195.42</v>
      </c>
      <c r="R3" t="n">
        <v>31.13</v>
      </c>
      <c r="S3" t="n">
        <v>14.2</v>
      </c>
      <c r="T3" t="n">
        <v>6657</v>
      </c>
      <c r="U3" t="n">
        <v>0.46</v>
      </c>
      <c r="V3" t="n">
        <v>0.74</v>
      </c>
      <c r="W3" t="n">
        <v>0.67</v>
      </c>
      <c r="X3" t="n">
        <v>0.42</v>
      </c>
      <c r="Y3" t="n">
        <v>0.5</v>
      </c>
      <c r="Z3" t="n">
        <v>10</v>
      </c>
      <c r="AA3" t="n">
        <v>65.68124944272151</v>
      </c>
      <c r="AB3" t="n">
        <v>89.86798313971708</v>
      </c>
      <c r="AC3" t="n">
        <v>81.29110895939073</v>
      </c>
      <c r="AD3" t="n">
        <v>65681.24944272151</v>
      </c>
      <c r="AE3" t="n">
        <v>89867.98313971708</v>
      </c>
      <c r="AF3" t="n">
        <v>9.083225522371823e-06</v>
      </c>
      <c r="AG3" t="n">
        <v>0.48375</v>
      </c>
      <c r="AH3" t="n">
        <v>81291.10895939072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8.8188</v>
      </c>
      <c r="E4" t="n">
        <v>11.34</v>
      </c>
      <c r="F4" t="n">
        <v>9.35</v>
      </c>
      <c r="G4" t="n">
        <v>40.07</v>
      </c>
      <c r="H4" t="n">
        <v>0.8100000000000001</v>
      </c>
      <c r="I4" t="n">
        <v>14</v>
      </c>
      <c r="J4" t="n">
        <v>64.08</v>
      </c>
      <c r="K4" t="n">
        <v>28.92</v>
      </c>
      <c r="L4" t="n">
        <v>3</v>
      </c>
      <c r="M4" t="n">
        <v>12</v>
      </c>
      <c r="N4" t="n">
        <v>7.16</v>
      </c>
      <c r="O4" t="n">
        <v>8137.65</v>
      </c>
      <c r="P4" t="n">
        <v>53.78</v>
      </c>
      <c r="Q4" t="n">
        <v>195.42</v>
      </c>
      <c r="R4" t="n">
        <v>26.15</v>
      </c>
      <c r="S4" t="n">
        <v>14.2</v>
      </c>
      <c r="T4" t="n">
        <v>4208.52</v>
      </c>
      <c r="U4" t="n">
        <v>0.54</v>
      </c>
      <c r="V4" t="n">
        <v>0.75</v>
      </c>
      <c r="W4" t="n">
        <v>0.66</v>
      </c>
      <c r="X4" t="n">
        <v>0.26</v>
      </c>
      <c r="Y4" t="n">
        <v>0.5</v>
      </c>
      <c r="Z4" t="n">
        <v>10</v>
      </c>
      <c r="AA4" t="n">
        <v>61.50655160339559</v>
      </c>
      <c r="AB4" t="n">
        <v>84.15597738128395</v>
      </c>
      <c r="AC4" t="n">
        <v>76.1242490136902</v>
      </c>
      <c r="AD4" t="n">
        <v>61506.55160339559</v>
      </c>
      <c r="AE4" t="n">
        <v>84155.97738128394</v>
      </c>
      <c r="AF4" t="n">
        <v>9.297346615677498e-06</v>
      </c>
      <c r="AG4" t="n">
        <v>0.4725</v>
      </c>
      <c r="AH4" t="n">
        <v>76124.24901369021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8.902699999999999</v>
      </c>
      <c r="E5" t="n">
        <v>11.23</v>
      </c>
      <c r="F5" t="n">
        <v>9.279999999999999</v>
      </c>
      <c r="G5" t="n">
        <v>50.64</v>
      </c>
      <c r="H5" t="n">
        <v>1.07</v>
      </c>
      <c r="I5" t="n">
        <v>11</v>
      </c>
      <c r="J5" t="n">
        <v>65.25</v>
      </c>
      <c r="K5" t="n">
        <v>28.92</v>
      </c>
      <c r="L5" t="n">
        <v>4</v>
      </c>
      <c r="M5" t="n">
        <v>9</v>
      </c>
      <c r="N5" t="n">
        <v>7.33</v>
      </c>
      <c r="O5" t="n">
        <v>8281.25</v>
      </c>
      <c r="P5" t="n">
        <v>50.72</v>
      </c>
      <c r="Q5" t="n">
        <v>195.42</v>
      </c>
      <c r="R5" t="n">
        <v>24.17</v>
      </c>
      <c r="S5" t="n">
        <v>14.2</v>
      </c>
      <c r="T5" t="n">
        <v>3232.47</v>
      </c>
      <c r="U5" t="n">
        <v>0.59</v>
      </c>
      <c r="V5" t="n">
        <v>0.76</v>
      </c>
      <c r="W5" t="n">
        <v>0.65</v>
      </c>
      <c r="X5" t="n">
        <v>0.2</v>
      </c>
      <c r="Y5" t="n">
        <v>0.5</v>
      </c>
      <c r="Z5" t="n">
        <v>10</v>
      </c>
      <c r="AA5" t="n">
        <v>58.89362107368697</v>
      </c>
      <c r="AB5" t="n">
        <v>80.5808505561791</v>
      </c>
      <c r="AC5" t="n">
        <v>72.89032727505021</v>
      </c>
      <c r="AD5" t="n">
        <v>58893.62107368697</v>
      </c>
      <c r="AE5" t="n">
        <v>80580.8505561791</v>
      </c>
      <c r="AF5" t="n">
        <v>9.385799396220808e-06</v>
      </c>
      <c r="AG5" t="n">
        <v>0.4679166666666667</v>
      </c>
      <c r="AH5" t="n">
        <v>72890.32727505021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8.9434</v>
      </c>
      <c r="E6" t="n">
        <v>11.18</v>
      </c>
      <c r="F6" t="n">
        <v>9.26</v>
      </c>
      <c r="G6" t="n">
        <v>61.74</v>
      </c>
      <c r="H6" t="n">
        <v>1.31</v>
      </c>
      <c r="I6" t="n">
        <v>9</v>
      </c>
      <c r="J6" t="n">
        <v>66.42</v>
      </c>
      <c r="K6" t="n">
        <v>28.92</v>
      </c>
      <c r="L6" t="n">
        <v>5</v>
      </c>
      <c r="M6" t="n">
        <v>1</v>
      </c>
      <c r="N6" t="n">
        <v>7.49</v>
      </c>
      <c r="O6" t="n">
        <v>8425.16</v>
      </c>
      <c r="P6" t="n">
        <v>49.59</v>
      </c>
      <c r="Q6" t="n">
        <v>195.42</v>
      </c>
      <c r="R6" t="n">
        <v>23.15</v>
      </c>
      <c r="S6" t="n">
        <v>14.2</v>
      </c>
      <c r="T6" t="n">
        <v>2736.37</v>
      </c>
      <c r="U6" t="n">
        <v>0.61</v>
      </c>
      <c r="V6" t="n">
        <v>0.76</v>
      </c>
      <c r="W6" t="n">
        <v>0.66</v>
      </c>
      <c r="X6" t="n">
        <v>0.17</v>
      </c>
      <c r="Y6" t="n">
        <v>0.5</v>
      </c>
      <c r="Z6" t="n">
        <v>10</v>
      </c>
      <c r="AA6" t="n">
        <v>57.89428901136371</v>
      </c>
      <c r="AB6" t="n">
        <v>79.21352034109006</v>
      </c>
      <c r="AC6" t="n">
        <v>71.65349313662881</v>
      </c>
      <c r="AD6" t="n">
        <v>57894.28901136371</v>
      </c>
      <c r="AE6" t="n">
        <v>79213.52034109006</v>
      </c>
      <c r="AF6" t="n">
        <v>9.428707956031448e-06</v>
      </c>
      <c r="AG6" t="n">
        <v>0.4658333333333333</v>
      </c>
      <c r="AH6" t="n">
        <v>71653.49313662881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8.9419</v>
      </c>
      <c r="E7" t="n">
        <v>11.18</v>
      </c>
      <c r="F7" t="n">
        <v>9.26</v>
      </c>
      <c r="G7" t="n">
        <v>61.75</v>
      </c>
      <c r="H7" t="n">
        <v>1.55</v>
      </c>
      <c r="I7" t="n">
        <v>9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50.37</v>
      </c>
      <c r="Q7" t="n">
        <v>195.42</v>
      </c>
      <c r="R7" t="n">
        <v>23.16</v>
      </c>
      <c r="S7" t="n">
        <v>14.2</v>
      </c>
      <c r="T7" t="n">
        <v>2738.25</v>
      </c>
      <c r="U7" t="n">
        <v>0.61</v>
      </c>
      <c r="V7" t="n">
        <v>0.76</v>
      </c>
      <c r="W7" t="n">
        <v>0.66</v>
      </c>
      <c r="X7" t="n">
        <v>0.17</v>
      </c>
      <c r="Y7" t="n">
        <v>0.5</v>
      </c>
      <c r="Z7" t="n">
        <v>10</v>
      </c>
      <c r="AA7" t="n">
        <v>58.37782376247133</v>
      </c>
      <c r="AB7" t="n">
        <v>79.87511391960285</v>
      </c>
      <c r="AC7" t="n">
        <v>72.25194515256098</v>
      </c>
      <c r="AD7" t="n">
        <v>58377.82376247133</v>
      </c>
      <c r="AE7" t="n">
        <v>79875.11391960285</v>
      </c>
      <c r="AF7" t="n">
        <v>9.427126559478232e-06</v>
      </c>
      <c r="AG7" t="n">
        <v>0.4658333333333333</v>
      </c>
      <c r="AH7" t="n">
        <v>72251.94515256098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5.8933</v>
      </c>
      <c r="E2" t="n">
        <v>16.97</v>
      </c>
      <c r="F2" t="n">
        <v>11.14</v>
      </c>
      <c r="G2" t="n">
        <v>6.55</v>
      </c>
      <c r="H2" t="n">
        <v>0.11</v>
      </c>
      <c r="I2" t="n">
        <v>102</v>
      </c>
      <c r="J2" t="n">
        <v>167.88</v>
      </c>
      <c r="K2" t="n">
        <v>51.39</v>
      </c>
      <c r="L2" t="n">
        <v>1</v>
      </c>
      <c r="M2" t="n">
        <v>100</v>
      </c>
      <c r="N2" t="n">
        <v>30.49</v>
      </c>
      <c r="O2" t="n">
        <v>20939.59</v>
      </c>
      <c r="P2" t="n">
        <v>140.97</v>
      </c>
      <c r="Q2" t="n">
        <v>195.51</v>
      </c>
      <c r="R2" t="n">
        <v>82.14</v>
      </c>
      <c r="S2" t="n">
        <v>14.2</v>
      </c>
      <c r="T2" t="n">
        <v>31766.19</v>
      </c>
      <c r="U2" t="n">
        <v>0.17</v>
      </c>
      <c r="V2" t="n">
        <v>0.63</v>
      </c>
      <c r="W2" t="n">
        <v>0.8</v>
      </c>
      <c r="X2" t="n">
        <v>2.05</v>
      </c>
      <c r="Y2" t="n">
        <v>0.5</v>
      </c>
      <c r="Z2" t="n">
        <v>10</v>
      </c>
      <c r="AA2" t="n">
        <v>205.2927407147506</v>
      </c>
      <c r="AB2" t="n">
        <v>280.8905847223102</v>
      </c>
      <c r="AC2" t="n">
        <v>254.0827815489071</v>
      </c>
      <c r="AD2" t="n">
        <v>205292.7407147506</v>
      </c>
      <c r="AE2" t="n">
        <v>280890.5847223102</v>
      </c>
      <c r="AF2" t="n">
        <v>3.792507820111539e-06</v>
      </c>
      <c r="AG2" t="n">
        <v>0.7070833333333333</v>
      </c>
      <c r="AH2" t="n">
        <v>254082.7815489071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7.1446</v>
      </c>
      <c r="E3" t="n">
        <v>14</v>
      </c>
      <c r="F3" t="n">
        <v>10.03</v>
      </c>
      <c r="G3" t="n">
        <v>12.81</v>
      </c>
      <c r="H3" t="n">
        <v>0.21</v>
      </c>
      <c r="I3" t="n">
        <v>47</v>
      </c>
      <c r="J3" t="n">
        <v>169.33</v>
      </c>
      <c r="K3" t="n">
        <v>51.39</v>
      </c>
      <c r="L3" t="n">
        <v>2</v>
      </c>
      <c r="M3" t="n">
        <v>45</v>
      </c>
      <c r="N3" t="n">
        <v>30.94</v>
      </c>
      <c r="O3" t="n">
        <v>21118.46</v>
      </c>
      <c r="P3" t="n">
        <v>126.2</v>
      </c>
      <c r="Q3" t="n">
        <v>195.43</v>
      </c>
      <c r="R3" t="n">
        <v>47.44</v>
      </c>
      <c r="S3" t="n">
        <v>14.2</v>
      </c>
      <c r="T3" t="n">
        <v>14688.99</v>
      </c>
      <c r="U3" t="n">
        <v>0.3</v>
      </c>
      <c r="V3" t="n">
        <v>0.7</v>
      </c>
      <c r="W3" t="n">
        <v>0.71</v>
      </c>
      <c r="X3" t="n">
        <v>0.9399999999999999</v>
      </c>
      <c r="Y3" t="n">
        <v>0.5</v>
      </c>
      <c r="Z3" t="n">
        <v>10</v>
      </c>
      <c r="AA3" t="n">
        <v>152.7489599042393</v>
      </c>
      <c r="AB3" t="n">
        <v>208.9978657493964</v>
      </c>
      <c r="AC3" t="n">
        <v>189.0514027726805</v>
      </c>
      <c r="AD3" t="n">
        <v>152748.9599042393</v>
      </c>
      <c r="AE3" t="n">
        <v>208997.8657493964</v>
      </c>
      <c r="AF3" t="n">
        <v>4.597755310533809e-06</v>
      </c>
      <c r="AG3" t="n">
        <v>0.5833333333333334</v>
      </c>
      <c r="AH3" t="n">
        <v>189051.4027726805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7.663</v>
      </c>
      <c r="E4" t="n">
        <v>13.05</v>
      </c>
      <c r="F4" t="n">
        <v>9.66</v>
      </c>
      <c r="G4" t="n">
        <v>19.32</v>
      </c>
      <c r="H4" t="n">
        <v>0.31</v>
      </c>
      <c r="I4" t="n">
        <v>30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120.88</v>
      </c>
      <c r="Q4" t="n">
        <v>195.44</v>
      </c>
      <c r="R4" t="n">
        <v>35.88</v>
      </c>
      <c r="S4" t="n">
        <v>14.2</v>
      </c>
      <c r="T4" t="n">
        <v>8995.24</v>
      </c>
      <c r="U4" t="n">
        <v>0.4</v>
      </c>
      <c r="V4" t="n">
        <v>0.73</v>
      </c>
      <c r="W4" t="n">
        <v>0.68</v>
      </c>
      <c r="X4" t="n">
        <v>0.57</v>
      </c>
      <c r="Y4" t="n">
        <v>0.5</v>
      </c>
      <c r="Z4" t="n">
        <v>10</v>
      </c>
      <c r="AA4" t="n">
        <v>136.9910179598553</v>
      </c>
      <c r="AB4" t="n">
        <v>187.4371543897665</v>
      </c>
      <c r="AC4" t="n">
        <v>169.5484154445584</v>
      </c>
      <c r="AD4" t="n">
        <v>136991.0179598553</v>
      </c>
      <c r="AE4" t="n">
        <v>187437.1543897665</v>
      </c>
      <c r="AF4" t="n">
        <v>4.931360600260418e-06</v>
      </c>
      <c r="AG4" t="n">
        <v>0.5437500000000001</v>
      </c>
      <c r="AH4" t="n">
        <v>169548.4154445584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7.88</v>
      </c>
      <c r="E5" t="n">
        <v>12.69</v>
      </c>
      <c r="F5" t="n">
        <v>9.539999999999999</v>
      </c>
      <c r="G5" t="n">
        <v>24.88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21</v>
      </c>
      <c r="N5" t="n">
        <v>31.86</v>
      </c>
      <c r="O5" t="n">
        <v>21478.05</v>
      </c>
      <c r="P5" t="n">
        <v>118.66</v>
      </c>
      <c r="Q5" t="n">
        <v>195.43</v>
      </c>
      <c r="R5" t="n">
        <v>32.16</v>
      </c>
      <c r="S5" t="n">
        <v>14.2</v>
      </c>
      <c r="T5" t="n">
        <v>7168.93</v>
      </c>
      <c r="U5" t="n">
        <v>0.44</v>
      </c>
      <c r="V5" t="n">
        <v>0.74</v>
      </c>
      <c r="W5" t="n">
        <v>0.67</v>
      </c>
      <c r="X5" t="n">
        <v>0.45</v>
      </c>
      <c r="Y5" t="n">
        <v>0.5</v>
      </c>
      <c r="Z5" t="n">
        <v>10</v>
      </c>
      <c r="AA5" t="n">
        <v>131.1728953574178</v>
      </c>
      <c r="AB5" t="n">
        <v>179.4765423676616</v>
      </c>
      <c r="AC5" t="n">
        <v>162.3475530610515</v>
      </c>
      <c r="AD5" t="n">
        <v>131172.8953574178</v>
      </c>
      <c r="AE5" t="n">
        <v>179476.5423676616</v>
      </c>
      <c r="AF5" t="n">
        <v>5.071006333035637e-06</v>
      </c>
      <c r="AG5" t="n">
        <v>0.5287499999999999</v>
      </c>
      <c r="AH5" t="n">
        <v>162347.5530610515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8.067</v>
      </c>
      <c r="E6" t="n">
        <v>12.4</v>
      </c>
      <c r="F6" t="n">
        <v>9.41</v>
      </c>
      <c r="G6" t="n">
        <v>31.38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116.66</v>
      </c>
      <c r="Q6" t="n">
        <v>195.42</v>
      </c>
      <c r="R6" t="n">
        <v>28.14</v>
      </c>
      <c r="S6" t="n">
        <v>14.2</v>
      </c>
      <c r="T6" t="n">
        <v>5182.21</v>
      </c>
      <c r="U6" t="n">
        <v>0.5</v>
      </c>
      <c r="V6" t="n">
        <v>0.75</v>
      </c>
      <c r="W6" t="n">
        <v>0.67</v>
      </c>
      <c r="X6" t="n">
        <v>0.33</v>
      </c>
      <c r="Y6" t="n">
        <v>0.5</v>
      </c>
      <c r="Z6" t="n">
        <v>10</v>
      </c>
      <c r="AA6" t="n">
        <v>126.2361906566891</v>
      </c>
      <c r="AB6" t="n">
        <v>172.7219252040877</v>
      </c>
      <c r="AC6" t="n">
        <v>156.2375870794022</v>
      </c>
      <c r="AD6" t="n">
        <v>126236.1906566891</v>
      </c>
      <c r="AE6" t="n">
        <v>172721.9252040877</v>
      </c>
      <c r="AF6" t="n">
        <v>5.191346204136864e-06</v>
      </c>
      <c r="AG6" t="n">
        <v>0.5166666666666667</v>
      </c>
      <c r="AH6" t="n">
        <v>156237.5870794022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8.1531</v>
      </c>
      <c r="E7" t="n">
        <v>12.27</v>
      </c>
      <c r="F7" t="n">
        <v>9.380000000000001</v>
      </c>
      <c r="G7" t="n">
        <v>37.54</v>
      </c>
      <c r="H7" t="n">
        <v>0.61</v>
      </c>
      <c r="I7" t="n">
        <v>15</v>
      </c>
      <c r="J7" t="n">
        <v>175.18</v>
      </c>
      <c r="K7" t="n">
        <v>51.39</v>
      </c>
      <c r="L7" t="n">
        <v>6</v>
      </c>
      <c r="M7" t="n">
        <v>13</v>
      </c>
      <c r="N7" t="n">
        <v>32.79</v>
      </c>
      <c r="O7" t="n">
        <v>21840.16</v>
      </c>
      <c r="P7" t="n">
        <v>115.54</v>
      </c>
      <c r="Q7" t="n">
        <v>195.43</v>
      </c>
      <c r="R7" t="n">
        <v>27.33</v>
      </c>
      <c r="S7" t="n">
        <v>14.2</v>
      </c>
      <c r="T7" t="n">
        <v>4796.18</v>
      </c>
      <c r="U7" t="n">
        <v>0.52</v>
      </c>
      <c r="V7" t="n">
        <v>0.75</v>
      </c>
      <c r="W7" t="n">
        <v>0.66</v>
      </c>
      <c r="X7" t="n">
        <v>0.3</v>
      </c>
      <c r="Y7" t="n">
        <v>0.5</v>
      </c>
      <c r="Z7" t="n">
        <v>10</v>
      </c>
      <c r="AA7" t="n">
        <v>124.036313416466</v>
      </c>
      <c r="AB7" t="n">
        <v>169.7119561122816</v>
      </c>
      <c r="AC7" t="n">
        <v>153.514885213199</v>
      </c>
      <c r="AD7" t="n">
        <v>124036.313416466</v>
      </c>
      <c r="AE7" t="n">
        <v>169711.9561122816</v>
      </c>
      <c r="AF7" t="n">
        <v>5.246754027141226e-06</v>
      </c>
      <c r="AG7" t="n">
        <v>0.51125</v>
      </c>
      <c r="AH7" t="n">
        <v>153514.885213199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8.231</v>
      </c>
      <c r="E8" t="n">
        <v>12.15</v>
      </c>
      <c r="F8" t="n">
        <v>9.34</v>
      </c>
      <c r="G8" t="n">
        <v>43.09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114.27</v>
      </c>
      <c r="Q8" t="n">
        <v>195.42</v>
      </c>
      <c r="R8" t="n">
        <v>25.63</v>
      </c>
      <c r="S8" t="n">
        <v>14.2</v>
      </c>
      <c r="T8" t="n">
        <v>3955.86</v>
      </c>
      <c r="U8" t="n">
        <v>0.55</v>
      </c>
      <c r="V8" t="n">
        <v>0.76</v>
      </c>
      <c r="W8" t="n">
        <v>0.66</v>
      </c>
      <c r="X8" t="n">
        <v>0.25</v>
      </c>
      <c r="Y8" t="n">
        <v>0.5</v>
      </c>
      <c r="Z8" t="n">
        <v>10</v>
      </c>
      <c r="AA8" t="n">
        <v>121.8584432509458</v>
      </c>
      <c r="AB8" t="n">
        <v>166.7320980709677</v>
      </c>
      <c r="AC8" t="n">
        <v>150.8194206410901</v>
      </c>
      <c r="AD8" t="n">
        <v>121858.4432509458</v>
      </c>
      <c r="AE8" t="n">
        <v>166732.0980709677</v>
      </c>
      <c r="AF8" t="n">
        <v>5.296884914621362e-06</v>
      </c>
      <c r="AG8" t="n">
        <v>0.50625</v>
      </c>
      <c r="AH8" t="n">
        <v>150819.4206410901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8.268800000000001</v>
      </c>
      <c r="E9" t="n">
        <v>12.09</v>
      </c>
      <c r="F9" t="n">
        <v>9.31</v>
      </c>
      <c r="G9" t="n">
        <v>46.57</v>
      </c>
      <c r="H9" t="n">
        <v>0.8</v>
      </c>
      <c r="I9" t="n">
        <v>12</v>
      </c>
      <c r="J9" t="n">
        <v>178.14</v>
      </c>
      <c r="K9" t="n">
        <v>51.39</v>
      </c>
      <c r="L9" t="n">
        <v>8</v>
      </c>
      <c r="M9" t="n">
        <v>10</v>
      </c>
      <c r="N9" t="n">
        <v>33.75</v>
      </c>
      <c r="O9" t="n">
        <v>22204.83</v>
      </c>
      <c r="P9" t="n">
        <v>113.37</v>
      </c>
      <c r="Q9" t="n">
        <v>195.42</v>
      </c>
      <c r="R9" t="n">
        <v>25.16</v>
      </c>
      <c r="S9" t="n">
        <v>14.2</v>
      </c>
      <c r="T9" t="n">
        <v>3722.07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120.5830986192214</v>
      </c>
      <c r="AB9" t="n">
        <v>164.987115281609</v>
      </c>
      <c r="AC9" t="n">
        <v>149.2409765600485</v>
      </c>
      <c r="AD9" t="n">
        <v>120583.0986192214</v>
      </c>
      <c r="AE9" t="n">
        <v>164987.115281609</v>
      </c>
      <c r="AF9" t="n">
        <v>5.321210300330595e-06</v>
      </c>
      <c r="AG9" t="n">
        <v>0.50375</v>
      </c>
      <c r="AH9" t="n">
        <v>149240.9765600485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8.3424</v>
      </c>
      <c r="E10" t="n">
        <v>11.99</v>
      </c>
      <c r="F10" t="n">
        <v>9.279999999999999</v>
      </c>
      <c r="G10" t="n">
        <v>55.65</v>
      </c>
      <c r="H10" t="n">
        <v>0.89</v>
      </c>
      <c r="I10" t="n">
        <v>10</v>
      </c>
      <c r="J10" t="n">
        <v>179.63</v>
      </c>
      <c r="K10" t="n">
        <v>51.39</v>
      </c>
      <c r="L10" t="n">
        <v>9</v>
      </c>
      <c r="M10" t="n">
        <v>8</v>
      </c>
      <c r="N10" t="n">
        <v>34.24</v>
      </c>
      <c r="O10" t="n">
        <v>22388.15</v>
      </c>
      <c r="P10" t="n">
        <v>112.1</v>
      </c>
      <c r="Q10" t="n">
        <v>195.42</v>
      </c>
      <c r="R10" t="n">
        <v>23.68</v>
      </c>
      <c r="S10" t="n">
        <v>14.2</v>
      </c>
      <c r="T10" t="n">
        <v>2994.53</v>
      </c>
      <c r="U10" t="n">
        <v>0.6</v>
      </c>
      <c r="V10" t="n">
        <v>0.76</v>
      </c>
      <c r="W10" t="n">
        <v>0.66</v>
      </c>
      <c r="X10" t="n">
        <v>0.19</v>
      </c>
      <c r="Y10" t="n">
        <v>0.5</v>
      </c>
      <c r="Z10" t="n">
        <v>10</v>
      </c>
      <c r="AA10" t="n">
        <v>118.4735159772384</v>
      </c>
      <c r="AB10" t="n">
        <v>162.1006912426317</v>
      </c>
      <c r="AC10" t="n">
        <v>146.6300287802287</v>
      </c>
      <c r="AD10" t="n">
        <v>118473.5159772384</v>
      </c>
      <c r="AE10" t="n">
        <v>162100.6912426317</v>
      </c>
      <c r="AF10" t="n">
        <v>5.368574014304125e-06</v>
      </c>
      <c r="AG10" t="n">
        <v>0.4995833333333333</v>
      </c>
      <c r="AH10" t="n">
        <v>146630.0287802287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8.3834</v>
      </c>
      <c r="E11" t="n">
        <v>11.93</v>
      </c>
      <c r="F11" t="n">
        <v>9.25</v>
      </c>
      <c r="G11" t="n">
        <v>61.67</v>
      </c>
      <c r="H11" t="n">
        <v>0.98</v>
      </c>
      <c r="I11" t="n">
        <v>9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111.12</v>
      </c>
      <c r="Q11" t="n">
        <v>195.42</v>
      </c>
      <c r="R11" t="n">
        <v>23.07</v>
      </c>
      <c r="S11" t="n">
        <v>14.2</v>
      </c>
      <c r="T11" t="n">
        <v>2696.1</v>
      </c>
      <c r="U11" t="n">
        <v>0.62</v>
      </c>
      <c r="V11" t="n">
        <v>0.76</v>
      </c>
      <c r="W11" t="n">
        <v>0.65</v>
      </c>
      <c r="X11" t="n">
        <v>0.16</v>
      </c>
      <c r="Y11" t="n">
        <v>0.5</v>
      </c>
      <c r="Z11" t="n">
        <v>10</v>
      </c>
      <c r="AA11" t="n">
        <v>117.1348425570352</v>
      </c>
      <c r="AB11" t="n">
        <v>160.2690592110073</v>
      </c>
      <c r="AC11" t="n">
        <v>144.9732051389902</v>
      </c>
      <c r="AD11" t="n">
        <v>117134.8425570352</v>
      </c>
      <c r="AE11" t="n">
        <v>160269.0592110073</v>
      </c>
      <c r="AF11" t="n">
        <v>5.39495869192525e-06</v>
      </c>
      <c r="AG11" t="n">
        <v>0.4970833333333333</v>
      </c>
      <c r="AH11" t="n">
        <v>144973.2051389902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8.384600000000001</v>
      </c>
      <c r="E12" t="n">
        <v>11.93</v>
      </c>
      <c r="F12" t="n">
        <v>9.25</v>
      </c>
      <c r="G12" t="n">
        <v>61.66</v>
      </c>
      <c r="H12" t="n">
        <v>1.07</v>
      </c>
      <c r="I12" t="n">
        <v>9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110.64</v>
      </c>
      <c r="Q12" t="n">
        <v>195.42</v>
      </c>
      <c r="R12" t="n">
        <v>23.13</v>
      </c>
      <c r="S12" t="n">
        <v>14.2</v>
      </c>
      <c r="T12" t="n">
        <v>2722.03</v>
      </c>
      <c r="U12" t="n">
        <v>0.61</v>
      </c>
      <c r="V12" t="n">
        <v>0.76</v>
      </c>
      <c r="W12" t="n">
        <v>0.65</v>
      </c>
      <c r="X12" t="n">
        <v>0.16</v>
      </c>
      <c r="Y12" t="n">
        <v>0.5</v>
      </c>
      <c r="Z12" t="n">
        <v>10</v>
      </c>
      <c r="AA12" t="n">
        <v>116.8073604999375</v>
      </c>
      <c r="AB12" t="n">
        <v>159.8209838129978</v>
      </c>
      <c r="AC12" t="n">
        <v>144.5678934280888</v>
      </c>
      <c r="AD12" t="n">
        <v>116807.3604999375</v>
      </c>
      <c r="AE12" t="n">
        <v>159820.9838129978</v>
      </c>
      <c r="AF12" t="n">
        <v>5.39573092639221e-06</v>
      </c>
      <c r="AG12" t="n">
        <v>0.4970833333333333</v>
      </c>
      <c r="AH12" t="n">
        <v>144567.8934280888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8.423</v>
      </c>
      <c r="E13" t="n">
        <v>11.87</v>
      </c>
      <c r="F13" t="n">
        <v>9.23</v>
      </c>
      <c r="G13" t="n">
        <v>69.20999999999999</v>
      </c>
      <c r="H13" t="n">
        <v>1.16</v>
      </c>
      <c r="I13" t="n">
        <v>8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109.81</v>
      </c>
      <c r="Q13" t="n">
        <v>195.42</v>
      </c>
      <c r="R13" t="n">
        <v>22.3</v>
      </c>
      <c r="S13" t="n">
        <v>14.2</v>
      </c>
      <c r="T13" t="n">
        <v>2314.7</v>
      </c>
      <c r="U13" t="n">
        <v>0.64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115.6562955450848</v>
      </c>
      <c r="AB13" t="n">
        <v>158.2460459603673</v>
      </c>
      <c r="AC13" t="n">
        <v>143.1432654336737</v>
      </c>
      <c r="AD13" t="n">
        <v>115656.2955450848</v>
      </c>
      <c r="AE13" t="n">
        <v>158246.0459603673</v>
      </c>
      <c r="AF13" t="n">
        <v>5.420442429334921e-06</v>
      </c>
      <c r="AG13" t="n">
        <v>0.4945833333333333</v>
      </c>
      <c r="AH13" t="n">
        <v>143143.2654336737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8.4664</v>
      </c>
      <c r="E14" t="n">
        <v>11.81</v>
      </c>
      <c r="F14" t="n">
        <v>9.199999999999999</v>
      </c>
      <c r="G14" t="n">
        <v>78.87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108.37</v>
      </c>
      <c r="Q14" t="n">
        <v>195.42</v>
      </c>
      <c r="R14" t="n">
        <v>21.6</v>
      </c>
      <c r="S14" t="n">
        <v>14.2</v>
      </c>
      <c r="T14" t="n">
        <v>1967.49</v>
      </c>
      <c r="U14" t="n">
        <v>0.66</v>
      </c>
      <c r="V14" t="n">
        <v>0.77</v>
      </c>
      <c r="W14" t="n">
        <v>0.65</v>
      </c>
      <c r="X14" t="n">
        <v>0.11</v>
      </c>
      <c r="Y14" t="n">
        <v>0.5</v>
      </c>
      <c r="Z14" t="n">
        <v>10</v>
      </c>
      <c r="AA14" t="n">
        <v>114.0170825004891</v>
      </c>
      <c r="AB14" t="n">
        <v>156.0032023557769</v>
      </c>
      <c r="AC14" t="n">
        <v>141.114475674854</v>
      </c>
      <c r="AD14" t="n">
        <v>114017.0825004891</v>
      </c>
      <c r="AE14" t="n">
        <v>156003.2023557769</v>
      </c>
      <c r="AF14" t="n">
        <v>5.448371575889965e-06</v>
      </c>
      <c r="AG14" t="n">
        <v>0.4920833333333334</v>
      </c>
      <c r="AH14" t="n">
        <v>141114.475674854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8.462999999999999</v>
      </c>
      <c r="E15" t="n">
        <v>11.82</v>
      </c>
      <c r="F15" t="n">
        <v>9.210000000000001</v>
      </c>
      <c r="G15" t="n">
        <v>78.91</v>
      </c>
      <c r="H15" t="n">
        <v>1.33</v>
      </c>
      <c r="I15" t="n">
        <v>7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108.72</v>
      </c>
      <c r="Q15" t="n">
        <v>195.42</v>
      </c>
      <c r="R15" t="n">
        <v>21.76</v>
      </c>
      <c r="S15" t="n">
        <v>14.2</v>
      </c>
      <c r="T15" t="n">
        <v>2047.43</v>
      </c>
      <c r="U15" t="n">
        <v>0.65</v>
      </c>
      <c r="V15" t="n">
        <v>0.77</v>
      </c>
      <c r="W15" t="n">
        <v>0.65</v>
      </c>
      <c r="X15" t="n">
        <v>0.12</v>
      </c>
      <c r="Y15" t="n">
        <v>0.5</v>
      </c>
      <c r="Z15" t="n">
        <v>10</v>
      </c>
      <c r="AA15" t="n">
        <v>114.3317025360882</v>
      </c>
      <c r="AB15" t="n">
        <v>156.4336793685398</v>
      </c>
      <c r="AC15" t="n">
        <v>141.5038685656972</v>
      </c>
      <c r="AD15" t="n">
        <v>114331.7025360882</v>
      </c>
      <c r="AE15" t="n">
        <v>156433.6793685398</v>
      </c>
      <c r="AF15" t="n">
        <v>5.446183578233579e-06</v>
      </c>
      <c r="AG15" t="n">
        <v>0.4925</v>
      </c>
      <c r="AH15" t="n">
        <v>141503.8685656972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9.220000000000001</v>
      </c>
      <c r="G16" t="n">
        <v>79.02</v>
      </c>
      <c r="H16" t="n">
        <v>1.41</v>
      </c>
      <c r="I16" t="n">
        <v>7</v>
      </c>
      <c r="J16" t="n">
        <v>188.66</v>
      </c>
      <c r="K16" t="n">
        <v>51.39</v>
      </c>
      <c r="L16" t="n">
        <v>15</v>
      </c>
      <c r="M16" t="n">
        <v>5</v>
      </c>
      <c r="N16" t="n">
        <v>37.27</v>
      </c>
      <c r="O16" t="n">
        <v>23502.4</v>
      </c>
      <c r="P16" t="n">
        <v>107.62</v>
      </c>
      <c r="Q16" t="n">
        <v>195.42</v>
      </c>
      <c r="R16" t="n">
        <v>22.07</v>
      </c>
      <c r="S16" t="n">
        <v>14.2</v>
      </c>
      <c r="T16" t="n">
        <v>2204.68</v>
      </c>
      <c r="U16" t="n">
        <v>0.64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113.784071254477</v>
      </c>
      <c r="AB16" t="n">
        <v>155.6843860892527</v>
      </c>
      <c r="AC16" t="n">
        <v>140.8260867853453</v>
      </c>
      <c r="AD16" t="n">
        <v>113784.071254477</v>
      </c>
      <c r="AE16" t="n">
        <v>155684.3860892527</v>
      </c>
      <c r="AF16" t="n">
        <v>5.440456172603628e-06</v>
      </c>
      <c r="AG16" t="n">
        <v>0.4929166666666667</v>
      </c>
      <c r="AH16" t="n">
        <v>140826.0867853453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8.5006</v>
      </c>
      <c r="E17" t="n">
        <v>11.76</v>
      </c>
      <c r="F17" t="n">
        <v>9.19</v>
      </c>
      <c r="G17" t="n">
        <v>91.88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106.85</v>
      </c>
      <c r="Q17" t="n">
        <v>195.42</v>
      </c>
      <c r="R17" t="n">
        <v>21.22</v>
      </c>
      <c r="S17" t="n">
        <v>14.2</v>
      </c>
      <c r="T17" t="n">
        <v>1783.43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112.5463411736216</v>
      </c>
      <c r="AB17" t="n">
        <v>153.9908691878298</v>
      </c>
      <c r="AC17" t="n">
        <v>139.2941967601277</v>
      </c>
      <c r="AD17" t="n">
        <v>112546.3411736216</v>
      </c>
      <c r="AE17" t="n">
        <v>153990.8691878298</v>
      </c>
      <c r="AF17" t="n">
        <v>5.470380258198319e-06</v>
      </c>
      <c r="AG17" t="n">
        <v>0.49</v>
      </c>
      <c r="AH17" t="n">
        <v>139294.1967601277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8.4992</v>
      </c>
      <c r="E18" t="n">
        <v>11.77</v>
      </c>
      <c r="F18" t="n">
        <v>9.19</v>
      </c>
      <c r="G18" t="n">
        <v>91.90000000000001</v>
      </c>
      <c r="H18" t="n">
        <v>1.57</v>
      </c>
      <c r="I18" t="n">
        <v>6</v>
      </c>
      <c r="J18" t="n">
        <v>191.72</v>
      </c>
      <c r="K18" t="n">
        <v>51.39</v>
      </c>
      <c r="L18" t="n">
        <v>17</v>
      </c>
      <c r="M18" t="n">
        <v>4</v>
      </c>
      <c r="N18" t="n">
        <v>38.33</v>
      </c>
      <c r="O18" t="n">
        <v>23879.37</v>
      </c>
      <c r="P18" t="n">
        <v>106.28</v>
      </c>
      <c r="Q18" t="n">
        <v>195.42</v>
      </c>
      <c r="R18" t="n">
        <v>21.12</v>
      </c>
      <c r="S18" t="n">
        <v>14.2</v>
      </c>
      <c r="T18" t="n">
        <v>1731.95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112.2029815820376</v>
      </c>
      <c r="AB18" t="n">
        <v>153.5210694466687</v>
      </c>
      <c r="AC18" t="n">
        <v>138.8692340468949</v>
      </c>
      <c r="AD18" t="n">
        <v>112202.9815820376</v>
      </c>
      <c r="AE18" t="n">
        <v>153521.0694466687</v>
      </c>
      <c r="AF18" t="n">
        <v>5.469479317986865e-06</v>
      </c>
      <c r="AG18" t="n">
        <v>0.4904166666666667</v>
      </c>
      <c r="AH18" t="n">
        <v>138869.2340468949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8.5008</v>
      </c>
      <c r="E19" t="n">
        <v>11.76</v>
      </c>
      <c r="F19" t="n">
        <v>9.19</v>
      </c>
      <c r="G19" t="n">
        <v>91.88</v>
      </c>
      <c r="H19" t="n">
        <v>1.65</v>
      </c>
      <c r="I19" t="n">
        <v>6</v>
      </c>
      <c r="J19" t="n">
        <v>193.26</v>
      </c>
      <c r="K19" t="n">
        <v>51.39</v>
      </c>
      <c r="L19" t="n">
        <v>18</v>
      </c>
      <c r="M19" t="n">
        <v>4</v>
      </c>
      <c r="N19" t="n">
        <v>38.86</v>
      </c>
      <c r="O19" t="n">
        <v>24068.93</v>
      </c>
      <c r="P19" t="n">
        <v>105.78</v>
      </c>
      <c r="Q19" t="n">
        <v>195.42</v>
      </c>
      <c r="R19" t="n">
        <v>21.1</v>
      </c>
      <c r="S19" t="n">
        <v>14.2</v>
      </c>
      <c r="T19" t="n">
        <v>1722.7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111.8588447929537</v>
      </c>
      <c r="AB19" t="n">
        <v>153.0502063096007</v>
      </c>
      <c r="AC19" t="n">
        <v>138.4433094267679</v>
      </c>
      <c r="AD19" t="n">
        <v>111858.8447929537</v>
      </c>
      <c r="AE19" t="n">
        <v>153050.2063096007</v>
      </c>
      <c r="AF19" t="n">
        <v>5.470508963942811e-06</v>
      </c>
      <c r="AG19" t="n">
        <v>0.49</v>
      </c>
      <c r="AH19" t="n">
        <v>138443.3094267679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8.5381</v>
      </c>
      <c r="E20" t="n">
        <v>11.71</v>
      </c>
      <c r="F20" t="n">
        <v>9.17</v>
      </c>
      <c r="G20" t="n">
        <v>110.04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104.62</v>
      </c>
      <c r="Q20" t="n">
        <v>195.42</v>
      </c>
      <c r="R20" t="n">
        <v>20.66</v>
      </c>
      <c r="S20" t="n">
        <v>14.2</v>
      </c>
      <c r="T20" t="n">
        <v>1507.14</v>
      </c>
      <c r="U20" t="n">
        <v>0.6899999999999999</v>
      </c>
      <c r="V20" t="n">
        <v>0.77</v>
      </c>
      <c r="W20" t="n">
        <v>0.64</v>
      </c>
      <c r="X20" t="n">
        <v>0.08</v>
      </c>
      <c r="Y20" t="n">
        <v>0.5</v>
      </c>
      <c r="Z20" t="n">
        <v>10</v>
      </c>
      <c r="AA20" t="n">
        <v>110.5522722548222</v>
      </c>
      <c r="AB20" t="n">
        <v>151.2624961210179</v>
      </c>
      <c r="AC20" t="n">
        <v>136.8262157895159</v>
      </c>
      <c r="AD20" t="n">
        <v>110552.2722548222</v>
      </c>
      <c r="AE20" t="n">
        <v>151262.4961210179</v>
      </c>
      <c r="AF20" t="n">
        <v>5.494512585290809e-06</v>
      </c>
      <c r="AG20" t="n">
        <v>0.4879166666666667</v>
      </c>
      <c r="AH20" t="n">
        <v>136826.2157895159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8.541700000000001</v>
      </c>
      <c r="E21" t="n">
        <v>11.71</v>
      </c>
      <c r="F21" t="n">
        <v>9.17</v>
      </c>
      <c r="G21" t="n">
        <v>109.98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104.18</v>
      </c>
      <c r="Q21" t="n">
        <v>195.42</v>
      </c>
      <c r="R21" t="n">
        <v>20.51</v>
      </c>
      <c r="S21" t="n">
        <v>14.2</v>
      </c>
      <c r="T21" t="n">
        <v>1436.25</v>
      </c>
      <c r="U21" t="n">
        <v>0.6899999999999999</v>
      </c>
      <c r="V21" t="n">
        <v>0.77</v>
      </c>
      <c r="W21" t="n">
        <v>0.64</v>
      </c>
      <c r="X21" t="n">
        <v>0.08</v>
      </c>
      <c r="Y21" t="n">
        <v>0.5</v>
      </c>
      <c r="Z21" t="n">
        <v>10</v>
      </c>
      <c r="AA21" t="n">
        <v>110.2277374010991</v>
      </c>
      <c r="AB21" t="n">
        <v>150.8184532166868</v>
      </c>
      <c r="AC21" t="n">
        <v>136.4245517167559</v>
      </c>
      <c r="AD21" t="n">
        <v>110227.7374010991</v>
      </c>
      <c r="AE21" t="n">
        <v>150818.4532166868</v>
      </c>
      <c r="AF21" t="n">
        <v>5.496829288691689e-06</v>
      </c>
      <c r="AG21" t="n">
        <v>0.4879166666666667</v>
      </c>
      <c r="AH21" t="n">
        <v>136424.5517167559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8.5373</v>
      </c>
      <c r="E22" t="n">
        <v>11.71</v>
      </c>
      <c r="F22" t="n">
        <v>9.17</v>
      </c>
      <c r="G22" t="n">
        <v>110.06</v>
      </c>
      <c r="H22" t="n">
        <v>1.88</v>
      </c>
      <c r="I22" t="n">
        <v>5</v>
      </c>
      <c r="J22" t="n">
        <v>197.9</v>
      </c>
      <c r="K22" t="n">
        <v>51.39</v>
      </c>
      <c r="L22" t="n">
        <v>21</v>
      </c>
      <c r="M22" t="n">
        <v>3</v>
      </c>
      <c r="N22" t="n">
        <v>40.51</v>
      </c>
      <c r="O22" t="n">
        <v>24642.07</v>
      </c>
      <c r="P22" t="n">
        <v>104.11</v>
      </c>
      <c r="Q22" t="n">
        <v>195.42</v>
      </c>
      <c r="R22" t="n">
        <v>20.65</v>
      </c>
      <c r="S22" t="n">
        <v>14.2</v>
      </c>
      <c r="T22" t="n">
        <v>1502.1</v>
      </c>
      <c r="U22" t="n">
        <v>0.6899999999999999</v>
      </c>
      <c r="V22" t="n">
        <v>0.77</v>
      </c>
      <c r="W22" t="n">
        <v>0.65</v>
      </c>
      <c r="X22" t="n">
        <v>0.08</v>
      </c>
      <c r="Y22" t="n">
        <v>0.5</v>
      </c>
      <c r="Z22" t="n">
        <v>10</v>
      </c>
      <c r="AA22" t="n">
        <v>110.2370105387037</v>
      </c>
      <c r="AB22" t="n">
        <v>150.8311411326594</v>
      </c>
      <c r="AC22" t="n">
        <v>136.4360287158356</v>
      </c>
      <c r="AD22" t="n">
        <v>110237.0105387037</v>
      </c>
      <c r="AE22" t="n">
        <v>150831.1411326594</v>
      </c>
      <c r="AF22" t="n">
        <v>5.493997762312837e-06</v>
      </c>
      <c r="AG22" t="n">
        <v>0.4879166666666667</v>
      </c>
      <c r="AH22" t="n">
        <v>136436.0287158356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8.539899999999999</v>
      </c>
      <c r="E23" t="n">
        <v>11.71</v>
      </c>
      <c r="F23" t="n">
        <v>9.17</v>
      </c>
      <c r="G23" t="n">
        <v>110.01</v>
      </c>
      <c r="H23" t="n">
        <v>1.96</v>
      </c>
      <c r="I23" t="n">
        <v>5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102.96</v>
      </c>
      <c r="Q23" t="n">
        <v>195.42</v>
      </c>
      <c r="R23" t="n">
        <v>20.55</v>
      </c>
      <c r="S23" t="n">
        <v>14.2</v>
      </c>
      <c r="T23" t="n">
        <v>1453.91</v>
      </c>
      <c r="U23" t="n">
        <v>0.6899999999999999</v>
      </c>
      <c r="V23" t="n">
        <v>0.77</v>
      </c>
      <c r="W23" t="n">
        <v>0.64</v>
      </c>
      <c r="X23" t="n">
        <v>0.08</v>
      </c>
      <c r="Y23" t="n">
        <v>0.5</v>
      </c>
      <c r="Z23" t="n">
        <v>10</v>
      </c>
      <c r="AA23" t="n">
        <v>109.4723462584471</v>
      </c>
      <c r="AB23" t="n">
        <v>149.7848937298057</v>
      </c>
      <c r="AC23" t="n">
        <v>135.4896336966926</v>
      </c>
      <c r="AD23" t="n">
        <v>109472.3462584471</v>
      </c>
      <c r="AE23" t="n">
        <v>149784.8937298057</v>
      </c>
      <c r="AF23" t="n">
        <v>5.495670936991248e-06</v>
      </c>
      <c r="AG23" t="n">
        <v>0.4879166666666667</v>
      </c>
      <c r="AH23" t="n">
        <v>135489.6336966926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8.540900000000001</v>
      </c>
      <c r="E24" t="n">
        <v>11.71</v>
      </c>
      <c r="F24" t="n">
        <v>9.17</v>
      </c>
      <c r="G24" t="n">
        <v>110</v>
      </c>
      <c r="H24" t="n">
        <v>2.03</v>
      </c>
      <c r="I24" t="n">
        <v>5</v>
      </c>
      <c r="J24" t="n">
        <v>201.03</v>
      </c>
      <c r="K24" t="n">
        <v>51.39</v>
      </c>
      <c r="L24" t="n">
        <v>23</v>
      </c>
      <c r="M24" t="n">
        <v>3</v>
      </c>
      <c r="N24" t="n">
        <v>41.64</v>
      </c>
      <c r="O24" t="n">
        <v>25027.94</v>
      </c>
      <c r="P24" t="n">
        <v>101.11</v>
      </c>
      <c r="Q24" t="n">
        <v>195.42</v>
      </c>
      <c r="R24" t="n">
        <v>20.43</v>
      </c>
      <c r="S24" t="n">
        <v>14.2</v>
      </c>
      <c r="T24" t="n">
        <v>1395.26</v>
      </c>
      <c r="U24" t="n">
        <v>0.7</v>
      </c>
      <c r="V24" t="n">
        <v>0.77</v>
      </c>
      <c r="W24" t="n">
        <v>0.65</v>
      </c>
      <c r="X24" t="n">
        <v>0.08</v>
      </c>
      <c r="Y24" t="n">
        <v>0.5</v>
      </c>
      <c r="Z24" t="n">
        <v>10</v>
      </c>
      <c r="AA24" t="n">
        <v>108.2814369634033</v>
      </c>
      <c r="AB24" t="n">
        <v>148.1554390931176</v>
      </c>
      <c r="AC24" t="n">
        <v>134.0156919235754</v>
      </c>
      <c r="AD24" t="n">
        <v>108281.4369634033</v>
      </c>
      <c r="AE24" t="n">
        <v>148155.4390931176</v>
      </c>
      <c r="AF24" t="n">
        <v>5.496314465713716e-06</v>
      </c>
      <c r="AG24" t="n">
        <v>0.4879166666666667</v>
      </c>
      <c r="AH24" t="n">
        <v>134015.6919235754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8.581200000000001</v>
      </c>
      <c r="E25" t="n">
        <v>11.65</v>
      </c>
      <c r="F25" t="n">
        <v>9.15</v>
      </c>
      <c r="G25" t="n">
        <v>137.18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2</v>
      </c>
      <c r="N25" t="n">
        <v>42.21</v>
      </c>
      <c r="O25" t="n">
        <v>25222.04</v>
      </c>
      <c r="P25" t="n">
        <v>99.8</v>
      </c>
      <c r="Q25" t="n">
        <v>195.42</v>
      </c>
      <c r="R25" t="n">
        <v>19.75</v>
      </c>
      <c r="S25" t="n">
        <v>14.2</v>
      </c>
      <c r="T25" t="n">
        <v>1060.36</v>
      </c>
      <c r="U25" t="n">
        <v>0.72</v>
      </c>
      <c r="V25" t="n">
        <v>0.77</v>
      </c>
      <c r="W25" t="n">
        <v>0.65</v>
      </c>
      <c r="X25" t="n">
        <v>0.06</v>
      </c>
      <c r="Y25" t="n">
        <v>0.5</v>
      </c>
      <c r="Z25" t="n">
        <v>10</v>
      </c>
      <c r="AA25" t="n">
        <v>106.8617836332085</v>
      </c>
      <c r="AB25" t="n">
        <v>146.2130067760613</v>
      </c>
      <c r="AC25" t="n">
        <v>132.2586426206375</v>
      </c>
      <c r="AD25" t="n">
        <v>106861.7836332085</v>
      </c>
      <c r="AE25" t="n">
        <v>146213.0067760613</v>
      </c>
      <c r="AF25" t="n">
        <v>5.522248673229114e-06</v>
      </c>
      <c r="AG25" t="n">
        <v>0.4854166666666667</v>
      </c>
      <c r="AH25" t="n">
        <v>132258.6426206375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8.5823</v>
      </c>
      <c r="E26" t="n">
        <v>11.65</v>
      </c>
      <c r="F26" t="n">
        <v>9.140000000000001</v>
      </c>
      <c r="G26" t="n">
        <v>137.16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100.58</v>
      </c>
      <c r="Q26" t="n">
        <v>195.42</v>
      </c>
      <c r="R26" t="n">
        <v>19.82</v>
      </c>
      <c r="S26" t="n">
        <v>14.2</v>
      </c>
      <c r="T26" t="n">
        <v>1093.87</v>
      </c>
      <c r="U26" t="n">
        <v>0.72</v>
      </c>
      <c r="V26" t="n">
        <v>0.77</v>
      </c>
      <c r="W26" t="n">
        <v>0.64</v>
      </c>
      <c r="X26" t="n">
        <v>0.06</v>
      </c>
      <c r="Y26" t="n">
        <v>0.5</v>
      </c>
      <c r="Z26" t="n">
        <v>10</v>
      </c>
      <c r="AA26" t="n">
        <v>107.3019443789486</v>
      </c>
      <c r="AB26" t="n">
        <v>146.8152541269043</v>
      </c>
      <c r="AC26" t="n">
        <v>132.8034123295757</v>
      </c>
      <c r="AD26" t="n">
        <v>107301.9443789486</v>
      </c>
      <c r="AE26" t="n">
        <v>146815.2541269042</v>
      </c>
      <c r="AF26" t="n">
        <v>5.522956554823827e-06</v>
      </c>
      <c r="AG26" t="n">
        <v>0.4854166666666667</v>
      </c>
      <c r="AH26" t="n">
        <v>132803.4123295757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8.5784</v>
      </c>
      <c r="E27" t="n">
        <v>11.66</v>
      </c>
      <c r="F27" t="n">
        <v>9.15</v>
      </c>
      <c r="G27" t="n">
        <v>137.24</v>
      </c>
      <c r="H27" t="n">
        <v>2.24</v>
      </c>
      <c r="I27" t="n">
        <v>4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100.67</v>
      </c>
      <c r="Q27" t="n">
        <v>195.42</v>
      </c>
      <c r="R27" t="n">
        <v>20.03</v>
      </c>
      <c r="S27" t="n">
        <v>14.2</v>
      </c>
      <c r="T27" t="n">
        <v>1201.56</v>
      </c>
      <c r="U27" t="n">
        <v>0.71</v>
      </c>
      <c r="V27" t="n">
        <v>0.77</v>
      </c>
      <c r="W27" t="n">
        <v>0.64</v>
      </c>
      <c r="X27" t="n">
        <v>0.06</v>
      </c>
      <c r="Y27" t="n">
        <v>0.5</v>
      </c>
      <c r="Z27" t="n">
        <v>10</v>
      </c>
      <c r="AA27" t="n">
        <v>107.4507369336246</v>
      </c>
      <c r="AB27" t="n">
        <v>147.018838664476</v>
      </c>
      <c r="AC27" t="n">
        <v>132.9875670446143</v>
      </c>
      <c r="AD27" t="n">
        <v>107450.7369336246</v>
      </c>
      <c r="AE27" t="n">
        <v>147018.838664476</v>
      </c>
      <c r="AF27" t="n">
        <v>5.520446792806208e-06</v>
      </c>
      <c r="AG27" t="n">
        <v>0.4858333333333333</v>
      </c>
      <c r="AH27" t="n">
        <v>132987.5670446143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8.5816</v>
      </c>
      <c r="E28" t="n">
        <v>11.65</v>
      </c>
      <c r="F28" t="n">
        <v>9.140000000000001</v>
      </c>
      <c r="G28" t="n">
        <v>137.17</v>
      </c>
      <c r="H28" t="n">
        <v>2.31</v>
      </c>
      <c r="I28" t="n">
        <v>4</v>
      </c>
      <c r="J28" t="n">
        <v>207.37</v>
      </c>
      <c r="K28" t="n">
        <v>51.39</v>
      </c>
      <c r="L28" t="n">
        <v>27</v>
      </c>
      <c r="M28" t="n">
        <v>2</v>
      </c>
      <c r="N28" t="n">
        <v>43.97</v>
      </c>
      <c r="O28" t="n">
        <v>25809.25</v>
      </c>
      <c r="P28" t="n">
        <v>100.23</v>
      </c>
      <c r="Q28" t="n">
        <v>195.42</v>
      </c>
      <c r="R28" t="n">
        <v>19.86</v>
      </c>
      <c r="S28" t="n">
        <v>14.2</v>
      </c>
      <c r="T28" t="n">
        <v>1112.16</v>
      </c>
      <c r="U28" t="n">
        <v>0.72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107.0882874531914</v>
      </c>
      <c r="AB28" t="n">
        <v>146.5229192952051</v>
      </c>
      <c r="AC28" t="n">
        <v>132.5389775239192</v>
      </c>
      <c r="AD28" t="n">
        <v>107088.2874531914</v>
      </c>
      <c r="AE28" t="n">
        <v>146522.9192952051</v>
      </c>
      <c r="AF28" t="n">
        <v>5.522506084718101e-06</v>
      </c>
      <c r="AG28" t="n">
        <v>0.4854166666666667</v>
      </c>
      <c r="AH28" t="n">
        <v>132538.9775239193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8.582100000000001</v>
      </c>
      <c r="E29" t="n">
        <v>11.65</v>
      </c>
      <c r="F29" t="n">
        <v>9.140000000000001</v>
      </c>
      <c r="G29" t="n">
        <v>137.16</v>
      </c>
      <c r="H29" t="n">
        <v>2.38</v>
      </c>
      <c r="I29" t="n">
        <v>4</v>
      </c>
      <c r="J29" t="n">
        <v>208.97</v>
      </c>
      <c r="K29" t="n">
        <v>51.39</v>
      </c>
      <c r="L29" t="n">
        <v>28</v>
      </c>
      <c r="M29" t="n">
        <v>2</v>
      </c>
      <c r="N29" t="n">
        <v>44.57</v>
      </c>
      <c r="O29" t="n">
        <v>26006.56</v>
      </c>
      <c r="P29" t="n">
        <v>99.09</v>
      </c>
      <c r="Q29" t="n">
        <v>195.42</v>
      </c>
      <c r="R29" t="n">
        <v>19.82</v>
      </c>
      <c r="S29" t="n">
        <v>14.2</v>
      </c>
      <c r="T29" t="n">
        <v>1093.59</v>
      </c>
      <c r="U29" t="n">
        <v>0.72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106.3594961702241</v>
      </c>
      <c r="AB29" t="n">
        <v>145.5257549098475</v>
      </c>
      <c r="AC29" t="n">
        <v>131.6369811079709</v>
      </c>
      <c r="AD29" t="n">
        <v>106359.4961702241</v>
      </c>
      <c r="AE29" t="n">
        <v>145525.7549098475</v>
      </c>
      <c r="AF29" t="n">
        <v>5.522827849079334e-06</v>
      </c>
      <c r="AG29" t="n">
        <v>0.4854166666666667</v>
      </c>
      <c r="AH29" t="n">
        <v>131636.9811079709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8.5814</v>
      </c>
      <c r="E30" t="n">
        <v>11.65</v>
      </c>
      <c r="F30" t="n">
        <v>9.140000000000001</v>
      </c>
      <c r="G30" t="n">
        <v>137.18</v>
      </c>
      <c r="H30" t="n">
        <v>2.45</v>
      </c>
      <c r="I30" t="n">
        <v>4</v>
      </c>
      <c r="J30" t="n">
        <v>210.57</v>
      </c>
      <c r="K30" t="n">
        <v>51.39</v>
      </c>
      <c r="L30" t="n">
        <v>29</v>
      </c>
      <c r="M30" t="n">
        <v>0</v>
      </c>
      <c r="N30" t="n">
        <v>45.18</v>
      </c>
      <c r="O30" t="n">
        <v>26204.71</v>
      </c>
      <c r="P30" t="n">
        <v>99.09</v>
      </c>
      <c r="Q30" t="n">
        <v>195.42</v>
      </c>
      <c r="R30" t="n">
        <v>19.7</v>
      </c>
      <c r="S30" t="n">
        <v>14.2</v>
      </c>
      <c r="T30" t="n">
        <v>1036.34</v>
      </c>
      <c r="U30" t="n">
        <v>0.72</v>
      </c>
      <c r="V30" t="n">
        <v>0.77</v>
      </c>
      <c r="W30" t="n">
        <v>0.65</v>
      </c>
      <c r="X30" t="n">
        <v>0.06</v>
      </c>
      <c r="Y30" t="n">
        <v>0.5</v>
      </c>
      <c r="Z30" t="n">
        <v>10</v>
      </c>
      <c r="AA30" t="n">
        <v>106.3677124881456</v>
      </c>
      <c r="AB30" t="n">
        <v>145.536996838506</v>
      </c>
      <c r="AC30" t="n">
        <v>131.6471501227364</v>
      </c>
      <c r="AD30" t="n">
        <v>106367.7124881456</v>
      </c>
      <c r="AE30" t="n">
        <v>145536.996838506</v>
      </c>
      <c r="AF30" t="n">
        <v>5.522377378973607e-06</v>
      </c>
      <c r="AG30" t="n">
        <v>0.4854166666666667</v>
      </c>
      <c r="AH30" t="n">
        <v>131647.1501227364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8.2652</v>
      </c>
      <c r="E2" t="n">
        <v>12.1</v>
      </c>
      <c r="F2" t="n">
        <v>9.859999999999999</v>
      </c>
      <c r="G2" t="n">
        <v>14.79</v>
      </c>
      <c r="H2" t="n">
        <v>0.34</v>
      </c>
      <c r="I2" t="n">
        <v>40</v>
      </c>
      <c r="J2" t="n">
        <v>51.33</v>
      </c>
      <c r="K2" t="n">
        <v>24.83</v>
      </c>
      <c r="L2" t="n">
        <v>1</v>
      </c>
      <c r="M2" t="n">
        <v>38</v>
      </c>
      <c r="N2" t="n">
        <v>5.51</v>
      </c>
      <c r="O2" t="n">
        <v>6564.78</v>
      </c>
      <c r="P2" t="n">
        <v>53.9</v>
      </c>
      <c r="Q2" t="n">
        <v>195.45</v>
      </c>
      <c r="R2" t="n">
        <v>42.23</v>
      </c>
      <c r="S2" t="n">
        <v>14.2</v>
      </c>
      <c r="T2" t="n">
        <v>12119.04</v>
      </c>
      <c r="U2" t="n">
        <v>0.34</v>
      </c>
      <c r="V2" t="n">
        <v>0.72</v>
      </c>
      <c r="W2" t="n">
        <v>0.7</v>
      </c>
      <c r="X2" t="n">
        <v>0.77</v>
      </c>
      <c r="Y2" t="n">
        <v>0.5</v>
      </c>
      <c r="Z2" t="n">
        <v>10</v>
      </c>
      <c r="AA2" t="n">
        <v>64.82071573061967</v>
      </c>
      <c r="AB2" t="n">
        <v>88.69056295075194</v>
      </c>
      <c r="AC2" t="n">
        <v>80.22606010074041</v>
      </c>
      <c r="AD2" t="n">
        <v>64820.71573061967</v>
      </c>
      <c r="AE2" t="n">
        <v>88690.56295075193</v>
      </c>
      <c r="AF2" t="n">
        <v>9.534398395493025e-06</v>
      </c>
      <c r="AG2" t="n">
        <v>0.5041666666666667</v>
      </c>
      <c r="AH2" t="n">
        <v>80226.06010074042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8.740399999999999</v>
      </c>
      <c r="E3" t="n">
        <v>11.44</v>
      </c>
      <c r="F3" t="n">
        <v>9.460000000000001</v>
      </c>
      <c r="G3" t="n">
        <v>29.88</v>
      </c>
      <c r="H3" t="n">
        <v>0.66</v>
      </c>
      <c r="I3" t="n">
        <v>19</v>
      </c>
      <c r="J3" t="n">
        <v>52.47</v>
      </c>
      <c r="K3" t="n">
        <v>24.83</v>
      </c>
      <c r="L3" t="n">
        <v>2</v>
      </c>
      <c r="M3" t="n">
        <v>17</v>
      </c>
      <c r="N3" t="n">
        <v>5.64</v>
      </c>
      <c r="O3" t="n">
        <v>6705.1</v>
      </c>
      <c r="P3" t="n">
        <v>48.74</v>
      </c>
      <c r="Q3" t="n">
        <v>195.43</v>
      </c>
      <c r="R3" t="n">
        <v>29.65</v>
      </c>
      <c r="S3" t="n">
        <v>14.2</v>
      </c>
      <c r="T3" t="n">
        <v>5932.74</v>
      </c>
      <c r="U3" t="n">
        <v>0.48</v>
      </c>
      <c r="V3" t="n">
        <v>0.75</v>
      </c>
      <c r="W3" t="n">
        <v>0.67</v>
      </c>
      <c r="X3" t="n">
        <v>0.37</v>
      </c>
      <c r="Y3" t="n">
        <v>0.5</v>
      </c>
      <c r="Z3" t="n">
        <v>10</v>
      </c>
      <c r="AA3" t="n">
        <v>57.1315004527353</v>
      </c>
      <c r="AB3" t="n">
        <v>78.169839383319</v>
      </c>
      <c r="AC3" t="n">
        <v>70.70941962465169</v>
      </c>
      <c r="AD3" t="n">
        <v>57131.5004527353</v>
      </c>
      <c r="AE3" t="n">
        <v>78169.83938331901</v>
      </c>
      <c r="AF3" t="n">
        <v>1.008256977882776e-05</v>
      </c>
      <c r="AG3" t="n">
        <v>0.4766666666666666</v>
      </c>
      <c r="AH3" t="n">
        <v>70709.41962465168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8.9215</v>
      </c>
      <c r="E4" t="n">
        <v>11.21</v>
      </c>
      <c r="F4" t="n">
        <v>9.31</v>
      </c>
      <c r="G4" t="n">
        <v>46.57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7</v>
      </c>
      <c r="N4" t="n">
        <v>5.78</v>
      </c>
      <c r="O4" t="n">
        <v>6845.59</v>
      </c>
      <c r="P4" t="n">
        <v>45.01</v>
      </c>
      <c r="Q4" t="n">
        <v>195.43</v>
      </c>
      <c r="R4" t="n">
        <v>24.94</v>
      </c>
      <c r="S4" t="n">
        <v>14.2</v>
      </c>
      <c r="T4" t="n">
        <v>3612.84</v>
      </c>
      <c r="U4" t="n">
        <v>0.57</v>
      </c>
      <c r="V4" t="n">
        <v>0.76</v>
      </c>
      <c r="W4" t="n">
        <v>0.66</v>
      </c>
      <c r="X4" t="n">
        <v>0.23</v>
      </c>
      <c r="Y4" t="n">
        <v>0.5</v>
      </c>
      <c r="Z4" t="n">
        <v>10</v>
      </c>
      <c r="AA4" t="n">
        <v>53.38338667975602</v>
      </c>
      <c r="AB4" t="n">
        <v>73.04150476402184</v>
      </c>
      <c r="AC4" t="n">
        <v>66.07052606375575</v>
      </c>
      <c r="AD4" t="n">
        <v>53383.38667975602</v>
      </c>
      <c r="AE4" t="n">
        <v>73041.50476402184</v>
      </c>
      <c r="AF4" t="n">
        <v>1.029147936957255e-05</v>
      </c>
      <c r="AG4" t="n">
        <v>0.4670833333333334</v>
      </c>
      <c r="AH4" t="n">
        <v>66070.52606375575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8.9377</v>
      </c>
      <c r="E5" t="n">
        <v>11.19</v>
      </c>
      <c r="F5" t="n">
        <v>9.31</v>
      </c>
      <c r="G5" t="n">
        <v>50.76</v>
      </c>
      <c r="H5" t="n">
        <v>1.27</v>
      </c>
      <c r="I5" t="n">
        <v>11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44.36</v>
      </c>
      <c r="Q5" t="n">
        <v>195.42</v>
      </c>
      <c r="R5" t="n">
        <v>24.47</v>
      </c>
      <c r="S5" t="n">
        <v>14.2</v>
      </c>
      <c r="T5" t="n">
        <v>3382.93</v>
      </c>
      <c r="U5" t="n">
        <v>0.58</v>
      </c>
      <c r="V5" t="n">
        <v>0.76</v>
      </c>
      <c r="W5" t="n">
        <v>0.67</v>
      </c>
      <c r="X5" t="n">
        <v>0.22</v>
      </c>
      <c r="Y5" t="n">
        <v>0.5</v>
      </c>
      <c r="Z5" t="n">
        <v>10</v>
      </c>
      <c r="AA5" t="n">
        <v>52.89273812399217</v>
      </c>
      <c r="AB5" t="n">
        <v>72.37017776413947</v>
      </c>
      <c r="AC5" t="n">
        <v>65.46326957052858</v>
      </c>
      <c r="AD5" t="n">
        <v>52892.73812399217</v>
      </c>
      <c r="AE5" t="n">
        <v>72370.17776413947</v>
      </c>
      <c r="AF5" t="n">
        <v>1.031016703036805e-05</v>
      </c>
      <c r="AG5" t="n">
        <v>0.46625</v>
      </c>
      <c r="AH5" t="n">
        <v>65463.26957052858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6.5464</v>
      </c>
      <c r="E2" t="n">
        <v>15.28</v>
      </c>
      <c r="F2" t="n">
        <v>10.78</v>
      </c>
      <c r="G2" t="n">
        <v>7.61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117.19</v>
      </c>
      <c r="Q2" t="n">
        <v>195.47</v>
      </c>
      <c r="R2" t="n">
        <v>70.94</v>
      </c>
      <c r="S2" t="n">
        <v>14.2</v>
      </c>
      <c r="T2" t="n">
        <v>26251.53</v>
      </c>
      <c r="U2" t="n">
        <v>0.2</v>
      </c>
      <c r="V2" t="n">
        <v>0.65</v>
      </c>
      <c r="W2" t="n">
        <v>0.77</v>
      </c>
      <c r="X2" t="n">
        <v>1.69</v>
      </c>
      <c r="Y2" t="n">
        <v>0.5</v>
      </c>
      <c r="Z2" t="n">
        <v>10</v>
      </c>
      <c r="AA2" t="n">
        <v>157.1099224572272</v>
      </c>
      <c r="AB2" t="n">
        <v>214.9647271064809</v>
      </c>
      <c r="AC2" t="n">
        <v>194.4487952563893</v>
      </c>
      <c r="AD2" t="n">
        <v>157109.9224572273</v>
      </c>
      <c r="AE2" t="n">
        <v>214964.7271064809</v>
      </c>
      <c r="AF2" t="n">
        <v>4.694237875318025e-06</v>
      </c>
      <c r="AG2" t="n">
        <v>0.6366666666666666</v>
      </c>
      <c r="AH2" t="n">
        <v>194448.7952563893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7.6349</v>
      </c>
      <c r="E3" t="n">
        <v>13.1</v>
      </c>
      <c r="F3" t="n">
        <v>9.859999999999999</v>
      </c>
      <c r="G3" t="n">
        <v>15.16</v>
      </c>
      <c r="H3" t="n">
        <v>0.26</v>
      </c>
      <c r="I3" t="n">
        <v>39</v>
      </c>
      <c r="J3" t="n">
        <v>134.55</v>
      </c>
      <c r="K3" t="n">
        <v>46.47</v>
      </c>
      <c r="L3" t="n">
        <v>2</v>
      </c>
      <c r="M3" t="n">
        <v>37</v>
      </c>
      <c r="N3" t="n">
        <v>21.09</v>
      </c>
      <c r="O3" t="n">
        <v>16828.84</v>
      </c>
      <c r="P3" t="n">
        <v>106.1</v>
      </c>
      <c r="Q3" t="n">
        <v>195.45</v>
      </c>
      <c r="R3" t="n">
        <v>41.86</v>
      </c>
      <c r="S3" t="n">
        <v>14.2</v>
      </c>
      <c r="T3" t="n">
        <v>11940.14</v>
      </c>
      <c r="U3" t="n">
        <v>0.34</v>
      </c>
      <c r="V3" t="n">
        <v>0.72</v>
      </c>
      <c r="W3" t="n">
        <v>0.7</v>
      </c>
      <c r="X3" t="n">
        <v>0.77</v>
      </c>
      <c r="Y3" t="n">
        <v>0.5</v>
      </c>
      <c r="Z3" t="n">
        <v>10</v>
      </c>
      <c r="AA3" t="n">
        <v>123.1110966389287</v>
      </c>
      <c r="AB3" t="n">
        <v>168.4460336995723</v>
      </c>
      <c r="AC3" t="n">
        <v>152.3697806588249</v>
      </c>
      <c r="AD3" t="n">
        <v>123111.0966389287</v>
      </c>
      <c r="AE3" t="n">
        <v>168446.0336995723</v>
      </c>
      <c r="AF3" t="n">
        <v>5.474770370625929e-06</v>
      </c>
      <c r="AG3" t="n">
        <v>0.5458333333333333</v>
      </c>
      <c r="AH3" t="n">
        <v>152369.7806588249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8.012499999999999</v>
      </c>
      <c r="E4" t="n">
        <v>12.48</v>
      </c>
      <c r="F4" t="n">
        <v>9.59</v>
      </c>
      <c r="G4" t="n">
        <v>22.14</v>
      </c>
      <c r="H4" t="n">
        <v>0.39</v>
      </c>
      <c r="I4" t="n">
        <v>26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102.39</v>
      </c>
      <c r="Q4" t="n">
        <v>195.43</v>
      </c>
      <c r="R4" t="n">
        <v>33.74</v>
      </c>
      <c r="S4" t="n">
        <v>14.2</v>
      </c>
      <c r="T4" t="n">
        <v>7942.41</v>
      </c>
      <c r="U4" t="n">
        <v>0.42</v>
      </c>
      <c r="V4" t="n">
        <v>0.74</v>
      </c>
      <c r="W4" t="n">
        <v>0.68</v>
      </c>
      <c r="X4" t="n">
        <v>0.5</v>
      </c>
      <c r="Y4" t="n">
        <v>0.5</v>
      </c>
      <c r="Z4" t="n">
        <v>10</v>
      </c>
      <c r="AA4" t="n">
        <v>113.7631160027386</v>
      </c>
      <c r="AB4" t="n">
        <v>155.6557141893437</v>
      </c>
      <c r="AC4" t="n">
        <v>140.8001512913224</v>
      </c>
      <c r="AD4" t="n">
        <v>113763.1160027386</v>
      </c>
      <c r="AE4" t="n">
        <v>155655.7141893437</v>
      </c>
      <c r="AF4" t="n">
        <v>5.745536627151666e-06</v>
      </c>
      <c r="AG4" t="n">
        <v>0.52</v>
      </c>
      <c r="AH4" t="n">
        <v>140800.1512913223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8.234999999999999</v>
      </c>
      <c r="E5" t="n">
        <v>12.14</v>
      </c>
      <c r="F5" t="n">
        <v>9.449999999999999</v>
      </c>
      <c r="G5" t="n">
        <v>29.83</v>
      </c>
      <c r="H5" t="n">
        <v>0.52</v>
      </c>
      <c r="I5" t="n">
        <v>19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99.92</v>
      </c>
      <c r="Q5" t="n">
        <v>195.42</v>
      </c>
      <c r="R5" t="n">
        <v>29.15</v>
      </c>
      <c r="S5" t="n">
        <v>14.2</v>
      </c>
      <c r="T5" t="n">
        <v>5681.95</v>
      </c>
      <c r="U5" t="n">
        <v>0.49</v>
      </c>
      <c r="V5" t="n">
        <v>0.75</v>
      </c>
      <c r="W5" t="n">
        <v>0.67</v>
      </c>
      <c r="X5" t="n">
        <v>0.36</v>
      </c>
      <c r="Y5" t="n">
        <v>0.5</v>
      </c>
      <c r="Z5" t="n">
        <v>10</v>
      </c>
      <c r="AA5" t="n">
        <v>108.5421680659466</v>
      </c>
      <c r="AB5" t="n">
        <v>148.5121828902616</v>
      </c>
      <c r="AC5" t="n">
        <v>134.3383885934131</v>
      </c>
      <c r="AD5" t="n">
        <v>108542.1680659466</v>
      </c>
      <c r="AE5" t="n">
        <v>148512.1828902616</v>
      </c>
      <c r="AF5" t="n">
        <v>5.905085070152134e-06</v>
      </c>
      <c r="AG5" t="n">
        <v>0.5058333333333334</v>
      </c>
      <c r="AH5" t="n">
        <v>134338.3885934131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8.3262</v>
      </c>
      <c r="E6" t="n">
        <v>12.01</v>
      </c>
      <c r="F6" t="n">
        <v>9.390000000000001</v>
      </c>
      <c r="G6" t="n">
        <v>35.23</v>
      </c>
      <c r="H6" t="n">
        <v>0.64</v>
      </c>
      <c r="I6" t="n">
        <v>16</v>
      </c>
      <c r="J6" t="n">
        <v>138.6</v>
      </c>
      <c r="K6" t="n">
        <v>46.47</v>
      </c>
      <c r="L6" t="n">
        <v>5</v>
      </c>
      <c r="M6" t="n">
        <v>14</v>
      </c>
      <c r="N6" t="n">
        <v>22.13</v>
      </c>
      <c r="O6" t="n">
        <v>17327.69</v>
      </c>
      <c r="P6" t="n">
        <v>98.25</v>
      </c>
      <c r="Q6" t="n">
        <v>195.42</v>
      </c>
      <c r="R6" t="n">
        <v>27.61</v>
      </c>
      <c r="S6" t="n">
        <v>14.2</v>
      </c>
      <c r="T6" t="n">
        <v>4931.18</v>
      </c>
      <c r="U6" t="n">
        <v>0.51</v>
      </c>
      <c r="V6" t="n">
        <v>0.75</v>
      </c>
      <c r="W6" t="n">
        <v>0.66</v>
      </c>
      <c r="X6" t="n">
        <v>0.31</v>
      </c>
      <c r="Y6" t="n">
        <v>0.5</v>
      </c>
      <c r="Z6" t="n">
        <v>10</v>
      </c>
      <c r="AA6" t="n">
        <v>106.0445982466888</v>
      </c>
      <c r="AB6" t="n">
        <v>145.0948976785507</v>
      </c>
      <c r="AC6" t="n">
        <v>131.247244286117</v>
      </c>
      <c r="AD6" t="n">
        <v>106044.5982466888</v>
      </c>
      <c r="AE6" t="n">
        <v>145094.8976785507</v>
      </c>
      <c r="AF6" t="n">
        <v>5.970482004990977e-06</v>
      </c>
      <c r="AG6" t="n">
        <v>0.5004166666666666</v>
      </c>
      <c r="AH6" t="n">
        <v>131247.244286117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8.4291</v>
      </c>
      <c r="E7" t="n">
        <v>11.86</v>
      </c>
      <c r="F7" t="n">
        <v>9.33</v>
      </c>
      <c r="G7" t="n">
        <v>43.06</v>
      </c>
      <c r="H7" t="n">
        <v>0.76</v>
      </c>
      <c r="I7" t="n">
        <v>13</v>
      </c>
      <c r="J7" t="n">
        <v>139.95</v>
      </c>
      <c r="K7" t="n">
        <v>46.47</v>
      </c>
      <c r="L7" t="n">
        <v>6</v>
      </c>
      <c r="M7" t="n">
        <v>11</v>
      </c>
      <c r="N7" t="n">
        <v>22.49</v>
      </c>
      <c r="O7" t="n">
        <v>17494.97</v>
      </c>
      <c r="P7" t="n">
        <v>96.84999999999999</v>
      </c>
      <c r="Q7" t="n">
        <v>195.42</v>
      </c>
      <c r="R7" t="n">
        <v>25.58</v>
      </c>
      <c r="S7" t="n">
        <v>14.2</v>
      </c>
      <c r="T7" t="n">
        <v>3927.36</v>
      </c>
      <c r="U7" t="n">
        <v>0.5600000000000001</v>
      </c>
      <c r="V7" t="n">
        <v>0.76</v>
      </c>
      <c r="W7" t="n">
        <v>0.66</v>
      </c>
      <c r="X7" t="n">
        <v>0.24</v>
      </c>
      <c r="Y7" t="n">
        <v>0.5</v>
      </c>
      <c r="Z7" t="n">
        <v>10</v>
      </c>
      <c r="AA7" t="n">
        <v>103.529166798989</v>
      </c>
      <c r="AB7" t="n">
        <v>141.6531733988062</v>
      </c>
      <c r="AC7" t="n">
        <v>128.1339933411399</v>
      </c>
      <c r="AD7" t="n">
        <v>103529.166798989</v>
      </c>
      <c r="AE7" t="n">
        <v>141653.1733988062</v>
      </c>
      <c r="AF7" t="n">
        <v>6.044268678180857e-06</v>
      </c>
      <c r="AG7" t="n">
        <v>0.4941666666666666</v>
      </c>
      <c r="AH7" t="n">
        <v>128133.9933411399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8.4968</v>
      </c>
      <c r="E8" t="n">
        <v>11.77</v>
      </c>
      <c r="F8" t="n">
        <v>9.289999999999999</v>
      </c>
      <c r="G8" t="n">
        <v>50.67</v>
      </c>
      <c r="H8" t="n">
        <v>0.88</v>
      </c>
      <c r="I8" t="n">
        <v>11</v>
      </c>
      <c r="J8" t="n">
        <v>141.31</v>
      </c>
      <c r="K8" t="n">
        <v>46.47</v>
      </c>
      <c r="L8" t="n">
        <v>7</v>
      </c>
      <c r="M8" t="n">
        <v>9</v>
      </c>
      <c r="N8" t="n">
        <v>22.85</v>
      </c>
      <c r="O8" t="n">
        <v>17662.75</v>
      </c>
      <c r="P8" t="n">
        <v>95.34</v>
      </c>
      <c r="Q8" t="n">
        <v>195.42</v>
      </c>
      <c r="R8" t="n">
        <v>24.29</v>
      </c>
      <c r="S8" t="n">
        <v>14.2</v>
      </c>
      <c r="T8" t="n">
        <v>3293.98</v>
      </c>
      <c r="U8" t="n">
        <v>0.58</v>
      </c>
      <c r="V8" t="n">
        <v>0.76</v>
      </c>
      <c r="W8" t="n">
        <v>0.66</v>
      </c>
      <c r="X8" t="n">
        <v>0.2</v>
      </c>
      <c r="Y8" t="n">
        <v>0.5</v>
      </c>
      <c r="Z8" t="n">
        <v>10</v>
      </c>
      <c r="AA8" t="n">
        <v>101.5963679628488</v>
      </c>
      <c r="AB8" t="n">
        <v>139.0086327621339</v>
      </c>
      <c r="AC8" t="n">
        <v>125.7418439511947</v>
      </c>
      <c r="AD8" t="n">
        <v>101596.3679628488</v>
      </c>
      <c r="AE8" t="n">
        <v>139008.6327621339</v>
      </c>
      <c r="AF8" t="n">
        <v>6.092814429152235e-06</v>
      </c>
      <c r="AG8" t="n">
        <v>0.4904166666666667</v>
      </c>
      <c r="AH8" t="n">
        <v>125741.8439511946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8.5328</v>
      </c>
      <c r="E9" t="n">
        <v>11.72</v>
      </c>
      <c r="F9" t="n">
        <v>9.27</v>
      </c>
      <c r="G9" t="n">
        <v>55.6</v>
      </c>
      <c r="H9" t="n">
        <v>0.99</v>
      </c>
      <c r="I9" t="n">
        <v>10</v>
      </c>
      <c r="J9" t="n">
        <v>142.68</v>
      </c>
      <c r="K9" t="n">
        <v>46.47</v>
      </c>
      <c r="L9" t="n">
        <v>8</v>
      </c>
      <c r="M9" t="n">
        <v>8</v>
      </c>
      <c r="N9" t="n">
        <v>23.21</v>
      </c>
      <c r="O9" t="n">
        <v>17831.04</v>
      </c>
      <c r="P9" t="n">
        <v>94.56999999999999</v>
      </c>
      <c r="Q9" t="n">
        <v>195.42</v>
      </c>
      <c r="R9" t="n">
        <v>23.57</v>
      </c>
      <c r="S9" t="n">
        <v>14.2</v>
      </c>
      <c r="T9" t="n">
        <v>2939.85</v>
      </c>
      <c r="U9" t="n">
        <v>0.6</v>
      </c>
      <c r="V9" t="n">
        <v>0.76</v>
      </c>
      <c r="W9" t="n">
        <v>0.65</v>
      </c>
      <c r="X9" t="n">
        <v>0.18</v>
      </c>
      <c r="Y9" t="n">
        <v>0.5</v>
      </c>
      <c r="Z9" t="n">
        <v>10</v>
      </c>
      <c r="AA9" t="n">
        <v>100.6057721658546</v>
      </c>
      <c r="AB9" t="n">
        <v>137.653255890685</v>
      </c>
      <c r="AC9" t="n">
        <v>124.515822346073</v>
      </c>
      <c r="AD9" t="n">
        <v>100605.7721658546</v>
      </c>
      <c r="AE9" t="n">
        <v>137653.255890685</v>
      </c>
      <c r="AF9" t="n">
        <v>6.118629008693883e-06</v>
      </c>
      <c r="AG9" t="n">
        <v>0.4883333333333333</v>
      </c>
      <c r="AH9" t="n">
        <v>124515.8223460729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8.570399999999999</v>
      </c>
      <c r="E10" t="n">
        <v>11.67</v>
      </c>
      <c r="F10" t="n">
        <v>9.24</v>
      </c>
      <c r="G10" t="n">
        <v>61.62</v>
      </c>
      <c r="H10" t="n">
        <v>1.11</v>
      </c>
      <c r="I10" t="n">
        <v>9</v>
      </c>
      <c r="J10" t="n">
        <v>144.05</v>
      </c>
      <c r="K10" t="n">
        <v>46.47</v>
      </c>
      <c r="L10" t="n">
        <v>9</v>
      </c>
      <c r="M10" t="n">
        <v>7</v>
      </c>
      <c r="N10" t="n">
        <v>23.58</v>
      </c>
      <c r="O10" t="n">
        <v>17999.83</v>
      </c>
      <c r="P10" t="n">
        <v>92.66</v>
      </c>
      <c r="Q10" t="n">
        <v>195.42</v>
      </c>
      <c r="R10" t="n">
        <v>22.9</v>
      </c>
      <c r="S10" t="n">
        <v>14.2</v>
      </c>
      <c r="T10" t="n">
        <v>2608.97</v>
      </c>
      <c r="U10" t="n">
        <v>0.62</v>
      </c>
      <c r="V10" t="n">
        <v>0.76</v>
      </c>
      <c r="W10" t="n">
        <v>0.65</v>
      </c>
      <c r="X10" t="n">
        <v>0.16</v>
      </c>
      <c r="Y10" t="n">
        <v>0.5</v>
      </c>
      <c r="Z10" t="n">
        <v>10</v>
      </c>
      <c r="AA10" t="n">
        <v>98.84465463919202</v>
      </c>
      <c r="AB10" t="n">
        <v>135.2436171956845</v>
      </c>
      <c r="AC10" t="n">
        <v>122.3361561861734</v>
      </c>
      <c r="AD10" t="n">
        <v>98844.65463919201</v>
      </c>
      <c r="AE10" t="n">
        <v>135243.6171956845</v>
      </c>
      <c r="AF10" t="n">
        <v>6.145590902881827e-06</v>
      </c>
      <c r="AG10" t="n">
        <v>0.48625</v>
      </c>
      <c r="AH10" t="n">
        <v>122336.1561861734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8.6007</v>
      </c>
      <c r="E11" t="n">
        <v>11.63</v>
      </c>
      <c r="F11" t="n">
        <v>9.23</v>
      </c>
      <c r="G11" t="n">
        <v>69.22</v>
      </c>
      <c r="H11" t="n">
        <v>1.22</v>
      </c>
      <c r="I11" t="n">
        <v>8</v>
      </c>
      <c r="J11" t="n">
        <v>145.42</v>
      </c>
      <c r="K11" t="n">
        <v>46.47</v>
      </c>
      <c r="L11" t="n">
        <v>10</v>
      </c>
      <c r="M11" t="n">
        <v>6</v>
      </c>
      <c r="N11" t="n">
        <v>23.95</v>
      </c>
      <c r="O11" t="n">
        <v>18169.15</v>
      </c>
      <c r="P11" t="n">
        <v>91.97</v>
      </c>
      <c r="Q11" t="n">
        <v>195.42</v>
      </c>
      <c r="R11" t="n">
        <v>22.35</v>
      </c>
      <c r="S11" t="n">
        <v>14.2</v>
      </c>
      <c r="T11" t="n">
        <v>2338.33</v>
      </c>
      <c r="U11" t="n">
        <v>0.64</v>
      </c>
      <c r="V11" t="n">
        <v>0.76</v>
      </c>
      <c r="W11" t="n">
        <v>0.65</v>
      </c>
      <c r="X11" t="n">
        <v>0.14</v>
      </c>
      <c r="Y11" t="n">
        <v>0.5</v>
      </c>
      <c r="Z11" t="n">
        <v>10</v>
      </c>
      <c r="AA11" t="n">
        <v>98.02657876122954</v>
      </c>
      <c r="AB11" t="n">
        <v>134.1242896884963</v>
      </c>
      <c r="AC11" t="n">
        <v>121.3236557252849</v>
      </c>
      <c r="AD11" t="n">
        <v>98026.57876122954</v>
      </c>
      <c r="AE11" t="n">
        <v>134124.2896884963</v>
      </c>
      <c r="AF11" t="n">
        <v>6.167318173996048e-06</v>
      </c>
      <c r="AG11" t="n">
        <v>0.4845833333333334</v>
      </c>
      <c r="AH11" t="n">
        <v>121323.6557252849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8.6333</v>
      </c>
      <c r="E12" t="n">
        <v>11.58</v>
      </c>
      <c r="F12" t="n">
        <v>9.210000000000001</v>
      </c>
      <c r="G12" t="n">
        <v>78.95999999999999</v>
      </c>
      <c r="H12" t="n">
        <v>1.33</v>
      </c>
      <c r="I12" t="n">
        <v>7</v>
      </c>
      <c r="J12" t="n">
        <v>146.8</v>
      </c>
      <c r="K12" t="n">
        <v>46.47</v>
      </c>
      <c r="L12" t="n">
        <v>11</v>
      </c>
      <c r="M12" t="n">
        <v>5</v>
      </c>
      <c r="N12" t="n">
        <v>24.33</v>
      </c>
      <c r="O12" t="n">
        <v>18338.99</v>
      </c>
      <c r="P12" t="n">
        <v>90.36</v>
      </c>
      <c r="Q12" t="n">
        <v>195.43</v>
      </c>
      <c r="R12" t="n">
        <v>21.87</v>
      </c>
      <c r="S12" t="n">
        <v>14.2</v>
      </c>
      <c r="T12" t="n">
        <v>2105.98</v>
      </c>
      <c r="U12" t="n">
        <v>0.65</v>
      </c>
      <c r="V12" t="n">
        <v>0.77</v>
      </c>
      <c r="W12" t="n">
        <v>0.65</v>
      </c>
      <c r="X12" t="n">
        <v>0.12</v>
      </c>
      <c r="Y12" t="n">
        <v>0.5</v>
      </c>
      <c r="Z12" t="n">
        <v>10</v>
      </c>
      <c r="AA12" t="n">
        <v>96.56886179190037</v>
      </c>
      <c r="AB12" t="n">
        <v>132.1297770211272</v>
      </c>
      <c r="AC12" t="n">
        <v>119.5194965475727</v>
      </c>
      <c r="AD12" t="n">
        <v>96568.86179190037</v>
      </c>
      <c r="AE12" t="n">
        <v>132129.7770211272</v>
      </c>
      <c r="AF12" t="n">
        <v>6.19069470991432e-06</v>
      </c>
      <c r="AG12" t="n">
        <v>0.4825</v>
      </c>
      <c r="AH12" t="n">
        <v>119519.4965475727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8.6325</v>
      </c>
      <c r="E13" t="n">
        <v>11.58</v>
      </c>
      <c r="F13" t="n">
        <v>9.210000000000001</v>
      </c>
      <c r="G13" t="n">
        <v>78.97</v>
      </c>
      <c r="H13" t="n">
        <v>1.43</v>
      </c>
      <c r="I13" t="n">
        <v>7</v>
      </c>
      <c r="J13" t="n">
        <v>148.18</v>
      </c>
      <c r="K13" t="n">
        <v>46.47</v>
      </c>
      <c r="L13" t="n">
        <v>12</v>
      </c>
      <c r="M13" t="n">
        <v>5</v>
      </c>
      <c r="N13" t="n">
        <v>24.71</v>
      </c>
      <c r="O13" t="n">
        <v>18509.36</v>
      </c>
      <c r="P13" t="n">
        <v>90.06999999999999</v>
      </c>
      <c r="Q13" t="n">
        <v>195.42</v>
      </c>
      <c r="R13" t="n">
        <v>21.91</v>
      </c>
      <c r="S13" t="n">
        <v>14.2</v>
      </c>
      <c r="T13" t="n">
        <v>2123.39</v>
      </c>
      <c r="U13" t="n">
        <v>0.65</v>
      </c>
      <c r="V13" t="n">
        <v>0.77</v>
      </c>
      <c r="W13" t="n">
        <v>0.65</v>
      </c>
      <c r="X13" t="n">
        <v>0.13</v>
      </c>
      <c r="Y13" t="n">
        <v>0.5</v>
      </c>
      <c r="Z13" t="n">
        <v>10</v>
      </c>
      <c r="AA13" t="n">
        <v>96.39447991439015</v>
      </c>
      <c r="AB13" t="n">
        <v>131.8911800431323</v>
      </c>
      <c r="AC13" t="n">
        <v>119.3036709302847</v>
      </c>
      <c r="AD13" t="n">
        <v>96394.47991439015</v>
      </c>
      <c r="AE13" t="n">
        <v>131891.1800431323</v>
      </c>
      <c r="AF13" t="n">
        <v>6.190121052591171e-06</v>
      </c>
      <c r="AG13" t="n">
        <v>0.4825</v>
      </c>
      <c r="AH13" t="n">
        <v>119303.6709302847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8.671799999999999</v>
      </c>
      <c r="E14" t="n">
        <v>11.53</v>
      </c>
      <c r="F14" t="n">
        <v>9.19</v>
      </c>
      <c r="G14" t="n">
        <v>91.88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88.41</v>
      </c>
      <c r="Q14" t="n">
        <v>195.42</v>
      </c>
      <c r="R14" t="n">
        <v>21.11</v>
      </c>
      <c r="S14" t="n">
        <v>14.2</v>
      </c>
      <c r="T14" t="n">
        <v>1730.66</v>
      </c>
      <c r="U14" t="n">
        <v>0.67</v>
      </c>
      <c r="V14" t="n">
        <v>0.77</v>
      </c>
      <c r="W14" t="n">
        <v>0.65</v>
      </c>
      <c r="X14" t="n">
        <v>0.1</v>
      </c>
      <c r="Y14" t="n">
        <v>0.5</v>
      </c>
      <c r="Z14" t="n">
        <v>10</v>
      </c>
      <c r="AA14" t="n">
        <v>94.84764145649331</v>
      </c>
      <c r="AB14" t="n">
        <v>129.7747274233424</v>
      </c>
      <c r="AC14" t="n">
        <v>117.3892095780669</v>
      </c>
      <c r="AD14" t="n">
        <v>94847.64145649331</v>
      </c>
      <c r="AE14" t="n">
        <v>129774.7274233424</v>
      </c>
      <c r="AF14" t="n">
        <v>6.218301968590804e-06</v>
      </c>
      <c r="AG14" t="n">
        <v>0.4804166666666667</v>
      </c>
      <c r="AH14" t="n">
        <v>117389.2095780669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8.672599999999999</v>
      </c>
      <c r="E15" t="n">
        <v>11.53</v>
      </c>
      <c r="F15" t="n">
        <v>9.19</v>
      </c>
      <c r="G15" t="n">
        <v>91.87</v>
      </c>
      <c r="H15" t="n">
        <v>1.64</v>
      </c>
      <c r="I15" t="n">
        <v>6</v>
      </c>
      <c r="J15" t="n">
        <v>150.95</v>
      </c>
      <c r="K15" t="n">
        <v>46.47</v>
      </c>
      <c r="L15" t="n">
        <v>14</v>
      </c>
      <c r="M15" t="n">
        <v>4</v>
      </c>
      <c r="N15" t="n">
        <v>25.49</v>
      </c>
      <c r="O15" t="n">
        <v>18851.69</v>
      </c>
      <c r="P15" t="n">
        <v>87.48999999999999</v>
      </c>
      <c r="Q15" t="n">
        <v>195.42</v>
      </c>
      <c r="R15" t="n">
        <v>21.06</v>
      </c>
      <c r="S15" t="n">
        <v>14.2</v>
      </c>
      <c r="T15" t="n">
        <v>1706.42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94.26211264828619</v>
      </c>
      <c r="AB15" t="n">
        <v>128.9735810762459</v>
      </c>
      <c r="AC15" t="n">
        <v>116.6645235139211</v>
      </c>
      <c r="AD15" t="n">
        <v>94262.11264828619</v>
      </c>
      <c r="AE15" t="n">
        <v>128973.5810762459</v>
      </c>
      <c r="AF15" t="n">
        <v>6.218875625913952e-06</v>
      </c>
      <c r="AG15" t="n">
        <v>0.4804166666666667</v>
      </c>
      <c r="AH15" t="n">
        <v>116664.5235139211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8.6732</v>
      </c>
      <c r="E16" t="n">
        <v>11.53</v>
      </c>
      <c r="F16" t="n">
        <v>9.19</v>
      </c>
      <c r="G16" t="n">
        <v>91.86</v>
      </c>
      <c r="H16" t="n">
        <v>1.74</v>
      </c>
      <c r="I16" t="n">
        <v>6</v>
      </c>
      <c r="J16" t="n">
        <v>152.35</v>
      </c>
      <c r="K16" t="n">
        <v>46.47</v>
      </c>
      <c r="L16" t="n">
        <v>15</v>
      </c>
      <c r="M16" t="n">
        <v>4</v>
      </c>
      <c r="N16" t="n">
        <v>25.88</v>
      </c>
      <c r="O16" t="n">
        <v>19023.66</v>
      </c>
      <c r="P16" t="n">
        <v>86.62</v>
      </c>
      <c r="Q16" t="n">
        <v>195.42</v>
      </c>
      <c r="R16" t="n">
        <v>21.07</v>
      </c>
      <c r="S16" t="n">
        <v>14.2</v>
      </c>
      <c r="T16" t="n">
        <v>1711.74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93.71009677394798</v>
      </c>
      <c r="AB16" t="n">
        <v>128.2182886037552</v>
      </c>
      <c r="AC16" t="n">
        <v>115.981315094945</v>
      </c>
      <c r="AD16" t="n">
        <v>93710.09677394798</v>
      </c>
      <c r="AE16" t="n">
        <v>128218.2886037552</v>
      </c>
      <c r="AF16" t="n">
        <v>6.219305868906313e-06</v>
      </c>
      <c r="AG16" t="n">
        <v>0.4804166666666667</v>
      </c>
      <c r="AH16" t="n">
        <v>115981.315094945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8.7034</v>
      </c>
      <c r="E17" t="n">
        <v>11.49</v>
      </c>
      <c r="F17" t="n">
        <v>9.17</v>
      </c>
      <c r="G17" t="n">
        <v>110.08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3</v>
      </c>
      <c r="N17" t="n">
        <v>26.28</v>
      </c>
      <c r="O17" t="n">
        <v>19196.18</v>
      </c>
      <c r="P17" t="n">
        <v>85.25</v>
      </c>
      <c r="Q17" t="n">
        <v>195.42</v>
      </c>
      <c r="R17" t="n">
        <v>20.72</v>
      </c>
      <c r="S17" t="n">
        <v>14.2</v>
      </c>
      <c r="T17" t="n">
        <v>1537.5</v>
      </c>
      <c r="U17" t="n">
        <v>0.6899999999999999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92.45831485865347</v>
      </c>
      <c r="AB17" t="n">
        <v>126.5055453625295</v>
      </c>
      <c r="AC17" t="n">
        <v>114.4320336648111</v>
      </c>
      <c r="AD17" t="n">
        <v>92458.31485865347</v>
      </c>
      <c r="AE17" t="n">
        <v>126505.5453625295</v>
      </c>
      <c r="AF17" t="n">
        <v>6.240961432855141e-06</v>
      </c>
      <c r="AG17" t="n">
        <v>0.47875</v>
      </c>
      <c r="AH17" t="n">
        <v>114432.0336648111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8.700900000000001</v>
      </c>
      <c r="E18" t="n">
        <v>11.49</v>
      </c>
      <c r="F18" t="n">
        <v>9.18</v>
      </c>
      <c r="G18" t="n">
        <v>110.12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3</v>
      </c>
      <c r="N18" t="n">
        <v>26.68</v>
      </c>
      <c r="O18" t="n">
        <v>19369.26</v>
      </c>
      <c r="P18" t="n">
        <v>85.02</v>
      </c>
      <c r="Q18" t="n">
        <v>195.42</v>
      </c>
      <c r="R18" t="n">
        <v>20.76</v>
      </c>
      <c r="S18" t="n">
        <v>14.2</v>
      </c>
      <c r="T18" t="n">
        <v>1558.81</v>
      </c>
      <c r="U18" t="n">
        <v>0.68</v>
      </c>
      <c r="V18" t="n">
        <v>0.77</v>
      </c>
      <c r="W18" t="n">
        <v>0.65</v>
      </c>
      <c r="X18" t="n">
        <v>0.09</v>
      </c>
      <c r="Y18" t="n">
        <v>0.5</v>
      </c>
      <c r="Z18" t="n">
        <v>10</v>
      </c>
      <c r="AA18" t="n">
        <v>92.37614060730259</v>
      </c>
      <c r="AB18" t="n">
        <v>126.3931109265592</v>
      </c>
      <c r="AC18" t="n">
        <v>114.3303298136071</v>
      </c>
      <c r="AD18" t="n">
        <v>92376.14060730259</v>
      </c>
      <c r="AE18" t="n">
        <v>126393.1109265592</v>
      </c>
      <c r="AF18" t="n">
        <v>6.239168753720304e-06</v>
      </c>
      <c r="AG18" t="n">
        <v>0.47875</v>
      </c>
      <c r="AH18" t="n">
        <v>114330.3298136071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8.714399999999999</v>
      </c>
      <c r="E19" t="n">
        <v>11.48</v>
      </c>
      <c r="F19" t="n">
        <v>9.16</v>
      </c>
      <c r="G19" t="n">
        <v>109.91</v>
      </c>
      <c r="H19" t="n">
        <v>2.04</v>
      </c>
      <c r="I19" t="n">
        <v>5</v>
      </c>
      <c r="J19" t="n">
        <v>156.56</v>
      </c>
      <c r="K19" t="n">
        <v>46.47</v>
      </c>
      <c r="L19" t="n">
        <v>18</v>
      </c>
      <c r="M19" t="n">
        <v>3</v>
      </c>
      <c r="N19" t="n">
        <v>27.09</v>
      </c>
      <c r="O19" t="n">
        <v>19542.89</v>
      </c>
      <c r="P19" t="n">
        <v>82.3</v>
      </c>
      <c r="Q19" t="n">
        <v>195.42</v>
      </c>
      <c r="R19" t="n">
        <v>20.24</v>
      </c>
      <c r="S19" t="n">
        <v>14.2</v>
      </c>
      <c r="T19" t="n">
        <v>1299.84</v>
      </c>
      <c r="U19" t="n">
        <v>0.7</v>
      </c>
      <c r="V19" t="n">
        <v>0.77</v>
      </c>
      <c r="W19" t="n">
        <v>0.64</v>
      </c>
      <c r="X19" t="n">
        <v>0.07000000000000001</v>
      </c>
      <c r="Y19" t="n">
        <v>0.5</v>
      </c>
      <c r="Z19" t="n">
        <v>10</v>
      </c>
      <c r="AA19" t="n">
        <v>90.4657601187596</v>
      </c>
      <c r="AB19" t="n">
        <v>123.779244062097</v>
      </c>
      <c r="AC19" t="n">
        <v>111.9659267341031</v>
      </c>
      <c r="AD19" t="n">
        <v>90465.7601187596</v>
      </c>
      <c r="AE19" t="n">
        <v>123779.244062097</v>
      </c>
      <c r="AF19" t="n">
        <v>6.248849221048422e-06</v>
      </c>
      <c r="AG19" t="n">
        <v>0.4783333333333333</v>
      </c>
      <c r="AH19" t="n">
        <v>111965.9267341032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8.7043</v>
      </c>
      <c r="E20" t="n">
        <v>11.49</v>
      </c>
      <c r="F20" t="n">
        <v>9.17</v>
      </c>
      <c r="G20" t="n">
        <v>110.07</v>
      </c>
      <c r="H20" t="n">
        <v>2.13</v>
      </c>
      <c r="I20" t="n">
        <v>5</v>
      </c>
      <c r="J20" t="n">
        <v>157.97</v>
      </c>
      <c r="K20" t="n">
        <v>46.47</v>
      </c>
      <c r="L20" t="n">
        <v>19</v>
      </c>
      <c r="M20" t="n">
        <v>1</v>
      </c>
      <c r="N20" t="n">
        <v>27.5</v>
      </c>
      <c r="O20" t="n">
        <v>19717.08</v>
      </c>
      <c r="P20" t="n">
        <v>80.95999999999999</v>
      </c>
      <c r="Q20" t="n">
        <v>195.42</v>
      </c>
      <c r="R20" t="n">
        <v>20.56</v>
      </c>
      <c r="S20" t="n">
        <v>14.2</v>
      </c>
      <c r="T20" t="n">
        <v>1459.14</v>
      </c>
      <c r="U20" t="n">
        <v>0.6899999999999999</v>
      </c>
      <c r="V20" t="n">
        <v>0.77</v>
      </c>
      <c r="W20" t="n">
        <v>0.65</v>
      </c>
      <c r="X20" t="n">
        <v>0.08</v>
      </c>
      <c r="Y20" t="n">
        <v>0.5</v>
      </c>
      <c r="Z20" t="n">
        <v>10</v>
      </c>
      <c r="AA20" t="n">
        <v>89.76720204599225</v>
      </c>
      <c r="AB20" t="n">
        <v>122.8234460887301</v>
      </c>
      <c r="AC20" t="n">
        <v>111.1013487778431</v>
      </c>
      <c r="AD20" t="n">
        <v>89767.20204599225</v>
      </c>
      <c r="AE20" t="n">
        <v>122823.4460887301</v>
      </c>
      <c r="AF20" t="n">
        <v>6.241606797343682e-06</v>
      </c>
      <c r="AG20" t="n">
        <v>0.47875</v>
      </c>
      <c r="AH20" t="n">
        <v>111101.3487778431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8.702</v>
      </c>
      <c r="E21" t="n">
        <v>11.49</v>
      </c>
      <c r="F21" t="n">
        <v>9.18</v>
      </c>
      <c r="G21" t="n">
        <v>110.1</v>
      </c>
      <c r="H21" t="n">
        <v>2.22</v>
      </c>
      <c r="I21" t="n">
        <v>5</v>
      </c>
      <c r="J21" t="n">
        <v>159.39</v>
      </c>
      <c r="K21" t="n">
        <v>46.47</v>
      </c>
      <c r="L21" t="n">
        <v>20</v>
      </c>
      <c r="M21" t="n">
        <v>0</v>
      </c>
      <c r="N21" t="n">
        <v>27.92</v>
      </c>
      <c r="O21" t="n">
        <v>19891.97</v>
      </c>
      <c r="P21" t="n">
        <v>80.67</v>
      </c>
      <c r="Q21" t="n">
        <v>195.42</v>
      </c>
      <c r="R21" t="n">
        <v>20.58</v>
      </c>
      <c r="S21" t="n">
        <v>14.2</v>
      </c>
      <c r="T21" t="n">
        <v>1470.99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89.64480648993128</v>
      </c>
      <c r="AB21" t="n">
        <v>122.6559790892167</v>
      </c>
      <c r="AC21" t="n">
        <v>110.9498645937219</v>
      </c>
      <c r="AD21" t="n">
        <v>89644.80648993129</v>
      </c>
      <c r="AE21" t="n">
        <v>122655.9790892167</v>
      </c>
      <c r="AF21" t="n">
        <v>6.239957532539632e-06</v>
      </c>
      <c r="AG21" t="n">
        <v>0.47875</v>
      </c>
      <c r="AH21" t="n">
        <v>110949.8645937219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6.2023</v>
      </c>
      <c r="E2" t="n">
        <v>16.12</v>
      </c>
      <c r="F2" t="n">
        <v>10.97</v>
      </c>
      <c r="G2" t="n">
        <v>7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129.26</v>
      </c>
      <c r="Q2" t="n">
        <v>195.46</v>
      </c>
      <c r="R2" t="n">
        <v>76.84</v>
      </c>
      <c r="S2" t="n">
        <v>14.2</v>
      </c>
      <c r="T2" t="n">
        <v>29155.31</v>
      </c>
      <c r="U2" t="n">
        <v>0.18</v>
      </c>
      <c r="V2" t="n">
        <v>0.64</v>
      </c>
      <c r="W2" t="n">
        <v>0.79</v>
      </c>
      <c r="X2" t="n">
        <v>1.89</v>
      </c>
      <c r="Y2" t="n">
        <v>0.5</v>
      </c>
      <c r="Z2" t="n">
        <v>10</v>
      </c>
      <c r="AA2" t="n">
        <v>180.7299807734716</v>
      </c>
      <c r="AB2" t="n">
        <v>247.2827329381795</v>
      </c>
      <c r="AC2" t="n">
        <v>223.6824159701269</v>
      </c>
      <c r="AD2" t="n">
        <v>180729.9807734716</v>
      </c>
      <c r="AE2" t="n">
        <v>247282.7329381795</v>
      </c>
      <c r="AF2" t="n">
        <v>4.198042649292826e-06</v>
      </c>
      <c r="AG2" t="n">
        <v>0.6716666666666667</v>
      </c>
      <c r="AH2" t="n">
        <v>223682.4159701269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7.3855</v>
      </c>
      <c r="E3" t="n">
        <v>13.54</v>
      </c>
      <c r="F3" t="n">
        <v>9.949999999999999</v>
      </c>
      <c r="G3" t="n">
        <v>13.88</v>
      </c>
      <c r="H3" t="n">
        <v>0.23</v>
      </c>
      <c r="I3" t="n">
        <v>43</v>
      </c>
      <c r="J3" t="n">
        <v>151.83</v>
      </c>
      <c r="K3" t="n">
        <v>49.1</v>
      </c>
      <c r="L3" t="n">
        <v>2</v>
      </c>
      <c r="M3" t="n">
        <v>41</v>
      </c>
      <c r="N3" t="n">
        <v>25.73</v>
      </c>
      <c r="O3" t="n">
        <v>18959.54</v>
      </c>
      <c r="P3" t="n">
        <v>116.39</v>
      </c>
      <c r="Q3" t="n">
        <v>195.43</v>
      </c>
      <c r="R3" t="n">
        <v>44.8</v>
      </c>
      <c r="S3" t="n">
        <v>14.2</v>
      </c>
      <c r="T3" t="n">
        <v>13387.89</v>
      </c>
      <c r="U3" t="n">
        <v>0.32</v>
      </c>
      <c r="V3" t="n">
        <v>0.71</v>
      </c>
      <c r="W3" t="n">
        <v>0.71</v>
      </c>
      <c r="X3" t="n">
        <v>0.86</v>
      </c>
      <c r="Y3" t="n">
        <v>0.5</v>
      </c>
      <c r="Z3" t="n">
        <v>10</v>
      </c>
      <c r="AA3" t="n">
        <v>137.7939006075621</v>
      </c>
      <c r="AB3" t="n">
        <v>188.5356938490411</v>
      </c>
      <c r="AC3" t="n">
        <v>170.5421118396499</v>
      </c>
      <c r="AD3" t="n">
        <v>137793.9006075621</v>
      </c>
      <c r="AE3" t="n">
        <v>188535.693849041</v>
      </c>
      <c r="AF3" t="n">
        <v>4.99889460141434e-06</v>
      </c>
      <c r="AG3" t="n">
        <v>0.5641666666666666</v>
      </c>
      <c r="AH3" t="n">
        <v>170542.1118396499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7.8315</v>
      </c>
      <c r="E4" t="n">
        <v>12.77</v>
      </c>
      <c r="F4" t="n">
        <v>9.640000000000001</v>
      </c>
      <c r="G4" t="n">
        <v>20.65</v>
      </c>
      <c r="H4" t="n">
        <v>0.35</v>
      </c>
      <c r="I4" t="n">
        <v>28</v>
      </c>
      <c r="J4" t="n">
        <v>153.23</v>
      </c>
      <c r="K4" t="n">
        <v>49.1</v>
      </c>
      <c r="L4" t="n">
        <v>3</v>
      </c>
      <c r="M4" t="n">
        <v>26</v>
      </c>
      <c r="N4" t="n">
        <v>26.13</v>
      </c>
      <c r="O4" t="n">
        <v>19131.85</v>
      </c>
      <c r="P4" t="n">
        <v>111.83</v>
      </c>
      <c r="Q4" t="n">
        <v>195.42</v>
      </c>
      <c r="R4" t="n">
        <v>35.05</v>
      </c>
      <c r="S4" t="n">
        <v>14.2</v>
      </c>
      <c r="T4" t="n">
        <v>8587.6</v>
      </c>
      <c r="U4" t="n">
        <v>0.41</v>
      </c>
      <c r="V4" t="n">
        <v>0.73</v>
      </c>
      <c r="W4" t="n">
        <v>0.6899999999999999</v>
      </c>
      <c r="X4" t="n">
        <v>0.55</v>
      </c>
      <c r="Y4" t="n">
        <v>0.5</v>
      </c>
      <c r="Z4" t="n">
        <v>10</v>
      </c>
      <c r="AA4" t="n">
        <v>125.5004880348831</v>
      </c>
      <c r="AB4" t="n">
        <v>171.7153044200242</v>
      </c>
      <c r="AC4" t="n">
        <v>155.3270367701682</v>
      </c>
      <c r="AD4" t="n">
        <v>125500.4880348831</v>
      </c>
      <c r="AE4" t="n">
        <v>171715.3044200242</v>
      </c>
      <c r="AF4" t="n">
        <v>5.300770844353993e-06</v>
      </c>
      <c r="AG4" t="n">
        <v>0.5320833333333334</v>
      </c>
      <c r="AH4" t="n">
        <v>155327.0367701682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8.0564</v>
      </c>
      <c r="E5" t="n">
        <v>12.41</v>
      </c>
      <c r="F5" t="n">
        <v>9.49</v>
      </c>
      <c r="G5" t="n">
        <v>27.13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19</v>
      </c>
      <c r="N5" t="n">
        <v>26.53</v>
      </c>
      <c r="O5" t="n">
        <v>19304.72</v>
      </c>
      <c r="P5" t="n">
        <v>109.61</v>
      </c>
      <c r="Q5" t="n">
        <v>195.42</v>
      </c>
      <c r="R5" t="n">
        <v>30.74</v>
      </c>
      <c r="S5" t="n">
        <v>14.2</v>
      </c>
      <c r="T5" t="n">
        <v>6468.95</v>
      </c>
      <c r="U5" t="n">
        <v>0.46</v>
      </c>
      <c r="V5" t="n">
        <v>0.74</v>
      </c>
      <c r="W5" t="n">
        <v>0.67</v>
      </c>
      <c r="X5" t="n">
        <v>0.41</v>
      </c>
      <c r="Y5" t="n">
        <v>0.5</v>
      </c>
      <c r="Z5" t="n">
        <v>10</v>
      </c>
      <c r="AA5" t="n">
        <v>119.8962182527561</v>
      </c>
      <c r="AB5" t="n">
        <v>164.0472952611887</v>
      </c>
      <c r="AC5" t="n">
        <v>148.3908516433311</v>
      </c>
      <c r="AD5" t="n">
        <v>119896.2182527561</v>
      </c>
      <c r="AE5" t="n">
        <v>164047.2952611886</v>
      </c>
      <c r="AF5" t="n">
        <v>5.452994985692843e-06</v>
      </c>
      <c r="AG5" t="n">
        <v>0.5170833333333333</v>
      </c>
      <c r="AH5" t="n">
        <v>148390.8516433311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8.184799999999999</v>
      </c>
      <c r="E6" t="n">
        <v>12.22</v>
      </c>
      <c r="F6" t="n">
        <v>9.42</v>
      </c>
      <c r="G6" t="n">
        <v>33.25</v>
      </c>
      <c r="H6" t="n">
        <v>0.57</v>
      </c>
      <c r="I6" t="n">
        <v>17</v>
      </c>
      <c r="J6" t="n">
        <v>156.03</v>
      </c>
      <c r="K6" t="n">
        <v>49.1</v>
      </c>
      <c r="L6" t="n">
        <v>5</v>
      </c>
      <c r="M6" t="n">
        <v>15</v>
      </c>
      <c r="N6" t="n">
        <v>26.94</v>
      </c>
      <c r="O6" t="n">
        <v>19478.15</v>
      </c>
      <c r="P6" t="n">
        <v>107.86</v>
      </c>
      <c r="Q6" t="n">
        <v>195.42</v>
      </c>
      <c r="R6" t="n">
        <v>28.33</v>
      </c>
      <c r="S6" t="n">
        <v>14.2</v>
      </c>
      <c r="T6" t="n">
        <v>5284.07</v>
      </c>
      <c r="U6" t="n">
        <v>0.5</v>
      </c>
      <c r="V6" t="n">
        <v>0.75</v>
      </c>
      <c r="W6" t="n">
        <v>0.67</v>
      </c>
      <c r="X6" t="n">
        <v>0.33</v>
      </c>
      <c r="Y6" t="n">
        <v>0.5</v>
      </c>
      <c r="Z6" t="n">
        <v>10</v>
      </c>
      <c r="AA6" t="n">
        <v>116.5811727524609</v>
      </c>
      <c r="AB6" t="n">
        <v>159.5115037582014</v>
      </c>
      <c r="AC6" t="n">
        <v>144.2879497153641</v>
      </c>
      <c r="AD6" t="n">
        <v>116581.1727524609</v>
      </c>
      <c r="AE6" t="n">
        <v>159511.5037582014</v>
      </c>
      <c r="AF6" t="n">
        <v>5.539902854736455e-06</v>
      </c>
      <c r="AG6" t="n">
        <v>0.5091666666666667</v>
      </c>
      <c r="AH6" t="n">
        <v>144287.9497153641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8.2928</v>
      </c>
      <c r="E7" t="n">
        <v>12.06</v>
      </c>
      <c r="F7" t="n">
        <v>9.35</v>
      </c>
      <c r="G7" t="n">
        <v>40.09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12</v>
      </c>
      <c r="N7" t="n">
        <v>27.35</v>
      </c>
      <c r="O7" t="n">
        <v>19652.13</v>
      </c>
      <c r="P7" t="n">
        <v>106.35</v>
      </c>
      <c r="Q7" t="n">
        <v>195.42</v>
      </c>
      <c r="R7" t="n">
        <v>26.38</v>
      </c>
      <c r="S7" t="n">
        <v>14.2</v>
      </c>
      <c r="T7" t="n">
        <v>4323.03</v>
      </c>
      <c r="U7" t="n">
        <v>0.54</v>
      </c>
      <c r="V7" t="n">
        <v>0.75</v>
      </c>
      <c r="W7" t="n">
        <v>0.66</v>
      </c>
      <c r="X7" t="n">
        <v>0.27</v>
      </c>
      <c r="Y7" t="n">
        <v>0.5</v>
      </c>
      <c r="Z7" t="n">
        <v>10</v>
      </c>
      <c r="AA7" t="n">
        <v>113.8000899677773</v>
      </c>
      <c r="AB7" t="n">
        <v>155.7063035994858</v>
      </c>
      <c r="AC7" t="n">
        <v>140.8459125191632</v>
      </c>
      <c r="AD7" t="n">
        <v>113800.0899677773</v>
      </c>
      <c r="AE7" t="n">
        <v>155706.3035994858</v>
      </c>
      <c r="AF7" t="n">
        <v>5.613002931502111e-06</v>
      </c>
      <c r="AG7" t="n">
        <v>0.5025000000000001</v>
      </c>
      <c r="AH7" t="n">
        <v>140845.9125191632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8.3651</v>
      </c>
      <c r="E8" t="n">
        <v>11.95</v>
      </c>
      <c r="F8" t="n">
        <v>9.31</v>
      </c>
      <c r="G8" t="n">
        <v>46.56</v>
      </c>
      <c r="H8" t="n">
        <v>0.78</v>
      </c>
      <c r="I8" t="n">
        <v>12</v>
      </c>
      <c r="J8" t="n">
        <v>158.86</v>
      </c>
      <c r="K8" t="n">
        <v>49.1</v>
      </c>
      <c r="L8" t="n">
        <v>7</v>
      </c>
      <c r="M8" t="n">
        <v>10</v>
      </c>
      <c r="N8" t="n">
        <v>27.77</v>
      </c>
      <c r="O8" t="n">
        <v>19826.68</v>
      </c>
      <c r="P8" t="n">
        <v>105.39</v>
      </c>
      <c r="Q8" t="n">
        <v>195.42</v>
      </c>
      <c r="R8" t="n">
        <v>24.95</v>
      </c>
      <c r="S8" t="n">
        <v>14.2</v>
      </c>
      <c r="T8" t="n">
        <v>3619.05</v>
      </c>
      <c r="U8" t="n">
        <v>0.57</v>
      </c>
      <c r="V8" t="n">
        <v>0.76</v>
      </c>
      <c r="W8" t="n">
        <v>0.66</v>
      </c>
      <c r="X8" t="n">
        <v>0.22</v>
      </c>
      <c r="Y8" t="n">
        <v>0.5</v>
      </c>
      <c r="Z8" t="n">
        <v>10</v>
      </c>
      <c r="AA8" t="n">
        <v>111.9357179929216</v>
      </c>
      <c r="AB8" t="n">
        <v>153.1553876132031</v>
      </c>
      <c r="AC8" t="n">
        <v>138.5384523743774</v>
      </c>
      <c r="AD8" t="n">
        <v>111935.7179929216</v>
      </c>
      <c r="AE8" t="n">
        <v>153155.3876132031</v>
      </c>
      <c r="AF8" t="n">
        <v>5.661939371781342e-06</v>
      </c>
      <c r="AG8" t="n">
        <v>0.4979166666666666</v>
      </c>
      <c r="AH8" t="n">
        <v>138538.4523743774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8.398300000000001</v>
      </c>
      <c r="E9" t="n">
        <v>11.91</v>
      </c>
      <c r="F9" t="n">
        <v>9.289999999999999</v>
      </c>
      <c r="G9" t="n">
        <v>50.7</v>
      </c>
      <c r="H9" t="n">
        <v>0.88</v>
      </c>
      <c r="I9" t="n">
        <v>11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104.18</v>
      </c>
      <c r="Q9" t="n">
        <v>195.43</v>
      </c>
      <c r="R9" t="n">
        <v>24.45</v>
      </c>
      <c r="S9" t="n">
        <v>14.2</v>
      </c>
      <c r="T9" t="n">
        <v>3375.24</v>
      </c>
      <c r="U9" t="n">
        <v>0.58</v>
      </c>
      <c r="V9" t="n">
        <v>0.76</v>
      </c>
      <c r="W9" t="n">
        <v>0.66</v>
      </c>
      <c r="X9" t="n">
        <v>0.21</v>
      </c>
      <c r="Y9" t="n">
        <v>0.5</v>
      </c>
      <c r="Z9" t="n">
        <v>10</v>
      </c>
      <c r="AA9" t="n">
        <v>110.6353199841616</v>
      </c>
      <c r="AB9" t="n">
        <v>151.3761256881073</v>
      </c>
      <c r="AC9" t="n">
        <v>136.9290007102024</v>
      </c>
      <c r="AD9" t="n">
        <v>110635.3199841616</v>
      </c>
      <c r="AE9" t="n">
        <v>151376.1256881073</v>
      </c>
      <c r="AF9" t="n">
        <v>5.684410876861155e-06</v>
      </c>
      <c r="AG9" t="n">
        <v>0.49625</v>
      </c>
      <c r="AH9" t="n">
        <v>136929.0007102024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8.4459</v>
      </c>
      <c r="E10" t="n">
        <v>11.84</v>
      </c>
      <c r="F10" t="n">
        <v>9.26</v>
      </c>
      <c r="G10" t="n">
        <v>55.55</v>
      </c>
      <c r="H10" t="n">
        <v>0.99</v>
      </c>
      <c r="I10" t="n">
        <v>10</v>
      </c>
      <c r="J10" t="n">
        <v>161.71</v>
      </c>
      <c r="K10" t="n">
        <v>49.1</v>
      </c>
      <c r="L10" t="n">
        <v>9</v>
      </c>
      <c r="M10" t="n">
        <v>8</v>
      </c>
      <c r="N10" t="n">
        <v>28.61</v>
      </c>
      <c r="O10" t="n">
        <v>20177.64</v>
      </c>
      <c r="P10" t="n">
        <v>103.11</v>
      </c>
      <c r="Q10" t="n">
        <v>195.42</v>
      </c>
      <c r="R10" t="n">
        <v>23.39</v>
      </c>
      <c r="S10" t="n">
        <v>14.2</v>
      </c>
      <c r="T10" t="n">
        <v>2848.42</v>
      </c>
      <c r="U10" t="n">
        <v>0.61</v>
      </c>
      <c r="V10" t="n">
        <v>0.76</v>
      </c>
      <c r="W10" t="n">
        <v>0.65</v>
      </c>
      <c r="X10" t="n">
        <v>0.17</v>
      </c>
      <c r="Y10" t="n">
        <v>0.5</v>
      </c>
      <c r="Z10" t="n">
        <v>10</v>
      </c>
      <c r="AA10" t="n">
        <v>109.2065349621534</v>
      </c>
      <c r="AB10" t="n">
        <v>149.4211989874501</v>
      </c>
      <c r="AC10" t="n">
        <v>135.1606494700984</v>
      </c>
      <c r="AD10" t="n">
        <v>109206.5349621534</v>
      </c>
      <c r="AE10" t="n">
        <v>149421.19898745</v>
      </c>
      <c r="AF10" t="n">
        <v>5.716629058843054e-06</v>
      </c>
      <c r="AG10" t="n">
        <v>0.4933333333333333</v>
      </c>
      <c r="AH10" t="n">
        <v>135160.6494700984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8.476000000000001</v>
      </c>
      <c r="E11" t="n">
        <v>11.8</v>
      </c>
      <c r="F11" t="n">
        <v>9.25</v>
      </c>
      <c r="G11" t="n">
        <v>61.64</v>
      </c>
      <c r="H11" t="n">
        <v>1.09</v>
      </c>
      <c r="I11" t="n">
        <v>9</v>
      </c>
      <c r="J11" t="n">
        <v>163.13</v>
      </c>
      <c r="K11" t="n">
        <v>49.1</v>
      </c>
      <c r="L11" t="n">
        <v>10</v>
      </c>
      <c r="M11" t="n">
        <v>7</v>
      </c>
      <c r="N11" t="n">
        <v>29.04</v>
      </c>
      <c r="O11" t="n">
        <v>20353.94</v>
      </c>
      <c r="P11" t="n">
        <v>101.81</v>
      </c>
      <c r="Q11" t="n">
        <v>195.42</v>
      </c>
      <c r="R11" t="n">
        <v>23.01</v>
      </c>
      <c r="S11" t="n">
        <v>14.2</v>
      </c>
      <c r="T11" t="n">
        <v>2663.95</v>
      </c>
      <c r="U11" t="n">
        <v>0.62</v>
      </c>
      <c r="V11" t="n">
        <v>0.76</v>
      </c>
      <c r="W11" t="n">
        <v>0.65</v>
      </c>
      <c r="X11" t="n">
        <v>0.16</v>
      </c>
      <c r="Y11" t="n">
        <v>0.5</v>
      </c>
      <c r="Z11" t="n">
        <v>10</v>
      </c>
      <c r="AA11" t="n">
        <v>107.948418637022</v>
      </c>
      <c r="AB11" t="n">
        <v>147.6997887272313</v>
      </c>
      <c r="AC11" t="n">
        <v>133.6035281890999</v>
      </c>
      <c r="AD11" t="n">
        <v>107948.418637022</v>
      </c>
      <c r="AE11" t="n">
        <v>147699.7887272313</v>
      </c>
      <c r="AF11" t="n">
        <v>5.737002320978669e-06</v>
      </c>
      <c r="AG11" t="n">
        <v>0.4916666666666667</v>
      </c>
      <c r="AH11" t="n">
        <v>133603.5281890999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8.5114</v>
      </c>
      <c r="E12" t="n">
        <v>11.75</v>
      </c>
      <c r="F12" t="n">
        <v>9.23</v>
      </c>
      <c r="G12" t="n">
        <v>69.20999999999999</v>
      </c>
      <c r="H12" t="n">
        <v>1.18</v>
      </c>
      <c r="I12" t="n">
        <v>8</v>
      </c>
      <c r="J12" t="n">
        <v>164.57</v>
      </c>
      <c r="K12" t="n">
        <v>49.1</v>
      </c>
      <c r="L12" t="n">
        <v>11</v>
      </c>
      <c r="M12" t="n">
        <v>6</v>
      </c>
      <c r="N12" t="n">
        <v>29.47</v>
      </c>
      <c r="O12" t="n">
        <v>20530.82</v>
      </c>
      <c r="P12" t="n">
        <v>101.08</v>
      </c>
      <c r="Q12" t="n">
        <v>195.42</v>
      </c>
      <c r="R12" t="n">
        <v>22.35</v>
      </c>
      <c r="S12" t="n">
        <v>14.2</v>
      </c>
      <c r="T12" t="n">
        <v>2339.5</v>
      </c>
      <c r="U12" t="n">
        <v>0.64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106.9568919999125</v>
      </c>
      <c r="AB12" t="n">
        <v>146.3431382392707</v>
      </c>
      <c r="AC12" t="n">
        <v>132.3763545196389</v>
      </c>
      <c r="AD12" t="n">
        <v>106956.8919999125</v>
      </c>
      <c r="AE12" t="n">
        <v>146343.1382392707</v>
      </c>
      <c r="AF12" t="n">
        <v>5.7609629016963e-06</v>
      </c>
      <c r="AG12" t="n">
        <v>0.4895833333333333</v>
      </c>
      <c r="AH12" t="n">
        <v>132376.3545196389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8.549200000000001</v>
      </c>
      <c r="E13" t="n">
        <v>11.7</v>
      </c>
      <c r="F13" t="n">
        <v>9.210000000000001</v>
      </c>
      <c r="G13" t="n">
        <v>78.91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99.58</v>
      </c>
      <c r="Q13" t="n">
        <v>195.42</v>
      </c>
      <c r="R13" t="n">
        <v>21.75</v>
      </c>
      <c r="S13" t="n">
        <v>14.2</v>
      </c>
      <c r="T13" t="n">
        <v>2044.05</v>
      </c>
      <c r="U13" t="n">
        <v>0.65</v>
      </c>
      <c r="V13" t="n">
        <v>0.77</v>
      </c>
      <c r="W13" t="n">
        <v>0.65</v>
      </c>
      <c r="X13" t="n">
        <v>0.12</v>
      </c>
      <c r="Y13" t="n">
        <v>0.5</v>
      </c>
      <c r="Z13" t="n">
        <v>10</v>
      </c>
      <c r="AA13" t="n">
        <v>105.4551035617754</v>
      </c>
      <c r="AB13" t="n">
        <v>144.2883250439826</v>
      </c>
      <c r="AC13" t="n">
        <v>130.5176498117601</v>
      </c>
      <c r="AD13" t="n">
        <v>105455.1035617754</v>
      </c>
      <c r="AE13" t="n">
        <v>144288.3250439827</v>
      </c>
      <c r="AF13" t="n">
        <v>5.78654792856428e-06</v>
      </c>
      <c r="AG13" t="n">
        <v>0.4875</v>
      </c>
      <c r="AH13" t="n">
        <v>130517.6498117601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8.5505</v>
      </c>
      <c r="E14" t="n">
        <v>11.7</v>
      </c>
      <c r="F14" t="n">
        <v>9.210000000000001</v>
      </c>
      <c r="G14" t="n">
        <v>78.90000000000001</v>
      </c>
      <c r="H14" t="n">
        <v>1.38</v>
      </c>
      <c r="I14" t="n">
        <v>7</v>
      </c>
      <c r="J14" t="n">
        <v>167.45</v>
      </c>
      <c r="K14" t="n">
        <v>49.1</v>
      </c>
      <c r="L14" t="n">
        <v>13</v>
      </c>
      <c r="M14" t="n">
        <v>5</v>
      </c>
      <c r="N14" t="n">
        <v>30.36</v>
      </c>
      <c r="O14" t="n">
        <v>20886.38</v>
      </c>
      <c r="P14" t="n">
        <v>99.79000000000001</v>
      </c>
      <c r="Q14" t="n">
        <v>195.42</v>
      </c>
      <c r="R14" t="n">
        <v>21.76</v>
      </c>
      <c r="S14" t="n">
        <v>14.2</v>
      </c>
      <c r="T14" t="n">
        <v>2047.38</v>
      </c>
      <c r="U14" t="n">
        <v>0.65</v>
      </c>
      <c r="V14" t="n">
        <v>0.77</v>
      </c>
      <c r="W14" t="n">
        <v>0.65</v>
      </c>
      <c r="X14" t="n">
        <v>0.12</v>
      </c>
      <c r="Y14" t="n">
        <v>0.5</v>
      </c>
      <c r="Z14" t="n">
        <v>10</v>
      </c>
      <c r="AA14" t="n">
        <v>105.5735801248028</v>
      </c>
      <c r="AB14" t="n">
        <v>144.4504299043338</v>
      </c>
      <c r="AC14" t="n">
        <v>130.6642836117549</v>
      </c>
      <c r="AD14" t="n">
        <v>105573.5801248028</v>
      </c>
      <c r="AE14" t="n">
        <v>144450.4299043338</v>
      </c>
      <c r="AF14" t="n">
        <v>5.787427836895717e-06</v>
      </c>
      <c r="AG14" t="n">
        <v>0.4875</v>
      </c>
      <c r="AH14" t="n">
        <v>130664.2836117549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8.586399999999999</v>
      </c>
      <c r="E15" t="n">
        <v>11.65</v>
      </c>
      <c r="F15" t="n">
        <v>9.19</v>
      </c>
      <c r="G15" t="n">
        <v>91.87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97.67</v>
      </c>
      <c r="Q15" t="n">
        <v>195.42</v>
      </c>
      <c r="R15" t="n">
        <v>21.12</v>
      </c>
      <c r="S15" t="n">
        <v>14.2</v>
      </c>
      <c r="T15" t="n">
        <v>1735.82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103.7133817913629</v>
      </c>
      <c r="AB15" t="n">
        <v>141.9052244783639</v>
      </c>
      <c r="AC15" t="n">
        <v>128.3619890194206</v>
      </c>
      <c r="AD15" t="n">
        <v>103713.3817913629</v>
      </c>
      <c r="AE15" t="n">
        <v>141905.224478364</v>
      </c>
      <c r="AF15" t="n">
        <v>5.811726843894671e-06</v>
      </c>
      <c r="AG15" t="n">
        <v>0.4854166666666667</v>
      </c>
      <c r="AH15" t="n">
        <v>128361.9890194206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8.586399999999999</v>
      </c>
      <c r="E16" t="n">
        <v>11.65</v>
      </c>
      <c r="F16" t="n">
        <v>9.19</v>
      </c>
      <c r="G16" t="n">
        <v>91.87</v>
      </c>
      <c r="H16" t="n">
        <v>1.56</v>
      </c>
      <c r="I16" t="n">
        <v>6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97.64</v>
      </c>
      <c r="Q16" t="n">
        <v>195.42</v>
      </c>
      <c r="R16" t="n">
        <v>21.13</v>
      </c>
      <c r="S16" t="n">
        <v>14.2</v>
      </c>
      <c r="T16" t="n">
        <v>1736.88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103.6943681468776</v>
      </c>
      <c r="AB16" t="n">
        <v>141.8792091711564</v>
      </c>
      <c r="AC16" t="n">
        <v>128.3384565766202</v>
      </c>
      <c r="AD16" t="n">
        <v>103694.3681468775</v>
      </c>
      <c r="AE16" t="n">
        <v>141879.2091711564</v>
      </c>
      <c r="AF16" t="n">
        <v>5.811726843894671e-06</v>
      </c>
      <c r="AG16" t="n">
        <v>0.4854166666666667</v>
      </c>
      <c r="AH16" t="n">
        <v>128338.4565766202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8.586600000000001</v>
      </c>
      <c r="E17" t="n">
        <v>11.65</v>
      </c>
      <c r="F17" t="n">
        <v>9.19</v>
      </c>
      <c r="G17" t="n">
        <v>91.86</v>
      </c>
      <c r="H17" t="n">
        <v>1.65</v>
      </c>
      <c r="I17" t="n">
        <v>6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96.93000000000001</v>
      </c>
      <c r="Q17" t="n">
        <v>195.42</v>
      </c>
      <c r="R17" t="n">
        <v>21.15</v>
      </c>
      <c r="S17" t="n">
        <v>14.2</v>
      </c>
      <c r="T17" t="n">
        <v>1747.16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103.2421043666736</v>
      </c>
      <c r="AB17" t="n">
        <v>141.2604019146118</v>
      </c>
      <c r="AC17" t="n">
        <v>127.7787074161386</v>
      </c>
      <c r="AD17" t="n">
        <v>103242.1043666736</v>
      </c>
      <c r="AE17" t="n">
        <v>141260.4019146118</v>
      </c>
      <c r="AF17" t="n">
        <v>5.811862214407201e-06</v>
      </c>
      <c r="AG17" t="n">
        <v>0.4854166666666667</v>
      </c>
      <c r="AH17" t="n">
        <v>127778.7074161386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8.580399999999999</v>
      </c>
      <c r="E18" t="n">
        <v>11.65</v>
      </c>
      <c r="F18" t="n">
        <v>9.19</v>
      </c>
      <c r="G18" t="n">
        <v>91.95</v>
      </c>
      <c r="H18" t="n">
        <v>1.74</v>
      </c>
      <c r="I18" t="n">
        <v>6</v>
      </c>
      <c r="J18" t="n">
        <v>173.28</v>
      </c>
      <c r="K18" t="n">
        <v>49.1</v>
      </c>
      <c r="L18" t="n">
        <v>17</v>
      </c>
      <c r="M18" t="n">
        <v>4</v>
      </c>
      <c r="N18" t="n">
        <v>32.18</v>
      </c>
      <c r="O18" t="n">
        <v>21604.83</v>
      </c>
      <c r="P18" t="n">
        <v>95.81</v>
      </c>
      <c r="Q18" t="n">
        <v>195.42</v>
      </c>
      <c r="R18" t="n">
        <v>21.33</v>
      </c>
      <c r="S18" t="n">
        <v>14.2</v>
      </c>
      <c r="T18" t="n">
        <v>1841.14</v>
      </c>
      <c r="U18" t="n">
        <v>0.67</v>
      </c>
      <c r="V18" t="n">
        <v>0.77</v>
      </c>
      <c r="W18" t="n">
        <v>0.65</v>
      </c>
      <c r="X18" t="n">
        <v>0.11</v>
      </c>
      <c r="Y18" t="n">
        <v>0.5</v>
      </c>
      <c r="Z18" t="n">
        <v>10</v>
      </c>
      <c r="AA18" t="n">
        <v>102.6023145828512</v>
      </c>
      <c r="AB18" t="n">
        <v>140.3850133068532</v>
      </c>
      <c r="AC18" t="n">
        <v>126.9868646684886</v>
      </c>
      <c r="AD18" t="n">
        <v>102602.3145828512</v>
      </c>
      <c r="AE18" t="n">
        <v>140385.0133068532</v>
      </c>
      <c r="AF18" t="n">
        <v>5.807665728518801e-06</v>
      </c>
      <c r="AG18" t="n">
        <v>0.4854166666666667</v>
      </c>
      <c r="AH18" t="n">
        <v>126986.8646684886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8.626099999999999</v>
      </c>
      <c r="E19" t="n">
        <v>11.59</v>
      </c>
      <c r="F19" t="n">
        <v>9.16</v>
      </c>
      <c r="G19" t="n">
        <v>109.96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94.63</v>
      </c>
      <c r="Q19" t="n">
        <v>195.42</v>
      </c>
      <c r="R19" t="n">
        <v>20.42</v>
      </c>
      <c r="S19" t="n">
        <v>14.2</v>
      </c>
      <c r="T19" t="n">
        <v>1387.68</v>
      </c>
      <c r="U19" t="n">
        <v>0.7</v>
      </c>
      <c r="V19" t="n">
        <v>0.77</v>
      </c>
      <c r="W19" t="n">
        <v>0.64</v>
      </c>
      <c r="X19" t="n">
        <v>0.08</v>
      </c>
      <c r="Y19" t="n">
        <v>0.5</v>
      </c>
      <c r="Z19" t="n">
        <v>10</v>
      </c>
      <c r="AA19" t="n">
        <v>101.2024988594037</v>
      </c>
      <c r="AB19" t="n">
        <v>138.4697236785221</v>
      </c>
      <c r="AC19" t="n">
        <v>125.2543675941589</v>
      </c>
      <c r="AD19" t="n">
        <v>101202.4988594037</v>
      </c>
      <c r="AE19" t="n">
        <v>138469.7236785221</v>
      </c>
      <c r="AF19" t="n">
        <v>5.838597890631675e-06</v>
      </c>
      <c r="AG19" t="n">
        <v>0.4829166666666667</v>
      </c>
      <c r="AH19" t="n">
        <v>125254.3675941589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8.618600000000001</v>
      </c>
      <c r="E20" t="n">
        <v>11.6</v>
      </c>
      <c r="F20" t="n">
        <v>9.17</v>
      </c>
      <c r="G20" t="n">
        <v>110.08</v>
      </c>
      <c r="H20" t="n">
        <v>1.91</v>
      </c>
      <c r="I20" t="n">
        <v>5</v>
      </c>
      <c r="J20" t="n">
        <v>176.22</v>
      </c>
      <c r="K20" t="n">
        <v>49.1</v>
      </c>
      <c r="L20" t="n">
        <v>19</v>
      </c>
      <c r="M20" t="n">
        <v>3</v>
      </c>
      <c r="N20" t="n">
        <v>33.13</v>
      </c>
      <c r="O20" t="n">
        <v>21967.84</v>
      </c>
      <c r="P20" t="n">
        <v>94.76000000000001</v>
      </c>
      <c r="Q20" t="n">
        <v>195.42</v>
      </c>
      <c r="R20" t="n">
        <v>20.72</v>
      </c>
      <c r="S20" t="n">
        <v>14.2</v>
      </c>
      <c r="T20" t="n">
        <v>1538.29</v>
      </c>
      <c r="U20" t="n">
        <v>0.6899999999999999</v>
      </c>
      <c r="V20" t="n">
        <v>0.77</v>
      </c>
      <c r="W20" t="n">
        <v>0.65</v>
      </c>
      <c r="X20" t="n">
        <v>0.09</v>
      </c>
      <c r="Y20" t="n">
        <v>0.5</v>
      </c>
      <c r="Z20" t="n">
        <v>10</v>
      </c>
      <c r="AA20" t="n">
        <v>101.4110203855715</v>
      </c>
      <c r="AB20" t="n">
        <v>138.7550320299452</v>
      </c>
      <c r="AC20" t="n">
        <v>125.5124465169551</v>
      </c>
      <c r="AD20" t="n">
        <v>101411.0203855715</v>
      </c>
      <c r="AE20" t="n">
        <v>138755.0320299452</v>
      </c>
      <c r="AF20" t="n">
        <v>5.833521496411839e-06</v>
      </c>
      <c r="AG20" t="n">
        <v>0.4833333333333333</v>
      </c>
      <c r="AH20" t="n">
        <v>125512.4465169551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8.6228</v>
      </c>
      <c r="E21" t="n">
        <v>11.6</v>
      </c>
      <c r="F21" t="n">
        <v>9.17</v>
      </c>
      <c r="G21" t="n">
        <v>110.02</v>
      </c>
      <c r="H21" t="n">
        <v>2</v>
      </c>
      <c r="I21" t="n">
        <v>5</v>
      </c>
      <c r="J21" t="n">
        <v>177.7</v>
      </c>
      <c r="K21" t="n">
        <v>49.1</v>
      </c>
      <c r="L21" t="n">
        <v>20</v>
      </c>
      <c r="M21" t="n">
        <v>3</v>
      </c>
      <c r="N21" t="n">
        <v>33.61</v>
      </c>
      <c r="O21" t="n">
        <v>22150.3</v>
      </c>
      <c r="P21" t="n">
        <v>92.95</v>
      </c>
      <c r="Q21" t="n">
        <v>195.42</v>
      </c>
      <c r="R21" t="n">
        <v>20.49</v>
      </c>
      <c r="S21" t="n">
        <v>14.2</v>
      </c>
      <c r="T21" t="n">
        <v>1426.14</v>
      </c>
      <c r="U21" t="n">
        <v>0.6899999999999999</v>
      </c>
      <c r="V21" t="n">
        <v>0.77</v>
      </c>
      <c r="W21" t="n">
        <v>0.65</v>
      </c>
      <c r="X21" t="n">
        <v>0.08</v>
      </c>
      <c r="Y21" t="n">
        <v>0.5</v>
      </c>
      <c r="Z21" t="n">
        <v>10</v>
      </c>
      <c r="AA21" t="n">
        <v>100.2220321289112</v>
      </c>
      <c r="AB21" t="n">
        <v>137.1282058427237</v>
      </c>
      <c r="AC21" t="n">
        <v>124.0408823377765</v>
      </c>
      <c r="AD21" t="n">
        <v>100222.0321289112</v>
      </c>
      <c r="AE21" t="n">
        <v>137128.2058427237</v>
      </c>
      <c r="AF21" t="n">
        <v>5.836364277174948e-06</v>
      </c>
      <c r="AG21" t="n">
        <v>0.4833333333333333</v>
      </c>
      <c r="AH21" t="n">
        <v>124040.8823377765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8.622299999999999</v>
      </c>
      <c r="E22" t="n">
        <v>11.6</v>
      </c>
      <c r="F22" t="n">
        <v>9.17</v>
      </c>
      <c r="G22" t="n">
        <v>110.02</v>
      </c>
      <c r="H22" t="n">
        <v>2.08</v>
      </c>
      <c r="I22" t="n">
        <v>5</v>
      </c>
      <c r="J22" t="n">
        <v>179.18</v>
      </c>
      <c r="K22" t="n">
        <v>49.1</v>
      </c>
      <c r="L22" t="n">
        <v>21</v>
      </c>
      <c r="M22" t="n">
        <v>3</v>
      </c>
      <c r="N22" t="n">
        <v>34.09</v>
      </c>
      <c r="O22" t="n">
        <v>22333.43</v>
      </c>
      <c r="P22" t="n">
        <v>91.19</v>
      </c>
      <c r="Q22" t="n">
        <v>195.42</v>
      </c>
      <c r="R22" t="n">
        <v>20.58</v>
      </c>
      <c r="S22" t="n">
        <v>14.2</v>
      </c>
      <c r="T22" t="n">
        <v>1471.52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99.11669720458634</v>
      </c>
      <c r="AB22" t="n">
        <v>135.6158378353278</v>
      </c>
      <c r="AC22" t="n">
        <v>122.6728526103842</v>
      </c>
      <c r="AD22" t="n">
        <v>99116.69720458635</v>
      </c>
      <c r="AE22" t="n">
        <v>135615.8378353278</v>
      </c>
      <c r="AF22" t="n">
        <v>5.836025850893624e-06</v>
      </c>
      <c r="AG22" t="n">
        <v>0.4833333333333333</v>
      </c>
      <c r="AH22" t="n">
        <v>122672.8526103842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8.6615</v>
      </c>
      <c r="E23" t="n">
        <v>11.55</v>
      </c>
      <c r="F23" t="n">
        <v>9.15</v>
      </c>
      <c r="G23" t="n">
        <v>137.2</v>
      </c>
      <c r="H23" t="n">
        <v>2.16</v>
      </c>
      <c r="I23" t="n">
        <v>4</v>
      </c>
      <c r="J23" t="n">
        <v>180.67</v>
      </c>
      <c r="K23" t="n">
        <v>49.1</v>
      </c>
      <c r="L23" t="n">
        <v>22</v>
      </c>
      <c r="M23" t="n">
        <v>2</v>
      </c>
      <c r="N23" t="n">
        <v>34.58</v>
      </c>
      <c r="O23" t="n">
        <v>22517.21</v>
      </c>
      <c r="P23" t="n">
        <v>90.15000000000001</v>
      </c>
      <c r="Q23" t="n">
        <v>195.42</v>
      </c>
      <c r="R23" t="n">
        <v>19.88</v>
      </c>
      <c r="S23" t="n">
        <v>14.2</v>
      </c>
      <c r="T23" t="n">
        <v>1123.73</v>
      </c>
      <c r="U23" t="n">
        <v>0.71</v>
      </c>
      <c r="V23" t="n">
        <v>0.77</v>
      </c>
      <c r="W23" t="n">
        <v>0.64</v>
      </c>
      <c r="X23" t="n">
        <v>0.06</v>
      </c>
      <c r="Y23" t="n">
        <v>0.5</v>
      </c>
      <c r="Z23" t="n">
        <v>10</v>
      </c>
      <c r="AA23" t="n">
        <v>97.9419744084807</v>
      </c>
      <c r="AB23" t="n">
        <v>134.0085302805847</v>
      </c>
      <c r="AC23" t="n">
        <v>121.218944232795</v>
      </c>
      <c r="AD23" t="n">
        <v>97941.9744084807</v>
      </c>
      <c r="AE23" t="n">
        <v>134008.5302805847</v>
      </c>
      <c r="AF23" t="n">
        <v>5.862558471349307e-06</v>
      </c>
      <c r="AG23" t="n">
        <v>0.48125</v>
      </c>
      <c r="AH23" t="n">
        <v>121218.944232795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8.6578</v>
      </c>
      <c r="E24" t="n">
        <v>11.55</v>
      </c>
      <c r="F24" t="n">
        <v>9.15</v>
      </c>
      <c r="G24" t="n">
        <v>137.28</v>
      </c>
      <c r="H24" t="n">
        <v>2.24</v>
      </c>
      <c r="I24" t="n">
        <v>4</v>
      </c>
      <c r="J24" t="n">
        <v>182.17</v>
      </c>
      <c r="K24" t="n">
        <v>49.1</v>
      </c>
      <c r="L24" t="n">
        <v>23</v>
      </c>
      <c r="M24" t="n">
        <v>1</v>
      </c>
      <c r="N24" t="n">
        <v>35.08</v>
      </c>
      <c r="O24" t="n">
        <v>22701.78</v>
      </c>
      <c r="P24" t="n">
        <v>91.09</v>
      </c>
      <c r="Q24" t="n">
        <v>195.42</v>
      </c>
      <c r="R24" t="n">
        <v>19.98</v>
      </c>
      <c r="S24" t="n">
        <v>14.2</v>
      </c>
      <c r="T24" t="n">
        <v>1176.64</v>
      </c>
      <c r="U24" t="n">
        <v>0.71</v>
      </c>
      <c r="V24" t="n">
        <v>0.77</v>
      </c>
      <c r="W24" t="n">
        <v>0.65</v>
      </c>
      <c r="X24" t="n">
        <v>0.06</v>
      </c>
      <c r="Y24" t="n">
        <v>0.5</v>
      </c>
      <c r="Z24" t="n">
        <v>10</v>
      </c>
      <c r="AA24" t="n">
        <v>98.57229964883496</v>
      </c>
      <c r="AB24" t="n">
        <v>134.870969082424</v>
      </c>
      <c r="AC24" t="n">
        <v>121.9990730858275</v>
      </c>
      <c r="AD24" t="n">
        <v>98572.29964883496</v>
      </c>
      <c r="AE24" t="n">
        <v>134870.969082424</v>
      </c>
      <c r="AF24" t="n">
        <v>5.860054116867521e-06</v>
      </c>
      <c r="AG24" t="n">
        <v>0.48125</v>
      </c>
      <c r="AH24" t="n">
        <v>121999.0730858275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8.655099999999999</v>
      </c>
      <c r="E25" t="n">
        <v>11.55</v>
      </c>
      <c r="F25" t="n">
        <v>9.16</v>
      </c>
      <c r="G25" t="n">
        <v>137.33</v>
      </c>
      <c r="H25" t="n">
        <v>2.32</v>
      </c>
      <c r="I25" t="n">
        <v>4</v>
      </c>
      <c r="J25" t="n">
        <v>183.67</v>
      </c>
      <c r="K25" t="n">
        <v>49.1</v>
      </c>
      <c r="L25" t="n">
        <v>24</v>
      </c>
      <c r="M25" t="n">
        <v>0</v>
      </c>
      <c r="N25" t="n">
        <v>35.58</v>
      </c>
      <c r="O25" t="n">
        <v>22886.92</v>
      </c>
      <c r="P25" t="n">
        <v>91.66</v>
      </c>
      <c r="Q25" t="n">
        <v>195.42</v>
      </c>
      <c r="R25" t="n">
        <v>20.07</v>
      </c>
      <c r="S25" t="n">
        <v>14.2</v>
      </c>
      <c r="T25" t="n">
        <v>1218.53</v>
      </c>
      <c r="U25" t="n">
        <v>0.71</v>
      </c>
      <c r="V25" t="n">
        <v>0.77</v>
      </c>
      <c r="W25" t="n">
        <v>0.65</v>
      </c>
      <c r="X25" t="n">
        <v>0.07000000000000001</v>
      </c>
      <c r="Y25" t="n">
        <v>0.5</v>
      </c>
      <c r="Z25" t="n">
        <v>10</v>
      </c>
      <c r="AA25" t="n">
        <v>98.99878821584525</v>
      </c>
      <c r="AB25" t="n">
        <v>135.4545095551549</v>
      </c>
      <c r="AC25" t="n">
        <v>122.5269212748453</v>
      </c>
      <c r="AD25" t="n">
        <v>98998.78821584526</v>
      </c>
      <c r="AE25" t="n">
        <v>135454.5095551549</v>
      </c>
      <c r="AF25" t="n">
        <v>5.858226614948379e-06</v>
      </c>
      <c r="AG25" t="n">
        <v>0.48125</v>
      </c>
      <c r="AH25" t="n">
        <v>122526.9212748453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5.5742</v>
      </c>
      <c r="E2" t="n">
        <v>17.94</v>
      </c>
      <c r="F2" t="n">
        <v>11.34</v>
      </c>
      <c r="G2" t="n">
        <v>6.13</v>
      </c>
      <c r="H2" t="n">
        <v>0.1</v>
      </c>
      <c r="I2" t="n">
        <v>111</v>
      </c>
      <c r="J2" t="n">
        <v>185.69</v>
      </c>
      <c r="K2" t="n">
        <v>53.44</v>
      </c>
      <c r="L2" t="n">
        <v>1</v>
      </c>
      <c r="M2" t="n">
        <v>109</v>
      </c>
      <c r="N2" t="n">
        <v>36.26</v>
      </c>
      <c r="O2" t="n">
        <v>23136.14</v>
      </c>
      <c r="P2" t="n">
        <v>153.19</v>
      </c>
      <c r="Q2" t="n">
        <v>195.48</v>
      </c>
      <c r="R2" t="n">
        <v>88.26000000000001</v>
      </c>
      <c r="S2" t="n">
        <v>14.2</v>
      </c>
      <c r="T2" t="n">
        <v>34780.47</v>
      </c>
      <c r="U2" t="n">
        <v>0.16</v>
      </c>
      <c r="V2" t="n">
        <v>0.62</v>
      </c>
      <c r="W2" t="n">
        <v>0.82</v>
      </c>
      <c r="X2" t="n">
        <v>2.25</v>
      </c>
      <c r="Y2" t="n">
        <v>0.5</v>
      </c>
      <c r="Z2" t="n">
        <v>10</v>
      </c>
      <c r="AA2" t="n">
        <v>233.551111499139</v>
      </c>
      <c r="AB2" t="n">
        <v>319.5549343008244</v>
      </c>
      <c r="AC2" t="n">
        <v>289.0570598694156</v>
      </c>
      <c r="AD2" t="n">
        <v>233551.111499139</v>
      </c>
      <c r="AE2" t="n">
        <v>319554.9343008244</v>
      </c>
      <c r="AF2" t="n">
        <v>3.429777286279829e-06</v>
      </c>
      <c r="AG2" t="n">
        <v>0.7475000000000001</v>
      </c>
      <c r="AH2" t="n">
        <v>289057.0598694157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6.9408</v>
      </c>
      <c r="E3" t="n">
        <v>14.41</v>
      </c>
      <c r="F3" t="n">
        <v>10.08</v>
      </c>
      <c r="G3" t="n">
        <v>12.09</v>
      </c>
      <c r="H3" t="n">
        <v>0.19</v>
      </c>
      <c r="I3" t="n">
        <v>50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135.41</v>
      </c>
      <c r="Q3" t="n">
        <v>195.46</v>
      </c>
      <c r="R3" t="n">
        <v>48.92</v>
      </c>
      <c r="S3" t="n">
        <v>14.2</v>
      </c>
      <c r="T3" t="n">
        <v>15412.94</v>
      </c>
      <c r="U3" t="n">
        <v>0.29</v>
      </c>
      <c r="V3" t="n">
        <v>0.7</v>
      </c>
      <c r="W3" t="n">
        <v>0.71</v>
      </c>
      <c r="X3" t="n">
        <v>0.99</v>
      </c>
      <c r="Y3" t="n">
        <v>0.5</v>
      </c>
      <c r="Z3" t="n">
        <v>10</v>
      </c>
      <c r="AA3" t="n">
        <v>167.0828993225783</v>
      </c>
      <c r="AB3" t="n">
        <v>228.6101940303347</v>
      </c>
      <c r="AC3" t="n">
        <v>206.791957968568</v>
      </c>
      <c r="AD3" t="n">
        <v>167082.8993225783</v>
      </c>
      <c r="AE3" t="n">
        <v>228610.1940303347</v>
      </c>
      <c r="AF3" t="n">
        <v>4.270639408096415e-06</v>
      </c>
      <c r="AG3" t="n">
        <v>0.6004166666666667</v>
      </c>
      <c r="AH3" t="n">
        <v>206791.957968568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7.4816</v>
      </c>
      <c r="E4" t="n">
        <v>13.37</v>
      </c>
      <c r="F4" t="n">
        <v>9.710000000000001</v>
      </c>
      <c r="G4" t="n">
        <v>18.2</v>
      </c>
      <c r="H4" t="n">
        <v>0.28</v>
      </c>
      <c r="I4" t="n">
        <v>32</v>
      </c>
      <c r="J4" t="n">
        <v>188.73</v>
      </c>
      <c r="K4" t="n">
        <v>53.44</v>
      </c>
      <c r="L4" t="n">
        <v>3</v>
      </c>
      <c r="M4" t="n">
        <v>30</v>
      </c>
      <c r="N4" t="n">
        <v>37.29</v>
      </c>
      <c r="O4" t="n">
        <v>23510.33</v>
      </c>
      <c r="P4" t="n">
        <v>129.96</v>
      </c>
      <c r="Q4" t="n">
        <v>195.42</v>
      </c>
      <c r="R4" t="n">
        <v>37.19</v>
      </c>
      <c r="S4" t="n">
        <v>14.2</v>
      </c>
      <c r="T4" t="n">
        <v>9641.25</v>
      </c>
      <c r="U4" t="n">
        <v>0.38</v>
      </c>
      <c r="V4" t="n">
        <v>0.73</v>
      </c>
      <c r="W4" t="n">
        <v>0.6899999999999999</v>
      </c>
      <c r="X4" t="n">
        <v>0.62</v>
      </c>
      <c r="Y4" t="n">
        <v>0.5</v>
      </c>
      <c r="Z4" t="n">
        <v>10</v>
      </c>
      <c r="AA4" t="n">
        <v>149.2791948704236</v>
      </c>
      <c r="AB4" t="n">
        <v>204.2503801549022</v>
      </c>
      <c r="AC4" t="n">
        <v>184.7570105401855</v>
      </c>
      <c r="AD4" t="n">
        <v>149279.1948704236</v>
      </c>
      <c r="AE4" t="n">
        <v>204250.3801549022</v>
      </c>
      <c r="AF4" t="n">
        <v>4.603390934130668e-06</v>
      </c>
      <c r="AG4" t="n">
        <v>0.5570833333333333</v>
      </c>
      <c r="AH4" t="n">
        <v>184757.0105401855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7.7601</v>
      </c>
      <c r="E5" t="n">
        <v>12.89</v>
      </c>
      <c r="F5" t="n">
        <v>9.52</v>
      </c>
      <c r="G5" t="n">
        <v>23.81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22</v>
      </c>
      <c r="N5" t="n">
        <v>37.82</v>
      </c>
      <c r="O5" t="n">
        <v>23698.48</v>
      </c>
      <c r="P5" t="n">
        <v>126.89</v>
      </c>
      <c r="Q5" t="n">
        <v>195.42</v>
      </c>
      <c r="R5" t="n">
        <v>31.52</v>
      </c>
      <c r="S5" t="n">
        <v>14.2</v>
      </c>
      <c r="T5" t="n">
        <v>6845.7</v>
      </c>
      <c r="U5" t="n">
        <v>0.45</v>
      </c>
      <c r="V5" t="n">
        <v>0.74</v>
      </c>
      <c r="W5" t="n">
        <v>0.67</v>
      </c>
      <c r="X5" t="n">
        <v>0.44</v>
      </c>
      <c r="Y5" t="n">
        <v>0.5</v>
      </c>
      <c r="Z5" t="n">
        <v>10</v>
      </c>
      <c r="AA5" t="n">
        <v>140.8961931755107</v>
      </c>
      <c r="AB5" t="n">
        <v>192.7803874039948</v>
      </c>
      <c r="AC5" t="n">
        <v>174.381697799185</v>
      </c>
      <c r="AD5" t="n">
        <v>140896.1931755106</v>
      </c>
      <c r="AE5" t="n">
        <v>192780.3874039947</v>
      </c>
      <c r="AF5" t="n">
        <v>4.774750586498529e-06</v>
      </c>
      <c r="AG5" t="n">
        <v>0.5370833333333334</v>
      </c>
      <c r="AH5" t="n">
        <v>174381.697799185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7.9272</v>
      </c>
      <c r="E6" t="n">
        <v>12.61</v>
      </c>
      <c r="F6" t="n">
        <v>9.44</v>
      </c>
      <c r="G6" t="n">
        <v>29.81</v>
      </c>
      <c r="H6" t="n">
        <v>0.46</v>
      </c>
      <c r="I6" t="n">
        <v>19</v>
      </c>
      <c r="J6" t="n">
        <v>191.78</v>
      </c>
      <c r="K6" t="n">
        <v>53.44</v>
      </c>
      <c r="L6" t="n">
        <v>5</v>
      </c>
      <c r="M6" t="n">
        <v>17</v>
      </c>
      <c r="N6" t="n">
        <v>38.35</v>
      </c>
      <c r="O6" t="n">
        <v>23887.36</v>
      </c>
      <c r="P6" t="n">
        <v>125.32</v>
      </c>
      <c r="Q6" t="n">
        <v>195.42</v>
      </c>
      <c r="R6" t="n">
        <v>29</v>
      </c>
      <c r="S6" t="n">
        <v>14.2</v>
      </c>
      <c r="T6" t="n">
        <v>5608.34</v>
      </c>
      <c r="U6" t="n">
        <v>0.49</v>
      </c>
      <c r="V6" t="n">
        <v>0.75</v>
      </c>
      <c r="W6" t="n">
        <v>0.67</v>
      </c>
      <c r="X6" t="n">
        <v>0.35</v>
      </c>
      <c r="Y6" t="n">
        <v>0.5</v>
      </c>
      <c r="Z6" t="n">
        <v>10</v>
      </c>
      <c r="AA6" t="n">
        <v>136.4921544851888</v>
      </c>
      <c r="AB6" t="n">
        <v>186.7545873754249</v>
      </c>
      <c r="AC6" t="n">
        <v>168.9309916680765</v>
      </c>
      <c r="AD6" t="n">
        <v>136492.1544851888</v>
      </c>
      <c r="AE6" t="n">
        <v>186754.5873754249</v>
      </c>
      <c r="AF6" t="n">
        <v>4.877566377919245e-06</v>
      </c>
      <c r="AG6" t="n">
        <v>0.5254166666666666</v>
      </c>
      <c r="AH6" t="n">
        <v>168930.9916680765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8.0334</v>
      </c>
      <c r="E7" t="n">
        <v>12.45</v>
      </c>
      <c r="F7" t="n">
        <v>9.380000000000001</v>
      </c>
      <c r="G7" t="n">
        <v>35.19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14</v>
      </c>
      <c r="N7" t="n">
        <v>38.89</v>
      </c>
      <c r="O7" t="n">
        <v>24076.95</v>
      </c>
      <c r="P7" t="n">
        <v>123.87</v>
      </c>
      <c r="Q7" t="n">
        <v>195.42</v>
      </c>
      <c r="R7" t="n">
        <v>27.15</v>
      </c>
      <c r="S7" t="n">
        <v>14.2</v>
      </c>
      <c r="T7" t="n">
        <v>4699.98</v>
      </c>
      <c r="U7" t="n">
        <v>0.52</v>
      </c>
      <c r="V7" t="n">
        <v>0.75</v>
      </c>
      <c r="W7" t="n">
        <v>0.67</v>
      </c>
      <c r="X7" t="n">
        <v>0.3</v>
      </c>
      <c r="Y7" t="n">
        <v>0.5</v>
      </c>
      <c r="Z7" t="n">
        <v>10</v>
      </c>
      <c r="AA7" t="n">
        <v>133.4444572036466</v>
      </c>
      <c r="AB7" t="n">
        <v>182.5845934999062</v>
      </c>
      <c r="AC7" t="n">
        <v>165.1589761554129</v>
      </c>
      <c r="AD7" t="n">
        <v>133444.4572036466</v>
      </c>
      <c r="AE7" t="n">
        <v>182584.5934999062</v>
      </c>
      <c r="AF7" t="n">
        <v>4.942910704962215e-06</v>
      </c>
      <c r="AG7" t="n">
        <v>0.5187499999999999</v>
      </c>
      <c r="AH7" t="n">
        <v>165158.9761554128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8.1068</v>
      </c>
      <c r="E8" t="n">
        <v>12.34</v>
      </c>
      <c r="F8" t="n">
        <v>9.35</v>
      </c>
      <c r="G8" t="n">
        <v>40.05</v>
      </c>
      <c r="H8" t="n">
        <v>0.64</v>
      </c>
      <c r="I8" t="n">
        <v>14</v>
      </c>
      <c r="J8" t="n">
        <v>194.86</v>
      </c>
      <c r="K8" t="n">
        <v>53.44</v>
      </c>
      <c r="L8" t="n">
        <v>7</v>
      </c>
      <c r="M8" t="n">
        <v>12</v>
      </c>
      <c r="N8" t="n">
        <v>39.43</v>
      </c>
      <c r="O8" t="n">
        <v>24267.28</v>
      </c>
      <c r="P8" t="n">
        <v>123.01</v>
      </c>
      <c r="Q8" t="n">
        <v>195.42</v>
      </c>
      <c r="R8" t="n">
        <v>26.08</v>
      </c>
      <c r="S8" t="n">
        <v>14.2</v>
      </c>
      <c r="T8" t="n">
        <v>4175.54</v>
      </c>
      <c r="U8" t="n">
        <v>0.54</v>
      </c>
      <c r="V8" t="n">
        <v>0.76</v>
      </c>
      <c r="W8" t="n">
        <v>0.66</v>
      </c>
      <c r="X8" t="n">
        <v>0.26</v>
      </c>
      <c r="Y8" t="n">
        <v>0.5</v>
      </c>
      <c r="Z8" t="n">
        <v>10</v>
      </c>
      <c r="AA8" t="n">
        <v>131.5320370052877</v>
      </c>
      <c r="AB8" t="n">
        <v>179.9679358144882</v>
      </c>
      <c r="AC8" t="n">
        <v>162.7920486069882</v>
      </c>
      <c r="AD8" t="n">
        <v>131532.0370052877</v>
      </c>
      <c r="AE8" t="n">
        <v>179967.9358144882</v>
      </c>
      <c r="AF8" t="n">
        <v>4.988073356609615e-06</v>
      </c>
      <c r="AG8" t="n">
        <v>0.5141666666666667</v>
      </c>
      <c r="AH8" t="n">
        <v>162792.0486069882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8.1837</v>
      </c>
      <c r="E9" t="n">
        <v>12.22</v>
      </c>
      <c r="F9" t="n">
        <v>9.300000000000001</v>
      </c>
      <c r="G9" t="n">
        <v>46.52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122.02</v>
      </c>
      <c r="Q9" t="n">
        <v>195.42</v>
      </c>
      <c r="R9" t="n">
        <v>24.74</v>
      </c>
      <c r="S9" t="n">
        <v>14.2</v>
      </c>
      <c r="T9" t="n">
        <v>3515.52</v>
      </c>
      <c r="U9" t="n">
        <v>0.57</v>
      </c>
      <c r="V9" t="n">
        <v>0.76</v>
      </c>
      <c r="W9" t="n">
        <v>0.66</v>
      </c>
      <c r="X9" t="n">
        <v>0.22</v>
      </c>
      <c r="Y9" t="n">
        <v>0.5</v>
      </c>
      <c r="Z9" t="n">
        <v>10</v>
      </c>
      <c r="AA9" t="n">
        <v>129.41884460241</v>
      </c>
      <c r="AB9" t="n">
        <v>177.0765727414034</v>
      </c>
      <c r="AC9" t="n">
        <v>160.176633167544</v>
      </c>
      <c r="AD9" t="n">
        <v>129418.84460241</v>
      </c>
      <c r="AE9" t="n">
        <v>177076.5727414034</v>
      </c>
      <c r="AF9" t="n">
        <v>5.035389540692518e-06</v>
      </c>
      <c r="AG9" t="n">
        <v>0.5091666666666667</v>
      </c>
      <c r="AH9" t="n">
        <v>160176.633167544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8.2226</v>
      </c>
      <c r="E10" t="n">
        <v>12.16</v>
      </c>
      <c r="F10" t="n">
        <v>9.279999999999999</v>
      </c>
      <c r="G10" t="n">
        <v>50.64</v>
      </c>
      <c r="H10" t="n">
        <v>0.8100000000000001</v>
      </c>
      <c r="I10" t="n">
        <v>11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121.12</v>
      </c>
      <c r="Q10" t="n">
        <v>195.42</v>
      </c>
      <c r="R10" t="n">
        <v>24.15</v>
      </c>
      <c r="S10" t="n">
        <v>14.2</v>
      </c>
      <c r="T10" t="n">
        <v>3225.56</v>
      </c>
      <c r="U10" t="n">
        <v>0.59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  <c r="AA10" t="n">
        <v>128.124620109316</v>
      </c>
      <c r="AB10" t="n">
        <v>175.3057576927981</v>
      </c>
      <c r="AC10" t="n">
        <v>158.5748222218226</v>
      </c>
      <c r="AD10" t="n">
        <v>128124.620109316</v>
      </c>
      <c r="AE10" t="n">
        <v>175305.7576927981</v>
      </c>
      <c r="AF10" t="n">
        <v>5.059324515475678e-06</v>
      </c>
      <c r="AG10" t="n">
        <v>0.5066666666666667</v>
      </c>
      <c r="AH10" t="n">
        <v>158574.8222218226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8.261799999999999</v>
      </c>
      <c r="E11" t="n">
        <v>12.1</v>
      </c>
      <c r="F11" t="n">
        <v>9.26</v>
      </c>
      <c r="G11" t="n">
        <v>55.58</v>
      </c>
      <c r="H11" t="n">
        <v>0.89</v>
      </c>
      <c r="I11" t="n">
        <v>10</v>
      </c>
      <c r="J11" t="n">
        <v>199.53</v>
      </c>
      <c r="K11" t="n">
        <v>53.44</v>
      </c>
      <c r="L11" t="n">
        <v>10</v>
      </c>
      <c r="M11" t="n">
        <v>8</v>
      </c>
      <c r="N11" t="n">
        <v>41.1</v>
      </c>
      <c r="O11" t="n">
        <v>24842.77</v>
      </c>
      <c r="P11" t="n">
        <v>120.41</v>
      </c>
      <c r="Q11" t="n">
        <v>195.43</v>
      </c>
      <c r="R11" t="n">
        <v>23.5</v>
      </c>
      <c r="S11" t="n">
        <v>14.2</v>
      </c>
      <c r="T11" t="n">
        <v>2902.53</v>
      </c>
      <c r="U11" t="n">
        <v>0.6</v>
      </c>
      <c r="V11" t="n">
        <v>0.76</v>
      </c>
      <c r="W11" t="n">
        <v>0.65</v>
      </c>
      <c r="X11" t="n">
        <v>0.18</v>
      </c>
      <c r="Y11" t="n">
        <v>0.5</v>
      </c>
      <c r="Z11" t="n">
        <v>10</v>
      </c>
      <c r="AA11" t="n">
        <v>126.963117022949</v>
      </c>
      <c r="AB11" t="n">
        <v>173.7165379281319</v>
      </c>
      <c r="AC11" t="n">
        <v>157.1372753610117</v>
      </c>
      <c r="AD11" t="n">
        <v>126963.117022949</v>
      </c>
      <c r="AE11" t="n">
        <v>173716.5379281319</v>
      </c>
      <c r="AF11" t="n">
        <v>5.083444078753307e-06</v>
      </c>
      <c r="AG11" t="n">
        <v>0.5041666666666667</v>
      </c>
      <c r="AH11" t="n">
        <v>157137.2753610117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8.290699999999999</v>
      </c>
      <c r="E12" t="n">
        <v>12.06</v>
      </c>
      <c r="F12" t="n">
        <v>9.26</v>
      </c>
      <c r="G12" t="n">
        <v>61.72</v>
      </c>
      <c r="H12" t="n">
        <v>0.97</v>
      </c>
      <c r="I12" t="n">
        <v>9</v>
      </c>
      <c r="J12" t="n">
        <v>201.1</v>
      </c>
      <c r="K12" t="n">
        <v>53.44</v>
      </c>
      <c r="L12" t="n">
        <v>11</v>
      </c>
      <c r="M12" t="n">
        <v>7</v>
      </c>
      <c r="N12" t="n">
        <v>41.66</v>
      </c>
      <c r="O12" t="n">
        <v>25036.12</v>
      </c>
      <c r="P12" t="n">
        <v>119.67</v>
      </c>
      <c r="Q12" t="n">
        <v>195.43</v>
      </c>
      <c r="R12" t="n">
        <v>23.13</v>
      </c>
      <c r="S12" t="n">
        <v>14.2</v>
      </c>
      <c r="T12" t="n">
        <v>2725.55</v>
      </c>
      <c r="U12" t="n">
        <v>0.61</v>
      </c>
      <c r="V12" t="n">
        <v>0.76</v>
      </c>
      <c r="W12" t="n">
        <v>0.66</v>
      </c>
      <c r="X12" t="n">
        <v>0.17</v>
      </c>
      <c r="Y12" t="n">
        <v>0.5</v>
      </c>
      <c r="Z12" t="n">
        <v>10</v>
      </c>
      <c r="AA12" t="n">
        <v>126.0394304795791</v>
      </c>
      <c r="AB12" t="n">
        <v>172.4527092493196</v>
      </c>
      <c r="AC12" t="n">
        <v>155.9940647175101</v>
      </c>
      <c r="AD12" t="n">
        <v>126039.4304795791</v>
      </c>
      <c r="AE12" t="n">
        <v>172452.7092493196</v>
      </c>
      <c r="AF12" t="n">
        <v>5.101226103720744e-06</v>
      </c>
      <c r="AG12" t="n">
        <v>0.5025000000000001</v>
      </c>
      <c r="AH12" t="n">
        <v>155994.0647175101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8.2928</v>
      </c>
      <c r="E13" t="n">
        <v>12.06</v>
      </c>
      <c r="F13" t="n">
        <v>9.26</v>
      </c>
      <c r="G13" t="n">
        <v>61.7</v>
      </c>
      <c r="H13" t="n">
        <v>1.05</v>
      </c>
      <c r="I13" t="n">
        <v>9</v>
      </c>
      <c r="J13" t="n">
        <v>202.67</v>
      </c>
      <c r="K13" t="n">
        <v>53.44</v>
      </c>
      <c r="L13" t="n">
        <v>12</v>
      </c>
      <c r="M13" t="n">
        <v>7</v>
      </c>
      <c r="N13" t="n">
        <v>42.24</v>
      </c>
      <c r="O13" t="n">
        <v>25230.25</v>
      </c>
      <c r="P13" t="n">
        <v>119.1</v>
      </c>
      <c r="Q13" t="n">
        <v>195.43</v>
      </c>
      <c r="R13" t="n">
        <v>23.24</v>
      </c>
      <c r="S13" t="n">
        <v>14.2</v>
      </c>
      <c r="T13" t="n">
        <v>2780.4</v>
      </c>
      <c r="U13" t="n">
        <v>0.61</v>
      </c>
      <c r="V13" t="n">
        <v>0.76</v>
      </c>
      <c r="W13" t="n">
        <v>0.65</v>
      </c>
      <c r="X13" t="n">
        <v>0.17</v>
      </c>
      <c r="Y13" t="n">
        <v>0.5</v>
      </c>
      <c r="Z13" t="n">
        <v>10</v>
      </c>
      <c r="AA13" t="n">
        <v>125.6349649018839</v>
      </c>
      <c r="AB13" t="n">
        <v>171.8993016021553</v>
      </c>
      <c r="AC13" t="n">
        <v>155.4934735194785</v>
      </c>
      <c r="AD13" t="n">
        <v>125634.9649018839</v>
      </c>
      <c r="AE13" t="n">
        <v>171899.3016021553</v>
      </c>
      <c r="AF13" t="n">
        <v>5.102518223182046e-06</v>
      </c>
      <c r="AG13" t="n">
        <v>0.5025000000000001</v>
      </c>
      <c r="AH13" t="n">
        <v>155493.4735194785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8.3407</v>
      </c>
      <c r="E14" t="n">
        <v>11.99</v>
      </c>
      <c r="F14" t="n">
        <v>9.220000000000001</v>
      </c>
      <c r="G14" t="n">
        <v>69.17</v>
      </c>
      <c r="H14" t="n">
        <v>1.13</v>
      </c>
      <c r="I14" t="n">
        <v>8</v>
      </c>
      <c r="J14" t="n">
        <v>204.25</v>
      </c>
      <c r="K14" t="n">
        <v>53.44</v>
      </c>
      <c r="L14" t="n">
        <v>13</v>
      </c>
      <c r="M14" t="n">
        <v>6</v>
      </c>
      <c r="N14" t="n">
        <v>42.82</v>
      </c>
      <c r="O14" t="n">
        <v>25425.3</v>
      </c>
      <c r="P14" t="n">
        <v>118.25</v>
      </c>
      <c r="Q14" t="n">
        <v>195.42</v>
      </c>
      <c r="R14" t="n">
        <v>22.23</v>
      </c>
      <c r="S14" t="n">
        <v>14.2</v>
      </c>
      <c r="T14" t="n">
        <v>2281.23</v>
      </c>
      <c r="U14" t="n">
        <v>0.64</v>
      </c>
      <c r="V14" t="n">
        <v>0.77</v>
      </c>
      <c r="W14" t="n">
        <v>0.65</v>
      </c>
      <c r="X14" t="n">
        <v>0.14</v>
      </c>
      <c r="Y14" t="n">
        <v>0.5</v>
      </c>
      <c r="Z14" t="n">
        <v>10</v>
      </c>
      <c r="AA14" t="n">
        <v>124.0847855177284</v>
      </c>
      <c r="AB14" t="n">
        <v>169.7782777796671</v>
      </c>
      <c r="AC14" t="n">
        <v>153.5748772337323</v>
      </c>
      <c r="AD14" t="n">
        <v>124084.7855177284</v>
      </c>
      <c r="AE14" t="n">
        <v>169778.2777796671</v>
      </c>
      <c r="AF14" t="n">
        <v>5.131990852799355e-06</v>
      </c>
      <c r="AG14" t="n">
        <v>0.4995833333333333</v>
      </c>
      <c r="AH14" t="n">
        <v>153574.8772337323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8.3848</v>
      </c>
      <c r="E15" t="n">
        <v>11.93</v>
      </c>
      <c r="F15" t="n">
        <v>9.199999999999999</v>
      </c>
      <c r="G15" t="n">
        <v>78.83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117.04</v>
      </c>
      <c r="Q15" t="n">
        <v>195.42</v>
      </c>
      <c r="R15" t="n">
        <v>21.45</v>
      </c>
      <c r="S15" t="n">
        <v>14.2</v>
      </c>
      <c r="T15" t="n">
        <v>1892.25</v>
      </c>
      <c r="U15" t="n">
        <v>0.66</v>
      </c>
      <c r="V15" t="n">
        <v>0.77</v>
      </c>
      <c r="W15" t="n">
        <v>0.65</v>
      </c>
      <c r="X15" t="n">
        <v>0.11</v>
      </c>
      <c r="Y15" t="n">
        <v>0.5</v>
      </c>
      <c r="Z15" t="n">
        <v>10</v>
      </c>
      <c r="AA15" t="n">
        <v>122.5644197629384</v>
      </c>
      <c r="AB15" t="n">
        <v>167.6980462801612</v>
      </c>
      <c r="AC15" t="n">
        <v>151.6931801089153</v>
      </c>
      <c r="AD15" t="n">
        <v>122564.4197629384</v>
      </c>
      <c r="AE15" t="n">
        <v>167698.0462801612</v>
      </c>
      <c r="AF15" t="n">
        <v>5.15912536148669e-06</v>
      </c>
      <c r="AG15" t="n">
        <v>0.4970833333333333</v>
      </c>
      <c r="AH15" t="n">
        <v>151693.1801089153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8.377000000000001</v>
      </c>
      <c r="E16" t="n">
        <v>11.94</v>
      </c>
      <c r="F16" t="n">
        <v>9.210000000000001</v>
      </c>
      <c r="G16" t="n">
        <v>78.93000000000001</v>
      </c>
      <c r="H16" t="n">
        <v>1.28</v>
      </c>
      <c r="I16" t="n">
        <v>7</v>
      </c>
      <c r="J16" t="n">
        <v>207.43</v>
      </c>
      <c r="K16" t="n">
        <v>53.44</v>
      </c>
      <c r="L16" t="n">
        <v>15</v>
      </c>
      <c r="M16" t="n">
        <v>5</v>
      </c>
      <c r="N16" t="n">
        <v>44</v>
      </c>
      <c r="O16" t="n">
        <v>25817.56</v>
      </c>
      <c r="P16" t="n">
        <v>117.47</v>
      </c>
      <c r="Q16" t="n">
        <v>195.42</v>
      </c>
      <c r="R16" t="n">
        <v>21.68</v>
      </c>
      <c r="S16" t="n">
        <v>14.2</v>
      </c>
      <c r="T16" t="n">
        <v>2008.95</v>
      </c>
      <c r="U16" t="n">
        <v>0.66</v>
      </c>
      <c r="V16" t="n">
        <v>0.77</v>
      </c>
      <c r="W16" t="n">
        <v>0.65</v>
      </c>
      <c r="X16" t="n">
        <v>0.12</v>
      </c>
      <c r="Y16" t="n">
        <v>0.5</v>
      </c>
      <c r="Z16" t="n">
        <v>10</v>
      </c>
      <c r="AA16" t="n">
        <v>123.0009534842612</v>
      </c>
      <c r="AB16" t="n">
        <v>168.2953309761832</v>
      </c>
      <c r="AC16" t="n">
        <v>152.2334607918435</v>
      </c>
      <c r="AD16" t="n">
        <v>123000.9534842612</v>
      </c>
      <c r="AE16" t="n">
        <v>168295.3309761832</v>
      </c>
      <c r="AF16" t="n">
        <v>5.154326060630427e-06</v>
      </c>
      <c r="AG16" t="n">
        <v>0.4975</v>
      </c>
      <c r="AH16" t="n">
        <v>152233.4607918435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8.3775</v>
      </c>
      <c r="E17" t="n">
        <v>11.94</v>
      </c>
      <c r="F17" t="n">
        <v>9.210000000000001</v>
      </c>
      <c r="G17" t="n">
        <v>78.92</v>
      </c>
      <c r="H17" t="n">
        <v>1.36</v>
      </c>
      <c r="I17" t="n">
        <v>7</v>
      </c>
      <c r="J17" t="n">
        <v>209.03</v>
      </c>
      <c r="K17" t="n">
        <v>53.44</v>
      </c>
      <c r="L17" t="n">
        <v>16</v>
      </c>
      <c r="M17" t="n">
        <v>5</v>
      </c>
      <c r="N17" t="n">
        <v>44.6</v>
      </c>
      <c r="O17" t="n">
        <v>26014.91</v>
      </c>
      <c r="P17" t="n">
        <v>116.73</v>
      </c>
      <c r="Q17" t="n">
        <v>195.42</v>
      </c>
      <c r="R17" t="n">
        <v>21.75</v>
      </c>
      <c r="S17" t="n">
        <v>14.2</v>
      </c>
      <c r="T17" t="n">
        <v>2045.83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  <c r="AA17" t="n">
        <v>122.51325893007</v>
      </c>
      <c r="AB17" t="n">
        <v>167.628045771574</v>
      </c>
      <c r="AC17" t="n">
        <v>151.6298603506212</v>
      </c>
      <c r="AD17" t="n">
        <v>122513.25893007</v>
      </c>
      <c r="AE17" t="n">
        <v>167628.045771574</v>
      </c>
      <c r="AF17" t="n">
        <v>5.154633708121213e-06</v>
      </c>
      <c r="AG17" t="n">
        <v>0.4975</v>
      </c>
      <c r="AH17" t="n">
        <v>151629.8603506213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8.4175</v>
      </c>
      <c r="E18" t="n">
        <v>11.88</v>
      </c>
      <c r="F18" t="n">
        <v>9.19</v>
      </c>
      <c r="G18" t="n">
        <v>91.88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115.73</v>
      </c>
      <c r="Q18" t="n">
        <v>195.42</v>
      </c>
      <c r="R18" t="n">
        <v>21.14</v>
      </c>
      <c r="S18" t="n">
        <v>14.2</v>
      </c>
      <c r="T18" t="n">
        <v>1743.71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121.1994594266506</v>
      </c>
      <c r="AB18" t="n">
        <v>165.8304473302529</v>
      </c>
      <c r="AC18" t="n">
        <v>150.0038221815941</v>
      </c>
      <c r="AD18" t="n">
        <v>121199.4594266506</v>
      </c>
      <c r="AE18" t="n">
        <v>165830.4473302529</v>
      </c>
      <c r="AF18" t="n">
        <v>5.179245507384101e-06</v>
      </c>
      <c r="AG18" t="n">
        <v>0.4950000000000001</v>
      </c>
      <c r="AH18" t="n">
        <v>150003.8221815941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8.4236</v>
      </c>
      <c r="E19" t="n">
        <v>11.87</v>
      </c>
      <c r="F19" t="n">
        <v>9.18</v>
      </c>
      <c r="G19" t="n">
        <v>91.79000000000001</v>
      </c>
      <c r="H19" t="n">
        <v>1.51</v>
      </c>
      <c r="I19" t="n">
        <v>6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115.53</v>
      </c>
      <c r="Q19" t="n">
        <v>195.42</v>
      </c>
      <c r="R19" t="n">
        <v>20.87</v>
      </c>
      <c r="S19" t="n">
        <v>14.2</v>
      </c>
      <c r="T19" t="n">
        <v>1607.93</v>
      </c>
      <c r="U19" t="n">
        <v>0.68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120.9384508580813</v>
      </c>
      <c r="AB19" t="n">
        <v>165.4733238918513</v>
      </c>
      <c r="AC19" t="n">
        <v>149.6807821029275</v>
      </c>
      <c r="AD19" t="n">
        <v>120938.4508580813</v>
      </c>
      <c r="AE19" t="n">
        <v>165473.3238918513</v>
      </c>
      <c r="AF19" t="n">
        <v>5.182998806771692e-06</v>
      </c>
      <c r="AG19" t="n">
        <v>0.4945833333333333</v>
      </c>
      <c r="AH19" t="n">
        <v>149680.7821029275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8.416700000000001</v>
      </c>
      <c r="E20" t="n">
        <v>11.88</v>
      </c>
      <c r="F20" t="n">
        <v>9.19</v>
      </c>
      <c r="G20" t="n">
        <v>91.89</v>
      </c>
      <c r="H20" t="n">
        <v>1.58</v>
      </c>
      <c r="I20" t="n">
        <v>6</v>
      </c>
      <c r="J20" t="n">
        <v>213.87</v>
      </c>
      <c r="K20" t="n">
        <v>53.44</v>
      </c>
      <c r="L20" t="n">
        <v>19</v>
      </c>
      <c r="M20" t="n">
        <v>4</v>
      </c>
      <c r="N20" t="n">
        <v>46.44</v>
      </c>
      <c r="O20" t="n">
        <v>26611.98</v>
      </c>
      <c r="P20" t="n">
        <v>115.17</v>
      </c>
      <c r="Q20" t="n">
        <v>195.42</v>
      </c>
      <c r="R20" t="n">
        <v>21.13</v>
      </c>
      <c r="S20" t="n">
        <v>14.2</v>
      </c>
      <c r="T20" t="n">
        <v>1739.48</v>
      </c>
      <c r="U20" t="n">
        <v>0.67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120.848355097048</v>
      </c>
      <c r="AB20" t="n">
        <v>165.3500508968611</v>
      </c>
      <c r="AC20" t="n">
        <v>149.5692741095644</v>
      </c>
      <c r="AD20" t="n">
        <v>120848.355097048</v>
      </c>
      <c r="AE20" t="n">
        <v>165350.0508968611</v>
      </c>
      <c r="AF20" t="n">
        <v>5.178753271398844e-06</v>
      </c>
      <c r="AG20" t="n">
        <v>0.4950000000000001</v>
      </c>
      <c r="AH20" t="n">
        <v>149569.2741095644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8.4216</v>
      </c>
      <c r="E21" t="n">
        <v>11.87</v>
      </c>
      <c r="F21" t="n">
        <v>9.18</v>
      </c>
      <c r="G21" t="n">
        <v>91.81999999999999</v>
      </c>
      <c r="H21" t="n">
        <v>1.65</v>
      </c>
      <c r="I21" t="n">
        <v>6</v>
      </c>
      <c r="J21" t="n">
        <v>215.5</v>
      </c>
      <c r="K21" t="n">
        <v>53.44</v>
      </c>
      <c r="L21" t="n">
        <v>20</v>
      </c>
      <c r="M21" t="n">
        <v>4</v>
      </c>
      <c r="N21" t="n">
        <v>47.07</v>
      </c>
      <c r="O21" t="n">
        <v>26812.71</v>
      </c>
      <c r="P21" t="n">
        <v>114.34</v>
      </c>
      <c r="Q21" t="n">
        <v>195.42</v>
      </c>
      <c r="R21" t="n">
        <v>21.07</v>
      </c>
      <c r="S21" t="n">
        <v>14.2</v>
      </c>
      <c r="T21" t="n">
        <v>1706.84</v>
      </c>
      <c r="U21" t="n">
        <v>0.67</v>
      </c>
      <c r="V21" t="n">
        <v>0.77</v>
      </c>
      <c r="W21" t="n">
        <v>0.64</v>
      </c>
      <c r="X21" t="n">
        <v>0.09</v>
      </c>
      <c r="Y21" t="n">
        <v>0.5</v>
      </c>
      <c r="Z21" t="n">
        <v>10</v>
      </c>
      <c r="AA21" t="n">
        <v>120.196839739623</v>
      </c>
      <c r="AB21" t="n">
        <v>164.4586188420038</v>
      </c>
      <c r="AC21" t="n">
        <v>148.7629190788896</v>
      </c>
      <c r="AD21" t="n">
        <v>120196.839739623</v>
      </c>
      <c r="AE21" t="n">
        <v>164458.6188420038</v>
      </c>
      <c r="AF21" t="n">
        <v>5.181768216808547e-06</v>
      </c>
      <c r="AG21" t="n">
        <v>0.4945833333333333</v>
      </c>
      <c r="AH21" t="n">
        <v>148762.9190788896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8.456899999999999</v>
      </c>
      <c r="E22" t="n">
        <v>11.82</v>
      </c>
      <c r="F22" t="n">
        <v>9.17</v>
      </c>
      <c r="G22" t="n">
        <v>110.04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113.73</v>
      </c>
      <c r="Q22" t="n">
        <v>195.42</v>
      </c>
      <c r="R22" t="n">
        <v>20.68</v>
      </c>
      <c r="S22" t="n">
        <v>14.2</v>
      </c>
      <c r="T22" t="n">
        <v>1516.84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119.2624655229515</v>
      </c>
      <c r="AB22" t="n">
        <v>163.1801668170732</v>
      </c>
      <c r="AC22" t="n">
        <v>147.6064807208993</v>
      </c>
      <c r="AD22" t="n">
        <v>119262.4655229515</v>
      </c>
      <c r="AE22" t="n">
        <v>163180.1668170732</v>
      </c>
      <c r="AF22" t="n">
        <v>5.203488129658046e-06</v>
      </c>
      <c r="AG22" t="n">
        <v>0.4925</v>
      </c>
      <c r="AH22" t="n">
        <v>147606.4807208993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8.458399999999999</v>
      </c>
      <c r="E23" t="n">
        <v>11.82</v>
      </c>
      <c r="F23" t="n">
        <v>9.17</v>
      </c>
      <c r="G23" t="n">
        <v>110.01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113.46</v>
      </c>
      <c r="Q23" t="n">
        <v>195.42</v>
      </c>
      <c r="R23" t="n">
        <v>20.59</v>
      </c>
      <c r="S23" t="n">
        <v>14.2</v>
      </c>
      <c r="T23" t="n">
        <v>1475.85</v>
      </c>
      <c r="U23" t="n">
        <v>0.6899999999999999</v>
      </c>
      <c r="V23" t="n">
        <v>0.77</v>
      </c>
      <c r="W23" t="n">
        <v>0.64</v>
      </c>
      <c r="X23" t="n">
        <v>0.08</v>
      </c>
      <c r="Y23" t="n">
        <v>0.5</v>
      </c>
      <c r="Z23" t="n">
        <v>10</v>
      </c>
      <c r="AA23" t="n">
        <v>119.0686192992876</v>
      </c>
      <c r="AB23" t="n">
        <v>162.9149378619645</v>
      </c>
      <c r="AC23" t="n">
        <v>147.3665648450149</v>
      </c>
      <c r="AD23" t="n">
        <v>119068.6192992876</v>
      </c>
      <c r="AE23" t="n">
        <v>162914.9378619645</v>
      </c>
      <c r="AF23" t="n">
        <v>5.204411072130404e-06</v>
      </c>
      <c r="AG23" t="n">
        <v>0.4925</v>
      </c>
      <c r="AH23" t="n">
        <v>147366.5648450149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8.4551</v>
      </c>
      <c r="E24" t="n">
        <v>11.83</v>
      </c>
      <c r="F24" t="n">
        <v>9.17</v>
      </c>
      <c r="G24" t="n">
        <v>110.07</v>
      </c>
      <c r="H24" t="n">
        <v>1.85</v>
      </c>
      <c r="I24" t="n">
        <v>5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113.46</v>
      </c>
      <c r="Q24" t="n">
        <v>195.42</v>
      </c>
      <c r="R24" t="n">
        <v>20.71</v>
      </c>
      <c r="S24" t="n">
        <v>14.2</v>
      </c>
      <c r="T24" t="n">
        <v>1536.33</v>
      </c>
      <c r="U24" t="n">
        <v>0.6899999999999999</v>
      </c>
      <c r="V24" t="n">
        <v>0.77</v>
      </c>
      <c r="W24" t="n">
        <v>0.64</v>
      </c>
      <c r="X24" t="n">
        <v>0.09</v>
      </c>
      <c r="Y24" t="n">
        <v>0.5</v>
      </c>
      <c r="Z24" t="n">
        <v>10</v>
      </c>
      <c r="AA24" t="n">
        <v>119.1168805221722</v>
      </c>
      <c r="AB24" t="n">
        <v>162.9809709962502</v>
      </c>
      <c r="AC24" t="n">
        <v>147.4262958696425</v>
      </c>
      <c r="AD24" t="n">
        <v>119116.8805221722</v>
      </c>
      <c r="AE24" t="n">
        <v>162980.9709962502</v>
      </c>
      <c r="AF24" t="n">
        <v>5.202380598691217e-06</v>
      </c>
      <c r="AG24" t="n">
        <v>0.4929166666666667</v>
      </c>
      <c r="AH24" t="n">
        <v>147426.2958696425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8.4582</v>
      </c>
      <c r="E25" t="n">
        <v>11.82</v>
      </c>
      <c r="F25" t="n">
        <v>9.17</v>
      </c>
      <c r="G25" t="n">
        <v>110.02</v>
      </c>
      <c r="H25" t="n">
        <v>1.92</v>
      </c>
      <c r="I25" t="n">
        <v>5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112.6</v>
      </c>
      <c r="Q25" t="n">
        <v>195.42</v>
      </c>
      <c r="R25" t="n">
        <v>20.57</v>
      </c>
      <c r="S25" t="n">
        <v>14.2</v>
      </c>
      <c r="T25" t="n">
        <v>1464.15</v>
      </c>
      <c r="U25" t="n">
        <v>0.6899999999999999</v>
      </c>
      <c r="V25" t="n">
        <v>0.77</v>
      </c>
      <c r="W25" t="n">
        <v>0.64</v>
      </c>
      <c r="X25" t="n">
        <v>0.08</v>
      </c>
      <c r="Y25" t="n">
        <v>0.5</v>
      </c>
      <c r="Z25" t="n">
        <v>10</v>
      </c>
      <c r="AA25" t="n">
        <v>118.5179801019633</v>
      </c>
      <c r="AB25" t="n">
        <v>162.161529019699</v>
      </c>
      <c r="AC25" t="n">
        <v>146.685060285239</v>
      </c>
      <c r="AD25" t="n">
        <v>118517.9801019633</v>
      </c>
      <c r="AE25" t="n">
        <v>162161.529019699</v>
      </c>
      <c r="AF25" t="n">
        <v>5.20428801313409e-06</v>
      </c>
      <c r="AG25" t="n">
        <v>0.4925</v>
      </c>
      <c r="AH25" t="n">
        <v>146685.060285239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8.461</v>
      </c>
      <c r="E26" t="n">
        <v>11.82</v>
      </c>
      <c r="F26" t="n">
        <v>9.16</v>
      </c>
      <c r="G26" t="n">
        <v>109.97</v>
      </c>
      <c r="H26" t="n">
        <v>1.99</v>
      </c>
      <c r="I26" t="n">
        <v>5</v>
      </c>
      <c r="J26" t="n">
        <v>223.75</v>
      </c>
      <c r="K26" t="n">
        <v>53.44</v>
      </c>
      <c r="L26" t="n">
        <v>25</v>
      </c>
      <c r="M26" t="n">
        <v>3</v>
      </c>
      <c r="N26" t="n">
        <v>50.31</v>
      </c>
      <c r="O26" t="n">
        <v>27829.77</v>
      </c>
      <c r="P26" t="n">
        <v>110.97</v>
      </c>
      <c r="Q26" t="n">
        <v>195.42</v>
      </c>
      <c r="R26" t="n">
        <v>20.38</v>
      </c>
      <c r="S26" t="n">
        <v>14.2</v>
      </c>
      <c r="T26" t="n">
        <v>1371.61</v>
      </c>
      <c r="U26" t="n">
        <v>0.7</v>
      </c>
      <c r="V26" t="n">
        <v>0.77</v>
      </c>
      <c r="W26" t="n">
        <v>0.65</v>
      </c>
      <c r="X26" t="n">
        <v>0.08</v>
      </c>
      <c r="Y26" t="n">
        <v>0.5</v>
      </c>
      <c r="Z26" t="n">
        <v>10</v>
      </c>
      <c r="AA26" t="n">
        <v>117.3882893726264</v>
      </c>
      <c r="AB26" t="n">
        <v>160.6158363253834</v>
      </c>
      <c r="AC26" t="n">
        <v>145.2868863322751</v>
      </c>
      <c r="AD26" t="n">
        <v>117388.2893726264</v>
      </c>
      <c r="AE26" t="n">
        <v>160615.8363253834</v>
      </c>
      <c r="AF26" t="n">
        <v>5.206010839082492e-06</v>
      </c>
      <c r="AG26" t="n">
        <v>0.4925</v>
      </c>
      <c r="AH26" t="n">
        <v>145286.8863322751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8.4594</v>
      </c>
      <c r="E27" t="n">
        <v>11.82</v>
      </c>
      <c r="F27" t="n">
        <v>9.17</v>
      </c>
      <c r="G27" t="n">
        <v>110</v>
      </c>
      <c r="H27" t="n">
        <v>2.05</v>
      </c>
      <c r="I27" t="n">
        <v>5</v>
      </c>
      <c r="J27" t="n">
        <v>225.42</v>
      </c>
      <c r="K27" t="n">
        <v>53.44</v>
      </c>
      <c r="L27" t="n">
        <v>26</v>
      </c>
      <c r="M27" t="n">
        <v>3</v>
      </c>
      <c r="N27" t="n">
        <v>50.98</v>
      </c>
      <c r="O27" t="n">
        <v>28035.92</v>
      </c>
      <c r="P27" t="n">
        <v>109.94</v>
      </c>
      <c r="Q27" t="n">
        <v>195.42</v>
      </c>
      <c r="R27" t="n">
        <v>20.49</v>
      </c>
      <c r="S27" t="n">
        <v>14.2</v>
      </c>
      <c r="T27" t="n">
        <v>1426.33</v>
      </c>
      <c r="U27" t="n">
        <v>0.6899999999999999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  <c r="AA27" t="n">
        <v>116.7907941935381</v>
      </c>
      <c r="AB27" t="n">
        <v>159.7983170617283</v>
      </c>
      <c r="AC27" t="n">
        <v>144.5473899597475</v>
      </c>
      <c r="AD27" t="n">
        <v>116790.7941935381</v>
      </c>
      <c r="AE27" t="n">
        <v>159798.3170617283</v>
      </c>
      <c r="AF27" t="n">
        <v>5.205026367111977e-06</v>
      </c>
      <c r="AG27" t="n">
        <v>0.4925</v>
      </c>
      <c r="AH27" t="n">
        <v>144547.3899597475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8.498200000000001</v>
      </c>
      <c r="E28" t="n">
        <v>11.77</v>
      </c>
      <c r="F28" t="n">
        <v>9.15</v>
      </c>
      <c r="G28" t="n">
        <v>137.25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110.09</v>
      </c>
      <c r="Q28" t="n">
        <v>195.42</v>
      </c>
      <c r="R28" t="n">
        <v>19.94</v>
      </c>
      <c r="S28" t="n">
        <v>14.2</v>
      </c>
      <c r="T28" t="n">
        <v>1152.97</v>
      </c>
      <c r="U28" t="n">
        <v>0.71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116.2720776532428</v>
      </c>
      <c r="AB28" t="n">
        <v>159.088586207138</v>
      </c>
      <c r="AC28" t="n">
        <v>143.9053948218056</v>
      </c>
      <c r="AD28" t="n">
        <v>116272.0776532428</v>
      </c>
      <c r="AE28" t="n">
        <v>159088.586207138</v>
      </c>
      <c r="AF28" t="n">
        <v>5.228899812396979e-06</v>
      </c>
      <c r="AG28" t="n">
        <v>0.4904166666666667</v>
      </c>
      <c r="AH28" t="n">
        <v>143905.3948218056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8.4992</v>
      </c>
      <c r="E29" t="n">
        <v>11.77</v>
      </c>
      <c r="F29" t="n">
        <v>9.15</v>
      </c>
      <c r="G29" t="n">
        <v>137.22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110.83</v>
      </c>
      <c r="Q29" t="n">
        <v>195.42</v>
      </c>
      <c r="R29" t="n">
        <v>19.95</v>
      </c>
      <c r="S29" t="n">
        <v>14.2</v>
      </c>
      <c r="T29" t="n">
        <v>1160.96</v>
      </c>
      <c r="U29" t="n">
        <v>0.71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116.7328841069804</v>
      </c>
      <c r="AB29" t="n">
        <v>159.7190819264874</v>
      </c>
      <c r="AC29" t="n">
        <v>144.4757169146068</v>
      </c>
      <c r="AD29" t="n">
        <v>116732.8841069804</v>
      </c>
      <c r="AE29" t="n">
        <v>159719.0819264874</v>
      </c>
      <c r="AF29" t="n">
        <v>5.229515107378551e-06</v>
      </c>
      <c r="AG29" t="n">
        <v>0.4904166666666667</v>
      </c>
      <c r="AH29" t="n">
        <v>144475.7169146068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8.4986</v>
      </c>
      <c r="E30" t="n">
        <v>11.77</v>
      </c>
      <c r="F30" t="n">
        <v>9.15</v>
      </c>
      <c r="G30" t="n">
        <v>137.24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110.45</v>
      </c>
      <c r="Q30" t="n">
        <v>195.42</v>
      </c>
      <c r="R30" t="n">
        <v>19.97</v>
      </c>
      <c r="S30" t="n">
        <v>14.2</v>
      </c>
      <c r="T30" t="n">
        <v>1170.41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116.4973947446377</v>
      </c>
      <c r="AB30" t="n">
        <v>159.3968749918728</v>
      </c>
      <c r="AC30" t="n">
        <v>144.1842609576114</v>
      </c>
      <c r="AD30" t="n">
        <v>116497.3947446377</v>
      </c>
      <c r="AE30" t="n">
        <v>159396.8749918728</v>
      </c>
      <c r="AF30" t="n">
        <v>5.229145930389607e-06</v>
      </c>
      <c r="AG30" t="n">
        <v>0.4904166666666667</v>
      </c>
      <c r="AH30" t="n">
        <v>144184.2609576114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8.500400000000001</v>
      </c>
      <c r="E31" t="n">
        <v>11.76</v>
      </c>
      <c r="F31" t="n">
        <v>9.15</v>
      </c>
      <c r="G31" t="n">
        <v>137.2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2</v>
      </c>
      <c r="N31" t="n">
        <v>53.75</v>
      </c>
      <c r="O31" t="n">
        <v>28870.05</v>
      </c>
      <c r="P31" t="n">
        <v>110.22</v>
      </c>
      <c r="Q31" t="n">
        <v>195.42</v>
      </c>
      <c r="R31" t="n">
        <v>19.88</v>
      </c>
      <c r="S31" t="n">
        <v>14.2</v>
      </c>
      <c r="T31" t="n">
        <v>1122.94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  <c r="AA31" t="n">
        <v>116.3226635577343</v>
      </c>
      <c r="AB31" t="n">
        <v>159.1578000733558</v>
      </c>
      <c r="AC31" t="n">
        <v>143.9680030137738</v>
      </c>
      <c r="AD31" t="n">
        <v>116322.6635577343</v>
      </c>
      <c r="AE31" t="n">
        <v>159157.8000733558</v>
      </c>
      <c r="AF31" t="n">
        <v>5.230253461356438e-06</v>
      </c>
      <c r="AG31" t="n">
        <v>0.49</v>
      </c>
      <c r="AH31" t="n">
        <v>143968.0030137738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8.500400000000001</v>
      </c>
      <c r="E32" t="n">
        <v>11.76</v>
      </c>
      <c r="F32" t="n">
        <v>9.15</v>
      </c>
      <c r="G32" t="n">
        <v>137.2</v>
      </c>
      <c r="H32" t="n">
        <v>2.36</v>
      </c>
      <c r="I32" t="n">
        <v>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109.43</v>
      </c>
      <c r="Q32" t="n">
        <v>195.42</v>
      </c>
      <c r="R32" t="n">
        <v>19.82</v>
      </c>
      <c r="S32" t="n">
        <v>14.2</v>
      </c>
      <c r="T32" t="n">
        <v>1092.49</v>
      </c>
      <c r="U32" t="n">
        <v>0.72</v>
      </c>
      <c r="V32" t="n">
        <v>0.77</v>
      </c>
      <c r="W32" t="n">
        <v>0.65</v>
      </c>
      <c r="X32" t="n">
        <v>0.06</v>
      </c>
      <c r="Y32" t="n">
        <v>0.5</v>
      </c>
      <c r="Z32" t="n">
        <v>10</v>
      </c>
      <c r="AA32" t="n">
        <v>115.8169053266043</v>
      </c>
      <c r="AB32" t="n">
        <v>158.4657993490457</v>
      </c>
      <c r="AC32" t="n">
        <v>143.3420458673625</v>
      </c>
      <c r="AD32" t="n">
        <v>115816.9053266043</v>
      </c>
      <c r="AE32" t="n">
        <v>158465.7993490457</v>
      </c>
      <c r="AF32" t="n">
        <v>5.230253461356438e-06</v>
      </c>
      <c r="AG32" t="n">
        <v>0.49</v>
      </c>
      <c r="AH32" t="n">
        <v>143342.0458673625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8.501799999999999</v>
      </c>
      <c r="E33" t="n">
        <v>11.76</v>
      </c>
      <c r="F33" t="n">
        <v>9.140000000000001</v>
      </c>
      <c r="G33" t="n">
        <v>137.17</v>
      </c>
      <c r="H33" t="n">
        <v>2.41</v>
      </c>
      <c r="I33" t="n">
        <v>4</v>
      </c>
      <c r="J33" t="n">
        <v>235.61</v>
      </c>
      <c r="K33" t="n">
        <v>53.44</v>
      </c>
      <c r="L33" t="n">
        <v>32</v>
      </c>
      <c r="M33" t="n">
        <v>2</v>
      </c>
      <c r="N33" t="n">
        <v>55.18</v>
      </c>
      <c r="O33" t="n">
        <v>29293.06</v>
      </c>
      <c r="P33" t="n">
        <v>108.5</v>
      </c>
      <c r="Q33" t="n">
        <v>195.42</v>
      </c>
      <c r="R33" t="n">
        <v>19.79</v>
      </c>
      <c r="S33" t="n">
        <v>14.2</v>
      </c>
      <c r="T33" t="n">
        <v>1080.77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  <c r="AA33" t="n">
        <v>115.159716248528</v>
      </c>
      <c r="AB33" t="n">
        <v>157.5666042592863</v>
      </c>
      <c r="AC33" t="n">
        <v>142.5286686949413</v>
      </c>
      <c r="AD33" t="n">
        <v>115159.716248528</v>
      </c>
      <c r="AE33" t="n">
        <v>157566.6042592863</v>
      </c>
      <c r="AF33" t="n">
        <v>5.231114874330639e-06</v>
      </c>
      <c r="AG33" t="n">
        <v>0.49</v>
      </c>
      <c r="AH33" t="n">
        <v>142528.6686949413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8.507199999999999</v>
      </c>
      <c r="E34" t="n">
        <v>11.75</v>
      </c>
      <c r="F34" t="n">
        <v>9.140000000000001</v>
      </c>
      <c r="G34" t="n">
        <v>137.06</v>
      </c>
      <c r="H34" t="n">
        <v>2.47</v>
      </c>
      <c r="I34" t="n">
        <v>4</v>
      </c>
      <c r="J34" t="n">
        <v>237.34</v>
      </c>
      <c r="K34" t="n">
        <v>53.44</v>
      </c>
      <c r="L34" t="n">
        <v>33</v>
      </c>
      <c r="M34" t="n">
        <v>2</v>
      </c>
      <c r="N34" t="n">
        <v>55.91</v>
      </c>
      <c r="O34" t="n">
        <v>29506.09</v>
      </c>
      <c r="P34" t="n">
        <v>106.62</v>
      </c>
      <c r="Q34" t="n">
        <v>195.42</v>
      </c>
      <c r="R34" t="n">
        <v>19.55</v>
      </c>
      <c r="S34" t="n">
        <v>14.2</v>
      </c>
      <c r="T34" t="n">
        <v>958.39</v>
      </c>
      <c r="U34" t="n">
        <v>0.73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  <c r="AA34" t="n">
        <v>113.8835994696113</v>
      </c>
      <c r="AB34" t="n">
        <v>155.8205649840744</v>
      </c>
      <c r="AC34" t="n">
        <v>140.9492689575735</v>
      </c>
      <c r="AD34" t="n">
        <v>113883.5994696113</v>
      </c>
      <c r="AE34" t="n">
        <v>155820.5649840744</v>
      </c>
      <c r="AF34" t="n">
        <v>5.234437467231128e-06</v>
      </c>
      <c r="AG34" t="n">
        <v>0.4895833333333333</v>
      </c>
      <c r="AH34" t="n">
        <v>140949.2689575735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8.5078</v>
      </c>
      <c r="E35" t="n">
        <v>11.75</v>
      </c>
      <c r="F35" t="n">
        <v>9.140000000000001</v>
      </c>
      <c r="G35" t="n">
        <v>137.05</v>
      </c>
      <c r="H35" t="n">
        <v>2.53</v>
      </c>
      <c r="I35" t="n">
        <v>4</v>
      </c>
      <c r="J35" t="n">
        <v>239.08</v>
      </c>
      <c r="K35" t="n">
        <v>53.44</v>
      </c>
      <c r="L35" t="n">
        <v>34</v>
      </c>
      <c r="M35" t="n">
        <v>2</v>
      </c>
      <c r="N35" t="n">
        <v>56.64</v>
      </c>
      <c r="O35" t="n">
        <v>29720.17</v>
      </c>
      <c r="P35" t="n">
        <v>105.77</v>
      </c>
      <c r="Q35" t="n">
        <v>195.42</v>
      </c>
      <c r="R35" t="n">
        <v>19.54</v>
      </c>
      <c r="S35" t="n">
        <v>14.2</v>
      </c>
      <c r="T35" t="n">
        <v>952.52</v>
      </c>
      <c r="U35" t="n">
        <v>0.73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  <c r="AA35" t="n">
        <v>113.3322731100425</v>
      </c>
      <c r="AB35" t="n">
        <v>155.0662159361103</v>
      </c>
      <c r="AC35" t="n">
        <v>140.2669139240113</v>
      </c>
      <c r="AD35" t="n">
        <v>113332.2731100425</v>
      </c>
      <c r="AE35" t="n">
        <v>155066.2159361103</v>
      </c>
      <c r="AF35" t="n">
        <v>5.234806644220072e-06</v>
      </c>
      <c r="AG35" t="n">
        <v>0.4895833333333333</v>
      </c>
      <c r="AH35" t="n">
        <v>140266.9139240113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8.508599999999999</v>
      </c>
      <c r="E36" t="n">
        <v>11.75</v>
      </c>
      <c r="F36" t="n">
        <v>9.140000000000001</v>
      </c>
      <c r="G36" t="n">
        <v>137.03</v>
      </c>
      <c r="H36" t="n">
        <v>2.58</v>
      </c>
      <c r="I36" t="n">
        <v>4</v>
      </c>
      <c r="J36" t="n">
        <v>240.82</v>
      </c>
      <c r="K36" t="n">
        <v>53.44</v>
      </c>
      <c r="L36" t="n">
        <v>35</v>
      </c>
      <c r="M36" t="n">
        <v>1</v>
      </c>
      <c r="N36" t="n">
        <v>57.39</v>
      </c>
      <c r="O36" t="n">
        <v>29935.43</v>
      </c>
      <c r="P36" t="n">
        <v>104.86</v>
      </c>
      <c r="Q36" t="n">
        <v>195.42</v>
      </c>
      <c r="R36" t="n">
        <v>19.43</v>
      </c>
      <c r="S36" t="n">
        <v>14.2</v>
      </c>
      <c r="T36" t="n">
        <v>897.05</v>
      </c>
      <c r="U36" t="n">
        <v>0.73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  <c r="AA36" t="n">
        <v>112.7401325234739</v>
      </c>
      <c r="AB36" t="n">
        <v>154.2560230621686</v>
      </c>
      <c r="AC36" t="n">
        <v>139.5340447208455</v>
      </c>
      <c r="AD36" t="n">
        <v>112740.1325234739</v>
      </c>
      <c r="AE36" t="n">
        <v>154256.0230621686</v>
      </c>
      <c r="AF36" t="n">
        <v>5.235298880205329e-06</v>
      </c>
      <c r="AG36" t="n">
        <v>0.4895833333333333</v>
      </c>
      <c r="AH36" t="n">
        <v>139534.0447208455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8.508599999999999</v>
      </c>
      <c r="E37" t="n">
        <v>11.75</v>
      </c>
      <c r="F37" t="n">
        <v>9.140000000000001</v>
      </c>
      <c r="G37" t="n">
        <v>137.03</v>
      </c>
      <c r="H37" t="n">
        <v>2.64</v>
      </c>
      <c r="I37" t="n">
        <v>4</v>
      </c>
      <c r="J37" t="n">
        <v>242.57</v>
      </c>
      <c r="K37" t="n">
        <v>53.44</v>
      </c>
      <c r="L37" t="n">
        <v>36</v>
      </c>
      <c r="M37" t="n">
        <v>1</v>
      </c>
      <c r="N37" t="n">
        <v>58.14</v>
      </c>
      <c r="O37" t="n">
        <v>30151.65</v>
      </c>
      <c r="P37" t="n">
        <v>104.36</v>
      </c>
      <c r="Q37" t="n">
        <v>195.42</v>
      </c>
      <c r="R37" t="n">
        <v>19.44</v>
      </c>
      <c r="S37" t="n">
        <v>14.2</v>
      </c>
      <c r="T37" t="n">
        <v>906.02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  <c r="AA37" t="n">
        <v>112.4203408675635</v>
      </c>
      <c r="AB37" t="n">
        <v>153.81847001034</v>
      </c>
      <c r="AC37" t="n">
        <v>139.1382511181738</v>
      </c>
      <c r="AD37" t="n">
        <v>112420.3408675635</v>
      </c>
      <c r="AE37" t="n">
        <v>153818.47001034</v>
      </c>
      <c r="AF37" t="n">
        <v>5.235298880205329e-06</v>
      </c>
      <c r="AG37" t="n">
        <v>0.4895833333333333</v>
      </c>
      <c r="AH37" t="n">
        <v>139138.2511181738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8.5068</v>
      </c>
      <c r="E38" t="n">
        <v>11.76</v>
      </c>
      <c r="F38" t="n">
        <v>9.140000000000001</v>
      </c>
      <c r="G38" t="n">
        <v>137.07</v>
      </c>
      <c r="H38" t="n">
        <v>2.69</v>
      </c>
      <c r="I38" t="n">
        <v>4</v>
      </c>
      <c r="J38" t="n">
        <v>244.34</v>
      </c>
      <c r="K38" t="n">
        <v>53.44</v>
      </c>
      <c r="L38" t="n">
        <v>37</v>
      </c>
      <c r="M38" t="n">
        <v>0</v>
      </c>
      <c r="N38" t="n">
        <v>58.9</v>
      </c>
      <c r="O38" t="n">
        <v>30368.96</v>
      </c>
      <c r="P38" t="n">
        <v>104.48</v>
      </c>
      <c r="Q38" t="n">
        <v>195.42</v>
      </c>
      <c r="R38" t="n">
        <v>19.47</v>
      </c>
      <c r="S38" t="n">
        <v>14.2</v>
      </c>
      <c r="T38" t="n">
        <v>921.61</v>
      </c>
      <c r="U38" t="n">
        <v>0.73</v>
      </c>
      <c r="V38" t="n">
        <v>0.77</v>
      </c>
      <c r="W38" t="n">
        <v>0.65</v>
      </c>
      <c r="X38" t="n">
        <v>0.05</v>
      </c>
      <c r="Y38" t="n">
        <v>0.5</v>
      </c>
      <c r="Z38" t="n">
        <v>10</v>
      </c>
      <c r="AA38" t="n">
        <v>112.5237135921157</v>
      </c>
      <c r="AB38" t="n">
        <v>153.959909132555</v>
      </c>
      <c r="AC38" t="n">
        <v>139.2661914890756</v>
      </c>
      <c r="AD38" t="n">
        <v>112523.7135921157</v>
      </c>
      <c r="AE38" t="n">
        <v>153959.909132555</v>
      </c>
      <c r="AF38" t="n">
        <v>5.2341913492385e-06</v>
      </c>
      <c r="AG38" t="n">
        <v>0.49</v>
      </c>
      <c r="AH38" t="n">
        <v>139266.1914890756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6.8633</v>
      </c>
      <c r="E2" t="n">
        <v>14.57</v>
      </c>
      <c r="F2" t="n">
        <v>10.65</v>
      </c>
      <c r="G2" t="n">
        <v>8.300000000000001</v>
      </c>
      <c r="H2" t="n">
        <v>0.15</v>
      </c>
      <c r="I2" t="n">
        <v>77</v>
      </c>
      <c r="J2" t="n">
        <v>116.05</v>
      </c>
      <c r="K2" t="n">
        <v>43.4</v>
      </c>
      <c r="L2" t="n">
        <v>1</v>
      </c>
      <c r="M2" t="n">
        <v>75</v>
      </c>
      <c r="N2" t="n">
        <v>16.65</v>
      </c>
      <c r="O2" t="n">
        <v>14546.17</v>
      </c>
      <c r="P2" t="n">
        <v>105.51</v>
      </c>
      <c r="Q2" t="n">
        <v>195.42</v>
      </c>
      <c r="R2" t="n">
        <v>66.39</v>
      </c>
      <c r="S2" t="n">
        <v>14.2</v>
      </c>
      <c r="T2" t="n">
        <v>24012.23</v>
      </c>
      <c r="U2" t="n">
        <v>0.21</v>
      </c>
      <c r="V2" t="n">
        <v>0.66</v>
      </c>
      <c r="W2" t="n">
        <v>0.77</v>
      </c>
      <c r="X2" t="n">
        <v>1.56</v>
      </c>
      <c r="Y2" t="n">
        <v>0.5</v>
      </c>
      <c r="Z2" t="n">
        <v>10</v>
      </c>
      <c r="AA2" t="n">
        <v>136.7671448974054</v>
      </c>
      <c r="AB2" t="n">
        <v>187.1308413891402</v>
      </c>
      <c r="AC2" t="n">
        <v>169.2713365267988</v>
      </c>
      <c r="AD2" t="n">
        <v>136767.1448974054</v>
      </c>
      <c r="AE2" t="n">
        <v>187130.8413891402</v>
      </c>
      <c r="AF2" t="n">
        <v>5.264536680383966e-06</v>
      </c>
      <c r="AG2" t="n">
        <v>0.6070833333333333</v>
      </c>
      <c r="AH2" t="n">
        <v>169271.3365267988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7.8546</v>
      </c>
      <c r="E3" t="n">
        <v>12.73</v>
      </c>
      <c r="F3" t="n">
        <v>9.789999999999999</v>
      </c>
      <c r="G3" t="n">
        <v>16.31</v>
      </c>
      <c r="H3" t="n">
        <v>0.3</v>
      </c>
      <c r="I3" t="n">
        <v>36</v>
      </c>
      <c r="J3" t="n">
        <v>117.34</v>
      </c>
      <c r="K3" t="n">
        <v>43.4</v>
      </c>
      <c r="L3" t="n">
        <v>2</v>
      </c>
      <c r="M3" t="n">
        <v>34</v>
      </c>
      <c r="N3" t="n">
        <v>16.94</v>
      </c>
      <c r="O3" t="n">
        <v>14705.49</v>
      </c>
      <c r="P3" t="n">
        <v>95.88</v>
      </c>
      <c r="Q3" t="n">
        <v>195.43</v>
      </c>
      <c r="R3" t="n">
        <v>39.87</v>
      </c>
      <c r="S3" t="n">
        <v>14.2</v>
      </c>
      <c r="T3" t="n">
        <v>10961.7</v>
      </c>
      <c r="U3" t="n">
        <v>0.36</v>
      </c>
      <c r="V3" t="n">
        <v>0.72</v>
      </c>
      <c r="W3" t="n">
        <v>0.6899999999999999</v>
      </c>
      <c r="X3" t="n">
        <v>0.7</v>
      </c>
      <c r="Y3" t="n">
        <v>0.5</v>
      </c>
      <c r="Z3" t="n">
        <v>10</v>
      </c>
      <c r="AA3" t="n">
        <v>109.7010210351214</v>
      </c>
      <c r="AB3" t="n">
        <v>150.0977766476705</v>
      </c>
      <c r="AC3" t="n">
        <v>135.7726555080104</v>
      </c>
      <c r="AD3" t="n">
        <v>109701.0210351214</v>
      </c>
      <c r="AE3" t="n">
        <v>150097.7766476705</v>
      </c>
      <c r="AF3" t="n">
        <v>6.024919471645403e-06</v>
      </c>
      <c r="AG3" t="n">
        <v>0.5304166666666666</v>
      </c>
      <c r="AH3" t="n">
        <v>135772.6555080104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8.2149</v>
      </c>
      <c r="E4" t="n">
        <v>12.17</v>
      </c>
      <c r="F4" t="n">
        <v>9.539999999999999</v>
      </c>
      <c r="G4" t="n">
        <v>24.89</v>
      </c>
      <c r="H4" t="n">
        <v>0.45</v>
      </c>
      <c r="I4" t="n">
        <v>23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92.08</v>
      </c>
      <c r="Q4" t="n">
        <v>195.42</v>
      </c>
      <c r="R4" t="n">
        <v>31.75</v>
      </c>
      <c r="S4" t="n">
        <v>14.2</v>
      </c>
      <c r="T4" t="n">
        <v>6964.07</v>
      </c>
      <c r="U4" t="n">
        <v>0.45</v>
      </c>
      <c r="V4" t="n">
        <v>0.74</v>
      </c>
      <c r="W4" t="n">
        <v>0.68</v>
      </c>
      <c r="X4" t="n">
        <v>0.45</v>
      </c>
      <c r="Y4" t="n">
        <v>0.5</v>
      </c>
      <c r="Z4" t="n">
        <v>10</v>
      </c>
      <c r="AA4" t="n">
        <v>101.5103176681562</v>
      </c>
      <c r="AB4" t="n">
        <v>138.8908949526645</v>
      </c>
      <c r="AC4" t="n">
        <v>125.6353428730149</v>
      </c>
      <c r="AD4" t="n">
        <v>101510.3176681562</v>
      </c>
      <c r="AE4" t="n">
        <v>138890.8949526645</v>
      </c>
      <c r="AF4" t="n">
        <v>6.301289813309377e-06</v>
      </c>
      <c r="AG4" t="n">
        <v>0.5070833333333333</v>
      </c>
      <c r="AH4" t="n">
        <v>125635.3428730149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8.3787</v>
      </c>
      <c r="E5" t="n">
        <v>11.94</v>
      </c>
      <c r="F5" t="n">
        <v>9.42</v>
      </c>
      <c r="G5" t="n">
        <v>31.4</v>
      </c>
      <c r="H5" t="n">
        <v>0.59</v>
      </c>
      <c r="I5" t="n">
        <v>18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89.83</v>
      </c>
      <c r="Q5" t="n">
        <v>195.42</v>
      </c>
      <c r="R5" t="n">
        <v>28.34</v>
      </c>
      <c r="S5" t="n">
        <v>14.2</v>
      </c>
      <c r="T5" t="n">
        <v>5283.42</v>
      </c>
      <c r="U5" t="n">
        <v>0.5</v>
      </c>
      <c r="V5" t="n">
        <v>0.75</v>
      </c>
      <c r="W5" t="n">
        <v>0.67</v>
      </c>
      <c r="X5" t="n">
        <v>0.33</v>
      </c>
      <c r="Y5" t="n">
        <v>0.5</v>
      </c>
      <c r="Z5" t="n">
        <v>10</v>
      </c>
      <c r="AA5" t="n">
        <v>97.55955849513808</v>
      </c>
      <c r="AB5" t="n">
        <v>133.4852919569502</v>
      </c>
      <c r="AC5" t="n">
        <v>120.7456430403984</v>
      </c>
      <c r="AD5" t="n">
        <v>97559.55849513807</v>
      </c>
      <c r="AE5" t="n">
        <v>133485.2919569502</v>
      </c>
      <c r="AF5" t="n">
        <v>6.42693361559791e-06</v>
      </c>
      <c r="AG5" t="n">
        <v>0.4975</v>
      </c>
      <c r="AH5" t="n">
        <v>120745.6430403984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8.4984</v>
      </c>
      <c r="E6" t="n">
        <v>11.77</v>
      </c>
      <c r="F6" t="n">
        <v>9.35</v>
      </c>
      <c r="G6" t="n">
        <v>40.06</v>
      </c>
      <c r="H6" t="n">
        <v>0.73</v>
      </c>
      <c r="I6" t="n">
        <v>14</v>
      </c>
      <c r="J6" t="n">
        <v>121.23</v>
      </c>
      <c r="K6" t="n">
        <v>43.4</v>
      </c>
      <c r="L6" t="n">
        <v>5</v>
      </c>
      <c r="M6" t="n">
        <v>12</v>
      </c>
      <c r="N6" t="n">
        <v>17.83</v>
      </c>
      <c r="O6" t="n">
        <v>15186.08</v>
      </c>
      <c r="P6" t="n">
        <v>88.14</v>
      </c>
      <c r="Q6" t="n">
        <v>195.42</v>
      </c>
      <c r="R6" t="n">
        <v>26.23</v>
      </c>
      <c r="S6" t="n">
        <v>14.2</v>
      </c>
      <c r="T6" t="n">
        <v>4250.74</v>
      </c>
      <c r="U6" t="n">
        <v>0.54</v>
      </c>
      <c r="V6" t="n">
        <v>0.75</v>
      </c>
      <c r="W6" t="n">
        <v>0.66</v>
      </c>
      <c r="X6" t="n">
        <v>0.26</v>
      </c>
      <c r="Y6" t="n">
        <v>0.5</v>
      </c>
      <c r="Z6" t="n">
        <v>10</v>
      </c>
      <c r="AA6" t="n">
        <v>94.87034251748375</v>
      </c>
      <c r="AB6" t="n">
        <v>129.8057880164897</v>
      </c>
      <c r="AC6" t="n">
        <v>117.417305791798</v>
      </c>
      <c r="AD6" t="n">
        <v>94870.34251748375</v>
      </c>
      <c r="AE6" t="n">
        <v>129805.7880164896</v>
      </c>
      <c r="AF6" t="n">
        <v>6.518750240347223e-06</v>
      </c>
      <c r="AG6" t="n">
        <v>0.4904166666666667</v>
      </c>
      <c r="AH6" t="n">
        <v>117417.305791798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8.561</v>
      </c>
      <c r="E7" t="n">
        <v>11.68</v>
      </c>
      <c r="F7" t="n">
        <v>9.31</v>
      </c>
      <c r="G7" t="n">
        <v>46.55</v>
      </c>
      <c r="H7" t="n">
        <v>0.86</v>
      </c>
      <c r="I7" t="n">
        <v>12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86.81999999999999</v>
      </c>
      <c r="Q7" t="n">
        <v>195.42</v>
      </c>
      <c r="R7" t="n">
        <v>24.87</v>
      </c>
      <c r="S7" t="n">
        <v>14.2</v>
      </c>
      <c r="T7" t="n">
        <v>3577.84</v>
      </c>
      <c r="U7" t="n">
        <v>0.57</v>
      </c>
      <c r="V7" t="n">
        <v>0.76</v>
      </c>
      <c r="W7" t="n">
        <v>0.66</v>
      </c>
      <c r="X7" t="n">
        <v>0.22</v>
      </c>
      <c r="Y7" t="n">
        <v>0.5</v>
      </c>
      <c r="Z7" t="n">
        <v>10</v>
      </c>
      <c r="AA7" t="n">
        <v>93.20364000803028</v>
      </c>
      <c r="AB7" t="n">
        <v>127.5253321133313</v>
      </c>
      <c r="AC7" t="n">
        <v>115.3544933993964</v>
      </c>
      <c r="AD7" t="n">
        <v>93203.64000803027</v>
      </c>
      <c r="AE7" t="n">
        <v>127525.3321133313</v>
      </c>
      <c r="AF7" t="n">
        <v>6.566767957216957e-06</v>
      </c>
      <c r="AG7" t="n">
        <v>0.4866666666666666</v>
      </c>
      <c r="AH7" t="n">
        <v>115354.4933993964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8.6279</v>
      </c>
      <c r="E8" t="n">
        <v>11.59</v>
      </c>
      <c r="F8" t="n">
        <v>9.27</v>
      </c>
      <c r="G8" t="n">
        <v>55.6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8</v>
      </c>
      <c r="N8" t="n">
        <v>18.45</v>
      </c>
      <c r="O8" t="n">
        <v>15508.69</v>
      </c>
      <c r="P8" t="n">
        <v>85.05</v>
      </c>
      <c r="Q8" t="n">
        <v>195.42</v>
      </c>
      <c r="R8" t="n">
        <v>23.6</v>
      </c>
      <c r="S8" t="n">
        <v>14.2</v>
      </c>
      <c r="T8" t="n">
        <v>2953</v>
      </c>
      <c r="U8" t="n">
        <v>0.6</v>
      </c>
      <c r="V8" t="n">
        <v>0.76</v>
      </c>
      <c r="W8" t="n">
        <v>0.65</v>
      </c>
      <c r="X8" t="n">
        <v>0.18</v>
      </c>
      <c r="Y8" t="n">
        <v>0.5</v>
      </c>
      <c r="Z8" t="n">
        <v>10</v>
      </c>
      <c r="AA8" t="n">
        <v>91.23390799151839</v>
      </c>
      <c r="AB8" t="n">
        <v>124.8302578698975</v>
      </c>
      <c r="AC8" t="n">
        <v>112.9166332591946</v>
      </c>
      <c r="AD8" t="n">
        <v>91233.9079915184</v>
      </c>
      <c r="AE8" t="n">
        <v>124830.2578698975</v>
      </c>
      <c r="AF8" t="n">
        <v>6.618084015660809e-06</v>
      </c>
      <c r="AG8" t="n">
        <v>0.4829166666666667</v>
      </c>
      <c r="AH8" t="n">
        <v>112916.6332591946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8.661099999999999</v>
      </c>
      <c r="E9" t="n">
        <v>11.55</v>
      </c>
      <c r="F9" t="n">
        <v>9.25</v>
      </c>
      <c r="G9" t="n">
        <v>61.64</v>
      </c>
      <c r="H9" t="n">
        <v>1.13</v>
      </c>
      <c r="I9" t="n">
        <v>9</v>
      </c>
      <c r="J9" t="n">
        <v>125.16</v>
      </c>
      <c r="K9" t="n">
        <v>43.4</v>
      </c>
      <c r="L9" t="n">
        <v>8</v>
      </c>
      <c r="M9" t="n">
        <v>7</v>
      </c>
      <c r="N9" t="n">
        <v>18.76</v>
      </c>
      <c r="O9" t="n">
        <v>15670.68</v>
      </c>
      <c r="P9" t="n">
        <v>83.38</v>
      </c>
      <c r="Q9" t="n">
        <v>195.42</v>
      </c>
      <c r="R9" t="n">
        <v>22.95</v>
      </c>
      <c r="S9" t="n">
        <v>14.2</v>
      </c>
      <c r="T9" t="n">
        <v>2632.28</v>
      </c>
      <c r="U9" t="n">
        <v>0.62</v>
      </c>
      <c r="V9" t="n">
        <v>0.76</v>
      </c>
      <c r="W9" t="n">
        <v>0.65</v>
      </c>
      <c r="X9" t="n">
        <v>0.16</v>
      </c>
      <c r="Y9" t="n">
        <v>0.5</v>
      </c>
      <c r="Z9" t="n">
        <v>10</v>
      </c>
      <c r="AA9" t="n">
        <v>89.77142381156794</v>
      </c>
      <c r="AB9" t="n">
        <v>122.8292224946419</v>
      </c>
      <c r="AC9" t="n">
        <v>111.106573891682</v>
      </c>
      <c r="AD9" t="n">
        <v>89771.42381156795</v>
      </c>
      <c r="AE9" t="n">
        <v>122829.2224946419</v>
      </c>
      <c r="AF9" t="n">
        <v>6.643550280837726e-06</v>
      </c>
      <c r="AG9" t="n">
        <v>0.48125</v>
      </c>
      <c r="AH9" t="n">
        <v>111106.573891682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8.698399999999999</v>
      </c>
      <c r="E10" t="n">
        <v>11.5</v>
      </c>
      <c r="F10" t="n">
        <v>9.220000000000001</v>
      </c>
      <c r="G10" t="n">
        <v>69.16</v>
      </c>
      <c r="H10" t="n">
        <v>1.26</v>
      </c>
      <c r="I10" t="n">
        <v>8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82.05</v>
      </c>
      <c r="Q10" t="n">
        <v>195.42</v>
      </c>
      <c r="R10" t="n">
        <v>22.19</v>
      </c>
      <c r="S10" t="n">
        <v>14.2</v>
      </c>
      <c r="T10" t="n">
        <v>2258.93</v>
      </c>
      <c r="U10" t="n">
        <v>0.64</v>
      </c>
      <c r="V10" t="n">
        <v>0.77</v>
      </c>
      <c r="W10" t="n">
        <v>0.65</v>
      </c>
      <c r="X10" t="n">
        <v>0.13</v>
      </c>
      <c r="Y10" t="n">
        <v>0.5</v>
      </c>
      <c r="Z10" t="n">
        <v>10</v>
      </c>
      <c r="AA10" t="n">
        <v>88.45541995755687</v>
      </c>
      <c r="AB10" t="n">
        <v>121.0286079635923</v>
      </c>
      <c r="AC10" t="n">
        <v>109.4778074842968</v>
      </c>
      <c r="AD10" t="n">
        <v>88455.41995755686</v>
      </c>
      <c r="AE10" t="n">
        <v>121028.6079635924</v>
      </c>
      <c r="AF10" t="n">
        <v>6.672161476352759e-06</v>
      </c>
      <c r="AG10" t="n">
        <v>0.4791666666666667</v>
      </c>
      <c r="AH10" t="n">
        <v>109477.8074842968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8.728999999999999</v>
      </c>
      <c r="E11" t="n">
        <v>11.46</v>
      </c>
      <c r="F11" t="n">
        <v>9.199999999999999</v>
      </c>
      <c r="G11" t="n">
        <v>78.90000000000001</v>
      </c>
      <c r="H11" t="n">
        <v>1.38</v>
      </c>
      <c r="I11" t="n">
        <v>7</v>
      </c>
      <c r="J11" t="n">
        <v>127.8</v>
      </c>
      <c r="K11" t="n">
        <v>43.4</v>
      </c>
      <c r="L11" t="n">
        <v>10</v>
      </c>
      <c r="M11" t="n">
        <v>5</v>
      </c>
      <c r="N11" t="n">
        <v>19.4</v>
      </c>
      <c r="O11" t="n">
        <v>15996.02</v>
      </c>
      <c r="P11" t="n">
        <v>80.81999999999999</v>
      </c>
      <c r="Q11" t="n">
        <v>195.42</v>
      </c>
      <c r="R11" t="n">
        <v>21.7</v>
      </c>
      <c r="S11" t="n">
        <v>14.2</v>
      </c>
      <c r="T11" t="n">
        <v>2018.98</v>
      </c>
      <c r="U11" t="n">
        <v>0.65</v>
      </c>
      <c r="V11" t="n">
        <v>0.77</v>
      </c>
      <c r="W11" t="n">
        <v>0.65</v>
      </c>
      <c r="X11" t="n">
        <v>0.12</v>
      </c>
      <c r="Y11" t="n">
        <v>0.5</v>
      </c>
      <c r="Z11" t="n">
        <v>10</v>
      </c>
      <c r="AA11" t="n">
        <v>87.31364815285009</v>
      </c>
      <c r="AB11" t="n">
        <v>119.4663854089763</v>
      </c>
      <c r="AC11" t="n">
        <v>108.0646812576998</v>
      </c>
      <c r="AD11" t="n">
        <v>87313.64815285009</v>
      </c>
      <c r="AE11" t="n">
        <v>119466.3854089763</v>
      </c>
      <c r="AF11" t="n">
        <v>6.695633395461606e-06</v>
      </c>
      <c r="AG11" t="n">
        <v>0.4775</v>
      </c>
      <c r="AH11" t="n">
        <v>108064.6812576998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8.7226</v>
      </c>
      <c r="E12" t="n">
        <v>11.46</v>
      </c>
      <c r="F12" t="n">
        <v>9.210000000000001</v>
      </c>
      <c r="G12" t="n">
        <v>78.97</v>
      </c>
      <c r="H12" t="n">
        <v>1.5</v>
      </c>
      <c r="I12" t="n">
        <v>7</v>
      </c>
      <c r="J12" t="n">
        <v>129.13</v>
      </c>
      <c r="K12" t="n">
        <v>43.4</v>
      </c>
      <c r="L12" t="n">
        <v>11</v>
      </c>
      <c r="M12" t="n">
        <v>5</v>
      </c>
      <c r="N12" t="n">
        <v>19.73</v>
      </c>
      <c r="O12" t="n">
        <v>16159.39</v>
      </c>
      <c r="P12" t="n">
        <v>79.52</v>
      </c>
      <c r="Q12" t="n">
        <v>195.42</v>
      </c>
      <c r="R12" t="n">
        <v>21.94</v>
      </c>
      <c r="S12" t="n">
        <v>14.2</v>
      </c>
      <c r="T12" t="n">
        <v>2139.94</v>
      </c>
      <c r="U12" t="n">
        <v>0.65</v>
      </c>
      <c r="V12" t="n">
        <v>0.77</v>
      </c>
      <c r="W12" t="n">
        <v>0.65</v>
      </c>
      <c r="X12" t="n">
        <v>0.13</v>
      </c>
      <c r="Y12" t="n">
        <v>0.5</v>
      </c>
      <c r="Z12" t="n">
        <v>10</v>
      </c>
      <c r="AA12" t="n">
        <v>86.59686134215949</v>
      </c>
      <c r="AB12" t="n">
        <v>118.4856460721876</v>
      </c>
      <c r="AC12" t="n">
        <v>107.1775423067376</v>
      </c>
      <c r="AD12" t="n">
        <v>86596.86134215948</v>
      </c>
      <c r="AE12" t="n">
        <v>118485.6460721876</v>
      </c>
      <c r="AF12" t="n">
        <v>6.690724235909429e-06</v>
      </c>
      <c r="AG12" t="n">
        <v>0.4775</v>
      </c>
      <c r="AH12" t="n">
        <v>107177.5423067376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8.7608</v>
      </c>
      <c r="E13" t="n">
        <v>11.41</v>
      </c>
      <c r="F13" t="n">
        <v>9.19</v>
      </c>
      <c r="G13" t="n">
        <v>91.87</v>
      </c>
      <c r="H13" t="n">
        <v>1.63</v>
      </c>
      <c r="I13" t="n">
        <v>6</v>
      </c>
      <c r="J13" t="n">
        <v>130.45</v>
      </c>
      <c r="K13" t="n">
        <v>43.4</v>
      </c>
      <c r="L13" t="n">
        <v>12</v>
      </c>
      <c r="M13" t="n">
        <v>4</v>
      </c>
      <c r="N13" t="n">
        <v>20.05</v>
      </c>
      <c r="O13" t="n">
        <v>16323.22</v>
      </c>
      <c r="P13" t="n">
        <v>78.41</v>
      </c>
      <c r="Q13" t="n">
        <v>195.42</v>
      </c>
      <c r="R13" t="n">
        <v>21.15</v>
      </c>
      <c r="S13" t="n">
        <v>14.2</v>
      </c>
      <c r="T13" t="n">
        <v>1749.69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85.46585124293497</v>
      </c>
      <c r="AB13" t="n">
        <v>116.9381481577854</v>
      </c>
      <c r="AC13" t="n">
        <v>105.7777354213584</v>
      </c>
      <c r="AD13" t="n">
        <v>85465.85124293498</v>
      </c>
      <c r="AE13" t="n">
        <v>116938.1481577854</v>
      </c>
      <c r="AF13" t="n">
        <v>6.720025781986487e-06</v>
      </c>
      <c r="AG13" t="n">
        <v>0.4754166666666667</v>
      </c>
      <c r="AH13" t="n">
        <v>105777.7354213584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8.7615</v>
      </c>
      <c r="E14" t="n">
        <v>11.41</v>
      </c>
      <c r="F14" t="n">
        <v>9.19</v>
      </c>
      <c r="G14" t="n">
        <v>91.86</v>
      </c>
      <c r="H14" t="n">
        <v>1.74</v>
      </c>
      <c r="I14" t="n">
        <v>6</v>
      </c>
      <c r="J14" t="n">
        <v>131.79</v>
      </c>
      <c r="K14" t="n">
        <v>43.4</v>
      </c>
      <c r="L14" t="n">
        <v>13</v>
      </c>
      <c r="M14" t="n">
        <v>4</v>
      </c>
      <c r="N14" t="n">
        <v>20.39</v>
      </c>
      <c r="O14" t="n">
        <v>16487.53</v>
      </c>
      <c r="P14" t="n">
        <v>76.98</v>
      </c>
      <c r="Q14" t="n">
        <v>195.42</v>
      </c>
      <c r="R14" t="n">
        <v>21.1</v>
      </c>
      <c r="S14" t="n">
        <v>14.2</v>
      </c>
      <c r="T14" t="n">
        <v>1723.49</v>
      </c>
      <c r="U14" t="n">
        <v>0.67</v>
      </c>
      <c r="V14" t="n">
        <v>0.77</v>
      </c>
      <c r="W14" t="n">
        <v>0.65</v>
      </c>
      <c r="X14" t="n">
        <v>0.1</v>
      </c>
      <c r="Y14" t="n">
        <v>0.5</v>
      </c>
      <c r="Z14" t="n">
        <v>10</v>
      </c>
      <c r="AA14" t="n">
        <v>84.57125409464985</v>
      </c>
      <c r="AB14" t="n">
        <v>115.7141208726616</v>
      </c>
      <c r="AC14" t="n">
        <v>104.6705275823933</v>
      </c>
      <c r="AD14" t="n">
        <v>84571.25409464985</v>
      </c>
      <c r="AE14" t="n">
        <v>115714.1208726616</v>
      </c>
      <c r="AF14" t="n">
        <v>6.720562721312505e-06</v>
      </c>
      <c r="AG14" t="n">
        <v>0.4754166666666667</v>
      </c>
      <c r="AH14" t="n">
        <v>104670.5275823933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8.785600000000001</v>
      </c>
      <c r="E15" t="n">
        <v>11.38</v>
      </c>
      <c r="F15" t="n">
        <v>9.18</v>
      </c>
      <c r="G15" t="n">
        <v>110.14</v>
      </c>
      <c r="H15" t="n">
        <v>1.86</v>
      </c>
      <c r="I15" t="n">
        <v>5</v>
      </c>
      <c r="J15" t="n">
        <v>133.12</v>
      </c>
      <c r="K15" t="n">
        <v>43.4</v>
      </c>
      <c r="L15" t="n">
        <v>14</v>
      </c>
      <c r="M15" t="n">
        <v>1</v>
      </c>
      <c r="N15" t="n">
        <v>20.72</v>
      </c>
      <c r="O15" t="n">
        <v>16652.31</v>
      </c>
      <c r="P15" t="n">
        <v>76.09</v>
      </c>
      <c r="Q15" t="n">
        <v>195.42</v>
      </c>
      <c r="R15" t="n">
        <v>20.81</v>
      </c>
      <c r="S15" t="n">
        <v>14.2</v>
      </c>
      <c r="T15" t="n">
        <v>1586.59</v>
      </c>
      <c r="U15" t="n">
        <v>0.68</v>
      </c>
      <c r="V15" t="n">
        <v>0.77</v>
      </c>
      <c r="W15" t="n">
        <v>0.65</v>
      </c>
      <c r="X15" t="n">
        <v>0.09</v>
      </c>
      <c r="Y15" t="n">
        <v>0.5</v>
      </c>
      <c r="Z15" t="n">
        <v>10</v>
      </c>
      <c r="AA15" t="n">
        <v>83.75718194644314</v>
      </c>
      <c r="AB15" t="n">
        <v>114.6002714451572</v>
      </c>
      <c r="AC15" t="n">
        <v>103.6629823809522</v>
      </c>
      <c r="AD15" t="n">
        <v>83757.18194644315</v>
      </c>
      <c r="AE15" t="n">
        <v>114600.2714451572</v>
      </c>
      <c r="AF15" t="n">
        <v>6.739048775251173e-06</v>
      </c>
      <c r="AG15" t="n">
        <v>0.4741666666666667</v>
      </c>
      <c r="AH15" t="n">
        <v>103662.9823809522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8.789300000000001</v>
      </c>
      <c r="E16" t="n">
        <v>11.38</v>
      </c>
      <c r="F16" t="n">
        <v>9.17</v>
      </c>
      <c r="G16" t="n">
        <v>110.09</v>
      </c>
      <c r="H16" t="n">
        <v>1.97</v>
      </c>
      <c r="I16" t="n">
        <v>5</v>
      </c>
      <c r="J16" t="n">
        <v>134.46</v>
      </c>
      <c r="K16" t="n">
        <v>43.4</v>
      </c>
      <c r="L16" t="n">
        <v>15</v>
      </c>
      <c r="M16" t="n">
        <v>1</v>
      </c>
      <c r="N16" t="n">
        <v>21.06</v>
      </c>
      <c r="O16" t="n">
        <v>16817.7</v>
      </c>
      <c r="P16" t="n">
        <v>76.09999999999999</v>
      </c>
      <c r="Q16" t="n">
        <v>195.42</v>
      </c>
      <c r="R16" t="n">
        <v>20.68</v>
      </c>
      <c r="S16" t="n">
        <v>14.2</v>
      </c>
      <c r="T16" t="n">
        <v>1519.08</v>
      </c>
      <c r="U16" t="n">
        <v>0.6899999999999999</v>
      </c>
      <c r="V16" t="n">
        <v>0.77</v>
      </c>
      <c r="W16" t="n">
        <v>0.65</v>
      </c>
      <c r="X16" t="n">
        <v>0.09</v>
      </c>
      <c r="Y16" t="n">
        <v>0.5</v>
      </c>
      <c r="Z16" t="n">
        <v>10</v>
      </c>
      <c r="AA16" t="n">
        <v>83.69644262251835</v>
      </c>
      <c r="AB16" t="n">
        <v>114.5171652225335</v>
      </c>
      <c r="AC16" t="n">
        <v>103.5878076995753</v>
      </c>
      <c r="AD16" t="n">
        <v>83696.44262251834</v>
      </c>
      <c r="AE16" t="n">
        <v>114517.1652225335</v>
      </c>
      <c r="AF16" t="n">
        <v>6.741886883117277e-06</v>
      </c>
      <c r="AG16" t="n">
        <v>0.4741666666666667</v>
      </c>
      <c r="AH16" t="n">
        <v>103587.8076995753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8.791399999999999</v>
      </c>
      <c r="E17" t="n">
        <v>11.37</v>
      </c>
      <c r="F17" t="n">
        <v>9.17</v>
      </c>
      <c r="G17" t="n">
        <v>110.05</v>
      </c>
      <c r="H17" t="n">
        <v>2.08</v>
      </c>
      <c r="I17" t="n">
        <v>5</v>
      </c>
      <c r="J17" t="n">
        <v>135.81</v>
      </c>
      <c r="K17" t="n">
        <v>43.4</v>
      </c>
      <c r="L17" t="n">
        <v>16</v>
      </c>
      <c r="M17" t="n">
        <v>0</v>
      </c>
      <c r="N17" t="n">
        <v>21.41</v>
      </c>
      <c r="O17" t="n">
        <v>16983.46</v>
      </c>
      <c r="P17" t="n">
        <v>76.5</v>
      </c>
      <c r="Q17" t="n">
        <v>195.42</v>
      </c>
      <c r="R17" t="n">
        <v>20.49</v>
      </c>
      <c r="S17" t="n">
        <v>14.2</v>
      </c>
      <c r="T17" t="n">
        <v>1422.26</v>
      </c>
      <c r="U17" t="n">
        <v>0.6899999999999999</v>
      </c>
      <c r="V17" t="n">
        <v>0.77</v>
      </c>
      <c r="W17" t="n">
        <v>0.65</v>
      </c>
      <c r="X17" t="n">
        <v>0.08</v>
      </c>
      <c r="Y17" t="n">
        <v>0.5</v>
      </c>
      <c r="Z17" t="n">
        <v>10</v>
      </c>
      <c r="AA17" t="n">
        <v>83.92142861074288</v>
      </c>
      <c r="AB17" t="n">
        <v>114.8250009773035</v>
      </c>
      <c r="AC17" t="n">
        <v>103.8662640419603</v>
      </c>
      <c r="AD17" t="n">
        <v>83921.42861074288</v>
      </c>
      <c r="AE17" t="n">
        <v>114825.0009773035</v>
      </c>
      <c r="AF17" t="n">
        <v>6.743497701095333e-06</v>
      </c>
      <c r="AG17" t="n">
        <v>0.4737499999999999</v>
      </c>
      <c r="AH17" t="n">
        <v>103866.2640419603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7.419</v>
      </c>
      <c r="E2" t="n">
        <v>13.48</v>
      </c>
      <c r="F2" t="n">
        <v>10.35</v>
      </c>
      <c r="G2" t="n">
        <v>9.859999999999999</v>
      </c>
      <c r="H2" t="n">
        <v>0.2</v>
      </c>
      <c r="I2" t="n">
        <v>63</v>
      </c>
      <c r="J2" t="n">
        <v>89.87</v>
      </c>
      <c r="K2" t="n">
        <v>37.55</v>
      </c>
      <c r="L2" t="n">
        <v>1</v>
      </c>
      <c r="M2" t="n">
        <v>61</v>
      </c>
      <c r="N2" t="n">
        <v>11.32</v>
      </c>
      <c r="O2" t="n">
        <v>11317.98</v>
      </c>
      <c r="P2" t="n">
        <v>86</v>
      </c>
      <c r="Q2" t="n">
        <v>195.5</v>
      </c>
      <c r="R2" t="n">
        <v>57.21</v>
      </c>
      <c r="S2" t="n">
        <v>14.2</v>
      </c>
      <c r="T2" t="n">
        <v>19492.27</v>
      </c>
      <c r="U2" t="n">
        <v>0.25</v>
      </c>
      <c r="V2" t="n">
        <v>0.68</v>
      </c>
      <c r="W2" t="n">
        <v>0.74</v>
      </c>
      <c r="X2" t="n">
        <v>1.26</v>
      </c>
      <c r="Y2" t="n">
        <v>0.5</v>
      </c>
      <c r="Z2" t="n">
        <v>10</v>
      </c>
      <c r="AA2" t="n">
        <v>105.9995227920451</v>
      </c>
      <c r="AB2" t="n">
        <v>145.0332234529187</v>
      </c>
      <c r="AC2" t="n">
        <v>131.1914561620189</v>
      </c>
      <c r="AD2" t="n">
        <v>105999.5227920451</v>
      </c>
      <c r="AE2" t="n">
        <v>145033.2234529187</v>
      </c>
      <c r="AF2" t="n">
        <v>6.470821630917514e-06</v>
      </c>
      <c r="AG2" t="n">
        <v>0.5616666666666666</v>
      </c>
      <c r="AH2" t="n">
        <v>131191.4561620189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8.209099999999999</v>
      </c>
      <c r="E3" t="n">
        <v>12.18</v>
      </c>
      <c r="F3" t="n">
        <v>9.68</v>
      </c>
      <c r="G3" t="n">
        <v>19.35</v>
      </c>
      <c r="H3" t="n">
        <v>0.39</v>
      </c>
      <c r="I3" t="n">
        <v>30</v>
      </c>
      <c r="J3" t="n">
        <v>91.09999999999999</v>
      </c>
      <c r="K3" t="n">
        <v>37.55</v>
      </c>
      <c r="L3" t="n">
        <v>2</v>
      </c>
      <c r="M3" t="n">
        <v>28</v>
      </c>
      <c r="N3" t="n">
        <v>11.54</v>
      </c>
      <c r="O3" t="n">
        <v>11468.97</v>
      </c>
      <c r="P3" t="n">
        <v>78.87</v>
      </c>
      <c r="Q3" t="n">
        <v>195.42</v>
      </c>
      <c r="R3" t="n">
        <v>36.09</v>
      </c>
      <c r="S3" t="n">
        <v>14.2</v>
      </c>
      <c r="T3" t="n">
        <v>9097.41</v>
      </c>
      <c r="U3" t="n">
        <v>0.39</v>
      </c>
      <c r="V3" t="n">
        <v>0.73</v>
      </c>
      <c r="W3" t="n">
        <v>0.6899999999999999</v>
      </c>
      <c r="X3" t="n">
        <v>0.59</v>
      </c>
      <c r="Y3" t="n">
        <v>0.5</v>
      </c>
      <c r="Z3" t="n">
        <v>10</v>
      </c>
      <c r="AA3" t="n">
        <v>89.03054608150687</v>
      </c>
      <c r="AB3" t="n">
        <v>121.8155208991542</v>
      </c>
      <c r="AC3" t="n">
        <v>110.1896185537282</v>
      </c>
      <c r="AD3" t="n">
        <v>89030.54608150687</v>
      </c>
      <c r="AE3" t="n">
        <v>121815.5208991542</v>
      </c>
      <c r="AF3" t="n">
        <v>7.159943638005792e-06</v>
      </c>
      <c r="AG3" t="n">
        <v>0.5075</v>
      </c>
      <c r="AH3" t="n">
        <v>110189.6185537282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8.515499999999999</v>
      </c>
      <c r="E4" t="n">
        <v>11.74</v>
      </c>
      <c r="F4" t="n">
        <v>9.44</v>
      </c>
      <c r="G4" t="n">
        <v>29.82</v>
      </c>
      <c r="H4" t="n">
        <v>0.57</v>
      </c>
      <c r="I4" t="n">
        <v>19</v>
      </c>
      <c r="J4" t="n">
        <v>92.31999999999999</v>
      </c>
      <c r="K4" t="n">
        <v>37.55</v>
      </c>
      <c r="L4" t="n">
        <v>3</v>
      </c>
      <c r="M4" t="n">
        <v>17</v>
      </c>
      <c r="N4" t="n">
        <v>11.77</v>
      </c>
      <c r="O4" t="n">
        <v>11620.34</v>
      </c>
      <c r="P4" t="n">
        <v>75.45</v>
      </c>
      <c r="Q4" t="n">
        <v>195.42</v>
      </c>
      <c r="R4" t="n">
        <v>28.99</v>
      </c>
      <c r="S4" t="n">
        <v>14.2</v>
      </c>
      <c r="T4" t="n">
        <v>5602.53</v>
      </c>
      <c r="U4" t="n">
        <v>0.49</v>
      </c>
      <c r="V4" t="n">
        <v>0.75</v>
      </c>
      <c r="W4" t="n">
        <v>0.67</v>
      </c>
      <c r="X4" t="n">
        <v>0.36</v>
      </c>
      <c r="Y4" t="n">
        <v>0.5</v>
      </c>
      <c r="Z4" t="n">
        <v>10</v>
      </c>
      <c r="AA4" t="n">
        <v>82.8380861805941</v>
      </c>
      <c r="AB4" t="n">
        <v>113.3427240706797</v>
      </c>
      <c r="AC4" t="n">
        <v>102.5254535629156</v>
      </c>
      <c r="AD4" t="n">
        <v>82838.08618059411</v>
      </c>
      <c r="AE4" t="n">
        <v>113342.7240706797</v>
      </c>
      <c r="AF4" t="n">
        <v>7.427184472041798e-06</v>
      </c>
      <c r="AG4" t="n">
        <v>0.4891666666666667</v>
      </c>
      <c r="AH4" t="n">
        <v>102525.4535629156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8.6234</v>
      </c>
      <c r="E5" t="n">
        <v>11.6</v>
      </c>
      <c r="F5" t="n">
        <v>9.369999999999999</v>
      </c>
      <c r="G5" t="n">
        <v>37.49</v>
      </c>
      <c r="H5" t="n">
        <v>0.75</v>
      </c>
      <c r="I5" t="n">
        <v>15</v>
      </c>
      <c r="J5" t="n">
        <v>93.55</v>
      </c>
      <c r="K5" t="n">
        <v>37.55</v>
      </c>
      <c r="L5" t="n">
        <v>4</v>
      </c>
      <c r="M5" t="n">
        <v>13</v>
      </c>
      <c r="N5" t="n">
        <v>12</v>
      </c>
      <c r="O5" t="n">
        <v>11772.07</v>
      </c>
      <c r="P5" t="n">
        <v>73.08</v>
      </c>
      <c r="Q5" t="n">
        <v>195.42</v>
      </c>
      <c r="R5" t="n">
        <v>26.96</v>
      </c>
      <c r="S5" t="n">
        <v>14.2</v>
      </c>
      <c r="T5" t="n">
        <v>4609.2</v>
      </c>
      <c r="U5" t="n">
        <v>0.53</v>
      </c>
      <c r="V5" t="n">
        <v>0.75</v>
      </c>
      <c r="W5" t="n">
        <v>0.66</v>
      </c>
      <c r="X5" t="n">
        <v>0.29</v>
      </c>
      <c r="Y5" t="n">
        <v>0.5</v>
      </c>
      <c r="Z5" t="n">
        <v>10</v>
      </c>
      <c r="AA5" t="n">
        <v>80.10768075129525</v>
      </c>
      <c r="AB5" t="n">
        <v>109.6068629053288</v>
      </c>
      <c r="AC5" t="n">
        <v>99.14613774387045</v>
      </c>
      <c r="AD5" t="n">
        <v>80107.68075129525</v>
      </c>
      <c r="AE5" t="n">
        <v>109606.8629053288</v>
      </c>
      <c r="AF5" t="n">
        <v>7.521294413270536e-06</v>
      </c>
      <c r="AG5" t="n">
        <v>0.4833333333333333</v>
      </c>
      <c r="AH5" t="n">
        <v>99146.13774387045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8.7102</v>
      </c>
      <c r="E6" t="n">
        <v>11.48</v>
      </c>
      <c r="F6" t="n">
        <v>9.31</v>
      </c>
      <c r="G6" t="n">
        <v>46.57</v>
      </c>
      <c r="H6" t="n">
        <v>0.93</v>
      </c>
      <c r="I6" t="n">
        <v>12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71.11</v>
      </c>
      <c r="Q6" t="n">
        <v>195.42</v>
      </c>
      <c r="R6" t="n">
        <v>25.12</v>
      </c>
      <c r="S6" t="n">
        <v>14.2</v>
      </c>
      <c r="T6" t="n">
        <v>3702.46</v>
      </c>
      <c r="U6" t="n">
        <v>0.57</v>
      </c>
      <c r="V6" t="n">
        <v>0.76</v>
      </c>
      <c r="W6" t="n">
        <v>0.66</v>
      </c>
      <c r="X6" t="n">
        <v>0.23</v>
      </c>
      <c r="Y6" t="n">
        <v>0.5</v>
      </c>
      <c r="Z6" t="n">
        <v>10</v>
      </c>
      <c r="AA6" t="n">
        <v>77.90571110768268</v>
      </c>
      <c r="AB6" t="n">
        <v>106.594030894895</v>
      </c>
      <c r="AC6" t="n">
        <v>96.42084619197523</v>
      </c>
      <c r="AD6" t="n">
        <v>77905.71110768268</v>
      </c>
      <c r="AE6" t="n">
        <v>106594.030894895</v>
      </c>
      <c r="AF6" t="n">
        <v>7.597001020301623e-06</v>
      </c>
      <c r="AG6" t="n">
        <v>0.4783333333333333</v>
      </c>
      <c r="AH6" t="n">
        <v>96420.84619197523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8.773400000000001</v>
      </c>
      <c r="E7" t="n">
        <v>11.4</v>
      </c>
      <c r="F7" t="n">
        <v>9.27</v>
      </c>
      <c r="G7" t="n">
        <v>55.62</v>
      </c>
      <c r="H7" t="n">
        <v>1.1</v>
      </c>
      <c r="I7" t="n">
        <v>10</v>
      </c>
      <c r="J7" t="n">
        <v>96.02</v>
      </c>
      <c r="K7" t="n">
        <v>37.55</v>
      </c>
      <c r="L7" t="n">
        <v>6</v>
      </c>
      <c r="M7" t="n">
        <v>8</v>
      </c>
      <c r="N7" t="n">
        <v>12.47</v>
      </c>
      <c r="O7" t="n">
        <v>12076.67</v>
      </c>
      <c r="P7" t="n">
        <v>69.47</v>
      </c>
      <c r="Q7" t="n">
        <v>195.42</v>
      </c>
      <c r="R7" t="n">
        <v>23.55</v>
      </c>
      <c r="S7" t="n">
        <v>14.2</v>
      </c>
      <c r="T7" t="n">
        <v>2929.33</v>
      </c>
      <c r="U7" t="n">
        <v>0.6</v>
      </c>
      <c r="V7" t="n">
        <v>0.76</v>
      </c>
      <c r="W7" t="n">
        <v>0.66</v>
      </c>
      <c r="X7" t="n">
        <v>0.18</v>
      </c>
      <c r="Y7" t="n">
        <v>0.5</v>
      </c>
      <c r="Z7" t="n">
        <v>10</v>
      </c>
      <c r="AA7" t="n">
        <v>76.21561062583879</v>
      </c>
      <c r="AB7" t="n">
        <v>104.2815608536664</v>
      </c>
      <c r="AC7" t="n">
        <v>94.32907504590867</v>
      </c>
      <c r="AD7" t="n">
        <v>76215.61062583879</v>
      </c>
      <c r="AE7" t="n">
        <v>104281.5608536664</v>
      </c>
      <c r="AF7" t="n">
        <v>7.652123803301218e-06</v>
      </c>
      <c r="AG7" t="n">
        <v>0.475</v>
      </c>
      <c r="AH7" t="n">
        <v>94329.07504590867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8.838699999999999</v>
      </c>
      <c r="E8" t="n">
        <v>11.31</v>
      </c>
      <c r="F8" t="n">
        <v>9.220000000000001</v>
      </c>
      <c r="G8" t="n">
        <v>69.17</v>
      </c>
      <c r="H8" t="n">
        <v>1.27</v>
      </c>
      <c r="I8" t="n">
        <v>8</v>
      </c>
      <c r="J8" t="n">
        <v>97.26000000000001</v>
      </c>
      <c r="K8" t="n">
        <v>37.55</v>
      </c>
      <c r="L8" t="n">
        <v>7</v>
      </c>
      <c r="M8" t="n">
        <v>6</v>
      </c>
      <c r="N8" t="n">
        <v>12.71</v>
      </c>
      <c r="O8" t="n">
        <v>12229.54</v>
      </c>
      <c r="P8" t="n">
        <v>66.64</v>
      </c>
      <c r="Q8" t="n">
        <v>195.42</v>
      </c>
      <c r="R8" t="n">
        <v>22.37</v>
      </c>
      <c r="S8" t="n">
        <v>14.2</v>
      </c>
      <c r="T8" t="n">
        <v>2347.86</v>
      </c>
      <c r="U8" t="n">
        <v>0.63</v>
      </c>
      <c r="V8" t="n">
        <v>0.77</v>
      </c>
      <c r="W8" t="n">
        <v>0.65</v>
      </c>
      <c r="X8" t="n">
        <v>0.14</v>
      </c>
      <c r="Y8" t="n">
        <v>0.5</v>
      </c>
      <c r="Z8" t="n">
        <v>10</v>
      </c>
      <c r="AA8" t="n">
        <v>73.76654946734027</v>
      </c>
      <c r="AB8" t="n">
        <v>100.9306473316575</v>
      </c>
      <c r="AC8" t="n">
        <v>91.2979680074026</v>
      </c>
      <c r="AD8" t="n">
        <v>73766.54946734027</v>
      </c>
      <c r="AE8" t="n">
        <v>100930.6473316575</v>
      </c>
      <c r="AF8" t="n">
        <v>7.70907819776124e-06</v>
      </c>
      <c r="AG8" t="n">
        <v>0.47125</v>
      </c>
      <c r="AH8" t="n">
        <v>91297.9680074026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8.8674</v>
      </c>
      <c r="E9" t="n">
        <v>11.28</v>
      </c>
      <c r="F9" t="n">
        <v>9.210000000000001</v>
      </c>
      <c r="G9" t="n">
        <v>78.90000000000001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5</v>
      </c>
      <c r="N9" t="n">
        <v>12.95</v>
      </c>
      <c r="O9" t="n">
        <v>12382.79</v>
      </c>
      <c r="P9" t="n">
        <v>64.81999999999999</v>
      </c>
      <c r="Q9" t="n">
        <v>195.42</v>
      </c>
      <c r="R9" t="n">
        <v>21.67</v>
      </c>
      <c r="S9" t="n">
        <v>14.2</v>
      </c>
      <c r="T9" t="n">
        <v>2005.1</v>
      </c>
      <c r="U9" t="n">
        <v>0.66</v>
      </c>
      <c r="V9" t="n">
        <v>0.77</v>
      </c>
      <c r="W9" t="n">
        <v>0.65</v>
      </c>
      <c r="X9" t="n">
        <v>0.12</v>
      </c>
      <c r="Y9" t="n">
        <v>0.5</v>
      </c>
      <c r="Z9" t="n">
        <v>10</v>
      </c>
      <c r="AA9" t="n">
        <v>72.38695671791506</v>
      </c>
      <c r="AB9" t="n">
        <v>99.04302766855831</v>
      </c>
      <c r="AC9" t="n">
        <v>89.59050011565813</v>
      </c>
      <c r="AD9" t="n">
        <v>72386.95671791506</v>
      </c>
      <c r="AE9" t="n">
        <v>99043.02766855831</v>
      </c>
      <c r="AF9" t="n">
        <v>7.734110221053778e-06</v>
      </c>
      <c r="AG9" t="n">
        <v>0.47</v>
      </c>
      <c r="AH9" t="n">
        <v>89590.50011565813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8.8567</v>
      </c>
      <c r="E10" t="n">
        <v>11.29</v>
      </c>
      <c r="F10" t="n">
        <v>9.220000000000001</v>
      </c>
      <c r="G10" t="n">
        <v>79.02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2</v>
      </c>
      <c r="N10" t="n">
        <v>13.2</v>
      </c>
      <c r="O10" t="n">
        <v>12536.43</v>
      </c>
      <c r="P10" t="n">
        <v>64.20999999999999</v>
      </c>
      <c r="Q10" t="n">
        <v>195.42</v>
      </c>
      <c r="R10" t="n">
        <v>21.81</v>
      </c>
      <c r="S10" t="n">
        <v>14.2</v>
      </c>
      <c r="T10" t="n">
        <v>2074.41</v>
      </c>
      <c r="U10" t="n">
        <v>0.65</v>
      </c>
      <c r="V10" t="n">
        <v>0.77</v>
      </c>
      <c r="W10" t="n">
        <v>0.66</v>
      </c>
      <c r="X10" t="n">
        <v>0.13</v>
      </c>
      <c r="Y10" t="n">
        <v>0.5</v>
      </c>
      <c r="Z10" t="n">
        <v>10</v>
      </c>
      <c r="AA10" t="n">
        <v>72.12665801222052</v>
      </c>
      <c r="AB10" t="n">
        <v>98.68687549585879</v>
      </c>
      <c r="AC10" t="n">
        <v>89.26833860645822</v>
      </c>
      <c r="AD10" t="n">
        <v>72126.65801222052</v>
      </c>
      <c r="AE10" t="n">
        <v>98686.87549585878</v>
      </c>
      <c r="AF10" t="n">
        <v>7.724777724564922e-06</v>
      </c>
      <c r="AG10" t="n">
        <v>0.4704166666666666</v>
      </c>
      <c r="AH10" t="n">
        <v>89268.33860645822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8.8893</v>
      </c>
      <c r="E11" t="n">
        <v>11.25</v>
      </c>
      <c r="F11" t="n">
        <v>9.199999999999999</v>
      </c>
      <c r="G11" t="n">
        <v>91.95999999999999</v>
      </c>
      <c r="H11" t="n">
        <v>1.74</v>
      </c>
      <c r="I11" t="n">
        <v>6</v>
      </c>
      <c r="J11" t="n">
        <v>101</v>
      </c>
      <c r="K11" t="n">
        <v>37.55</v>
      </c>
      <c r="L11" t="n">
        <v>10</v>
      </c>
      <c r="M11" t="n">
        <v>0</v>
      </c>
      <c r="N11" t="n">
        <v>13.45</v>
      </c>
      <c r="O11" t="n">
        <v>12690.46</v>
      </c>
      <c r="P11" t="n">
        <v>63.14</v>
      </c>
      <c r="Q11" t="n">
        <v>195.42</v>
      </c>
      <c r="R11" t="n">
        <v>21.25</v>
      </c>
      <c r="S11" t="n">
        <v>14.2</v>
      </c>
      <c r="T11" t="n">
        <v>1800.42</v>
      </c>
      <c r="U11" t="n">
        <v>0.67</v>
      </c>
      <c r="V11" t="n">
        <v>0.77</v>
      </c>
      <c r="W11" t="n">
        <v>0.65</v>
      </c>
      <c r="X11" t="n">
        <v>0.11</v>
      </c>
      <c r="Y11" t="n">
        <v>0.5</v>
      </c>
      <c r="Z11" t="n">
        <v>10</v>
      </c>
      <c r="AA11" t="n">
        <v>71.1521449668321</v>
      </c>
      <c r="AB11" t="n">
        <v>97.3535037546777</v>
      </c>
      <c r="AC11" t="n">
        <v>88.06222199285605</v>
      </c>
      <c r="AD11" t="n">
        <v>71152.1449668321</v>
      </c>
      <c r="AE11" t="n">
        <v>97353.5037546777</v>
      </c>
      <c r="AF11" t="n">
        <v>7.753211311998258e-06</v>
      </c>
      <c r="AG11" t="n">
        <v>0.46875</v>
      </c>
      <c r="AH11" t="n">
        <v>88062.22199285605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5.4081</v>
      </c>
      <c r="E2" t="n">
        <v>18.49</v>
      </c>
      <c r="F2" t="n">
        <v>11.46</v>
      </c>
      <c r="G2" t="n">
        <v>5.93</v>
      </c>
      <c r="H2" t="n">
        <v>0.09</v>
      </c>
      <c r="I2" t="n">
        <v>116</v>
      </c>
      <c r="J2" t="n">
        <v>194.77</v>
      </c>
      <c r="K2" t="n">
        <v>54.38</v>
      </c>
      <c r="L2" t="n">
        <v>1</v>
      </c>
      <c r="M2" t="n">
        <v>114</v>
      </c>
      <c r="N2" t="n">
        <v>39.4</v>
      </c>
      <c r="O2" t="n">
        <v>24256.19</v>
      </c>
      <c r="P2" t="n">
        <v>159.71</v>
      </c>
      <c r="Q2" t="n">
        <v>195.5</v>
      </c>
      <c r="R2" t="n">
        <v>91.86</v>
      </c>
      <c r="S2" t="n">
        <v>14.2</v>
      </c>
      <c r="T2" t="n">
        <v>36556.16</v>
      </c>
      <c r="U2" t="n">
        <v>0.15</v>
      </c>
      <c r="V2" t="n">
        <v>0.62</v>
      </c>
      <c r="W2" t="n">
        <v>0.83</v>
      </c>
      <c r="X2" t="n">
        <v>2.37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6.8195</v>
      </c>
      <c r="E3" t="n">
        <v>14.66</v>
      </c>
      <c r="F3" t="n">
        <v>10.12</v>
      </c>
      <c r="G3" t="n">
        <v>11.68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140.43</v>
      </c>
      <c r="Q3" t="n">
        <v>195.42</v>
      </c>
      <c r="R3" t="n">
        <v>50.1</v>
      </c>
      <c r="S3" t="n">
        <v>14.2</v>
      </c>
      <c r="T3" t="n">
        <v>15992.48</v>
      </c>
      <c r="U3" t="n">
        <v>0.28</v>
      </c>
      <c r="V3" t="n">
        <v>0.7</v>
      </c>
      <c r="W3" t="n">
        <v>0.73</v>
      </c>
      <c r="X3" t="n">
        <v>1.04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9.75</v>
      </c>
      <c r="G4" t="n">
        <v>17.2</v>
      </c>
      <c r="H4" t="n">
        <v>0.27</v>
      </c>
      <c r="I4" t="n">
        <v>34</v>
      </c>
      <c r="J4" t="n">
        <v>197.88</v>
      </c>
      <c r="K4" t="n">
        <v>54.38</v>
      </c>
      <c r="L4" t="n">
        <v>3</v>
      </c>
      <c r="M4" t="n">
        <v>32</v>
      </c>
      <c r="N4" t="n">
        <v>40.5</v>
      </c>
      <c r="O4" t="n">
        <v>24639</v>
      </c>
      <c r="P4" t="n">
        <v>134.61</v>
      </c>
      <c r="Q4" t="n">
        <v>195.42</v>
      </c>
      <c r="R4" t="n">
        <v>38.42</v>
      </c>
      <c r="S4" t="n">
        <v>14.2</v>
      </c>
      <c r="T4" t="n">
        <v>10246.73</v>
      </c>
      <c r="U4" t="n">
        <v>0.37</v>
      </c>
      <c r="V4" t="n">
        <v>0.72</v>
      </c>
      <c r="W4" t="n">
        <v>0.6899999999999999</v>
      </c>
      <c r="X4" t="n">
        <v>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7.6602</v>
      </c>
      <c r="E5" t="n">
        <v>13.05</v>
      </c>
      <c r="F5" t="n">
        <v>9.57</v>
      </c>
      <c r="G5" t="n">
        <v>22.96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23</v>
      </c>
      <c r="N5" t="n">
        <v>41.06</v>
      </c>
      <c r="O5" t="n">
        <v>24831.54</v>
      </c>
      <c r="P5" t="n">
        <v>131.64</v>
      </c>
      <c r="Q5" t="n">
        <v>195.44</v>
      </c>
      <c r="R5" t="n">
        <v>32.87</v>
      </c>
      <c r="S5" t="n">
        <v>14.2</v>
      </c>
      <c r="T5" t="n">
        <v>7513.61</v>
      </c>
      <c r="U5" t="n">
        <v>0.43</v>
      </c>
      <c r="V5" t="n">
        <v>0.74</v>
      </c>
      <c r="W5" t="n">
        <v>0.68</v>
      </c>
      <c r="X5" t="n">
        <v>0.48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7.8366</v>
      </c>
      <c r="E6" t="n">
        <v>12.76</v>
      </c>
      <c r="F6" t="n">
        <v>9.470000000000001</v>
      </c>
      <c r="G6" t="n">
        <v>28.4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129.88</v>
      </c>
      <c r="Q6" t="n">
        <v>195.44</v>
      </c>
      <c r="R6" t="n">
        <v>29.98</v>
      </c>
      <c r="S6" t="n">
        <v>14.2</v>
      </c>
      <c r="T6" t="n">
        <v>6092.9</v>
      </c>
      <c r="U6" t="n">
        <v>0.47</v>
      </c>
      <c r="V6" t="n">
        <v>0.75</v>
      </c>
      <c r="W6" t="n">
        <v>0.66</v>
      </c>
      <c r="X6" t="n">
        <v>0.38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7.9377</v>
      </c>
      <c r="E7" t="n">
        <v>12.6</v>
      </c>
      <c r="F7" t="n">
        <v>9.42</v>
      </c>
      <c r="G7" t="n">
        <v>33.25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128.75</v>
      </c>
      <c r="Q7" t="n">
        <v>195.42</v>
      </c>
      <c r="R7" t="n">
        <v>28.37</v>
      </c>
      <c r="S7" t="n">
        <v>14.2</v>
      </c>
      <c r="T7" t="n">
        <v>5303.57</v>
      </c>
      <c r="U7" t="n">
        <v>0.5</v>
      </c>
      <c r="V7" t="n">
        <v>0.75</v>
      </c>
      <c r="W7" t="n">
        <v>0.67</v>
      </c>
      <c r="X7" t="n">
        <v>0.33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8.0571</v>
      </c>
      <c r="E8" t="n">
        <v>12.41</v>
      </c>
      <c r="F8" t="n">
        <v>9.35</v>
      </c>
      <c r="G8" t="n">
        <v>40.07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127.16</v>
      </c>
      <c r="Q8" t="n">
        <v>195.42</v>
      </c>
      <c r="R8" t="n">
        <v>26.16</v>
      </c>
      <c r="S8" t="n">
        <v>14.2</v>
      </c>
      <c r="T8" t="n">
        <v>4215.6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8.1045</v>
      </c>
      <c r="E9" t="n">
        <v>12.34</v>
      </c>
      <c r="F9" t="n">
        <v>9.32</v>
      </c>
      <c r="G9" t="n">
        <v>43</v>
      </c>
      <c r="H9" t="n">
        <v>0.6899999999999999</v>
      </c>
      <c r="I9" t="n">
        <v>13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126.34</v>
      </c>
      <c r="Q9" t="n">
        <v>195.42</v>
      </c>
      <c r="R9" t="n">
        <v>25.21</v>
      </c>
      <c r="S9" t="n">
        <v>14.2</v>
      </c>
      <c r="T9" t="n">
        <v>3743.02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8.173999999999999</v>
      </c>
      <c r="E10" t="n">
        <v>12.23</v>
      </c>
      <c r="F10" t="n">
        <v>9.289999999999999</v>
      </c>
      <c r="G10" t="n">
        <v>50.67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125.46</v>
      </c>
      <c r="Q10" t="n">
        <v>195.42</v>
      </c>
      <c r="R10" t="n">
        <v>24.45</v>
      </c>
      <c r="S10" t="n">
        <v>14.2</v>
      </c>
      <c r="T10" t="n">
        <v>3374.23</v>
      </c>
      <c r="U10" t="n">
        <v>0.58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8.2126</v>
      </c>
      <c r="E11" t="n">
        <v>12.18</v>
      </c>
      <c r="F11" t="n">
        <v>9.27</v>
      </c>
      <c r="G11" t="n">
        <v>55.62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124.69</v>
      </c>
      <c r="Q11" t="n">
        <v>195.42</v>
      </c>
      <c r="R11" t="n">
        <v>23.64</v>
      </c>
      <c r="S11" t="n">
        <v>14.2</v>
      </c>
      <c r="T11" t="n">
        <v>2972.68</v>
      </c>
      <c r="U11" t="n">
        <v>0.6</v>
      </c>
      <c r="V11" t="n">
        <v>0.76</v>
      </c>
      <c r="W11" t="n">
        <v>0.66</v>
      </c>
      <c r="X11" t="n">
        <v>0.18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8.215199999999999</v>
      </c>
      <c r="E12" t="n">
        <v>12.17</v>
      </c>
      <c r="F12" t="n">
        <v>9.27</v>
      </c>
      <c r="G12" t="n">
        <v>55.6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124.35</v>
      </c>
      <c r="Q12" t="n">
        <v>195.42</v>
      </c>
      <c r="R12" t="n">
        <v>23.56</v>
      </c>
      <c r="S12" t="n">
        <v>14.2</v>
      </c>
      <c r="T12" t="n">
        <v>2936.74</v>
      </c>
      <c r="U12" t="n">
        <v>0.6</v>
      </c>
      <c r="V12" t="n">
        <v>0.76</v>
      </c>
      <c r="W12" t="n">
        <v>0.65</v>
      </c>
      <c r="X12" t="n">
        <v>0.18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8.257999999999999</v>
      </c>
      <c r="E13" t="n">
        <v>12.11</v>
      </c>
      <c r="F13" t="n">
        <v>9.24</v>
      </c>
      <c r="G13" t="n">
        <v>61.62</v>
      </c>
      <c r="H13" t="n">
        <v>1</v>
      </c>
      <c r="I13" t="n">
        <v>9</v>
      </c>
      <c r="J13" t="n">
        <v>212.16</v>
      </c>
      <c r="K13" t="n">
        <v>54.38</v>
      </c>
      <c r="L13" t="n">
        <v>12</v>
      </c>
      <c r="M13" t="n">
        <v>7</v>
      </c>
      <c r="N13" t="n">
        <v>45.78</v>
      </c>
      <c r="O13" t="n">
        <v>26400.51</v>
      </c>
      <c r="P13" t="n">
        <v>123.2</v>
      </c>
      <c r="Q13" t="n">
        <v>195.42</v>
      </c>
      <c r="R13" t="n">
        <v>22.89</v>
      </c>
      <c r="S13" t="n">
        <v>14.2</v>
      </c>
      <c r="T13" t="n">
        <v>2602.69</v>
      </c>
      <c r="U13" t="n">
        <v>0.62</v>
      </c>
      <c r="V13" t="n">
        <v>0.76</v>
      </c>
      <c r="W13" t="n">
        <v>0.65</v>
      </c>
      <c r="X13" t="n">
        <v>0.16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8.292400000000001</v>
      </c>
      <c r="E14" t="n">
        <v>12.06</v>
      </c>
      <c r="F14" t="n">
        <v>9.23</v>
      </c>
      <c r="G14" t="n">
        <v>69.23999999999999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122.85</v>
      </c>
      <c r="Q14" t="n">
        <v>195.42</v>
      </c>
      <c r="R14" t="n">
        <v>22.46</v>
      </c>
      <c r="S14" t="n">
        <v>14.2</v>
      </c>
      <c r="T14" t="n">
        <v>2395.14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8.2959</v>
      </c>
      <c r="E15" t="n">
        <v>12.05</v>
      </c>
      <c r="F15" t="n">
        <v>9.23</v>
      </c>
      <c r="G15" t="n">
        <v>69.2</v>
      </c>
      <c r="H15" t="n">
        <v>1.15</v>
      </c>
      <c r="I15" t="n">
        <v>8</v>
      </c>
      <c r="J15" t="n">
        <v>215.41</v>
      </c>
      <c r="K15" t="n">
        <v>54.38</v>
      </c>
      <c r="L15" t="n">
        <v>14</v>
      </c>
      <c r="M15" t="n">
        <v>6</v>
      </c>
      <c r="N15" t="n">
        <v>47.03</v>
      </c>
      <c r="O15" t="n">
        <v>26801</v>
      </c>
      <c r="P15" t="n">
        <v>122.07</v>
      </c>
      <c r="Q15" t="n">
        <v>195.42</v>
      </c>
      <c r="R15" t="n">
        <v>22.32</v>
      </c>
      <c r="S15" t="n">
        <v>14.2</v>
      </c>
      <c r="T15" t="n">
        <v>2324.83</v>
      </c>
      <c r="U15" t="n">
        <v>0.64</v>
      </c>
      <c r="V15" t="n">
        <v>0.76</v>
      </c>
      <c r="W15" t="n">
        <v>0.65</v>
      </c>
      <c r="X15" t="n">
        <v>0.14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9.210000000000001</v>
      </c>
      <c r="G16" t="n">
        <v>78.98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5</v>
      </c>
      <c r="N16" t="n">
        <v>47.66</v>
      </c>
      <c r="O16" t="n">
        <v>27002.55</v>
      </c>
      <c r="P16" t="n">
        <v>121.66</v>
      </c>
      <c r="Q16" t="n">
        <v>195.42</v>
      </c>
      <c r="R16" t="n">
        <v>21.94</v>
      </c>
      <c r="S16" t="n">
        <v>14.2</v>
      </c>
      <c r="T16" t="n">
        <v>2141.18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8.335100000000001</v>
      </c>
      <c r="E17" t="n">
        <v>12</v>
      </c>
      <c r="F17" t="n">
        <v>9.210000000000001</v>
      </c>
      <c r="G17" t="n">
        <v>78.93000000000001</v>
      </c>
      <c r="H17" t="n">
        <v>1.3</v>
      </c>
      <c r="I17" t="n">
        <v>7</v>
      </c>
      <c r="J17" t="n">
        <v>218.68</v>
      </c>
      <c r="K17" t="n">
        <v>54.38</v>
      </c>
      <c r="L17" t="n">
        <v>16</v>
      </c>
      <c r="M17" t="n">
        <v>5</v>
      </c>
      <c r="N17" t="n">
        <v>48.31</v>
      </c>
      <c r="O17" t="n">
        <v>27204.98</v>
      </c>
      <c r="P17" t="n">
        <v>121.97</v>
      </c>
      <c r="Q17" t="n">
        <v>195.42</v>
      </c>
      <c r="R17" t="n">
        <v>21.79</v>
      </c>
      <c r="S17" t="n">
        <v>14.2</v>
      </c>
      <c r="T17" t="n">
        <v>2062.2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8.3308</v>
      </c>
      <c r="E18" t="n">
        <v>12</v>
      </c>
      <c r="F18" t="n">
        <v>9.210000000000001</v>
      </c>
      <c r="G18" t="n">
        <v>78.98</v>
      </c>
      <c r="H18" t="n">
        <v>1.37</v>
      </c>
      <c r="I18" t="n">
        <v>7</v>
      </c>
      <c r="J18" t="n">
        <v>220.33</v>
      </c>
      <c r="K18" t="n">
        <v>54.38</v>
      </c>
      <c r="L18" t="n">
        <v>17</v>
      </c>
      <c r="M18" t="n">
        <v>5</v>
      </c>
      <c r="N18" t="n">
        <v>48.95</v>
      </c>
      <c r="O18" t="n">
        <v>27408.3</v>
      </c>
      <c r="P18" t="n">
        <v>120.64</v>
      </c>
      <c r="Q18" t="n">
        <v>195.42</v>
      </c>
      <c r="R18" t="n">
        <v>22.06</v>
      </c>
      <c r="S18" t="n">
        <v>14.2</v>
      </c>
      <c r="T18" t="n">
        <v>2200.72</v>
      </c>
      <c r="U18" t="n">
        <v>0.64</v>
      </c>
      <c r="V18" t="n">
        <v>0.77</v>
      </c>
      <c r="W18" t="n">
        <v>0.65</v>
      </c>
      <c r="X18" t="n">
        <v>0.13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8.376200000000001</v>
      </c>
      <c r="E19" t="n">
        <v>11.94</v>
      </c>
      <c r="F19" t="n">
        <v>9.19</v>
      </c>
      <c r="G19" t="n">
        <v>91.89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120.23</v>
      </c>
      <c r="Q19" t="n">
        <v>195.43</v>
      </c>
      <c r="R19" t="n">
        <v>21.2</v>
      </c>
      <c r="S19" t="n">
        <v>14.2</v>
      </c>
      <c r="T19" t="n">
        <v>1775.86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8.3789</v>
      </c>
      <c r="E20" t="n">
        <v>11.93</v>
      </c>
      <c r="F20" t="n">
        <v>9.18</v>
      </c>
      <c r="G20" t="n">
        <v>91.84999999999999</v>
      </c>
      <c r="H20" t="n">
        <v>1.51</v>
      </c>
      <c r="I20" t="n">
        <v>6</v>
      </c>
      <c r="J20" t="n">
        <v>223.65</v>
      </c>
      <c r="K20" t="n">
        <v>54.38</v>
      </c>
      <c r="L20" t="n">
        <v>19</v>
      </c>
      <c r="M20" t="n">
        <v>4</v>
      </c>
      <c r="N20" t="n">
        <v>50.27</v>
      </c>
      <c r="O20" t="n">
        <v>27817.81</v>
      </c>
      <c r="P20" t="n">
        <v>119.93</v>
      </c>
      <c r="Q20" t="n">
        <v>195.42</v>
      </c>
      <c r="R20" t="n">
        <v>21.03</v>
      </c>
      <c r="S20" t="n">
        <v>14.2</v>
      </c>
      <c r="T20" t="n">
        <v>1691.36</v>
      </c>
      <c r="U20" t="n">
        <v>0.68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8.3764</v>
      </c>
      <c r="E21" t="n">
        <v>11.94</v>
      </c>
      <c r="F21" t="n">
        <v>9.19</v>
      </c>
      <c r="G21" t="n">
        <v>91.88</v>
      </c>
      <c r="H21" t="n">
        <v>1.58</v>
      </c>
      <c r="I21" t="n">
        <v>6</v>
      </c>
      <c r="J21" t="n">
        <v>225.32</v>
      </c>
      <c r="K21" t="n">
        <v>54.38</v>
      </c>
      <c r="L21" t="n">
        <v>20</v>
      </c>
      <c r="M21" t="n">
        <v>4</v>
      </c>
      <c r="N21" t="n">
        <v>50.95</v>
      </c>
      <c r="O21" t="n">
        <v>28023.89</v>
      </c>
      <c r="P21" t="n">
        <v>119.58</v>
      </c>
      <c r="Q21" t="n">
        <v>195.42</v>
      </c>
      <c r="R21" t="n">
        <v>21.12</v>
      </c>
      <c r="S21" t="n">
        <v>14.2</v>
      </c>
      <c r="T21" t="n">
        <v>1734.02</v>
      </c>
      <c r="U21" t="n">
        <v>0.67</v>
      </c>
      <c r="V21" t="n">
        <v>0.77</v>
      </c>
      <c r="W21" t="n">
        <v>0.65</v>
      </c>
      <c r="X21" t="n">
        <v>0.1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8.375999999999999</v>
      </c>
      <c r="E22" t="n">
        <v>11.94</v>
      </c>
      <c r="F22" t="n">
        <v>9.19</v>
      </c>
      <c r="G22" t="n">
        <v>91.89</v>
      </c>
      <c r="H22" t="n">
        <v>1.64</v>
      </c>
      <c r="I22" t="n">
        <v>6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118.83</v>
      </c>
      <c r="Q22" t="n">
        <v>195.44</v>
      </c>
      <c r="R22" t="n">
        <v>21.19</v>
      </c>
      <c r="S22" t="n">
        <v>14.2</v>
      </c>
      <c r="T22" t="n">
        <v>1771.26</v>
      </c>
      <c r="U22" t="n">
        <v>0.67</v>
      </c>
      <c r="V22" t="n">
        <v>0.77</v>
      </c>
      <c r="W22" t="n">
        <v>0.65</v>
      </c>
      <c r="X22" t="n">
        <v>0.1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8.4153</v>
      </c>
      <c r="E23" t="n">
        <v>11.88</v>
      </c>
      <c r="F23" t="n">
        <v>9.17</v>
      </c>
      <c r="G23" t="n">
        <v>110.06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118.38</v>
      </c>
      <c r="Q23" t="n">
        <v>195.42</v>
      </c>
      <c r="R23" t="n">
        <v>20.65</v>
      </c>
      <c r="S23" t="n">
        <v>14.2</v>
      </c>
      <c r="T23" t="n">
        <v>1505.06</v>
      </c>
      <c r="U23" t="n">
        <v>0.6899999999999999</v>
      </c>
      <c r="V23" t="n">
        <v>0.77</v>
      </c>
      <c r="W23" t="n">
        <v>0.65</v>
      </c>
      <c r="X23" t="n">
        <v>0.08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8.4201</v>
      </c>
      <c r="E24" t="n">
        <v>11.88</v>
      </c>
      <c r="F24" t="n">
        <v>9.17</v>
      </c>
      <c r="G24" t="n">
        <v>109.98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118.26</v>
      </c>
      <c r="Q24" t="n">
        <v>195.48</v>
      </c>
      <c r="R24" t="n">
        <v>20.53</v>
      </c>
      <c r="S24" t="n">
        <v>14.2</v>
      </c>
      <c r="T24" t="n">
        <v>1444.19</v>
      </c>
      <c r="U24" t="n">
        <v>0.6899999999999999</v>
      </c>
      <c r="V24" t="n">
        <v>0.77</v>
      </c>
      <c r="W24" t="n">
        <v>0.64</v>
      </c>
      <c r="X24" t="n">
        <v>0.08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8.414999999999999</v>
      </c>
      <c r="E25" t="n">
        <v>11.88</v>
      </c>
      <c r="F25" t="n">
        <v>9.17</v>
      </c>
      <c r="G25" t="n">
        <v>110.07</v>
      </c>
      <c r="H25" t="n">
        <v>1.84</v>
      </c>
      <c r="I25" t="n">
        <v>5</v>
      </c>
      <c r="J25" t="n">
        <v>232.08</v>
      </c>
      <c r="K25" t="n">
        <v>54.38</v>
      </c>
      <c r="L25" t="n">
        <v>24</v>
      </c>
      <c r="M25" t="n">
        <v>3</v>
      </c>
      <c r="N25" t="n">
        <v>53.71</v>
      </c>
      <c r="O25" t="n">
        <v>28857.81</v>
      </c>
      <c r="P25" t="n">
        <v>118.21</v>
      </c>
      <c r="Q25" t="n">
        <v>195.42</v>
      </c>
      <c r="R25" t="n">
        <v>20.71</v>
      </c>
      <c r="S25" t="n">
        <v>14.2</v>
      </c>
      <c r="T25" t="n">
        <v>1536.09</v>
      </c>
      <c r="U25" t="n">
        <v>0.6899999999999999</v>
      </c>
      <c r="V25" t="n">
        <v>0.77</v>
      </c>
      <c r="W25" t="n">
        <v>0.64</v>
      </c>
      <c r="X25" t="n">
        <v>0.09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8.418699999999999</v>
      </c>
      <c r="E26" t="n">
        <v>11.88</v>
      </c>
      <c r="F26" t="n">
        <v>9.17</v>
      </c>
      <c r="G26" t="n">
        <v>110.01</v>
      </c>
      <c r="H26" t="n">
        <v>1.9</v>
      </c>
      <c r="I26" t="n">
        <v>5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117.37</v>
      </c>
      <c r="Q26" t="n">
        <v>195.42</v>
      </c>
      <c r="R26" t="n">
        <v>20.55</v>
      </c>
      <c r="S26" t="n">
        <v>14.2</v>
      </c>
      <c r="T26" t="n">
        <v>1454.86</v>
      </c>
      <c r="U26" t="n">
        <v>0.6899999999999999</v>
      </c>
      <c r="V26" t="n">
        <v>0.77</v>
      </c>
      <c r="W26" t="n">
        <v>0.64</v>
      </c>
      <c r="X26" t="n">
        <v>0.08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8.419700000000001</v>
      </c>
      <c r="E27" t="n">
        <v>11.88</v>
      </c>
      <c r="F27" t="n">
        <v>9.17</v>
      </c>
      <c r="G27" t="n">
        <v>109.99</v>
      </c>
      <c r="H27" t="n">
        <v>1.96</v>
      </c>
      <c r="I27" t="n">
        <v>5</v>
      </c>
      <c r="J27" t="n">
        <v>235.51</v>
      </c>
      <c r="K27" t="n">
        <v>54.38</v>
      </c>
      <c r="L27" t="n">
        <v>26</v>
      </c>
      <c r="M27" t="n">
        <v>3</v>
      </c>
      <c r="N27" t="n">
        <v>55.14</v>
      </c>
      <c r="O27" t="n">
        <v>29280.69</v>
      </c>
      <c r="P27" t="n">
        <v>115.92</v>
      </c>
      <c r="Q27" t="n">
        <v>195.42</v>
      </c>
      <c r="R27" t="n">
        <v>20.42</v>
      </c>
      <c r="S27" t="n">
        <v>14.2</v>
      </c>
      <c r="T27" t="n">
        <v>1387.7</v>
      </c>
      <c r="U27" t="n">
        <v>0.7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8.421200000000001</v>
      </c>
      <c r="E28" t="n">
        <v>11.87</v>
      </c>
      <c r="F28" t="n">
        <v>9.16</v>
      </c>
      <c r="G28" t="n">
        <v>109.96</v>
      </c>
      <c r="H28" t="n">
        <v>2.02</v>
      </c>
      <c r="I28" t="n">
        <v>5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115.09</v>
      </c>
      <c r="Q28" t="n">
        <v>195.42</v>
      </c>
      <c r="R28" t="n">
        <v>20.43</v>
      </c>
      <c r="S28" t="n">
        <v>14.2</v>
      </c>
      <c r="T28" t="n">
        <v>1392.63</v>
      </c>
      <c r="U28" t="n">
        <v>0.7</v>
      </c>
      <c r="V28" t="n">
        <v>0.77</v>
      </c>
      <c r="W28" t="n">
        <v>0.64</v>
      </c>
      <c r="X28" t="n">
        <v>0.08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9.15</v>
      </c>
      <c r="G29" t="n">
        <v>137.21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114.69</v>
      </c>
      <c r="Q29" t="n">
        <v>195.42</v>
      </c>
      <c r="R29" t="n">
        <v>19.84</v>
      </c>
      <c r="S29" t="n">
        <v>14.2</v>
      </c>
      <c r="T29" t="n">
        <v>1106.71</v>
      </c>
      <c r="U29" t="n">
        <v>0.72</v>
      </c>
      <c r="V29" t="n">
        <v>0.77</v>
      </c>
      <c r="W29" t="n">
        <v>0.65</v>
      </c>
      <c r="X29" t="n">
        <v>0.06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8.458399999999999</v>
      </c>
      <c r="E30" t="n">
        <v>11.82</v>
      </c>
      <c r="F30" t="n">
        <v>9.15</v>
      </c>
      <c r="G30" t="n">
        <v>137.25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115.6</v>
      </c>
      <c r="Q30" t="n">
        <v>195.42</v>
      </c>
      <c r="R30" t="n">
        <v>19.99</v>
      </c>
      <c r="S30" t="n">
        <v>14.2</v>
      </c>
      <c r="T30" t="n">
        <v>1179.51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8.4575</v>
      </c>
      <c r="E31" t="n">
        <v>11.82</v>
      </c>
      <c r="F31" t="n">
        <v>9.15</v>
      </c>
      <c r="G31" t="n">
        <v>137.28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115.71</v>
      </c>
      <c r="Q31" t="n">
        <v>195.42</v>
      </c>
      <c r="R31" t="n">
        <v>20.05</v>
      </c>
      <c r="S31" t="n">
        <v>14.2</v>
      </c>
      <c r="T31" t="n">
        <v>1208.73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8.460000000000001</v>
      </c>
      <c r="E32" t="n">
        <v>11.82</v>
      </c>
      <c r="F32" t="n">
        <v>9.15</v>
      </c>
      <c r="G32" t="n">
        <v>137.22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115.69</v>
      </c>
      <c r="Q32" t="n">
        <v>195.42</v>
      </c>
      <c r="R32" t="n">
        <v>19.87</v>
      </c>
      <c r="S32" t="n">
        <v>14.2</v>
      </c>
      <c r="T32" t="n">
        <v>1120.48</v>
      </c>
      <c r="U32" t="n">
        <v>0.71</v>
      </c>
      <c r="V32" t="n">
        <v>0.77</v>
      </c>
      <c r="W32" t="n">
        <v>0.64</v>
      </c>
      <c r="X32" t="n">
        <v>0.06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8.462</v>
      </c>
      <c r="E33" t="n">
        <v>11.82</v>
      </c>
      <c r="F33" t="n">
        <v>9.15</v>
      </c>
      <c r="G33" t="n">
        <v>137.18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114.83</v>
      </c>
      <c r="Q33" t="n">
        <v>195.42</v>
      </c>
      <c r="R33" t="n">
        <v>19.81</v>
      </c>
      <c r="S33" t="n">
        <v>14.2</v>
      </c>
      <c r="T33" t="n">
        <v>1089.12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8.465999999999999</v>
      </c>
      <c r="E34" t="n">
        <v>11.81</v>
      </c>
      <c r="F34" t="n">
        <v>9.140000000000001</v>
      </c>
      <c r="G34" t="n">
        <v>137.1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2</v>
      </c>
      <c r="N34" t="n">
        <v>60.41</v>
      </c>
      <c r="O34" t="n">
        <v>30794.11</v>
      </c>
      <c r="P34" t="n">
        <v>114.34</v>
      </c>
      <c r="Q34" t="n">
        <v>195.42</v>
      </c>
      <c r="R34" t="n">
        <v>19.66</v>
      </c>
      <c r="S34" t="n">
        <v>14.2</v>
      </c>
      <c r="T34" t="n">
        <v>1015.56</v>
      </c>
      <c r="U34" t="n">
        <v>0.72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8.465</v>
      </c>
      <c r="E35" t="n">
        <v>11.81</v>
      </c>
      <c r="F35" t="n">
        <v>9.140000000000001</v>
      </c>
      <c r="G35" t="n">
        <v>137.12</v>
      </c>
      <c r="H35" t="n">
        <v>2.42</v>
      </c>
      <c r="I35" t="n">
        <v>4</v>
      </c>
      <c r="J35" t="n">
        <v>249.57</v>
      </c>
      <c r="K35" t="n">
        <v>54.38</v>
      </c>
      <c r="L35" t="n">
        <v>34</v>
      </c>
      <c r="M35" t="n">
        <v>2</v>
      </c>
      <c r="N35" t="n">
        <v>61.2</v>
      </c>
      <c r="O35" t="n">
        <v>31014.73</v>
      </c>
      <c r="P35" t="n">
        <v>113.23</v>
      </c>
      <c r="Q35" t="n">
        <v>195.42</v>
      </c>
      <c r="R35" t="n">
        <v>19.74</v>
      </c>
      <c r="S35" t="n">
        <v>14.2</v>
      </c>
      <c r="T35" t="n">
        <v>1052.66</v>
      </c>
      <c r="U35" t="n">
        <v>0.72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8.4664</v>
      </c>
      <c r="E36" t="n">
        <v>11.81</v>
      </c>
      <c r="F36" t="n">
        <v>9.140000000000001</v>
      </c>
      <c r="G36" t="n">
        <v>137.09</v>
      </c>
      <c r="H36" t="n">
        <v>2.48</v>
      </c>
      <c r="I36" t="n">
        <v>4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111.9</v>
      </c>
      <c r="Q36" t="n">
        <v>195.42</v>
      </c>
      <c r="R36" t="n">
        <v>19.63</v>
      </c>
      <c r="S36" t="n">
        <v>14.2</v>
      </c>
      <c r="T36" t="n">
        <v>997.55</v>
      </c>
      <c r="U36" t="n">
        <v>0.72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8.4682</v>
      </c>
      <c r="E37" t="n">
        <v>11.81</v>
      </c>
      <c r="F37" t="n">
        <v>9.140000000000001</v>
      </c>
      <c r="G37" t="n">
        <v>137.05</v>
      </c>
      <c r="H37" t="n">
        <v>2.53</v>
      </c>
      <c r="I37" t="n">
        <v>4</v>
      </c>
      <c r="J37" t="n">
        <v>253.18</v>
      </c>
      <c r="K37" t="n">
        <v>54.38</v>
      </c>
      <c r="L37" t="n">
        <v>36</v>
      </c>
      <c r="M37" t="n">
        <v>2</v>
      </c>
      <c r="N37" t="n">
        <v>62.8</v>
      </c>
      <c r="O37" t="n">
        <v>31459.45</v>
      </c>
      <c r="P37" t="n">
        <v>110.89</v>
      </c>
      <c r="Q37" t="n">
        <v>195.42</v>
      </c>
      <c r="R37" t="n">
        <v>19.54</v>
      </c>
      <c r="S37" t="n">
        <v>14.2</v>
      </c>
      <c r="T37" t="n">
        <v>952.66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8.470000000000001</v>
      </c>
      <c r="E38" t="n">
        <v>11.81</v>
      </c>
      <c r="F38" t="n">
        <v>9.130000000000001</v>
      </c>
      <c r="G38" t="n">
        <v>137.01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109.74</v>
      </c>
      <c r="Q38" t="n">
        <v>195.42</v>
      </c>
      <c r="R38" t="n">
        <v>19.39</v>
      </c>
      <c r="S38" t="n">
        <v>14.2</v>
      </c>
      <c r="T38" t="n">
        <v>878.09</v>
      </c>
      <c r="U38" t="n">
        <v>0.73</v>
      </c>
      <c r="V38" t="n">
        <v>0.77</v>
      </c>
      <c r="W38" t="n">
        <v>0.64</v>
      </c>
      <c r="X38" t="n">
        <v>0.05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8.466799999999999</v>
      </c>
      <c r="E39" t="n">
        <v>11.81</v>
      </c>
      <c r="F39" t="n">
        <v>9.140000000000001</v>
      </c>
      <c r="G39" t="n">
        <v>137.08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107.61</v>
      </c>
      <c r="Q39" t="n">
        <v>195.42</v>
      </c>
      <c r="R39" t="n">
        <v>19.48</v>
      </c>
      <c r="S39" t="n">
        <v>14.2</v>
      </c>
      <c r="T39" t="n">
        <v>925.22</v>
      </c>
      <c r="U39" t="n">
        <v>0.73</v>
      </c>
      <c r="V39" t="n">
        <v>0.77</v>
      </c>
      <c r="W39" t="n">
        <v>0.65</v>
      </c>
      <c r="X39" t="n">
        <v>0.05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8.509</v>
      </c>
      <c r="E40" t="n">
        <v>11.75</v>
      </c>
      <c r="F40" t="n">
        <v>9.119999999999999</v>
      </c>
      <c r="G40" t="n">
        <v>182.38</v>
      </c>
      <c r="H40" t="n">
        <v>2.68</v>
      </c>
      <c r="I40" t="n">
        <v>3</v>
      </c>
      <c r="J40" t="n">
        <v>258.66</v>
      </c>
      <c r="K40" t="n">
        <v>54.38</v>
      </c>
      <c r="L40" t="n">
        <v>39</v>
      </c>
      <c r="M40" t="n">
        <v>0</v>
      </c>
      <c r="N40" t="n">
        <v>65.28</v>
      </c>
      <c r="O40" t="n">
        <v>32135.68</v>
      </c>
      <c r="P40" t="n">
        <v>107.28</v>
      </c>
      <c r="Q40" t="n">
        <v>195.42</v>
      </c>
      <c r="R40" t="n">
        <v>18.95</v>
      </c>
      <c r="S40" t="n">
        <v>14.2</v>
      </c>
      <c r="T40" t="n">
        <v>662.45</v>
      </c>
      <c r="U40" t="n">
        <v>0.75</v>
      </c>
      <c r="V40" t="n">
        <v>0.77</v>
      </c>
      <c r="W40" t="n">
        <v>0.64</v>
      </c>
      <c r="X40" t="n">
        <v>0.03</v>
      </c>
      <c r="Y40" t="n">
        <v>0.5</v>
      </c>
      <c r="Z40" t="n">
        <v>10</v>
      </c>
    </row>
    <row r="41">
      <c r="A41" t="n">
        <v>0</v>
      </c>
      <c r="B41" t="n">
        <v>40</v>
      </c>
      <c r="C41" t="inlineStr">
        <is>
          <t xml:space="preserve">CONCLUIDO	</t>
        </is>
      </c>
      <c r="D41" t="n">
        <v>7.419</v>
      </c>
      <c r="E41" t="n">
        <v>13.48</v>
      </c>
      <c r="F41" t="n">
        <v>10.35</v>
      </c>
      <c r="G41" t="n">
        <v>9.859999999999999</v>
      </c>
      <c r="H41" t="n">
        <v>0.2</v>
      </c>
      <c r="I41" t="n">
        <v>63</v>
      </c>
      <c r="J41" t="n">
        <v>89.87</v>
      </c>
      <c r="K41" t="n">
        <v>37.55</v>
      </c>
      <c r="L41" t="n">
        <v>1</v>
      </c>
      <c r="M41" t="n">
        <v>61</v>
      </c>
      <c r="N41" t="n">
        <v>11.32</v>
      </c>
      <c r="O41" t="n">
        <v>11317.98</v>
      </c>
      <c r="P41" t="n">
        <v>86</v>
      </c>
      <c r="Q41" t="n">
        <v>195.5</v>
      </c>
      <c r="R41" t="n">
        <v>57.21</v>
      </c>
      <c r="S41" t="n">
        <v>14.2</v>
      </c>
      <c r="T41" t="n">
        <v>19492.27</v>
      </c>
      <c r="U41" t="n">
        <v>0.25</v>
      </c>
      <c r="V41" t="n">
        <v>0.68</v>
      </c>
      <c r="W41" t="n">
        <v>0.74</v>
      </c>
      <c r="X41" t="n">
        <v>1.26</v>
      </c>
      <c r="Y41" t="n">
        <v>0.5</v>
      </c>
      <c r="Z41" t="n">
        <v>10</v>
      </c>
    </row>
    <row r="42">
      <c r="A42" t="n">
        <v>1</v>
      </c>
      <c r="B42" t="n">
        <v>40</v>
      </c>
      <c r="C42" t="inlineStr">
        <is>
          <t xml:space="preserve">CONCLUIDO	</t>
        </is>
      </c>
      <c r="D42" t="n">
        <v>8.209099999999999</v>
      </c>
      <c r="E42" t="n">
        <v>12.18</v>
      </c>
      <c r="F42" t="n">
        <v>9.68</v>
      </c>
      <c r="G42" t="n">
        <v>19.35</v>
      </c>
      <c r="H42" t="n">
        <v>0.39</v>
      </c>
      <c r="I42" t="n">
        <v>30</v>
      </c>
      <c r="J42" t="n">
        <v>91.09999999999999</v>
      </c>
      <c r="K42" t="n">
        <v>37.55</v>
      </c>
      <c r="L42" t="n">
        <v>2</v>
      </c>
      <c r="M42" t="n">
        <v>28</v>
      </c>
      <c r="N42" t="n">
        <v>11.54</v>
      </c>
      <c r="O42" t="n">
        <v>11468.97</v>
      </c>
      <c r="P42" t="n">
        <v>78.87</v>
      </c>
      <c r="Q42" t="n">
        <v>195.42</v>
      </c>
      <c r="R42" t="n">
        <v>36.09</v>
      </c>
      <c r="S42" t="n">
        <v>14.2</v>
      </c>
      <c r="T42" t="n">
        <v>9097.41</v>
      </c>
      <c r="U42" t="n">
        <v>0.39</v>
      </c>
      <c r="V42" t="n">
        <v>0.73</v>
      </c>
      <c r="W42" t="n">
        <v>0.6899999999999999</v>
      </c>
      <c r="X42" t="n">
        <v>0.59</v>
      </c>
      <c r="Y42" t="n">
        <v>0.5</v>
      </c>
      <c r="Z42" t="n">
        <v>10</v>
      </c>
    </row>
    <row r="43">
      <c r="A43" t="n">
        <v>2</v>
      </c>
      <c r="B43" t="n">
        <v>40</v>
      </c>
      <c r="C43" t="inlineStr">
        <is>
          <t xml:space="preserve">CONCLUIDO	</t>
        </is>
      </c>
      <c r="D43" t="n">
        <v>8.515499999999999</v>
      </c>
      <c r="E43" t="n">
        <v>11.74</v>
      </c>
      <c r="F43" t="n">
        <v>9.44</v>
      </c>
      <c r="G43" t="n">
        <v>29.82</v>
      </c>
      <c r="H43" t="n">
        <v>0.57</v>
      </c>
      <c r="I43" t="n">
        <v>19</v>
      </c>
      <c r="J43" t="n">
        <v>92.31999999999999</v>
      </c>
      <c r="K43" t="n">
        <v>37.55</v>
      </c>
      <c r="L43" t="n">
        <v>3</v>
      </c>
      <c r="M43" t="n">
        <v>17</v>
      </c>
      <c r="N43" t="n">
        <v>11.77</v>
      </c>
      <c r="O43" t="n">
        <v>11620.34</v>
      </c>
      <c r="P43" t="n">
        <v>75.45</v>
      </c>
      <c r="Q43" t="n">
        <v>195.42</v>
      </c>
      <c r="R43" t="n">
        <v>28.99</v>
      </c>
      <c r="S43" t="n">
        <v>14.2</v>
      </c>
      <c r="T43" t="n">
        <v>5602.53</v>
      </c>
      <c r="U43" t="n">
        <v>0.49</v>
      </c>
      <c r="V43" t="n">
        <v>0.75</v>
      </c>
      <c r="W43" t="n">
        <v>0.67</v>
      </c>
      <c r="X43" t="n">
        <v>0.36</v>
      </c>
      <c r="Y43" t="n">
        <v>0.5</v>
      </c>
      <c r="Z43" t="n">
        <v>10</v>
      </c>
    </row>
    <row r="44">
      <c r="A44" t="n">
        <v>3</v>
      </c>
      <c r="B44" t="n">
        <v>40</v>
      </c>
      <c r="C44" t="inlineStr">
        <is>
          <t xml:space="preserve">CONCLUIDO	</t>
        </is>
      </c>
      <c r="D44" t="n">
        <v>8.6234</v>
      </c>
      <c r="E44" t="n">
        <v>11.6</v>
      </c>
      <c r="F44" t="n">
        <v>9.369999999999999</v>
      </c>
      <c r="G44" t="n">
        <v>37.49</v>
      </c>
      <c r="H44" t="n">
        <v>0.75</v>
      </c>
      <c r="I44" t="n">
        <v>15</v>
      </c>
      <c r="J44" t="n">
        <v>93.55</v>
      </c>
      <c r="K44" t="n">
        <v>37.55</v>
      </c>
      <c r="L44" t="n">
        <v>4</v>
      </c>
      <c r="M44" t="n">
        <v>13</v>
      </c>
      <c r="N44" t="n">
        <v>12</v>
      </c>
      <c r="O44" t="n">
        <v>11772.07</v>
      </c>
      <c r="P44" t="n">
        <v>73.08</v>
      </c>
      <c r="Q44" t="n">
        <v>195.42</v>
      </c>
      <c r="R44" t="n">
        <v>26.96</v>
      </c>
      <c r="S44" t="n">
        <v>14.2</v>
      </c>
      <c r="T44" t="n">
        <v>4609.2</v>
      </c>
      <c r="U44" t="n">
        <v>0.53</v>
      </c>
      <c r="V44" t="n">
        <v>0.75</v>
      </c>
      <c r="W44" t="n">
        <v>0.66</v>
      </c>
      <c r="X44" t="n">
        <v>0.29</v>
      </c>
      <c r="Y44" t="n">
        <v>0.5</v>
      </c>
      <c r="Z44" t="n">
        <v>10</v>
      </c>
    </row>
    <row r="45">
      <c r="A45" t="n">
        <v>4</v>
      </c>
      <c r="B45" t="n">
        <v>40</v>
      </c>
      <c r="C45" t="inlineStr">
        <is>
          <t xml:space="preserve">CONCLUIDO	</t>
        </is>
      </c>
      <c r="D45" t="n">
        <v>8.7102</v>
      </c>
      <c r="E45" t="n">
        <v>11.48</v>
      </c>
      <c r="F45" t="n">
        <v>9.31</v>
      </c>
      <c r="G45" t="n">
        <v>46.57</v>
      </c>
      <c r="H45" t="n">
        <v>0.93</v>
      </c>
      <c r="I45" t="n">
        <v>12</v>
      </c>
      <c r="J45" t="n">
        <v>94.79000000000001</v>
      </c>
      <c r="K45" t="n">
        <v>37.55</v>
      </c>
      <c r="L45" t="n">
        <v>5</v>
      </c>
      <c r="M45" t="n">
        <v>10</v>
      </c>
      <c r="N45" t="n">
        <v>12.23</v>
      </c>
      <c r="O45" t="n">
        <v>11924.18</v>
      </c>
      <c r="P45" t="n">
        <v>71.11</v>
      </c>
      <c r="Q45" t="n">
        <v>195.42</v>
      </c>
      <c r="R45" t="n">
        <v>25.12</v>
      </c>
      <c r="S45" t="n">
        <v>14.2</v>
      </c>
      <c r="T45" t="n">
        <v>3702.46</v>
      </c>
      <c r="U45" t="n">
        <v>0.57</v>
      </c>
      <c r="V45" t="n">
        <v>0.76</v>
      </c>
      <c r="W45" t="n">
        <v>0.66</v>
      </c>
      <c r="X45" t="n">
        <v>0.23</v>
      </c>
      <c r="Y45" t="n">
        <v>0.5</v>
      </c>
      <c r="Z45" t="n">
        <v>10</v>
      </c>
    </row>
    <row r="46">
      <c r="A46" t="n">
        <v>5</v>
      </c>
      <c r="B46" t="n">
        <v>40</v>
      </c>
      <c r="C46" t="inlineStr">
        <is>
          <t xml:space="preserve">CONCLUIDO	</t>
        </is>
      </c>
      <c r="D46" t="n">
        <v>8.773400000000001</v>
      </c>
      <c r="E46" t="n">
        <v>11.4</v>
      </c>
      <c r="F46" t="n">
        <v>9.27</v>
      </c>
      <c r="G46" t="n">
        <v>55.62</v>
      </c>
      <c r="H46" t="n">
        <v>1.1</v>
      </c>
      <c r="I46" t="n">
        <v>10</v>
      </c>
      <c r="J46" t="n">
        <v>96.02</v>
      </c>
      <c r="K46" t="n">
        <v>37.55</v>
      </c>
      <c r="L46" t="n">
        <v>6</v>
      </c>
      <c r="M46" t="n">
        <v>8</v>
      </c>
      <c r="N46" t="n">
        <v>12.47</v>
      </c>
      <c r="O46" t="n">
        <v>12076.67</v>
      </c>
      <c r="P46" t="n">
        <v>69.47</v>
      </c>
      <c r="Q46" t="n">
        <v>195.42</v>
      </c>
      <c r="R46" t="n">
        <v>23.55</v>
      </c>
      <c r="S46" t="n">
        <v>14.2</v>
      </c>
      <c r="T46" t="n">
        <v>2929.33</v>
      </c>
      <c r="U46" t="n">
        <v>0.6</v>
      </c>
      <c r="V46" t="n">
        <v>0.76</v>
      </c>
      <c r="W46" t="n">
        <v>0.66</v>
      </c>
      <c r="X46" t="n">
        <v>0.18</v>
      </c>
      <c r="Y46" t="n">
        <v>0.5</v>
      </c>
      <c r="Z46" t="n">
        <v>10</v>
      </c>
    </row>
    <row r="47">
      <c r="A47" t="n">
        <v>6</v>
      </c>
      <c r="B47" t="n">
        <v>40</v>
      </c>
      <c r="C47" t="inlineStr">
        <is>
          <t xml:space="preserve">CONCLUIDO	</t>
        </is>
      </c>
      <c r="D47" t="n">
        <v>8.838699999999999</v>
      </c>
      <c r="E47" t="n">
        <v>11.31</v>
      </c>
      <c r="F47" t="n">
        <v>9.220000000000001</v>
      </c>
      <c r="G47" t="n">
        <v>69.17</v>
      </c>
      <c r="H47" t="n">
        <v>1.27</v>
      </c>
      <c r="I47" t="n">
        <v>8</v>
      </c>
      <c r="J47" t="n">
        <v>97.26000000000001</v>
      </c>
      <c r="K47" t="n">
        <v>37.55</v>
      </c>
      <c r="L47" t="n">
        <v>7</v>
      </c>
      <c r="M47" t="n">
        <v>6</v>
      </c>
      <c r="N47" t="n">
        <v>12.71</v>
      </c>
      <c r="O47" t="n">
        <v>12229.54</v>
      </c>
      <c r="P47" t="n">
        <v>66.64</v>
      </c>
      <c r="Q47" t="n">
        <v>195.42</v>
      </c>
      <c r="R47" t="n">
        <v>22.37</v>
      </c>
      <c r="S47" t="n">
        <v>14.2</v>
      </c>
      <c r="T47" t="n">
        <v>2347.86</v>
      </c>
      <c r="U47" t="n">
        <v>0.63</v>
      </c>
      <c r="V47" t="n">
        <v>0.77</v>
      </c>
      <c r="W47" t="n">
        <v>0.65</v>
      </c>
      <c r="X47" t="n">
        <v>0.14</v>
      </c>
      <c r="Y47" t="n">
        <v>0.5</v>
      </c>
      <c r="Z47" t="n">
        <v>10</v>
      </c>
    </row>
    <row r="48">
      <c r="A48" t="n">
        <v>7</v>
      </c>
      <c r="B48" t="n">
        <v>40</v>
      </c>
      <c r="C48" t="inlineStr">
        <is>
          <t xml:space="preserve">CONCLUIDO	</t>
        </is>
      </c>
      <c r="D48" t="n">
        <v>8.8674</v>
      </c>
      <c r="E48" t="n">
        <v>11.28</v>
      </c>
      <c r="F48" t="n">
        <v>9.210000000000001</v>
      </c>
      <c r="G48" t="n">
        <v>78.90000000000001</v>
      </c>
      <c r="H48" t="n">
        <v>1.43</v>
      </c>
      <c r="I48" t="n">
        <v>7</v>
      </c>
      <c r="J48" t="n">
        <v>98.5</v>
      </c>
      <c r="K48" t="n">
        <v>37.55</v>
      </c>
      <c r="L48" t="n">
        <v>8</v>
      </c>
      <c r="M48" t="n">
        <v>5</v>
      </c>
      <c r="N48" t="n">
        <v>12.95</v>
      </c>
      <c r="O48" t="n">
        <v>12382.79</v>
      </c>
      <c r="P48" t="n">
        <v>64.81999999999999</v>
      </c>
      <c r="Q48" t="n">
        <v>195.42</v>
      </c>
      <c r="R48" t="n">
        <v>21.67</v>
      </c>
      <c r="S48" t="n">
        <v>14.2</v>
      </c>
      <c r="T48" t="n">
        <v>2005.1</v>
      </c>
      <c r="U48" t="n">
        <v>0.66</v>
      </c>
      <c r="V48" t="n">
        <v>0.77</v>
      </c>
      <c r="W48" t="n">
        <v>0.65</v>
      </c>
      <c r="X48" t="n">
        <v>0.12</v>
      </c>
      <c r="Y48" t="n">
        <v>0.5</v>
      </c>
      <c r="Z48" t="n">
        <v>10</v>
      </c>
    </row>
    <row r="49">
      <c r="A49" t="n">
        <v>8</v>
      </c>
      <c r="B49" t="n">
        <v>40</v>
      </c>
      <c r="C49" t="inlineStr">
        <is>
          <t xml:space="preserve">CONCLUIDO	</t>
        </is>
      </c>
      <c r="D49" t="n">
        <v>8.8567</v>
      </c>
      <c r="E49" t="n">
        <v>11.29</v>
      </c>
      <c r="F49" t="n">
        <v>9.220000000000001</v>
      </c>
      <c r="G49" t="n">
        <v>79.02</v>
      </c>
      <c r="H49" t="n">
        <v>1.59</v>
      </c>
      <c r="I49" t="n">
        <v>7</v>
      </c>
      <c r="J49" t="n">
        <v>99.75</v>
      </c>
      <c r="K49" t="n">
        <v>37.55</v>
      </c>
      <c r="L49" t="n">
        <v>9</v>
      </c>
      <c r="M49" t="n">
        <v>2</v>
      </c>
      <c r="N49" t="n">
        <v>13.2</v>
      </c>
      <c r="O49" t="n">
        <v>12536.43</v>
      </c>
      <c r="P49" t="n">
        <v>64.20999999999999</v>
      </c>
      <c r="Q49" t="n">
        <v>195.42</v>
      </c>
      <c r="R49" t="n">
        <v>21.81</v>
      </c>
      <c r="S49" t="n">
        <v>14.2</v>
      </c>
      <c r="T49" t="n">
        <v>2074.41</v>
      </c>
      <c r="U49" t="n">
        <v>0.65</v>
      </c>
      <c r="V49" t="n">
        <v>0.77</v>
      </c>
      <c r="W49" t="n">
        <v>0.66</v>
      </c>
      <c r="X49" t="n">
        <v>0.13</v>
      </c>
      <c r="Y49" t="n">
        <v>0.5</v>
      </c>
      <c r="Z49" t="n">
        <v>10</v>
      </c>
    </row>
    <row r="50">
      <c r="A50" t="n">
        <v>9</v>
      </c>
      <c r="B50" t="n">
        <v>40</v>
      </c>
      <c r="C50" t="inlineStr">
        <is>
          <t xml:space="preserve">CONCLUIDO	</t>
        </is>
      </c>
      <c r="D50" t="n">
        <v>8.8893</v>
      </c>
      <c r="E50" t="n">
        <v>11.25</v>
      </c>
      <c r="F50" t="n">
        <v>9.199999999999999</v>
      </c>
      <c r="G50" t="n">
        <v>91.95999999999999</v>
      </c>
      <c r="H50" t="n">
        <v>1.74</v>
      </c>
      <c r="I50" t="n">
        <v>6</v>
      </c>
      <c r="J50" t="n">
        <v>101</v>
      </c>
      <c r="K50" t="n">
        <v>37.55</v>
      </c>
      <c r="L50" t="n">
        <v>10</v>
      </c>
      <c r="M50" t="n">
        <v>0</v>
      </c>
      <c r="N50" t="n">
        <v>13.45</v>
      </c>
      <c r="O50" t="n">
        <v>12690.46</v>
      </c>
      <c r="P50" t="n">
        <v>63.14</v>
      </c>
      <c r="Q50" t="n">
        <v>195.42</v>
      </c>
      <c r="R50" t="n">
        <v>21.25</v>
      </c>
      <c r="S50" t="n">
        <v>14.2</v>
      </c>
      <c r="T50" t="n">
        <v>1800.42</v>
      </c>
      <c r="U50" t="n">
        <v>0.67</v>
      </c>
      <c r="V50" t="n">
        <v>0.77</v>
      </c>
      <c r="W50" t="n">
        <v>0.65</v>
      </c>
      <c r="X50" t="n">
        <v>0.11</v>
      </c>
      <c r="Y50" t="n">
        <v>0.5</v>
      </c>
      <c r="Z50" t="n">
        <v>10</v>
      </c>
    </row>
    <row r="51">
      <c r="A51" t="n">
        <v>0</v>
      </c>
      <c r="B51" t="n">
        <v>30</v>
      </c>
      <c r="C51" t="inlineStr">
        <is>
          <t xml:space="preserve">CONCLUIDO	</t>
        </is>
      </c>
      <c r="D51" t="n">
        <v>7.8349</v>
      </c>
      <c r="E51" t="n">
        <v>12.76</v>
      </c>
      <c r="F51" t="n">
        <v>10.11</v>
      </c>
      <c r="G51" t="n">
        <v>11.67</v>
      </c>
      <c r="H51" t="n">
        <v>0.24</v>
      </c>
      <c r="I51" t="n">
        <v>52</v>
      </c>
      <c r="J51" t="n">
        <v>71.52</v>
      </c>
      <c r="K51" t="n">
        <v>32.27</v>
      </c>
      <c r="L51" t="n">
        <v>1</v>
      </c>
      <c r="M51" t="n">
        <v>50</v>
      </c>
      <c r="N51" t="n">
        <v>8.25</v>
      </c>
      <c r="O51" t="n">
        <v>9054.6</v>
      </c>
      <c r="P51" t="n">
        <v>71.26000000000001</v>
      </c>
      <c r="Q51" t="n">
        <v>195.43</v>
      </c>
      <c r="R51" t="n">
        <v>49.75</v>
      </c>
      <c r="S51" t="n">
        <v>14.2</v>
      </c>
      <c r="T51" t="n">
        <v>15819.87</v>
      </c>
      <c r="U51" t="n">
        <v>0.29</v>
      </c>
      <c r="V51" t="n">
        <v>0.7</v>
      </c>
      <c r="W51" t="n">
        <v>0.72</v>
      </c>
      <c r="X51" t="n">
        <v>1.02</v>
      </c>
      <c r="Y51" t="n">
        <v>0.5</v>
      </c>
      <c r="Z51" t="n">
        <v>10</v>
      </c>
    </row>
    <row r="52">
      <c r="A52" t="n">
        <v>1</v>
      </c>
      <c r="B52" t="n">
        <v>30</v>
      </c>
      <c r="C52" t="inlineStr">
        <is>
          <t xml:space="preserve">CONCLUIDO	</t>
        </is>
      </c>
      <c r="D52" t="n">
        <v>8.472200000000001</v>
      </c>
      <c r="E52" t="n">
        <v>11.8</v>
      </c>
      <c r="F52" t="n">
        <v>9.57</v>
      </c>
      <c r="G52" t="n">
        <v>22.97</v>
      </c>
      <c r="H52" t="n">
        <v>0.48</v>
      </c>
      <c r="I52" t="n">
        <v>25</v>
      </c>
      <c r="J52" t="n">
        <v>72.7</v>
      </c>
      <c r="K52" t="n">
        <v>32.27</v>
      </c>
      <c r="L52" t="n">
        <v>2</v>
      </c>
      <c r="M52" t="n">
        <v>23</v>
      </c>
      <c r="N52" t="n">
        <v>8.43</v>
      </c>
      <c r="O52" t="n">
        <v>9200.25</v>
      </c>
      <c r="P52" t="n">
        <v>65.45</v>
      </c>
      <c r="Q52" t="n">
        <v>195.42</v>
      </c>
      <c r="R52" t="n">
        <v>33</v>
      </c>
      <c r="S52" t="n">
        <v>14.2</v>
      </c>
      <c r="T52" t="n">
        <v>7581.24</v>
      </c>
      <c r="U52" t="n">
        <v>0.43</v>
      </c>
      <c r="V52" t="n">
        <v>0.74</v>
      </c>
      <c r="W52" t="n">
        <v>0.68</v>
      </c>
      <c r="X52" t="n">
        <v>0.48</v>
      </c>
      <c r="Y52" t="n">
        <v>0.5</v>
      </c>
      <c r="Z52" t="n">
        <v>10</v>
      </c>
    </row>
    <row r="53">
      <c r="A53" t="n">
        <v>2</v>
      </c>
      <c r="B53" t="n">
        <v>30</v>
      </c>
      <c r="C53" t="inlineStr">
        <is>
          <t xml:space="preserve">CONCLUIDO	</t>
        </is>
      </c>
      <c r="D53" t="n">
        <v>8.711</v>
      </c>
      <c r="E53" t="n">
        <v>11.48</v>
      </c>
      <c r="F53" t="n">
        <v>9.390000000000001</v>
      </c>
      <c r="G53" t="n">
        <v>35.2</v>
      </c>
      <c r="H53" t="n">
        <v>0.71</v>
      </c>
      <c r="I53" t="n">
        <v>16</v>
      </c>
      <c r="J53" t="n">
        <v>73.88</v>
      </c>
      <c r="K53" t="n">
        <v>32.27</v>
      </c>
      <c r="L53" t="n">
        <v>3</v>
      </c>
      <c r="M53" t="n">
        <v>14</v>
      </c>
      <c r="N53" t="n">
        <v>8.609999999999999</v>
      </c>
      <c r="O53" t="n">
        <v>9346.23</v>
      </c>
      <c r="P53" t="n">
        <v>61.79</v>
      </c>
      <c r="Q53" t="n">
        <v>195.43</v>
      </c>
      <c r="R53" t="n">
        <v>27.19</v>
      </c>
      <c r="S53" t="n">
        <v>14.2</v>
      </c>
      <c r="T53" t="n">
        <v>4721.39</v>
      </c>
      <c r="U53" t="n">
        <v>0.52</v>
      </c>
      <c r="V53" t="n">
        <v>0.75</v>
      </c>
      <c r="W53" t="n">
        <v>0.67</v>
      </c>
      <c r="X53" t="n">
        <v>0.3</v>
      </c>
      <c r="Y53" t="n">
        <v>0.5</v>
      </c>
      <c r="Z53" t="n">
        <v>10</v>
      </c>
    </row>
    <row r="54">
      <c r="A54" t="n">
        <v>3</v>
      </c>
      <c r="B54" t="n">
        <v>30</v>
      </c>
      <c r="C54" t="inlineStr">
        <is>
          <t xml:space="preserve">CONCLUIDO	</t>
        </is>
      </c>
      <c r="D54" t="n">
        <v>8.819000000000001</v>
      </c>
      <c r="E54" t="n">
        <v>11.34</v>
      </c>
      <c r="F54" t="n">
        <v>9.31</v>
      </c>
      <c r="G54" t="n">
        <v>46.54</v>
      </c>
      <c r="H54" t="n">
        <v>0.93</v>
      </c>
      <c r="I54" t="n">
        <v>12</v>
      </c>
      <c r="J54" t="n">
        <v>75.06999999999999</v>
      </c>
      <c r="K54" t="n">
        <v>32.27</v>
      </c>
      <c r="L54" t="n">
        <v>4</v>
      </c>
      <c r="M54" t="n">
        <v>10</v>
      </c>
      <c r="N54" t="n">
        <v>8.800000000000001</v>
      </c>
      <c r="O54" t="n">
        <v>9492.549999999999</v>
      </c>
      <c r="P54" t="n">
        <v>59.8</v>
      </c>
      <c r="Q54" t="n">
        <v>195.42</v>
      </c>
      <c r="R54" t="n">
        <v>24.91</v>
      </c>
      <c r="S54" t="n">
        <v>14.2</v>
      </c>
      <c r="T54" t="n">
        <v>3600.48</v>
      </c>
      <c r="U54" t="n">
        <v>0.57</v>
      </c>
      <c r="V54" t="n">
        <v>0.76</v>
      </c>
      <c r="W54" t="n">
        <v>0.66</v>
      </c>
      <c r="X54" t="n">
        <v>0.22</v>
      </c>
      <c r="Y54" t="n">
        <v>0.5</v>
      </c>
      <c r="Z54" t="n">
        <v>10</v>
      </c>
    </row>
    <row r="55">
      <c r="A55" t="n">
        <v>4</v>
      </c>
      <c r="B55" t="n">
        <v>30</v>
      </c>
      <c r="C55" t="inlineStr">
        <is>
          <t xml:space="preserve">CONCLUIDO	</t>
        </is>
      </c>
      <c r="D55" t="n">
        <v>8.880100000000001</v>
      </c>
      <c r="E55" t="n">
        <v>11.26</v>
      </c>
      <c r="F55" t="n">
        <v>9.26</v>
      </c>
      <c r="G55" t="n">
        <v>55.57</v>
      </c>
      <c r="H55" t="n">
        <v>1.15</v>
      </c>
      <c r="I55" t="n">
        <v>10</v>
      </c>
      <c r="J55" t="n">
        <v>76.26000000000001</v>
      </c>
      <c r="K55" t="n">
        <v>32.27</v>
      </c>
      <c r="L55" t="n">
        <v>5</v>
      </c>
      <c r="M55" t="n">
        <v>7</v>
      </c>
      <c r="N55" t="n">
        <v>8.99</v>
      </c>
      <c r="O55" t="n">
        <v>9639.200000000001</v>
      </c>
      <c r="P55" t="n">
        <v>56.9</v>
      </c>
      <c r="Q55" t="n">
        <v>195.42</v>
      </c>
      <c r="R55" t="n">
        <v>23.46</v>
      </c>
      <c r="S55" t="n">
        <v>14.2</v>
      </c>
      <c r="T55" t="n">
        <v>2886.76</v>
      </c>
      <c r="U55" t="n">
        <v>0.61</v>
      </c>
      <c r="V55" t="n">
        <v>0.76</v>
      </c>
      <c r="W55" t="n">
        <v>0.65</v>
      </c>
      <c r="X55" t="n">
        <v>0.17</v>
      </c>
      <c r="Y55" t="n">
        <v>0.5</v>
      </c>
      <c r="Z55" t="n">
        <v>10</v>
      </c>
    </row>
    <row r="56">
      <c r="A56" t="n">
        <v>5</v>
      </c>
      <c r="B56" t="n">
        <v>30</v>
      </c>
      <c r="C56" t="inlineStr">
        <is>
          <t xml:space="preserve">CONCLUIDO	</t>
        </is>
      </c>
      <c r="D56" t="n">
        <v>8.925700000000001</v>
      </c>
      <c r="E56" t="n">
        <v>11.2</v>
      </c>
      <c r="F56" t="n">
        <v>9.24</v>
      </c>
      <c r="G56" t="n">
        <v>69.26000000000001</v>
      </c>
      <c r="H56" t="n">
        <v>1.36</v>
      </c>
      <c r="I56" t="n">
        <v>8</v>
      </c>
      <c r="J56" t="n">
        <v>77.45</v>
      </c>
      <c r="K56" t="n">
        <v>32.27</v>
      </c>
      <c r="L56" t="n">
        <v>6</v>
      </c>
      <c r="M56" t="n">
        <v>2</v>
      </c>
      <c r="N56" t="n">
        <v>9.18</v>
      </c>
      <c r="O56" t="n">
        <v>9786.190000000001</v>
      </c>
      <c r="P56" t="n">
        <v>55</v>
      </c>
      <c r="Q56" t="n">
        <v>195.42</v>
      </c>
      <c r="R56" t="n">
        <v>22.54</v>
      </c>
      <c r="S56" t="n">
        <v>14.2</v>
      </c>
      <c r="T56" t="n">
        <v>2433.91</v>
      </c>
      <c r="U56" t="n">
        <v>0.63</v>
      </c>
      <c r="V56" t="n">
        <v>0.76</v>
      </c>
      <c r="W56" t="n">
        <v>0.65</v>
      </c>
      <c r="X56" t="n">
        <v>0.15</v>
      </c>
      <c r="Y56" t="n">
        <v>0.5</v>
      </c>
      <c r="Z56" t="n">
        <v>10</v>
      </c>
    </row>
    <row r="57">
      <c r="A57" t="n">
        <v>6</v>
      </c>
      <c r="B57" t="n">
        <v>30</v>
      </c>
      <c r="C57" t="inlineStr">
        <is>
          <t xml:space="preserve">CONCLUIDO	</t>
        </is>
      </c>
      <c r="D57" t="n">
        <v>8.923500000000001</v>
      </c>
      <c r="E57" t="n">
        <v>11.21</v>
      </c>
      <c r="F57" t="n">
        <v>9.24</v>
      </c>
      <c r="G57" t="n">
        <v>69.29000000000001</v>
      </c>
      <c r="H57" t="n">
        <v>1.56</v>
      </c>
      <c r="I57" t="n">
        <v>8</v>
      </c>
      <c r="J57" t="n">
        <v>78.65000000000001</v>
      </c>
      <c r="K57" t="n">
        <v>32.27</v>
      </c>
      <c r="L57" t="n">
        <v>7</v>
      </c>
      <c r="M57" t="n">
        <v>0</v>
      </c>
      <c r="N57" t="n">
        <v>9.380000000000001</v>
      </c>
      <c r="O57" t="n">
        <v>9933.52</v>
      </c>
      <c r="P57" t="n">
        <v>55.3</v>
      </c>
      <c r="Q57" t="n">
        <v>195.42</v>
      </c>
      <c r="R57" t="n">
        <v>22.47</v>
      </c>
      <c r="S57" t="n">
        <v>14.2</v>
      </c>
      <c r="T57" t="n">
        <v>2398.43</v>
      </c>
      <c r="U57" t="n">
        <v>0.63</v>
      </c>
      <c r="V57" t="n">
        <v>0.76</v>
      </c>
      <c r="W57" t="n">
        <v>0.66</v>
      </c>
      <c r="X57" t="n">
        <v>0.15</v>
      </c>
      <c r="Y57" t="n">
        <v>0.5</v>
      </c>
      <c r="Z57" t="n">
        <v>10</v>
      </c>
    </row>
    <row r="58">
      <c r="A58" t="n">
        <v>0</v>
      </c>
      <c r="B58" t="n">
        <v>15</v>
      </c>
      <c r="C58" t="inlineStr">
        <is>
          <t xml:space="preserve">CONCLUIDO	</t>
        </is>
      </c>
      <c r="D58" t="n">
        <v>8.495799999999999</v>
      </c>
      <c r="E58" t="n">
        <v>11.77</v>
      </c>
      <c r="F58" t="n">
        <v>9.720000000000001</v>
      </c>
      <c r="G58" t="n">
        <v>18.22</v>
      </c>
      <c r="H58" t="n">
        <v>0.43</v>
      </c>
      <c r="I58" t="n">
        <v>32</v>
      </c>
      <c r="J58" t="n">
        <v>39.78</v>
      </c>
      <c r="K58" t="n">
        <v>19.54</v>
      </c>
      <c r="L58" t="n">
        <v>1</v>
      </c>
      <c r="M58" t="n">
        <v>30</v>
      </c>
      <c r="N58" t="n">
        <v>4.24</v>
      </c>
      <c r="O58" t="n">
        <v>5140</v>
      </c>
      <c r="P58" t="n">
        <v>42.86</v>
      </c>
      <c r="Q58" t="n">
        <v>195.45</v>
      </c>
      <c r="R58" t="n">
        <v>37.44</v>
      </c>
      <c r="S58" t="n">
        <v>14.2</v>
      </c>
      <c r="T58" t="n">
        <v>9766.129999999999</v>
      </c>
      <c r="U58" t="n">
        <v>0.38</v>
      </c>
      <c r="V58" t="n">
        <v>0.73</v>
      </c>
      <c r="W58" t="n">
        <v>0.6899999999999999</v>
      </c>
      <c r="X58" t="n">
        <v>0.63</v>
      </c>
      <c r="Y58" t="n">
        <v>0.5</v>
      </c>
      <c r="Z58" t="n">
        <v>10</v>
      </c>
    </row>
    <row r="59">
      <c r="A59" t="n">
        <v>1</v>
      </c>
      <c r="B59" t="n">
        <v>15</v>
      </c>
      <c r="C59" t="inlineStr">
        <is>
          <t xml:space="preserve">CONCLUIDO	</t>
        </is>
      </c>
      <c r="D59" t="n">
        <v>8.888</v>
      </c>
      <c r="E59" t="n">
        <v>11.25</v>
      </c>
      <c r="F59" t="n">
        <v>9.390000000000001</v>
      </c>
      <c r="G59" t="n">
        <v>37.54</v>
      </c>
      <c r="H59" t="n">
        <v>0.84</v>
      </c>
      <c r="I59" t="n">
        <v>15</v>
      </c>
      <c r="J59" t="n">
        <v>40.89</v>
      </c>
      <c r="K59" t="n">
        <v>19.54</v>
      </c>
      <c r="L59" t="n">
        <v>2</v>
      </c>
      <c r="M59" t="n">
        <v>6</v>
      </c>
      <c r="N59" t="n">
        <v>4.35</v>
      </c>
      <c r="O59" t="n">
        <v>5277.26</v>
      </c>
      <c r="P59" t="n">
        <v>37.17</v>
      </c>
      <c r="Q59" t="n">
        <v>195.42</v>
      </c>
      <c r="R59" t="n">
        <v>27.06</v>
      </c>
      <c r="S59" t="n">
        <v>14.2</v>
      </c>
      <c r="T59" t="n">
        <v>4658.01</v>
      </c>
      <c r="U59" t="n">
        <v>0.52</v>
      </c>
      <c r="V59" t="n">
        <v>0.75</v>
      </c>
      <c r="W59" t="n">
        <v>0.67</v>
      </c>
      <c r="X59" t="n">
        <v>0.3</v>
      </c>
      <c r="Y59" t="n">
        <v>0.5</v>
      </c>
      <c r="Z59" t="n">
        <v>10</v>
      </c>
    </row>
    <row r="60">
      <c r="A60" t="n">
        <v>2</v>
      </c>
      <c r="B60" t="n">
        <v>15</v>
      </c>
      <c r="C60" t="inlineStr">
        <is>
          <t xml:space="preserve">CONCLUIDO	</t>
        </is>
      </c>
      <c r="D60" t="n">
        <v>8.880599999999999</v>
      </c>
      <c r="E60" t="n">
        <v>11.26</v>
      </c>
      <c r="F60" t="n">
        <v>9.4</v>
      </c>
      <c r="G60" t="n">
        <v>37.58</v>
      </c>
      <c r="H60" t="n">
        <v>1.22</v>
      </c>
      <c r="I60" t="n">
        <v>15</v>
      </c>
      <c r="J60" t="n">
        <v>42.01</v>
      </c>
      <c r="K60" t="n">
        <v>19.54</v>
      </c>
      <c r="L60" t="n">
        <v>3</v>
      </c>
      <c r="M60" t="n">
        <v>0</v>
      </c>
      <c r="N60" t="n">
        <v>4.46</v>
      </c>
      <c r="O60" t="n">
        <v>5414.79</v>
      </c>
      <c r="P60" t="n">
        <v>37.65</v>
      </c>
      <c r="Q60" t="n">
        <v>195.42</v>
      </c>
      <c r="R60" t="n">
        <v>27.05</v>
      </c>
      <c r="S60" t="n">
        <v>14.2</v>
      </c>
      <c r="T60" t="n">
        <v>4656.55</v>
      </c>
      <c r="U60" t="n">
        <v>0.52</v>
      </c>
      <c r="V60" t="n">
        <v>0.75</v>
      </c>
      <c r="W60" t="n">
        <v>0.68</v>
      </c>
      <c r="X60" t="n">
        <v>0.31</v>
      </c>
      <c r="Y60" t="n">
        <v>0.5</v>
      </c>
      <c r="Z60" t="n">
        <v>10</v>
      </c>
    </row>
    <row r="61">
      <c r="A61" t="n">
        <v>0</v>
      </c>
      <c r="B61" t="n">
        <v>70</v>
      </c>
      <c r="C61" t="inlineStr">
        <is>
          <t xml:space="preserve">CONCLUIDO	</t>
        </is>
      </c>
      <c r="D61" t="n">
        <v>6.3538</v>
      </c>
      <c r="E61" t="n">
        <v>15.74</v>
      </c>
      <c r="F61" t="n">
        <v>10.91</v>
      </c>
      <c r="G61" t="n">
        <v>7.27</v>
      </c>
      <c r="H61" t="n">
        <v>0.12</v>
      </c>
      <c r="I61" t="n">
        <v>90</v>
      </c>
      <c r="J61" t="n">
        <v>141.81</v>
      </c>
      <c r="K61" t="n">
        <v>47.83</v>
      </c>
      <c r="L61" t="n">
        <v>1</v>
      </c>
      <c r="M61" t="n">
        <v>88</v>
      </c>
      <c r="N61" t="n">
        <v>22.98</v>
      </c>
      <c r="O61" t="n">
        <v>17723.39</v>
      </c>
      <c r="P61" t="n">
        <v>123.6</v>
      </c>
      <c r="Q61" t="n">
        <v>195.42</v>
      </c>
      <c r="R61" t="n">
        <v>74.88</v>
      </c>
      <c r="S61" t="n">
        <v>14.2</v>
      </c>
      <c r="T61" t="n">
        <v>28196.02</v>
      </c>
      <c r="U61" t="n">
        <v>0.19</v>
      </c>
      <c r="V61" t="n">
        <v>0.65</v>
      </c>
      <c r="W61" t="n">
        <v>0.78</v>
      </c>
      <c r="X61" t="n">
        <v>1.82</v>
      </c>
      <c r="Y61" t="n">
        <v>0.5</v>
      </c>
      <c r="Z61" t="n">
        <v>10</v>
      </c>
    </row>
    <row r="62">
      <c r="A62" t="n">
        <v>1</v>
      </c>
      <c r="B62" t="n">
        <v>70</v>
      </c>
      <c r="C62" t="inlineStr">
        <is>
          <t xml:space="preserve">CONCLUIDO	</t>
        </is>
      </c>
      <c r="D62" t="n">
        <v>7.5106</v>
      </c>
      <c r="E62" t="n">
        <v>13.31</v>
      </c>
      <c r="F62" t="n">
        <v>9.9</v>
      </c>
      <c r="G62" t="n">
        <v>14.49</v>
      </c>
      <c r="H62" t="n">
        <v>0.25</v>
      </c>
      <c r="I62" t="n">
        <v>41</v>
      </c>
      <c r="J62" t="n">
        <v>143.17</v>
      </c>
      <c r="K62" t="n">
        <v>47.83</v>
      </c>
      <c r="L62" t="n">
        <v>2</v>
      </c>
      <c r="M62" t="n">
        <v>39</v>
      </c>
      <c r="N62" t="n">
        <v>23.34</v>
      </c>
      <c r="O62" t="n">
        <v>17891.86</v>
      </c>
      <c r="P62" t="n">
        <v>111.27</v>
      </c>
      <c r="Q62" t="n">
        <v>195.44</v>
      </c>
      <c r="R62" t="n">
        <v>43.41</v>
      </c>
      <c r="S62" t="n">
        <v>14.2</v>
      </c>
      <c r="T62" t="n">
        <v>12705.22</v>
      </c>
      <c r="U62" t="n">
        <v>0.33</v>
      </c>
      <c r="V62" t="n">
        <v>0.71</v>
      </c>
      <c r="W62" t="n">
        <v>0.7</v>
      </c>
      <c r="X62" t="n">
        <v>0.8100000000000001</v>
      </c>
      <c r="Y62" t="n">
        <v>0.5</v>
      </c>
      <c r="Z62" t="n">
        <v>10</v>
      </c>
    </row>
    <row r="63">
      <c r="A63" t="n">
        <v>2</v>
      </c>
      <c r="B63" t="n">
        <v>70</v>
      </c>
      <c r="C63" t="inlineStr">
        <is>
          <t xml:space="preserve">CONCLUIDO	</t>
        </is>
      </c>
      <c r="D63" t="n">
        <v>7.9232</v>
      </c>
      <c r="E63" t="n">
        <v>12.62</v>
      </c>
      <c r="F63" t="n">
        <v>9.609999999999999</v>
      </c>
      <c r="G63" t="n">
        <v>21.36</v>
      </c>
      <c r="H63" t="n">
        <v>0.37</v>
      </c>
      <c r="I63" t="n">
        <v>27</v>
      </c>
      <c r="J63" t="n">
        <v>144.54</v>
      </c>
      <c r="K63" t="n">
        <v>47.83</v>
      </c>
      <c r="L63" t="n">
        <v>3</v>
      </c>
      <c r="M63" t="n">
        <v>25</v>
      </c>
      <c r="N63" t="n">
        <v>23.71</v>
      </c>
      <c r="O63" t="n">
        <v>18060.85</v>
      </c>
      <c r="P63" t="n">
        <v>107.15</v>
      </c>
      <c r="Q63" t="n">
        <v>195.42</v>
      </c>
      <c r="R63" t="n">
        <v>34.67</v>
      </c>
      <c r="S63" t="n">
        <v>14.2</v>
      </c>
      <c r="T63" t="n">
        <v>8404.08</v>
      </c>
      <c r="U63" t="n">
        <v>0.41</v>
      </c>
      <c r="V63" t="n">
        <v>0.73</v>
      </c>
      <c r="W63" t="n">
        <v>0.67</v>
      </c>
      <c r="X63" t="n">
        <v>0.53</v>
      </c>
      <c r="Y63" t="n">
        <v>0.5</v>
      </c>
      <c r="Z63" t="n">
        <v>10</v>
      </c>
    </row>
    <row r="64">
      <c r="A64" t="n">
        <v>3</v>
      </c>
      <c r="B64" t="n">
        <v>70</v>
      </c>
      <c r="C64" t="inlineStr">
        <is>
          <t xml:space="preserve">CONCLUIDO	</t>
        </is>
      </c>
      <c r="D64" t="n">
        <v>8.140000000000001</v>
      </c>
      <c r="E64" t="n">
        <v>12.28</v>
      </c>
      <c r="F64" t="n">
        <v>9.48</v>
      </c>
      <c r="G64" t="n">
        <v>28.44</v>
      </c>
      <c r="H64" t="n">
        <v>0.49</v>
      </c>
      <c r="I64" t="n">
        <v>20</v>
      </c>
      <c r="J64" t="n">
        <v>145.92</v>
      </c>
      <c r="K64" t="n">
        <v>47.83</v>
      </c>
      <c r="L64" t="n">
        <v>4</v>
      </c>
      <c r="M64" t="n">
        <v>18</v>
      </c>
      <c r="N64" t="n">
        <v>24.09</v>
      </c>
      <c r="O64" t="n">
        <v>18230.35</v>
      </c>
      <c r="P64" t="n">
        <v>104.81</v>
      </c>
      <c r="Q64" t="n">
        <v>195.44</v>
      </c>
      <c r="R64" t="n">
        <v>30.2</v>
      </c>
      <c r="S64" t="n">
        <v>14.2</v>
      </c>
      <c r="T64" t="n">
        <v>6202.73</v>
      </c>
      <c r="U64" t="n">
        <v>0.47</v>
      </c>
      <c r="V64" t="n">
        <v>0.74</v>
      </c>
      <c r="W64" t="n">
        <v>0.67</v>
      </c>
      <c r="X64" t="n">
        <v>0.39</v>
      </c>
      <c r="Y64" t="n">
        <v>0.5</v>
      </c>
      <c r="Z64" t="n">
        <v>10</v>
      </c>
    </row>
    <row r="65">
      <c r="A65" t="n">
        <v>4</v>
      </c>
      <c r="B65" t="n">
        <v>70</v>
      </c>
      <c r="C65" t="inlineStr">
        <is>
          <t xml:space="preserve">CONCLUIDO	</t>
        </is>
      </c>
      <c r="D65" t="n">
        <v>8.2873</v>
      </c>
      <c r="E65" t="n">
        <v>12.07</v>
      </c>
      <c r="F65" t="n">
        <v>9.380000000000001</v>
      </c>
      <c r="G65" t="n">
        <v>35.16</v>
      </c>
      <c r="H65" t="n">
        <v>0.6</v>
      </c>
      <c r="I65" t="n">
        <v>16</v>
      </c>
      <c r="J65" t="n">
        <v>147.3</v>
      </c>
      <c r="K65" t="n">
        <v>47.83</v>
      </c>
      <c r="L65" t="n">
        <v>5</v>
      </c>
      <c r="M65" t="n">
        <v>14</v>
      </c>
      <c r="N65" t="n">
        <v>24.47</v>
      </c>
      <c r="O65" t="n">
        <v>18400.38</v>
      </c>
      <c r="P65" t="n">
        <v>102.64</v>
      </c>
      <c r="Q65" t="n">
        <v>195.42</v>
      </c>
      <c r="R65" t="n">
        <v>27.1</v>
      </c>
      <c r="S65" t="n">
        <v>14.2</v>
      </c>
      <c r="T65" t="n">
        <v>4672.15</v>
      </c>
      <c r="U65" t="n">
        <v>0.52</v>
      </c>
      <c r="V65" t="n">
        <v>0.75</v>
      </c>
      <c r="W65" t="n">
        <v>0.66</v>
      </c>
      <c r="X65" t="n">
        <v>0.29</v>
      </c>
      <c r="Y65" t="n">
        <v>0.5</v>
      </c>
      <c r="Z65" t="n">
        <v>10</v>
      </c>
    </row>
    <row r="66">
      <c r="A66" t="n">
        <v>5</v>
      </c>
      <c r="B66" t="n">
        <v>70</v>
      </c>
      <c r="C66" t="inlineStr">
        <is>
          <t xml:space="preserve">CONCLUIDO	</t>
        </is>
      </c>
      <c r="D66" t="n">
        <v>8.344900000000001</v>
      </c>
      <c r="E66" t="n">
        <v>11.98</v>
      </c>
      <c r="F66" t="n">
        <v>9.35</v>
      </c>
      <c r="G66" t="n">
        <v>40.07</v>
      </c>
      <c r="H66" t="n">
        <v>0.71</v>
      </c>
      <c r="I66" t="n">
        <v>14</v>
      </c>
      <c r="J66" t="n">
        <v>148.68</v>
      </c>
      <c r="K66" t="n">
        <v>47.83</v>
      </c>
      <c r="L66" t="n">
        <v>6</v>
      </c>
      <c r="M66" t="n">
        <v>12</v>
      </c>
      <c r="N66" t="n">
        <v>24.85</v>
      </c>
      <c r="O66" t="n">
        <v>18570.94</v>
      </c>
      <c r="P66" t="n">
        <v>101.77</v>
      </c>
      <c r="Q66" t="n">
        <v>195.42</v>
      </c>
      <c r="R66" t="n">
        <v>26.28</v>
      </c>
      <c r="S66" t="n">
        <v>14.2</v>
      </c>
      <c r="T66" t="n">
        <v>4273.93</v>
      </c>
      <c r="U66" t="n">
        <v>0.54</v>
      </c>
      <c r="V66" t="n">
        <v>0.75</v>
      </c>
      <c r="W66" t="n">
        <v>0.66</v>
      </c>
      <c r="X66" t="n">
        <v>0.26</v>
      </c>
      <c r="Y66" t="n">
        <v>0.5</v>
      </c>
      <c r="Z66" t="n">
        <v>10</v>
      </c>
    </row>
    <row r="67">
      <c r="A67" t="n">
        <v>6</v>
      </c>
      <c r="B67" t="n">
        <v>70</v>
      </c>
      <c r="C67" t="inlineStr">
        <is>
          <t xml:space="preserve">CONCLUIDO	</t>
        </is>
      </c>
      <c r="D67" t="n">
        <v>8.4124</v>
      </c>
      <c r="E67" t="n">
        <v>11.89</v>
      </c>
      <c r="F67" t="n">
        <v>9.31</v>
      </c>
      <c r="G67" t="n">
        <v>46.56</v>
      </c>
      <c r="H67" t="n">
        <v>0.83</v>
      </c>
      <c r="I67" t="n">
        <v>12</v>
      </c>
      <c r="J67" t="n">
        <v>150.07</v>
      </c>
      <c r="K67" t="n">
        <v>47.83</v>
      </c>
      <c r="L67" t="n">
        <v>7</v>
      </c>
      <c r="M67" t="n">
        <v>10</v>
      </c>
      <c r="N67" t="n">
        <v>25.24</v>
      </c>
      <c r="O67" t="n">
        <v>18742.03</v>
      </c>
      <c r="P67" t="n">
        <v>100.58</v>
      </c>
      <c r="Q67" t="n">
        <v>195.42</v>
      </c>
      <c r="R67" t="n">
        <v>25.06</v>
      </c>
      <c r="S67" t="n">
        <v>14.2</v>
      </c>
      <c r="T67" t="n">
        <v>3673.22</v>
      </c>
      <c r="U67" t="n">
        <v>0.57</v>
      </c>
      <c r="V67" t="n">
        <v>0.76</v>
      </c>
      <c r="W67" t="n">
        <v>0.66</v>
      </c>
      <c r="X67" t="n">
        <v>0.22</v>
      </c>
      <c r="Y67" t="n">
        <v>0.5</v>
      </c>
      <c r="Z67" t="n">
        <v>10</v>
      </c>
    </row>
    <row r="68">
      <c r="A68" t="n">
        <v>7</v>
      </c>
      <c r="B68" t="n">
        <v>70</v>
      </c>
      <c r="C68" t="inlineStr">
        <is>
          <t xml:space="preserve">CONCLUIDO	</t>
        </is>
      </c>
      <c r="D68" t="n">
        <v>8.486599999999999</v>
      </c>
      <c r="E68" t="n">
        <v>11.78</v>
      </c>
      <c r="F68" t="n">
        <v>9.27</v>
      </c>
      <c r="G68" t="n">
        <v>55.6</v>
      </c>
      <c r="H68" t="n">
        <v>0.9399999999999999</v>
      </c>
      <c r="I68" t="n">
        <v>10</v>
      </c>
      <c r="J68" t="n">
        <v>151.46</v>
      </c>
      <c r="K68" t="n">
        <v>47.83</v>
      </c>
      <c r="L68" t="n">
        <v>8</v>
      </c>
      <c r="M68" t="n">
        <v>8</v>
      </c>
      <c r="N68" t="n">
        <v>25.63</v>
      </c>
      <c r="O68" t="n">
        <v>18913.66</v>
      </c>
      <c r="P68" t="n">
        <v>98.81</v>
      </c>
      <c r="Q68" t="n">
        <v>195.42</v>
      </c>
      <c r="R68" t="n">
        <v>23.56</v>
      </c>
      <c r="S68" t="n">
        <v>14.2</v>
      </c>
      <c r="T68" t="n">
        <v>2933.93</v>
      </c>
      <c r="U68" t="n">
        <v>0.6</v>
      </c>
      <c r="V68" t="n">
        <v>0.76</v>
      </c>
      <c r="W68" t="n">
        <v>0.65</v>
      </c>
      <c r="X68" t="n">
        <v>0.18</v>
      </c>
      <c r="Y68" t="n">
        <v>0.5</v>
      </c>
      <c r="Z68" t="n">
        <v>10</v>
      </c>
    </row>
    <row r="69">
      <c r="A69" t="n">
        <v>8</v>
      </c>
      <c r="B69" t="n">
        <v>70</v>
      </c>
      <c r="C69" t="inlineStr">
        <is>
          <t xml:space="preserve">CONCLUIDO	</t>
        </is>
      </c>
      <c r="D69" t="n">
        <v>8.5175</v>
      </c>
      <c r="E69" t="n">
        <v>11.74</v>
      </c>
      <c r="F69" t="n">
        <v>9.25</v>
      </c>
      <c r="G69" t="n">
        <v>61.68</v>
      </c>
      <c r="H69" t="n">
        <v>1.04</v>
      </c>
      <c r="I69" t="n">
        <v>9</v>
      </c>
      <c r="J69" t="n">
        <v>152.85</v>
      </c>
      <c r="K69" t="n">
        <v>47.83</v>
      </c>
      <c r="L69" t="n">
        <v>9</v>
      </c>
      <c r="M69" t="n">
        <v>7</v>
      </c>
      <c r="N69" t="n">
        <v>26.03</v>
      </c>
      <c r="O69" t="n">
        <v>19085.83</v>
      </c>
      <c r="P69" t="n">
        <v>97.95999999999999</v>
      </c>
      <c r="Q69" t="n">
        <v>195.42</v>
      </c>
      <c r="R69" t="n">
        <v>23.12</v>
      </c>
      <c r="S69" t="n">
        <v>14.2</v>
      </c>
      <c r="T69" t="n">
        <v>2720.62</v>
      </c>
      <c r="U69" t="n">
        <v>0.61</v>
      </c>
      <c r="V69" t="n">
        <v>0.76</v>
      </c>
      <c r="W69" t="n">
        <v>0.65</v>
      </c>
      <c r="X69" t="n">
        <v>0.16</v>
      </c>
      <c r="Y69" t="n">
        <v>0.5</v>
      </c>
      <c r="Z69" t="n">
        <v>10</v>
      </c>
    </row>
    <row r="70">
      <c r="A70" t="n">
        <v>9</v>
      </c>
      <c r="B70" t="n">
        <v>70</v>
      </c>
      <c r="C70" t="inlineStr">
        <is>
          <t xml:space="preserve">CONCLUIDO	</t>
        </is>
      </c>
      <c r="D70" t="n">
        <v>8.5517</v>
      </c>
      <c r="E70" t="n">
        <v>11.69</v>
      </c>
      <c r="F70" t="n">
        <v>9.23</v>
      </c>
      <c r="G70" t="n">
        <v>69.26000000000001</v>
      </c>
      <c r="H70" t="n">
        <v>1.15</v>
      </c>
      <c r="I70" t="n">
        <v>8</v>
      </c>
      <c r="J70" t="n">
        <v>154.25</v>
      </c>
      <c r="K70" t="n">
        <v>47.83</v>
      </c>
      <c r="L70" t="n">
        <v>10</v>
      </c>
      <c r="M70" t="n">
        <v>6</v>
      </c>
      <c r="N70" t="n">
        <v>26.43</v>
      </c>
      <c r="O70" t="n">
        <v>19258.55</v>
      </c>
      <c r="P70" t="n">
        <v>96.88</v>
      </c>
      <c r="Q70" t="n">
        <v>195.42</v>
      </c>
      <c r="R70" t="n">
        <v>22.61</v>
      </c>
      <c r="S70" t="n">
        <v>14.2</v>
      </c>
      <c r="T70" t="n">
        <v>2471.43</v>
      </c>
      <c r="U70" t="n">
        <v>0.63</v>
      </c>
      <c r="V70" t="n">
        <v>0.76</v>
      </c>
      <c r="W70" t="n">
        <v>0.65</v>
      </c>
      <c r="X70" t="n">
        <v>0.15</v>
      </c>
      <c r="Y70" t="n">
        <v>0.5</v>
      </c>
      <c r="Z70" t="n">
        <v>10</v>
      </c>
    </row>
    <row r="71">
      <c r="A71" t="n">
        <v>10</v>
      </c>
      <c r="B71" t="n">
        <v>70</v>
      </c>
      <c r="C71" t="inlineStr">
        <is>
          <t xml:space="preserve">CONCLUIDO	</t>
        </is>
      </c>
      <c r="D71" t="n">
        <v>8.5566</v>
      </c>
      <c r="E71" t="n">
        <v>11.69</v>
      </c>
      <c r="F71" t="n">
        <v>9.23</v>
      </c>
      <c r="G71" t="n">
        <v>69.20999999999999</v>
      </c>
      <c r="H71" t="n">
        <v>1.25</v>
      </c>
      <c r="I71" t="n">
        <v>8</v>
      </c>
      <c r="J71" t="n">
        <v>155.66</v>
      </c>
      <c r="K71" t="n">
        <v>47.83</v>
      </c>
      <c r="L71" t="n">
        <v>11</v>
      </c>
      <c r="M71" t="n">
        <v>6</v>
      </c>
      <c r="N71" t="n">
        <v>26.83</v>
      </c>
      <c r="O71" t="n">
        <v>19431.82</v>
      </c>
      <c r="P71" t="n">
        <v>95.75</v>
      </c>
      <c r="Q71" t="n">
        <v>195.42</v>
      </c>
      <c r="R71" t="n">
        <v>22.31</v>
      </c>
      <c r="S71" t="n">
        <v>14.2</v>
      </c>
      <c r="T71" t="n">
        <v>2318.51</v>
      </c>
      <c r="U71" t="n">
        <v>0.64</v>
      </c>
      <c r="V71" t="n">
        <v>0.76</v>
      </c>
      <c r="W71" t="n">
        <v>0.65</v>
      </c>
      <c r="X71" t="n">
        <v>0.14</v>
      </c>
      <c r="Y71" t="n">
        <v>0.5</v>
      </c>
      <c r="Z71" t="n">
        <v>10</v>
      </c>
    </row>
    <row r="72">
      <c r="A72" t="n">
        <v>11</v>
      </c>
      <c r="B72" t="n">
        <v>70</v>
      </c>
      <c r="C72" t="inlineStr">
        <is>
          <t xml:space="preserve">CONCLUIDO	</t>
        </is>
      </c>
      <c r="D72" t="n">
        <v>8.598699999999999</v>
      </c>
      <c r="E72" t="n">
        <v>11.63</v>
      </c>
      <c r="F72" t="n">
        <v>9.199999999999999</v>
      </c>
      <c r="G72" t="n">
        <v>78.84999999999999</v>
      </c>
      <c r="H72" t="n">
        <v>1.35</v>
      </c>
      <c r="I72" t="n">
        <v>7</v>
      </c>
      <c r="J72" t="n">
        <v>157.07</v>
      </c>
      <c r="K72" t="n">
        <v>47.83</v>
      </c>
      <c r="L72" t="n">
        <v>12</v>
      </c>
      <c r="M72" t="n">
        <v>5</v>
      </c>
      <c r="N72" t="n">
        <v>27.24</v>
      </c>
      <c r="O72" t="n">
        <v>19605.66</v>
      </c>
      <c r="P72" t="n">
        <v>95.16</v>
      </c>
      <c r="Q72" t="n">
        <v>195.42</v>
      </c>
      <c r="R72" t="n">
        <v>21.54</v>
      </c>
      <c r="S72" t="n">
        <v>14.2</v>
      </c>
      <c r="T72" t="n">
        <v>1939.06</v>
      </c>
      <c r="U72" t="n">
        <v>0.66</v>
      </c>
      <c r="V72" t="n">
        <v>0.77</v>
      </c>
      <c r="W72" t="n">
        <v>0.65</v>
      </c>
      <c r="X72" t="n">
        <v>0.11</v>
      </c>
      <c r="Y72" t="n">
        <v>0.5</v>
      </c>
      <c r="Z72" t="n">
        <v>10</v>
      </c>
    </row>
    <row r="73">
      <c r="A73" t="n">
        <v>12</v>
      </c>
      <c r="B73" t="n">
        <v>70</v>
      </c>
      <c r="C73" t="inlineStr">
        <is>
          <t xml:space="preserve">CONCLUIDO	</t>
        </is>
      </c>
      <c r="D73" t="n">
        <v>8.5876</v>
      </c>
      <c r="E73" t="n">
        <v>11.64</v>
      </c>
      <c r="F73" t="n">
        <v>9.210000000000001</v>
      </c>
      <c r="G73" t="n">
        <v>78.98</v>
      </c>
      <c r="H73" t="n">
        <v>1.45</v>
      </c>
      <c r="I73" t="n">
        <v>7</v>
      </c>
      <c r="J73" t="n">
        <v>158.48</v>
      </c>
      <c r="K73" t="n">
        <v>47.83</v>
      </c>
      <c r="L73" t="n">
        <v>13</v>
      </c>
      <c r="M73" t="n">
        <v>5</v>
      </c>
      <c r="N73" t="n">
        <v>27.65</v>
      </c>
      <c r="O73" t="n">
        <v>19780.06</v>
      </c>
      <c r="P73" t="n">
        <v>94.09</v>
      </c>
      <c r="Q73" t="n">
        <v>195.42</v>
      </c>
      <c r="R73" t="n">
        <v>21.98</v>
      </c>
      <c r="S73" t="n">
        <v>14.2</v>
      </c>
      <c r="T73" t="n">
        <v>2159.64</v>
      </c>
      <c r="U73" t="n">
        <v>0.65</v>
      </c>
      <c r="V73" t="n">
        <v>0.77</v>
      </c>
      <c r="W73" t="n">
        <v>0.65</v>
      </c>
      <c r="X73" t="n">
        <v>0.13</v>
      </c>
      <c r="Y73" t="n">
        <v>0.5</v>
      </c>
      <c r="Z73" t="n">
        <v>10</v>
      </c>
    </row>
    <row r="74">
      <c r="A74" t="n">
        <v>13</v>
      </c>
      <c r="B74" t="n">
        <v>70</v>
      </c>
      <c r="C74" t="inlineStr">
        <is>
          <t xml:space="preserve">CONCLUIDO	</t>
        </is>
      </c>
      <c r="D74" t="n">
        <v>8.6275</v>
      </c>
      <c r="E74" t="n">
        <v>11.59</v>
      </c>
      <c r="F74" t="n">
        <v>9.19</v>
      </c>
      <c r="G74" t="n">
        <v>91.89</v>
      </c>
      <c r="H74" t="n">
        <v>1.55</v>
      </c>
      <c r="I74" t="n">
        <v>6</v>
      </c>
      <c r="J74" t="n">
        <v>159.9</v>
      </c>
      <c r="K74" t="n">
        <v>47.83</v>
      </c>
      <c r="L74" t="n">
        <v>14</v>
      </c>
      <c r="M74" t="n">
        <v>4</v>
      </c>
      <c r="N74" t="n">
        <v>28.07</v>
      </c>
      <c r="O74" t="n">
        <v>19955.16</v>
      </c>
      <c r="P74" t="n">
        <v>92.97</v>
      </c>
      <c r="Q74" t="n">
        <v>195.42</v>
      </c>
      <c r="R74" t="n">
        <v>21.16</v>
      </c>
      <c r="S74" t="n">
        <v>14.2</v>
      </c>
      <c r="T74" t="n">
        <v>1755.04</v>
      </c>
      <c r="U74" t="n">
        <v>0.67</v>
      </c>
      <c r="V74" t="n">
        <v>0.77</v>
      </c>
      <c r="W74" t="n">
        <v>0.65</v>
      </c>
      <c r="X74" t="n">
        <v>0.1</v>
      </c>
      <c r="Y74" t="n">
        <v>0.5</v>
      </c>
      <c r="Z74" t="n">
        <v>10</v>
      </c>
    </row>
    <row r="75">
      <c r="A75" t="n">
        <v>14</v>
      </c>
      <c r="B75" t="n">
        <v>70</v>
      </c>
      <c r="C75" t="inlineStr">
        <is>
          <t xml:space="preserve">CONCLUIDO	</t>
        </is>
      </c>
      <c r="D75" t="n">
        <v>8.6273</v>
      </c>
      <c r="E75" t="n">
        <v>11.59</v>
      </c>
      <c r="F75" t="n">
        <v>9.19</v>
      </c>
      <c r="G75" t="n">
        <v>91.89</v>
      </c>
      <c r="H75" t="n">
        <v>1.65</v>
      </c>
      <c r="I75" t="n">
        <v>6</v>
      </c>
      <c r="J75" t="n">
        <v>161.32</v>
      </c>
      <c r="K75" t="n">
        <v>47.83</v>
      </c>
      <c r="L75" t="n">
        <v>15</v>
      </c>
      <c r="M75" t="n">
        <v>4</v>
      </c>
      <c r="N75" t="n">
        <v>28.5</v>
      </c>
      <c r="O75" t="n">
        <v>20130.71</v>
      </c>
      <c r="P75" t="n">
        <v>92.28</v>
      </c>
      <c r="Q75" t="n">
        <v>195.42</v>
      </c>
      <c r="R75" t="n">
        <v>21.08</v>
      </c>
      <c r="S75" t="n">
        <v>14.2</v>
      </c>
      <c r="T75" t="n">
        <v>1712.71</v>
      </c>
      <c r="U75" t="n">
        <v>0.67</v>
      </c>
      <c r="V75" t="n">
        <v>0.77</v>
      </c>
      <c r="W75" t="n">
        <v>0.65</v>
      </c>
      <c r="X75" t="n">
        <v>0.1</v>
      </c>
      <c r="Y75" t="n">
        <v>0.5</v>
      </c>
      <c r="Z75" t="n">
        <v>10</v>
      </c>
    </row>
    <row r="76">
      <c r="A76" t="n">
        <v>15</v>
      </c>
      <c r="B76" t="n">
        <v>70</v>
      </c>
      <c r="C76" t="inlineStr">
        <is>
          <t xml:space="preserve">CONCLUIDO	</t>
        </is>
      </c>
      <c r="D76" t="n">
        <v>8.6275</v>
      </c>
      <c r="E76" t="n">
        <v>11.59</v>
      </c>
      <c r="F76" t="n">
        <v>9.19</v>
      </c>
      <c r="G76" t="n">
        <v>91.89</v>
      </c>
      <c r="H76" t="n">
        <v>1.74</v>
      </c>
      <c r="I76" t="n">
        <v>6</v>
      </c>
      <c r="J76" t="n">
        <v>162.75</v>
      </c>
      <c r="K76" t="n">
        <v>47.83</v>
      </c>
      <c r="L76" t="n">
        <v>16</v>
      </c>
      <c r="M76" t="n">
        <v>4</v>
      </c>
      <c r="N76" t="n">
        <v>28.92</v>
      </c>
      <c r="O76" t="n">
        <v>20306.85</v>
      </c>
      <c r="P76" t="n">
        <v>91.23999999999999</v>
      </c>
      <c r="Q76" t="n">
        <v>195.44</v>
      </c>
      <c r="R76" t="n">
        <v>21.12</v>
      </c>
      <c r="S76" t="n">
        <v>14.2</v>
      </c>
      <c r="T76" t="n">
        <v>1733.05</v>
      </c>
      <c r="U76" t="n">
        <v>0.67</v>
      </c>
      <c r="V76" t="n">
        <v>0.77</v>
      </c>
      <c r="W76" t="n">
        <v>0.65</v>
      </c>
      <c r="X76" t="n">
        <v>0.1</v>
      </c>
      <c r="Y76" t="n">
        <v>0.5</v>
      </c>
      <c r="Z76" t="n">
        <v>10</v>
      </c>
    </row>
    <row r="77">
      <c r="A77" t="n">
        <v>16</v>
      </c>
      <c r="B77" t="n">
        <v>70</v>
      </c>
      <c r="C77" t="inlineStr">
        <is>
          <t xml:space="preserve">CONCLUIDO	</t>
        </is>
      </c>
      <c r="D77" t="n">
        <v>8.665699999999999</v>
      </c>
      <c r="E77" t="n">
        <v>11.54</v>
      </c>
      <c r="F77" t="n">
        <v>9.17</v>
      </c>
      <c r="G77" t="n">
        <v>110</v>
      </c>
      <c r="H77" t="n">
        <v>1.83</v>
      </c>
      <c r="I77" t="n">
        <v>5</v>
      </c>
      <c r="J77" t="n">
        <v>164.19</v>
      </c>
      <c r="K77" t="n">
        <v>47.83</v>
      </c>
      <c r="L77" t="n">
        <v>17</v>
      </c>
      <c r="M77" t="n">
        <v>3</v>
      </c>
      <c r="N77" t="n">
        <v>29.36</v>
      </c>
      <c r="O77" t="n">
        <v>20483.57</v>
      </c>
      <c r="P77" t="n">
        <v>89.91</v>
      </c>
      <c r="Q77" t="n">
        <v>195.42</v>
      </c>
      <c r="R77" t="n">
        <v>20.54</v>
      </c>
      <c r="S77" t="n">
        <v>14.2</v>
      </c>
      <c r="T77" t="n">
        <v>1449.23</v>
      </c>
      <c r="U77" t="n">
        <v>0.6899999999999999</v>
      </c>
      <c r="V77" t="n">
        <v>0.77</v>
      </c>
      <c r="W77" t="n">
        <v>0.64</v>
      </c>
      <c r="X77" t="n">
        <v>0.08</v>
      </c>
      <c r="Y77" t="n">
        <v>0.5</v>
      </c>
      <c r="Z77" t="n">
        <v>10</v>
      </c>
    </row>
    <row r="78">
      <c r="A78" t="n">
        <v>17</v>
      </c>
      <c r="B78" t="n">
        <v>70</v>
      </c>
      <c r="C78" t="inlineStr">
        <is>
          <t xml:space="preserve">CONCLUIDO	</t>
        </is>
      </c>
      <c r="D78" t="n">
        <v>8.6599</v>
      </c>
      <c r="E78" t="n">
        <v>11.55</v>
      </c>
      <c r="F78" t="n">
        <v>9.17</v>
      </c>
      <c r="G78" t="n">
        <v>110.1</v>
      </c>
      <c r="H78" t="n">
        <v>1.93</v>
      </c>
      <c r="I78" t="n">
        <v>5</v>
      </c>
      <c r="J78" t="n">
        <v>165.62</v>
      </c>
      <c r="K78" t="n">
        <v>47.83</v>
      </c>
      <c r="L78" t="n">
        <v>18</v>
      </c>
      <c r="M78" t="n">
        <v>3</v>
      </c>
      <c r="N78" t="n">
        <v>29.8</v>
      </c>
      <c r="O78" t="n">
        <v>20660.89</v>
      </c>
      <c r="P78" t="n">
        <v>89.91</v>
      </c>
      <c r="Q78" t="n">
        <v>195.42</v>
      </c>
      <c r="R78" t="n">
        <v>20.74</v>
      </c>
      <c r="S78" t="n">
        <v>14.2</v>
      </c>
      <c r="T78" t="n">
        <v>1550.42</v>
      </c>
      <c r="U78" t="n">
        <v>0.68</v>
      </c>
      <c r="V78" t="n">
        <v>0.77</v>
      </c>
      <c r="W78" t="n">
        <v>0.65</v>
      </c>
      <c r="X78" t="n">
        <v>0.09</v>
      </c>
      <c r="Y78" t="n">
        <v>0.5</v>
      </c>
      <c r="Z78" t="n">
        <v>10</v>
      </c>
    </row>
    <row r="79">
      <c r="A79" t="n">
        <v>18</v>
      </c>
      <c r="B79" t="n">
        <v>70</v>
      </c>
      <c r="C79" t="inlineStr">
        <is>
          <t xml:space="preserve">CONCLUIDO	</t>
        </is>
      </c>
      <c r="D79" t="n">
        <v>8.6701</v>
      </c>
      <c r="E79" t="n">
        <v>11.53</v>
      </c>
      <c r="F79" t="n">
        <v>9.16</v>
      </c>
      <c r="G79" t="n">
        <v>109.93</v>
      </c>
      <c r="H79" t="n">
        <v>2.02</v>
      </c>
      <c r="I79" t="n">
        <v>5</v>
      </c>
      <c r="J79" t="n">
        <v>167.07</v>
      </c>
      <c r="K79" t="n">
        <v>47.83</v>
      </c>
      <c r="L79" t="n">
        <v>19</v>
      </c>
      <c r="M79" t="n">
        <v>3</v>
      </c>
      <c r="N79" t="n">
        <v>30.24</v>
      </c>
      <c r="O79" t="n">
        <v>20838.81</v>
      </c>
      <c r="P79" t="n">
        <v>87.76000000000001</v>
      </c>
      <c r="Q79" t="n">
        <v>195.42</v>
      </c>
      <c r="R79" t="n">
        <v>20.35</v>
      </c>
      <c r="S79" t="n">
        <v>14.2</v>
      </c>
      <c r="T79" t="n">
        <v>1352.56</v>
      </c>
      <c r="U79" t="n">
        <v>0.7</v>
      </c>
      <c r="V79" t="n">
        <v>0.77</v>
      </c>
      <c r="W79" t="n">
        <v>0.64</v>
      </c>
      <c r="X79" t="n">
        <v>0.07000000000000001</v>
      </c>
      <c r="Y79" t="n">
        <v>0.5</v>
      </c>
      <c r="Z79" t="n">
        <v>10</v>
      </c>
    </row>
    <row r="80">
      <c r="A80" t="n">
        <v>19</v>
      </c>
      <c r="B80" t="n">
        <v>70</v>
      </c>
      <c r="C80" t="inlineStr">
        <is>
          <t xml:space="preserve">CONCLUIDO	</t>
        </is>
      </c>
      <c r="D80" t="n">
        <v>8.667</v>
      </c>
      <c r="E80" t="n">
        <v>11.54</v>
      </c>
      <c r="F80" t="n">
        <v>9.17</v>
      </c>
      <c r="G80" t="n">
        <v>109.98</v>
      </c>
      <c r="H80" t="n">
        <v>2.1</v>
      </c>
      <c r="I80" t="n">
        <v>5</v>
      </c>
      <c r="J80" t="n">
        <v>168.51</v>
      </c>
      <c r="K80" t="n">
        <v>47.83</v>
      </c>
      <c r="L80" t="n">
        <v>20</v>
      </c>
      <c r="M80" t="n">
        <v>3</v>
      </c>
      <c r="N80" t="n">
        <v>30.69</v>
      </c>
      <c r="O80" t="n">
        <v>21017.33</v>
      </c>
      <c r="P80" t="n">
        <v>86.12</v>
      </c>
      <c r="Q80" t="n">
        <v>195.42</v>
      </c>
      <c r="R80" t="n">
        <v>20.52</v>
      </c>
      <c r="S80" t="n">
        <v>14.2</v>
      </c>
      <c r="T80" t="n">
        <v>1440.79</v>
      </c>
      <c r="U80" t="n">
        <v>0.6899999999999999</v>
      </c>
      <c r="V80" t="n">
        <v>0.77</v>
      </c>
      <c r="W80" t="n">
        <v>0.64</v>
      </c>
      <c r="X80" t="n">
        <v>0.08</v>
      </c>
      <c r="Y80" t="n">
        <v>0.5</v>
      </c>
      <c r="Z80" t="n">
        <v>10</v>
      </c>
    </row>
    <row r="81">
      <c r="A81" t="n">
        <v>20</v>
      </c>
      <c r="B81" t="n">
        <v>70</v>
      </c>
      <c r="C81" t="inlineStr">
        <is>
          <t xml:space="preserve">CONCLUIDO	</t>
        </is>
      </c>
      <c r="D81" t="n">
        <v>8.700100000000001</v>
      </c>
      <c r="E81" t="n">
        <v>11.49</v>
      </c>
      <c r="F81" t="n">
        <v>9.15</v>
      </c>
      <c r="G81" t="n">
        <v>137.25</v>
      </c>
      <c r="H81" t="n">
        <v>2.19</v>
      </c>
      <c r="I81" t="n">
        <v>4</v>
      </c>
      <c r="J81" t="n">
        <v>169.97</v>
      </c>
      <c r="K81" t="n">
        <v>47.83</v>
      </c>
      <c r="L81" t="n">
        <v>21</v>
      </c>
      <c r="M81" t="n">
        <v>0</v>
      </c>
      <c r="N81" t="n">
        <v>31.14</v>
      </c>
      <c r="O81" t="n">
        <v>21196.47</v>
      </c>
      <c r="P81" t="n">
        <v>85.25</v>
      </c>
      <c r="Q81" t="n">
        <v>195.42</v>
      </c>
      <c r="R81" t="n">
        <v>19.85</v>
      </c>
      <c r="S81" t="n">
        <v>14.2</v>
      </c>
      <c r="T81" t="n">
        <v>1108.31</v>
      </c>
      <c r="U81" t="n">
        <v>0.72</v>
      </c>
      <c r="V81" t="n">
        <v>0.77</v>
      </c>
      <c r="W81" t="n">
        <v>0.65</v>
      </c>
      <c r="X81" t="n">
        <v>0.06</v>
      </c>
      <c r="Y81" t="n">
        <v>0.5</v>
      </c>
      <c r="Z81" t="n">
        <v>10</v>
      </c>
    </row>
    <row r="82">
      <c r="A82" t="n">
        <v>0</v>
      </c>
      <c r="B82" t="n">
        <v>90</v>
      </c>
      <c r="C82" t="inlineStr">
        <is>
          <t xml:space="preserve">CONCLUIDO	</t>
        </is>
      </c>
      <c r="D82" t="n">
        <v>5.7164</v>
      </c>
      <c r="E82" t="n">
        <v>17.49</v>
      </c>
      <c r="F82" t="n">
        <v>11.27</v>
      </c>
      <c r="G82" t="n">
        <v>6.32</v>
      </c>
      <c r="H82" t="n">
        <v>0.1</v>
      </c>
      <c r="I82" t="n">
        <v>107</v>
      </c>
      <c r="J82" t="n">
        <v>176.73</v>
      </c>
      <c r="K82" t="n">
        <v>52.44</v>
      </c>
      <c r="L82" t="n">
        <v>1</v>
      </c>
      <c r="M82" t="n">
        <v>105</v>
      </c>
      <c r="N82" t="n">
        <v>33.29</v>
      </c>
      <c r="O82" t="n">
        <v>22031.19</v>
      </c>
      <c r="P82" t="n">
        <v>147.45</v>
      </c>
      <c r="Q82" t="n">
        <v>195.44</v>
      </c>
      <c r="R82" t="n">
        <v>85.79000000000001</v>
      </c>
      <c r="S82" t="n">
        <v>14.2</v>
      </c>
      <c r="T82" t="n">
        <v>33565.93</v>
      </c>
      <c r="U82" t="n">
        <v>0.17</v>
      </c>
      <c r="V82" t="n">
        <v>0.63</v>
      </c>
      <c r="W82" t="n">
        <v>0.82</v>
      </c>
      <c r="X82" t="n">
        <v>2.18</v>
      </c>
      <c r="Y82" t="n">
        <v>0.5</v>
      </c>
      <c r="Z82" t="n">
        <v>10</v>
      </c>
    </row>
    <row r="83">
      <c r="A83" t="n">
        <v>1</v>
      </c>
      <c r="B83" t="n">
        <v>90</v>
      </c>
      <c r="C83" t="inlineStr">
        <is>
          <t xml:space="preserve">CONCLUIDO	</t>
        </is>
      </c>
      <c r="D83" t="n">
        <v>7.0494</v>
      </c>
      <c r="E83" t="n">
        <v>14.19</v>
      </c>
      <c r="F83" t="n">
        <v>10.06</v>
      </c>
      <c r="G83" t="n">
        <v>12.57</v>
      </c>
      <c r="H83" t="n">
        <v>0.2</v>
      </c>
      <c r="I83" t="n">
        <v>48</v>
      </c>
      <c r="J83" t="n">
        <v>178.21</v>
      </c>
      <c r="K83" t="n">
        <v>52.44</v>
      </c>
      <c r="L83" t="n">
        <v>2</v>
      </c>
      <c r="M83" t="n">
        <v>46</v>
      </c>
      <c r="N83" t="n">
        <v>33.77</v>
      </c>
      <c r="O83" t="n">
        <v>22213.89</v>
      </c>
      <c r="P83" t="n">
        <v>130.98</v>
      </c>
      <c r="Q83" t="n">
        <v>195.43</v>
      </c>
      <c r="R83" t="n">
        <v>47.94</v>
      </c>
      <c r="S83" t="n">
        <v>14.2</v>
      </c>
      <c r="T83" t="n">
        <v>14936.33</v>
      </c>
      <c r="U83" t="n">
        <v>0.3</v>
      </c>
      <c r="V83" t="n">
        <v>0.7</v>
      </c>
      <c r="W83" t="n">
        <v>0.73</v>
      </c>
      <c r="X83" t="n">
        <v>0.97</v>
      </c>
      <c r="Y83" t="n">
        <v>0.5</v>
      </c>
      <c r="Z83" t="n">
        <v>10</v>
      </c>
    </row>
    <row r="84">
      <c r="A84" t="n">
        <v>2</v>
      </c>
      <c r="B84" t="n">
        <v>90</v>
      </c>
      <c r="C84" t="inlineStr">
        <is>
          <t xml:space="preserve">CONCLUIDO	</t>
        </is>
      </c>
      <c r="D84" t="n">
        <v>7.5711</v>
      </c>
      <c r="E84" t="n">
        <v>13.21</v>
      </c>
      <c r="F84" t="n">
        <v>9.69</v>
      </c>
      <c r="G84" t="n">
        <v>18.75</v>
      </c>
      <c r="H84" t="n">
        <v>0.3</v>
      </c>
      <c r="I84" t="n">
        <v>31</v>
      </c>
      <c r="J84" t="n">
        <v>179.7</v>
      </c>
      <c r="K84" t="n">
        <v>52.44</v>
      </c>
      <c r="L84" t="n">
        <v>3</v>
      </c>
      <c r="M84" t="n">
        <v>29</v>
      </c>
      <c r="N84" t="n">
        <v>34.26</v>
      </c>
      <c r="O84" t="n">
        <v>22397.24</v>
      </c>
      <c r="P84" t="n">
        <v>125.37</v>
      </c>
      <c r="Q84" t="n">
        <v>195.42</v>
      </c>
      <c r="R84" t="n">
        <v>36.62</v>
      </c>
      <c r="S84" t="n">
        <v>14.2</v>
      </c>
      <c r="T84" t="n">
        <v>9360.030000000001</v>
      </c>
      <c r="U84" t="n">
        <v>0.39</v>
      </c>
      <c r="V84" t="n">
        <v>0.73</v>
      </c>
      <c r="W84" t="n">
        <v>0.6899999999999999</v>
      </c>
      <c r="X84" t="n">
        <v>0.6</v>
      </c>
      <c r="Y84" t="n">
        <v>0.5</v>
      </c>
      <c r="Z84" t="n">
        <v>10</v>
      </c>
    </row>
    <row r="85">
      <c r="A85" t="n">
        <v>3</v>
      </c>
      <c r="B85" t="n">
        <v>90</v>
      </c>
      <c r="C85" t="inlineStr">
        <is>
          <t xml:space="preserve">CONCLUIDO	</t>
        </is>
      </c>
      <c r="D85" t="n">
        <v>7.8285</v>
      </c>
      <c r="E85" t="n">
        <v>12.77</v>
      </c>
      <c r="F85" t="n">
        <v>9.539999999999999</v>
      </c>
      <c r="G85" t="n">
        <v>24.88</v>
      </c>
      <c r="H85" t="n">
        <v>0.39</v>
      </c>
      <c r="I85" t="n">
        <v>23</v>
      </c>
      <c r="J85" t="n">
        <v>181.19</v>
      </c>
      <c r="K85" t="n">
        <v>52.44</v>
      </c>
      <c r="L85" t="n">
        <v>4</v>
      </c>
      <c r="M85" t="n">
        <v>21</v>
      </c>
      <c r="N85" t="n">
        <v>34.75</v>
      </c>
      <c r="O85" t="n">
        <v>22581.25</v>
      </c>
      <c r="P85" t="n">
        <v>122.75</v>
      </c>
      <c r="Q85" t="n">
        <v>195.42</v>
      </c>
      <c r="R85" t="n">
        <v>31.69</v>
      </c>
      <c r="S85" t="n">
        <v>14.2</v>
      </c>
      <c r="T85" t="n">
        <v>6934.86</v>
      </c>
      <c r="U85" t="n">
        <v>0.45</v>
      </c>
      <c r="V85" t="n">
        <v>0.74</v>
      </c>
      <c r="W85" t="n">
        <v>0.68</v>
      </c>
      <c r="X85" t="n">
        <v>0.45</v>
      </c>
      <c r="Y85" t="n">
        <v>0.5</v>
      </c>
      <c r="Z85" t="n">
        <v>10</v>
      </c>
    </row>
    <row r="86">
      <c r="A86" t="n">
        <v>4</v>
      </c>
      <c r="B86" t="n">
        <v>90</v>
      </c>
      <c r="C86" t="inlineStr">
        <is>
          <t xml:space="preserve">CONCLUIDO	</t>
        </is>
      </c>
      <c r="D86" t="n">
        <v>7.9632</v>
      </c>
      <c r="E86" t="n">
        <v>12.56</v>
      </c>
      <c r="F86" t="n">
        <v>9.460000000000001</v>
      </c>
      <c r="G86" t="n">
        <v>29.88</v>
      </c>
      <c r="H86" t="n">
        <v>0.49</v>
      </c>
      <c r="I86" t="n">
        <v>19</v>
      </c>
      <c r="J86" t="n">
        <v>182.69</v>
      </c>
      <c r="K86" t="n">
        <v>52.44</v>
      </c>
      <c r="L86" t="n">
        <v>5</v>
      </c>
      <c r="M86" t="n">
        <v>17</v>
      </c>
      <c r="N86" t="n">
        <v>35.25</v>
      </c>
      <c r="O86" t="n">
        <v>22766.06</v>
      </c>
      <c r="P86" t="n">
        <v>121.48</v>
      </c>
      <c r="Q86" t="n">
        <v>195.44</v>
      </c>
      <c r="R86" t="n">
        <v>29.62</v>
      </c>
      <c r="S86" t="n">
        <v>14.2</v>
      </c>
      <c r="T86" t="n">
        <v>5918.09</v>
      </c>
      <c r="U86" t="n">
        <v>0.48</v>
      </c>
      <c r="V86" t="n">
        <v>0.75</v>
      </c>
      <c r="W86" t="n">
        <v>0.67</v>
      </c>
      <c r="X86" t="n">
        <v>0.37</v>
      </c>
      <c r="Y86" t="n">
        <v>0.5</v>
      </c>
      <c r="Z86" t="n">
        <v>10</v>
      </c>
    </row>
    <row r="87">
      <c r="A87" t="n">
        <v>5</v>
      </c>
      <c r="B87" t="n">
        <v>90</v>
      </c>
      <c r="C87" t="inlineStr">
        <is>
          <t xml:space="preserve">CONCLUIDO	</t>
        </is>
      </c>
      <c r="D87" t="n">
        <v>8.077199999999999</v>
      </c>
      <c r="E87" t="n">
        <v>12.38</v>
      </c>
      <c r="F87" t="n">
        <v>9.390000000000001</v>
      </c>
      <c r="G87" t="n">
        <v>35.22</v>
      </c>
      <c r="H87" t="n">
        <v>0.58</v>
      </c>
      <c r="I87" t="n">
        <v>16</v>
      </c>
      <c r="J87" t="n">
        <v>184.19</v>
      </c>
      <c r="K87" t="n">
        <v>52.44</v>
      </c>
      <c r="L87" t="n">
        <v>6</v>
      </c>
      <c r="M87" t="n">
        <v>14</v>
      </c>
      <c r="N87" t="n">
        <v>35.75</v>
      </c>
      <c r="O87" t="n">
        <v>22951.43</v>
      </c>
      <c r="P87" t="n">
        <v>119.93</v>
      </c>
      <c r="Q87" t="n">
        <v>195.42</v>
      </c>
      <c r="R87" t="n">
        <v>27.57</v>
      </c>
      <c r="S87" t="n">
        <v>14.2</v>
      </c>
      <c r="T87" t="n">
        <v>4907.4</v>
      </c>
      <c r="U87" t="n">
        <v>0.52</v>
      </c>
      <c r="V87" t="n">
        <v>0.75</v>
      </c>
      <c r="W87" t="n">
        <v>0.66</v>
      </c>
      <c r="X87" t="n">
        <v>0.3</v>
      </c>
      <c r="Y87" t="n">
        <v>0.5</v>
      </c>
      <c r="Z87" t="n">
        <v>10</v>
      </c>
    </row>
    <row r="88">
      <c r="A88" t="n">
        <v>6</v>
      </c>
      <c r="B88" t="n">
        <v>90</v>
      </c>
      <c r="C88" t="inlineStr">
        <is>
          <t xml:space="preserve">CONCLUIDO	</t>
        </is>
      </c>
      <c r="D88" t="n">
        <v>8.1511</v>
      </c>
      <c r="E88" t="n">
        <v>12.27</v>
      </c>
      <c r="F88" t="n">
        <v>9.35</v>
      </c>
      <c r="G88" t="n">
        <v>40.07</v>
      </c>
      <c r="H88" t="n">
        <v>0.67</v>
      </c>
      <c r="I88" t="n">
        <v>14</v>
      </c>
      <c r="J88" t="n">
        <v>185.7</v>
      </c>
      <c r="K88" t="n">
        <v>52.44</v>
      </c>
      <c r="L88" t="n">
        <v>7</v>
      </c>
      <c r="M88" t="n">
        <v>12</v>
      </c>
      <c r="N88" t="n">
        <v>36.26</v>
      </c>
      <c r="O88" t="n">
        <v>23137.49</v>
      </c>
      <c r="P88" t="n">
        <v>118.83</v>
      </c>
      <c r="Q88" t="n">
        <v>195.42</v>
      </c>
      <c r="R88" t="n">
        <v>26.2</v>
      </c>
      <c r="S88" t="n">
        <v>14.2</v>
      </c>
      <c r="T88" t="n">
        <v>4233.5</v>
      </c>
      <c r="U88" t="n">
        <v>0.54</v>
      </c>
      <c r="V88" t="n">
        <v>0.75</v>
      </c>
      <c r="W88" t="n">
        <v>0.66</v>
      </c>
      <c r="X88" t="n">
        <v>0.26</v>
      </c>
      <c r="Y88" t="n">
        <v>0.5</v>
      </c>
      <c r="Z88" t="n">
        <v>10</v>
      </c>
    </row>
    <row r="89">
      <c r="A89" t="n">
        <v>7</v>
      </c>
      <c r="B89" t="n">
        <v>90</v>
      </c>
      <c r="C89" t="inlineStr">
        <is>
          <t xml:space="preserve">CONCLUIDO	</t>
        </is>
      </c>
      <c r="D89" t="n">
        <v>8.222</v>
      </c>
      <c r="E89" t="n">
        <v>12.16</v>
      </c>
      <c r="F89" t="n">
        <v>9.32</v>
      </c>
      <c r="G89" t="n">
        <v>46.58</v>
      </c>
      <c r="H89" t="n">
        <v>0.76</v>
      </c>
      <c r="I89" t="n">
        <v>12</v>
      </c>
      <c r="J89" t="n">
        <v>187.22</v>
      </c>
      <c r="K89" t="n">
        <v>52.44</v>
      </c>
      <c r="L89" t="n">
        <v>8</v>
      </c>
      <c r="M89" t="n">
        <v>10</v>
      </c>
      <c r="N89" t="n">
        <v>36.78</v>
      </c>
      <c r="O89" t="n">
        <v>23324.24</v>
      </c>
      <c r="P89" t="n">
        <v>118.03</v>
      </c>
      <c r="Q89" t="n">
        <v>195.42</v>
      </c>
      <c r="R89" t="n">
        <v>24.95</v>
      </c>
      <c r="S89" t="n">
        <v>14.2</v>
      </c>
      <c r="T89" t="n">
        <v>3618.24</v>
      </c>
      <c r="U89" t="n">
        <v>0.57</v>
      </c>
      <c r="V89" t="n">
        <v>0.76</v>
      </c>
      <c r="W89" t="n">
        <v>0.66</v>
      </c>
      <c r="X89" t="n">
        <v>0.23</v>
      </c>
      <c r="Y89" t="n">
        <v>0.5</v>
      </c>
      <c r="Z89" t="n">
        <v>10</v>
      </c>
    </row>
    <row r="90">
      <c r="A90" t="n">
        <v>8</v>
      </c>
      <c r="B90" t="n">
        <v>90</v>
      </c>
      <c r="C90" t="inlineStr">
        <is>
          <t xml:space="preserve">CONCLUIDO	</t>
        </is>
      </c>
      <c r="D90" t="n">
        <v>8.260899999999999</v>
      </c>
      <c r="E90" t="n">
        <v>12.11</v>
      </c>
      <c r="F90" t="n">
        <v>9.289999999999999</v>
      </c>
      <c r="G90" t="n">
        <v>50.69</v>
      </c>
      <c r="H90" t="n">
        <v>0.85</v>
      </c>
      <c r="I90" t="n">
        <v>11</v>
      </c>
      <c r="J90" t="n">
        <v>188.74</v>
      </c>
      <c r="K90" t="n">
        <v>52.44</v>
      </c>
      <c r="L90" t="n">
        <v>9</v>
      </c>
      <c r="M90" t="n">
        <v>9</v>
      </c>
      <c r="N90" t="n">
        <v>37.3</v>
      </c>
      <c r="O90" t="n">
        <v>23511.69</v>
      </c>
      <c r="P90" t="n">
        <v>116.96</v>
      </c>
      <c r="Q90" t="n">
        <v>195.42</v>
      </c>
      <c r="R90" t="n">
        <v>24.51</v>
      </c>
      <c r="S90" t="n">
        <v>14.2</v>
      </c>
      <c r="T90" t="n">
        <v>3403.15</v>
      </c>
      <c r="U90" t="n">
        <v>0.58</v>
      </c>
      <c r="V90" t="n">
        <v>0.76</v>
      </c>
      <c r="W90" t="n">
        <v>0.65</v>
      </c>
      <c r="X90" t="n">
        <v>0.21</v>
      </c>
      <c r="Y90" t="n">
        <v>0.5</v>
      </c>
      <c r="Z90" t="n">
        <v>10</v>
      </c>
    </row>
    <row r="91">
      <c r="A91" t="n">
        <v>9</v>
      </c>
      <c r="B91" t="n">
        <v>90</v>
      </c>
      <c r="C91" t="inlineStr">
        <is>
          <t xml:space="preserve">CONCLUIDO	</t>
        </is>
      </c>
      <c r="D91" t="n">
        <v>8.3055</v>
      </c>
      <c r="E91" t="n">
        <v>12.04</v>
      </c>
      <c r="F91" t="n">
        <v>9.26</v>
      </c>
      <c r="G91" t="n">
        <v>55.59</v>
      </c>
      <c r="H91" t="n">
        <v>0.93</v>
      </c>
      <c r="I91" t="n">
        <v>10</v>
      </c>
      <c r="J91" t="n">
        <v>190.26</v>
      </c>
      <c r="K91" t="n">
        <v>52.44</v>
      </c>
      <c r="L91" t="n">
        <v>10</v>
      </c>
      <c r="M91" t="n">
        <v>8</v>
      </c>
      <c r="N91" t="n">
        <v>37.82</v>
      </c>
      <c r="O91" t="n">
        <v>23699.85</v>
      </c>
      <c r="P91" t="n">
        <v>116.28</v>
      </c>
      <c r="Q91" t="n">
        <v>195.42</v>
      </c>
      <c r="R91" t="n">
        <v>23.51</v>
      </c>
      <c r="S91" t="n">
        <v>14.2</v>
      </c>
      <c r="T91" t="n">
        <v>2909.16</v>
      </c>
      <c r="U91" t="n">
        <v>0.6</v>
      </c>
      <c r="V91" t="n">
        <v>0.76</v>
      </c>
      <c r="W91" t="n">
        <v>0.65</v>
      </c>
      <c r="X91" t="n">
        <v>0.18</v>
      </c>
      <c r="Y91" t="n">
        <v>0.5</v>
      </c>
      <c r="Z91" t="n">
        <v>10</v>
      </c>
    </row>
    <row r="92">
      <c r="A92" t="n">
        <v>10</v>
      </c>
      <c r="B92" t="n">
        <v>90</v>
      </c>
      <c r="C92" t="inlineStr">
        <is>
          <t xml:space="preserve">CONCLUIDO	</t>
        </is>
      </c>
      <c r="D92" t="n">
        <v>8.343999999999999</v>
      </c>
      <c r="E92" t="n">
        <v>11.98</v>
      </c>
      <c r="F92" t="n">
        <v>9.24</v>
      </c>
      <c r="G92" t="n">
        <v>61.63</v>
      </c>
      <c r="H92" t="n">
        <v>1.02</v>
      </c>
      <c r="I92" t="n">
        <v>9</v>
      </c>
      <c r="J92" t="n">
        <v>191.79</v>
      </c>
      <c r="K92" t="n">
        <v>52.44</v>
      </c>
      <c r="L92" t="n">
        <v>11</v>
      </c>
      <c r="M92" t="n">
        <v>7</v>
      </c>
      <c r="N92" t="n">
        <v>38.35</v>
      </c>
      <c r="O92" t="n">
        <v>23888.73</v>
      </c>
      <c r="P92" t="n">
        <v>114.93</v>
      </c>
      <c r="Q92" t="n">
        <v>195.42</v>
      </c>
      <c r="R92" t="n">
        <v>22.95</v>
      </c>
      <c r="S92" t="n">
        <v>14.2</v>
      </c>
      <c r="T92" t="n">
        <v>2636.55</v>
      </c>
      <c r="U92" t="n">
        <v>0.62</v>
      </c>
      <c r="V92" t="n">
        <v>0.76</v>
      </c>
      <c r="W92" t="n">
        <v>0.65</v>
      </c>
      <c r="X92" t="n">
        <v>0.16</v>
      </c>
      <c r="Y92" t="n">
        <v>0.5</v>
      </c>
      <c r="Z92" t="n">
        <v>10</v>
      </c>
    </row>
    <row r="93">
      <c r="A93" t="n">
        <v>11</v>
      </c>
      <c r="B93" t="n">
        <v>90</v>
      </c>
      <c r="C93" t="inlineStr">
        <is>
          <t xml:space="preserve">CONCLUIDO	</t>
        </is>
      </c>
      <c r="D93" t="n">
        <v>8.378500000000001</v>
      </c>
      <c r="E93" t="n">
        <v>11.94</v>
      </c>
      <c r="F93" t="n">
        <v>9.23</v>
      </c>
      <c r="G93" t="n">
        <v>69.23</v>
      </c>
      <c r="H93" t="n">
        <v>1.1</v>
      </c>
      <c r="I93" t="n">
        <v>8</v>
      </c>
      <c r="J93" t="n">
        <v>193.33</v>
      </c>
      <c r="K93" t="n">
        <v>52.44</v>
      </c>
      <c r="L93" t="n">
        <v>12</v>
      </c>
      <c r="M93" t="n">
        <v>6</v>
      </c>
      <c r="N93" t="n">
        <v>38.89</v>
      </c>
      <c r="O93" t="n">
        <v>24078.33</v>
      </c>
      <c r="P93" t="n">
        <v>114.31</v>
      </c>
      <c r="Q93" t="n">
        <v>195.42</v>
      </c>
      <c r="R93" t="n">
        <v>22.5</v>
      </c>
      <c r="S93" t="n">
        <v>14.2</v>
      </c>
      <c r="T93" t="n">
        <v>2413.23</v>
      </c>
      <c r="U93" t="n">
        <v>0.63</v>
      </c>
      <c r="V93" t="n">
        <v>0.76</v>
      </c>
      <c r="W93" t="n">
        <v>0.65</v>
      </c>
      <c r="X93" t="n">
        <v>0.14</v>
      </c>
      <c r="Y93" t="n">
        <v>0.5</v>
      </c>
      <c r="Z93" t="n">
        <v>10</v>
      </c>
    </row>
    <row r="94">
      <c r="A94" t="n">
        <v>12</v>
      </c>
      <c r="B94" t="n">
        <v>90</v>
      </c>
      <c r="C94" t="inlineStr">
        <is>
          <t xml:space="preserve">CONCLUIDO	</t>
        </is>
      </c>
      <c r="D94" t="n">
        <v>8.3775</v>
      </c>
      <c r="E94" t="n">
        <v>11.94</v>
      </c>
      <c r="F94" t="n">
        <v>9.23</v>
      </c>
      <c r="G94" t="n">
        <v>69.23999999999999</v>
      </c>
      <c r="H94" t="n">
        <v>1.18</v>
      </c>
      <c r="I94" t="n">
        <v>8</v>
      </c>
      <c r="J94" t="n">
        <v>194.88</v>
      </c>
      <c r="K94" t="n">
        <v>52.44</v>
      </c>
      <c r="L94" t="n">
        <v>13</v>
      </c>
      <c r="M94" t="n">
        <v>6</v>
      </c>
      <c r="N94" t="n">
        <v>39.43</v>
      </c>
      <c r="O94" t="n">
        <v>24268.67</v>
      </c>
      <c r="P94" t="n">
        <v>113.51</v>
      </c>
      <c r="Q94" t="n">
        <v>195.42</v>
      </c>
      <c r="R94" t="n">
        <v>22.37</v>
      </c>
      <c r="S94" t="n">
        <v>14.2</v>
      </c>
      <c r="T94" t="n">
        <v>2348.74</v>
      </c>
      <c r="U94" t="n">
        <v>0.63</v>
      </c>
      <c r="V94" t="n">
        <v>0.76</v>
      </c>
      <c r="W94" t="n">
        <v>0.65</v>
      </c>
      <c r="X94" t="n">
        <v>0.14</v>
      </c>
      <c r="Y94" t="n">
        <v>0.5</v>
      </c>
      <c r="Z94" t="n">
        <v>10</v>
      </c>
    </row>
    <row r="95">
      <c r="A95" t="n">
        <v>13</v>
      </c>
      <c r="B95" t="n">
        <v>90</v>
      </c>
      <c r="C95" t="inlineStr">
        <is>
          <t xml:space="preserve">CONCLUIDO	</t>
        </is>
      </c>
      <c r="D95" t="n">
        <v>8.4201</v>
      </c>
      <c r="E95" t="n">
        <v>11.88</v>
      </c>
      <c r="F95" t="n">
        <v>9.210000000000001</v>
      </c>
      <c r="G95" t="n">
        <v>78.92</v>
      </c>
      <c r="H95" t="n">
        <v>1.27</v>
      </c>
      <c r="I95" t="n">
        <v>7</v>
      </c>
      <c r="J95" t="n">
        <v>196.42</v>
      </c>
      <c r="K95" t="n">
        <v>52.44</v>
      </c>
      <c r="L95" t="n">
        <v>14</v>
      </c>
      <c r="M95" t="n">
        <v>5</v>
      </c>
      <c r="N95" t="n">
        <v>39.98</v>
      </c>
      <c r="O95" t="n">
        <v>24459.75</v>
      </c>
      <c r="P95" t="n">
        <v>112.87</v>
      </c>
      <c r="Q95" t="n">
        <v>195.42</v>
      </c>
      <c r="R95" t="n">
        <v>21.76</v>
      </c>
      <c r="S95" t="n">
        <v>14.2</v>
      </c>
      <c r="T95" t="n">
        <v>2050.35</v>
      </c>
      <c r="U95" t="n">
        <v>0.65</v>
      </c>
      <c r="V95" t="n">
        <v>0.77</v>
      </c>
      <c r="W95" t="n">
        <v>0.65</v>
      </c>
      <c r="X95" t="n">
        <v>0.12</v>
      </c>
      <c r="Y95" t="n">
        <v>0.5</v>
      </c>
      <c r="Z95" t="n">
        <v>10</v>
      </c>
    </row>
    <row r="96">
      <c r="A96" t="n">
        <v>14</v>
      </c>
      <c r="B96" t="n">
        <v>90</v>
      </c>
      <c r="C96" t="inlineStr">
        <is>
          <t xml:space="preserve">CONCLUIDO	</t>
        </is>
      </c>
      <c r="D96" t="n">
        <v>8.4153</v>
      </c>
      <c r="E96" t="n">
        <v>11.88</v>
      </c>
      <c r="F96" t="n">
        <v>9.210000000000001</v>
      </c>
      <c r="G96" t="n">
        <v>78.97</v>
      </c>
      <c r="H96" t="n">
        <v>1.35</v>
      </c>
      <c r="I96" t="n">
        <v>7</v>
      </c>
      <c r="J96" t="n">
        <v>197.98</v>
      </c>
      <c r="K96" t="n">
        <v>52.44</v>
      </c>
      <c r="L96" t="n">
        <v>15</v>
      </c>
      <c r="M96" t="n">
        <v>5</v>
      </c>
      <c r="N96" t="n">
        <v>40.54</v>
      </c>
      <c r="O96" t="n">
        <v>24651.58</v>
      </c>
      <c r="P96" t="n">
        <v>112.91</v>
      </c>
      <c r="Q96" t="n">
        <v>195.42</v>
      </c>
      <c r="R96" t="n">
        <v>22.01</v>
      </c>
      <c r="S96" t="n">
        <v>14.2</v>
      </c>
      <c r="T96" t="n">
        <v>2175.74</v>
      </c>
      <c r="U96" t="n">
        <v>0.65</v>
      </c>
      <c r="V96" t="n">
        <v>0.77</v>
      </c>
      <c r="W96" t="n">
        <v>0.65</v>
      </c>
      <c r="X96" t="n">
        <v>0.13</v>
      </c>
      <c r="Y96" t="n">
        <v>0.5</v>
      </c>
      <c r="Z96" t="n">
        <v>10</v>
      </c>
    </row>
    <row r="97">
      <c r="A97" t="n">
        <v>15</v>
      </c>
      <c r="B97" t="n">
        <v>90</v>
      </c>
      <c r="C97" t="inlineStr">
        <is>
          <t xml:space="preserve">CONCLUIDO	</t>
        </is>
      </c>
      <c r="D97" t="n">
        <v>8.461399999999999</v>
      </c>
      <c r="E97" t="n">
        <v>11.82</v>
      </c>
      <c r="F97" t="n">
        <v>9.18</v>
      </c>
      <c r="G97" t="n">
        <v>91.84</v>
      </c>
      <c r="H97" t="n">
        <v>1.42</v>
      </c>
      <c r="I97" t="n">
        <v>6</v>
      </c>
      <c r="J97" t="n">
        <v>199.54</v>
      </c>
      <c r="K97" t="n">
        <v>52.44</v>
      </c>
      <c r="L97" t="n">
        <v>16</v>
      </c>
      <c r="M97" t="n">
        <v>4</v>
      </c>
      <c r="N97" t="n">
        <v>41.1</v>
      </c>
      <c r="O97" t="n">
        <v>24844.17</v>
      </c>
      <c r="P97" t="n">
        <v>111.06</v>
      </c>
      <c r="Q97" t="n">
        <v>195.42</v>
      </c>
      <c r="R97" t="n">
        <v>21.09</v>
      </c>
      <c r="S97" t="n">
        <v>14.2</v>
      </c>
      <c r="T97" t="n">
        <v>1719.84</v>
      </c>
      <c r="U97" t="n">
        <v>0.67</v>
      </c>
      <c r="V97" t="n">
        <v>0.77</v>
      </c>
      <c r="W97" t="n">
        <v>0.64</v>
      </c>
      <c r="X97" t="n">
        <v>0.1</v>
      </c>
      <c r="Y97" t="n">
        <v>0.5</v>
      </c>
      <c r="Z97" t="n">
        <v>10</v>
      </c>
    </row>
    <row r="98">
      <c r="A98" t="n">
        <v>16</v>
      </c>
      <c r="B98" t="n">
        <v>90</v>
      </c>
      <c r="C98" t="inlineStr">
        <is>
          <t xml:space="preserve">CONCLUIDO	</t>
        </is>
      </c>
      <c r="D98" t="n">
        <v>8.4579</v>
      </c>
      <c r="E98" t="n">
        <v>11.82</v>
      </c>
      <c r="F98" t="n">
        <v>9.19</v>
      </c>
      <c r="G98" t="n">
        <v>91.89</v>
      </c>
      <c r="H98" t="n">
        <v>1.5</v>
      </c>
      <c r="I98" t="n">
        <v>6</v>
      </c>
      <c r="J98" t="n">
        <v>201.11</v>
      </c>
      <c r="K98" t="n">
        <v>52.44</v>
      </c>
      <c r="L98" t="n">
        <v>17</v>
      </c>
      <c r="M98" t="n">
        <v>4</v>
      </c>
      <c r="N98" t="n">
        <v>41.67</v>
      </c>
      <c r="O98" t="n">
        <v>25037.53</v>
      </c>
      <c r="P98" t="n">
        <v>111.19</v>
      </c>
      <c r="Q98" t="n">
        <v>195.42</v>
      </c>
      <c r="R98" t="n">
        <v>21.21</v>
      </c>
      <c r="S98" t="n">
        <v>14.2</v>
      </c>
      <c r="T98" t="n">
        <v>1776.91</v>
      </c>
      <c r="U98" t="n">
        <v>0.67</v>
      </c>
      <c r="V98" t="n">
        <v>0.77</v>
      </c>
      <c r="W98" t="n">
        <v>0.65</v>
      </c>
      <c r="X98" t="n">
        <v>0.1</v>
      </c>
      <c r="Y98" t="n">
        <v>0.5</v>
      </c>
      <c r="Z98" t="n">
        <v>10</v>
      </c>
    </row>
    <row r="99">
      <c r="A99" t="n">
        <v>17</v>
      </c>
      <c r="B99" t="n">
        <v>90</v>
      </c>
      <c r="C99" t="inlineStr">
        <is>
          <t xml:space="preserve">CONCLUIDO	</t>
        </is>
      </c>
      <c r="D99" t="n">
        <v>8.4604</v>
      </c>
      <c r="E99" t="n">
        <v>11.82</v>
      </c>
      <c r="F99" t="n">
        <v>9.19</v>
      </c>
      <c r="G99" t="n">
        <v>91.86</v>
      </c>
      <c r="H99" t="n">
        <v>1.58</v>
      </c>
      <c r="I99" t="n">
        <v>6</v>
      </c>
      <c r="J99" t="n">
        <v>202.68</v>
      </c>
      <c r="K99" t="n">
        <v>52.44</v>
      </c>
      <c r="L99" t="n">
        <v>18</v>
      </c>
      <c r="M99" t="n">
        <v>4</v>
      </c>
      <c r="N99" t="n">
        <v>42.24</v>
      </c>
      <c r="O99" t="n">
        <v>25231.66</v>
      </c>
      <c r="P99" t="n">
        <v>110.66</v>
      </c>
      <c r="Q99" t="n">
        <v>195.42</v>
      </c>
      <c r="R99" t="n">
        <v>21.07</v>
      </c>
      <c r="S99" t="n">
        <v>14.2</v>
      </c>
      <c r="T99" t="n">
        <v>1709.06</v>
      </c>
      <c r="U99" t="n">
        <v>0.67</v>
      </c>
      <c r="V99" t="n">
        <v>0.77</v>
      </c>
      <c r="W99" t="n">
        <v>0.65</v>
      </c>
      <c r="X99" t="n">
        <v>0.1</v>
      </c>
      <c r="Y99" t="n">
        <v>0.5</v>
      </c>
      <c r="Z99" t="n">
        <v>10</v>
      </c>
    </row>
    <row r="100">
      <c r="A100" t="n">
        <v>18</v>
      </c>
      <c r="B100" t="n">
        <v>90</v>
      </c>
      <c r="C100" t="inlineStr">
        <is>
          <t xml:space="preserve">CONCLUIDO	</t>
        </is>
      </c>
      <c r="D100" t="n">
        <v>8.461399999999999</v>
      </c>
      <c r="E100" t="n">
        <v>11.82</v>
      </c>
      <c r="F100" t="n">
        <v>9.18</v>
      </c>
      <c r="G100" t="n">
        <v>91.84</v>
      </c>
      <c r="H100" t="n">
        <v>1.65</v>
      </c>
      <c r="I100" t="n">
        <v>6</v>
      </c>
      <c r="J100" t="n">
        <v>204.26</v>
      </c>
      <c r="K100" t="n">
        <v>52.44</v>
      </c>
      <c r="L100" t="n">
        <v>19</v>
      </c>
      <c r="M100" t="n">
        <v>4</v>
      </c>
      <c r="N100" t="n">
        <v>42.82</v>
      </c>
      <c r="O100" t="n">
        <v>25426.72</v>
      </c>
      <c r="P100" t="n">
        <v>109.96</v>
      </c>
      <c r="Q100" t="n">
        <v>195.42</v>
      </c>
      <c r="R100" t="n">
        <v>21.11</v>
      </c>
      <c r="S100" t="n">
        <v>14.2</v>
      </c>
      <c r="T100" t="n">
        <v>1728.63</v>
      </c>
      <c r="U100" t="n">
        <v>0.67</v>
      </c>
      <c r="V100" t="n">
        <v>0.77</v>
      </c>
      <c r="W100" t="n">
        <v>0.65</v>
      </c>
      <c r="X100" t="n">
        <v>0.1</v>
      </c>
      <c r="Y100" t="n">
        <v>0.5</v>
      </c>
      <c r="Z100" t="n">
        <v>10</v>
      </c>
    </row>
    <row r="101">
      <c r="A101" t="n">
        <v>19</v>
      </c>
      <c r="B101" t="n">
        <v>90</v>
      </c>
      <c r="C101" t="inlineStr">
        <is>
          <t xml:space="preserve">CONCLUIDO	</t>
        </is>
      </c>
      <c r="D101" t="n">
        <v>8.495200000000001</v>
      </c>
      <c r="E101" t="n">
        <v>11.77</v>
      </c>
      <c r="F101" t="n">
        <v>9.17</v>
      </c>
      <c r="G101" t="n">
        <v>110.08</v>
      </c>
      <c r="H101" t="n">
        <v>1.73</v>
      </c>
      <c r="I101" t="n">
        <v>5</v>
      </c>
      <c r="J101" t="n">
        <v>205.85</v>
      </c>
      <c r="K101" t="n">
        <v>52.44</v>
      </c>
      <c r="L101" t="n">
        <v>20</v>
      </c>
      <c r="M101" t="n">
        <v>3</v>
      </c>
      <c r="N101" t="n">
        <v>43.41</v>
      </c>
      <c r="O101" t="n">
        <v>25622.45</v>
      </c>
      <c r="P101" t="n">
        <v>109.07</v>
      </c>
      <c r="Q101" t="n">
        <v>195.42</v>
      </c>
      <c r="R101" t="n">
        <v>20.7</v>
      </c>
      <c r="S101" t="n">
        <v>14.2</v>
      </c>
      <c r="T101" t="n">
        <v>1527.96</v>
      </c>
      <c r="U101" t="n">
        <v>0.6899999999999999</v>
      </c>
      <c r="V101" t="n">
        <v>0.77</v>
      </c>
      <c r="W101" t="n">
        <v>0.65</v>
      </c>
      <c r="X101" t="n">
        <v>0.09</v>
      </c>
      <c r="Y101" t="n">
        <v>0.5</v>
      </c>
      <c r="Z101" t="n">
        <v>10</v>
      </c>
    </row>
    <row r="102">
      <c r="A102" t="n">
        <v>20</v>
      </c>
      <c r="B102" t="n">
        <v>90</v>
      </c>
      <c r="C102" t="inlineStr">
        <is>
          <t xml:space="preserve">CONCLUIDO	</t>
        </is>
      </c>
      <c r="D102" t="n">
        <v>8.497999999999999</v>
      </c>
      <c r="E102" t="n">
        <v>11.77</v>
      </c>
      <c r="F102" t="n">
        <v>9.17</v>
      </c>
      <c r="G102" t="n">
        <v>110.03</v>
      </c>
      <c r="H102" t="n">
        <v>1.8</v>
      </c>
      <c r="I102" t="n">
        <v>5</v>
      </c>
      <c r="J102" t="n">
        <v>207.45</v>
      </c>
      <c r="K102" t="n">
        <v>52.44</v>
      </c>
      <c r="L102" t="n">
        <v>21</v>
      </c>
      <c r="M102" t="n">
        <v>3</v>
      </c>
      <c r="N102" t="n">
        <v>44</v>
      </c>
      <c r="O102" t="n">
        <v>25818.99</v>
      </c>
      <c r="P102" t="n">
        <v>108.87</v>
      </c>
      <c r="Q102" t="n">
        <v>195.42</v>
      </c>
      <c r="R102" t="n">
        <v>20.6</v>
      </c>
      <c r="S102" t="n">
        <v>14.2</v>
      </c>
      <c r="T102" t="n">
        <v>1481.68</v>
      </c>
      <c r="U102" t="n">
        <v>0.6899999999999999</v>
      </c>
      <c r="V102" t="n">
        <v>0.77</v>
      </c>
      <c r="W102" t="n">
        <v>0.64</v>
      </c>
      <c r="X102" t="n">
        <v>0.08</v>
      </c>
      <c r="Y102" t="n">
        <v>0.5</v>
      </c>
      <c r="Z102" t="n">
        <v>10</v>
      </c>
    </row>
    <row r="103">
      <c r="A103" t="n">
        <v>21</v>
      </c>
      <c r="B103" t="n">
        <v>90</v>
      </c>
      <c r="C103" t="inlineStr">
        <is>
          <t xml:space="preserve">CONCLUIDO	</t>
        </is>
      </c>
      <c r="D103" t="n">
        <v>8.4954</v>
      </c>
      <c r="E103" t="n">
        <v>11.77</v>
      </c>
      <c r="F103" t="n">
        <v>9.17</v>
      </c>
      <c r="G103" t="n">
        <v>110.07</v>
      </c>
      <c r="H103" t="n">
        <v>1.87</v>
      </c>
      <c r="I103" t="n">
        <v>5</v>
      </c>
      <c r="J103" t="n">
        <v>209.05</v>
      </c>
      <c r="K103" t="n">
        <v>52.44</v>
      </c>
      <c r="L103" t="n">
        <v>22</v>
      </c>
      <c r="M103" t="n">
        <v>3</v>
      </c>
      <c r="N103" t="n">
        <v>44.6</v>
      </c>
      <c r="O103" t="n">
        <v>26016.35</v>
      </c>
      <c r="P103" t="n">
        <v>108.77</v>
      </c>
      <c r="Q103" t="n">
        <v>195.42</v>
      </c>
      <c r="R103" t="n">
        <v>20.68</v>
      </c>
      <c r="S103" t="n">
        <v>14.2</v>
      </c>
      <c r="T103" t="n">
        <v>1520</v>
      </c>
      <c r="U103" t="n">
        <v>0.6899999999999999</v>
      </c>
      <c r="V103" t="n">
        <v>0.77</v>
      </c>
      <c r="W103" t="n">
        <v>0.65</v>
      </c>
      <c r="X103" t="n">
        <v>0.09</v>
      </c>
      <c r="Y103" t="n">
        <v>0.5</v>
      </c>
      <c r="Z103" t="n">
        <v>10</v>
      </c>
    </row>
    <row r="104">
      <c r="A104" t="n">
        <v>22</v>
      </c>
      <c r="B104" t="n">
        <v>90</v>
      </c>
      <c r="C104" t="inlineStr">
        <is>
          <t xml:space="preserve">CONCLUIDO	</t>
        </is>
      </c>
      <c r="D104" t="n">
        <v>8.497999999999999</v>
      </c>
      <c r="E104" t="n">
        <v>11.77</v>
      </c>
      <c r="F104" t="n">
        <v>9.17</v>
      </c>
      <c r="G104" t="n">
        <v>110.03</v>
      </c>
      <c r="H104" t="n">
        <v>1.94</v>
      </c>
      <c r="I104" t="n">
        <v>5</v>
      </c>
      <c r="J104" t="n">
        <v>210.65</v>
      </c>
      <c r="K104" t="n">
        <v>52.44</v>
      </c>
      <c r="L104" t="n">
        <v>23</v>
      </c>
      <c r="M104" t="n">
        <v>3</v>
      </c>
      <c r="N104" t="n">
        <v>45.21</v>
      </c>
      <c r="O104" t="n">
        <v>26214.54</v>
      </c>
      <c r="P104" t="n">
        <v>107.8</v>
      </c>
      <c r="Q104" t="n">
        <v>195.42</v>
      </c>
      <c r="R104" t="n">
        <v>20.55</v>
      </c>
      <c r="S104" t="n">
        <v>14.2</v>
      </c>
      <c r="T104" t="n">
        <v>1454.99</v>
      </c>
      <c r="U104" t="n">
        <v>0.6899999999999999</v>
      </c>
      <c r="V104" t="n">
        <v>0.77</v>
      </c>
      <c r="W104" t="n">
        <v>0.65</v>
      </c>
      <c r="X104" t="n">
        <v>0.08</v>
      </c>
      <c r="Y104" t="n">
        <v>0.5</v>
      </c>
      <c r="Z104" t="n">
        <v>10</v>
      </c>
    </row>
    <row r="105">
      <c r="A105" t="n">
        <v>23</v>
      </c>
      <c r="B105" t="n">
        <v>90</v>
      </c>
      <c r="C105" t="inlineStr">
        <is>
          <t xml:space="preserve">CONCLUIDO	</t>
        </is>
      </c>
      <c r="D105" t="n">
        <v>8.5024</v>
      </c>
      <c r="E105" t="n">
        <v>11.76</v>
      </c>
      <c r="F105" t="n">
        <v>9.16</v>
      </c>
      <c r="G105" t="n">
        <v>109.96</v>
      </c>
      <c r="H105" t="n">
        <v>2.01</v>
      </c>
      <c r="I105" t="n">
        <v>5</v>
      </c>
      <c r="J105" t="n">
        <v>212.27</v>
      </c>
      <c r="K105" t="n">
        <v>52.44</v>
      </c>
      <c r="L105" t="n">
        <v>24</v>
      </c>
      <c r="M105" t="n">
        <v>3</v>
      </c>
      <c r="N105" t="n">
        <v>45.82</v>
      </c>
      <c r="O105" t="n">
        <v>26413.56</v>
      </c>
      <c r="P105" t="n">
        <v>106.03</v>
      </c>
      <c r="Q105" t="n">
        <v>195.42</v>
      </c>
      <c r="R105" t="n">
        <v>20.36</v>
      </c>
      <c r="S105" t="n">
        <v>14.2</v>
      </c>
      <c r="T105" t="n">
        <v>1360.63</v>
      </c>
      <c r="U105" t="n">
        <v>0.7</v>
      </c>
      <c r="V105" t="n">
        <v>0.77</v>
      </c>
      <c r="W105" t="n">
        <v>0.64</v>
      </c>
      <c r="X105" t="n">
        <v>0.08</v>
      </c>
      <c r="Y105" t="n">
        <v>0.5</v>
      </c>
      <c r="Z105" t="n">
        <v>10</v>
      </c>
    </row>
    <row r="106">
      <c r="A106" t="n">
        <v>24</v>
      </c>
      <c r="B106" t="n">
        <v>90</v>
      </c>
      <c r="C106" t="inlineStr">
        <is>
          <t xml:space="preserve">CONCLUIDO	</t>
        </is>
      </c>
      <c r="D106" t="n">
        <v>8.544600000000001</v>
      </c>
      <c r="E106" t="n">
        <v>11.7</v>
      </c>
      <c r="F106" t="n">
        <v>9.140000000000001</v>
      </c>
      <c r="G106" t="n">
        <v>137.11</v>
      </c>
      <c r="H106" t="n">
        <v>2.08</v>
      </c>
      <c r="I106" t="n">
        <v>4</v>
      </c>
      <c r="J106" t="n">
        <v>213.89</v>
      </c>
      <c r="K106" t="n">
        <v>52.44</v>
      </c>
      <c r="L106" t="n">
        <v>25</v>
      </c>
      <c r="M106" t="n">
        <v>2</v>
      </c>
      <c r="N106" t="n">
        <v>46.44</v>
      </c>
      <c r="O106" t="n">
        <v>26613.43</v>
      </c>
      <c r="P106" t="n">
        <v>104.65</v>
      </c>
      <c r="Q106" t="n">
        <v>195.42</v>
      </c>
      <c r="R106" t="n">
        <v>19.66</v>
      </c>
      <c r="S106" t="n">
        <v>14.2</v>
      </c>
      <c r="T106" t="n">
        <v>1012.63</v>
      </c>
      <c r="U106" t="n">
        <v>0.72</v>
      </c>
      <c r="V106" t="n">
        <v>0.77</v>
      </c>
      <c r="W106" t="n">
        <v>0.64</v>
      </c>
      <c r="X106" t="n">
        <v>0.05</v>
      </c>
      <c r="Y106" t="n">
        <v>0.5</v>
      </c>
      <c r="Z106" t="n">
        <v>10</v>
      </c>
    </row>
    <row r="107">
      <c r="A107" t="n">
        <v>25</v>
      </c>
      <c r="B107" t="n">
        <v>90</v>
      </c>
      <c r="C107" t="inlineStr">
        <is>
          <t xml:space="preserve">CONCLUIDO	</t>
        </is>
      </c>
      <c r="D107" t="n">
        <v>8.541700000000001</v>
      </c>
      <c r="E107" t="n">
        <v>11.71</v>
      </c>
      <c r="F107" t="n">
        <v>9.140000000000001</v>
      </c>
      <c r="G107" t="n">
        <v>137.17</v>
      </c>
      <c r="H107" t="n">
        <v>2.14</v>
      </c>
      <c r="I107" t="n">
        <v>4</v>
      </c>
      <c r="J107" t="n">
        <v>215.51</v>
      </c>
      <c r="K107" t="n">
        <v>52.44</v>
      </c>
      <c r="L107" t="n">
        <v>26</v>
      </c>
      <c r="M107" t="n">
        <v>2</v>
      </c>
      <c r="N107" t="n">
        <v>47.07</v>
      </c>
      <c r="O107" t="n">
        <v>26814.17</v>
      </c>
      <c r="P107" t="n">
        <v>105.4</v>
      </c>
      <c r="Q107" t="n">
        <v>195.43</v>
      </c>
      <c r="R107" t="n">
        <v>19.8</v>
      </c>
      <c r="S107" t="n">
        <v>14.2</v>
      </c>
      <c r="T107" t="n">
        <v>1086.39</v>
      </c>
      <c r="U107" t="n">
        <v>0.72</v>
      </c>
      <c r="V107" t="n">
        <v>0.77</v>
      </c>
      <c r="W107" t="n">
        <v>0.64</v>
      </c>
      <c r="X107" t="n">
        <v>0.06</v>
      </c>
      <c r="Y107" t="n">
        <v>0.5</v>
      </c>
      <c r="Z107" t="n">
        <v>10</v>
      </c>
    </row>
    <row r="108">
      <c r="A108" t="n">
        <v>26</v>
      </c>
      <c r="B108" t="n">
        <v>90</v>
      </c>
      <c r="C108" t="inlineStr">
        <is>
          <t xml:space="preserve">CONCLUIDO	</t>
        </is>
      </c>
      <c r="D108" t="n">
        <v>8.5395</v>
      </c>
      <c r="E108" t="n">
        <v>11.71</v>
      </c>
      <c r="F108" t="n">
        <v>9.15</v>
      </c>
      <c r="G108" t="n">
        <v>137.21</v>
      </c>
      <c r="H108" t="n">
        <v>2.21</v>
      </c>
      <c r="I108" t="n">
        <v>4</v>
      </c>
      <c r="J108" t="n">
        <v>217.15</v>
      </c>
      <c r="K108" t="n">
        <v>52.44</v>
      </c>
      <c r="L108" t="n">
        <v>27</v>
      </c>
      <c r="M108" t="n">
        <v>2</v>
      </c>
      <c r="N108" t="n">
        <v>47.71</v>
      </c>
      <c r="O108" t="n">
        <v>27015.77</v>
      </c>
      <c r="P108" t="n">
        <v>105.8</v>
      </c>
      <c r="Q108" t="n">
        <v>195.42</v>
      </c>
      <c r="R108" t="n">
        <v>19.94</v>
      </c>
      <c r="S108" t="n">
        <v>14.2</v>
      </c>
      <c r="T108" t="n">
        <v>1155.54</v>
      </c>
      <c r="U108" t="n">
        <v>0.71</v>
      </c>
      <c r="V108" t="n">
        <v>0.77</v>
      </c>
      <c r="W108" t="n">
        <v>0.64</v>
      </c>
      <c r="X108" t="n">
        <v>0.06</v>
      </c>
      <c r="Y108" t="n">
        <v>0.5</v>
      </c>
      <c r="Z108" t="n">
        <v>10</v>
      </c>
    </row>
    <row r="109">
      <c r="A109" t="n">
        <v>27</v>
      </c>
      <c r="B109" t="n">
        <v>90</v>
      </c>
      <c r="C109" t="inlineStr">
        <is>
          <t xml:space="preserve">CONCLUIDO	</t>
        </is>
      </c>
      <c r="D109" t="n">
        <v>8.5425</v>
      </c>
      <c r="E109" t="n">
        <v>11.71</v>
      </c>
      <c r="F109" t="n">
        <v>9.140000000000001</v>
      </c>
      <c r="G109" t="n">
        <v>137.15</v>
      </c>
      <c r="H109" t="n">
        <v>2.27</v>
      </c>
      <c r="I109" t="n">
        <v>4</v>
      </c>
      <c r="J109" t="n">
        <v>218.79</v>
      </c>
      <c r="K109" t="n">
        <v>52.44</v>
      </c>
      <c r="L109" t="n">
        <v>28</v>
      </c>
      <c r="M109" t="n">
        <v>2</v>
      </c>
      <c r="N109" t="n">
        <v>48.35</v>
      </c>
      <c r="O109" t="n">
        <v>27218.26</v>
      </c>
      <c r="P109" t="n">
        <v>105.67</v>
      </c>
      <c r="Q109" t="n">
        <v>195.42</v>
      </c>
      <c r="R109" t="n">
        <v>19.76</v>
      </c>
      <c r="S109" t="n">
        <v>14.2</v>
      </c>
      <c r="T109" t="n">
        <v>1066.3</v>
      </c>
      <c r="U109" t="n">
        <v>0.72</v>
      </c>
      <c r="V109" t="n">
        <v>0.77</v>
      </c>
      <c r="W109" t="n">
        <v>0.64</v>
      </c>
      <c r="X109" t="n">
        <v>0.06</v>
      </c>
      <c r="Y109" t="n">
        <v>0.5</v>
      </c>
      <c r="Z109" t="n">
        <v>10</v>
      </c>
    </row>
    <row r="110">
      <c r="A110" t="n">
        <v>28</v>
      </c>
      <c r="B110" t="n">
        <v>90</v>
      </c>
      <c r="C110" t="inlineStr">
        <is>
          <t xml:space="preserve">CONCLUIDO	</t>
        </is>
      </c>
      <c r="D110" t="n">
        <v>8.5403</v>
      </c>
      <c r="E110" t="n">
        <v>11.71</v>
      </c>
      <c r="F110" t="n">
        <v>9.15</v>
      </c>
      <c r="G110" t="n">
        <v>137.2</v>
      </c>
      <c r="H110" t="n">
        <v>2.34</v>
      </c>
      <c r="I110" t="n">
        <v>4</v>
      </c>
      <c r="J110" t="n">
        <v>220.44</v>
      </c>
      <c r="K110" t="n">
        <v>52.44</v>
      </c>
      <c r="L110" t="n">
        <v>29</v>
      </c>
      <c r="M110" t="n">
        <v>2</v>
      </c>
      <c r="N110" t="n">
        <v>49</v>
      </c>
      <c r="O110" t="n">
        <v>27421.64</v>
      </c>
      <c r="P110" t="n">
        <v>104.69</v>
      </c>
      <c r="Q110" t="n">
        <v>195.42</v>
      </c>
      <c r="R110" t="n">
        <v>19.85</v>
      </c>
      <c r="S110" t="n">
        <v>14.2</v>
      </c>
      <c r="T110" t="n">
        <v>1111</v>
      </c>
      <c r="U110" t="n">
        <v>0.72</v>
      </c>
      <c r="V110" t="n">
        <v>0.77</v>
      </c>
      <c r="W110" t="n">
        <v>0.64</v>
      </c>
      <c r="X110" t="n">
        <v>0.06</v>
      </c>
      <c r="Y110" t="n">
        <v>0.5</v>
      </c>
      <c r="Z110" t="n">
        <v>10</v>
      </c>
    </row>
    <row r="111">
      <c r="A111" t="n">
        <v>29</v>
      </c>
      <c r="B111" t="n">
        <v>90</v>
      </c>
      <c r="C111" t="inlineStr">
        <is>
          <t xml:space="preserve">CONCLUIDO	</t>
        </is>
      </c>
      <c r="D111" t="n">
        <v>8.545999999999999</v>
      </c>
      <c r="E111" t="n">
        <v>11.7</v>
      </c>
      <c r="F111" t="n">
        <v>9.140000000000001</v>
      </c>
      <c r="G111" t="n">
        <v>137.08</v>
      </c>
      <c r="H111" t="n">
        <v>2.4</v>
      </c>
      <c r="I111" t="n">
        <v>4</v>
      </c>
      <c r="J111" t="n">
        <v>222.1</v>
      </c>
      <c r="K111" t="n">
        <v>52.44</v>
      </c>
      <c r="L111" t="n">
        <v>30</v>
      </c>
      <c r="M111" t="n">
        <v>2</v>
      </c>
      <c r="N111" t="n">
        <v>49.65</v>
      </c>
      <c r="O111" t="n">
        <v>27625.93</v>
      </c>
      <c r="P111" t="n">
        <v>103.78</v>
      </c>
      <c r="Q111" t="n">
        <v>195.42</v>
      </c>
      <c r="R111" t="n">
        <v>19.64</v>
      </c>
      <c r="S111" t="n">
        <v>14.2</v>
      </c>
      <c r="T111" t="n">
        <v>1004.64</v>
      </c>
      <c r="U111" t="n">
        <v>0.72</v>
      </c>
      <c r="V111" t="n">
        <v>0.77</v>
      </c>
      <c r="W111" t="n">
        <v>0.64</v>
      </c>
      <c r="X111" t="n">
        <v>0.05</v>
      </c>
      <c r="Y111" t="n">
        <v>0.5</v>
      </c>
      <c r="Z111" t="n">
        <v>10</v>
      </c>
    </row>
    <row r="112">
      <c r="A112" t="n">
        <v>30</v>
      </c>
      <c r="B112" t="n">
        <v>90</v>
      </c>
      <c r="C112" t="inlineStr">
        <is>
          <t xml:space="preserve">CONCLUIDO	</t>
        </is>
      </c>
      <c r="D112" t="n">
        <v>8.546200000000001</v>
      </c>
      <c r="E112" t="n">
        <v>11.7</v>
      </c>
      <c r="F112" t="n">
        <v>9.140000000000001</v>
      </c>
      <c r="G112" t="n">
        <v>137.07</v>
      </c>
      <c r="H112" t="n">
        <v>2.46</v>
      </c>
      <c r="I112" t="n">
        <v>4</v>
      </c>
      <c r="J112" t="n">
        <v>223.76</v>
      </c>
      <c r="K112" t="n">
        <v>52.44</v>
      </c>
      <c r="L112" t="n">
        <v>31</v>
      </c>
      <c r="M112" t="n">
        <v>2</v>
      </c>
      <c r="N112" t="n">
        <v>50.32</v>
      </c>
      <c r="O112" t="n">
        <v>27831.27</v>
      </c>
      <c r="P112" t="n">
        <v>102</v>
      </c>
      <c r="Q112" t="n">
        <v>195.42</v>
      </c>
      <c r="R112" t="n">
        <v>19.58</v>
      </c>
      <c r="S112" t="n">
        <v>14.2</v>
      </c>
      <c r="T112" t="n">
        <v>972.08</v>
      </c>
      <c r="U112" t="n">
        <v>0.73</v>
      </c>
      <c r="V112" t="n">
        <v>0.77</v>
      </c>
      <c r="W112" t="n">
        <v>0.64</v>
      </c>
      <c r="X112" t="n">
        <v>0.05</v>
      </c>
      <c r="Y112" t="n">
        <v>0.5</v>
      </c>
      <c r="Z112" t="n">
        <v>10</v>
      </c>
    </row>
    <row r="113">
      <c r="A113" t="n">
        <v>31</v>
      </c>
      <c r="B113" t="n">
        <v>90</v>
      </c>
      <c r="C113" t="inlineStr">
        <is>
          <t xml:space="preserve">CONCLUIDO	</t>
        </is>
      </c>
      <c r="D113" t="n">
        <v>8.544600000000001</v>
      </c>
      <c r="E113" t="n">
        <v>11.7</v>
      </c>
      <c r="F113" t="n">
        <v>9.140000000000001</v>
      </c>
      <c r="G113" t="n">
        <v>137.11</v>
      </c>
      <c r="H113" t="n">
        <v>2.52</v>
      </c>
      <c r="I113" t="n">
        <v>4</v>
      </c>
      <c r="J113" t="n">
        <v>225.43</v>
      </c>
      <c r="K113" t="n">
        <v>52.44</v>
      </c>
      <c r="L113" t="n">
        <v>32</v>
      </c>
      <c r="M113" t="n">
        <v>0</v>
      </c>
      <c r="N113" t="n">
        <v>50.99</v>
      </c>
      <c r="O113" t="n">
        <v>28037.42</v>
      </c>
      <c r="P113" t="n">
        <v>101.17</v>
      </c>
      <c r="Q113" t="n">
        <v>195.42</v>
      </c>
      <c r="R113" t="n">
        <v>19.54</v>
      </c>
      <c r="S113" t="n">
        <v>14.2</v>
      </c>
      <c r="T113" t="n">
        <v>954.87</v>
      </c>
      <c r="U113" t="n">
        <v>0.73</v>
      </c>
      <c r="V113" t="n">
        <v>0.77</v>
      </c>
      <c r="W113" t="n">
        <v>0.65</v>
      </c>
      <c r="X113" t="n">
        <v>0.05</v>
      </c>
      <c r="Y113" t="n">
        <v>0.5</v>
      </c>
      <c r="Z113" t="n">
        <v>10</v>
      </c>
    </row>
    <row r="114">
      <c r="A114" t="n">
        <v>0</v>
      </c>
      <c r="B114" t="n">
        <v>10</v>
      </c>
      <c r="C114" t="inlineStr">
        <is>
          <t xml:space="preserve">CONCLUIDO	</t>
        </is>
      </c>
      <c r="D114" t="n">
        <v>8.7233</v>
      </c>
      <c r="E114" t="n">
        <v>11.46</v>
      </c>
      <c r="F114" t="n">
        <v>9.56</v>
      </c>
      <c r="G114" t="n">
        <v>24.94</v>
      </c>
      <c r="H114" t="n">
        <v>0.64</v>
      </c>
      <c r="I114" t="n">
        <v>23</v>
      </c>
      <c r="J114" t="n">
        <v>26.11</v>
      </c>
      <c r="K114" t="n">
        <v>12.1</v>
      </c>
      <c r="L114" t="n">
        <v>1</v>
      </c>
      <c r="M114" t="n">
        <v>9</v>
      </c>
      <c r="N114" t="n">
        <v>3.01</v>
      </c>
      <c r="O114" t="n">
        <v>3454.41</v>
      </c>
      <c r="P114" t="n">
        <v>27.85</v>
      </c>
      <c r="Q114" t="n">
        <v>195.43</v>
      </c>
      <c r="R114" t="n">
        <v>32.28</v>
      </c>
      <c r="S114" t="n">
        <v>14.2</v>
      </c>
      <c r="T114" t="n">
        <v>7231.52</v>
      </c>
      <c r="U114" t="n">
        <v>0.44</v>
      </c>
      <c r="V114" t="n">
        <v>0.74</v>
      </c>
      <c r="W114" t="n">
        <v>0.6899999999999999</v>
      </c>
      <c r="X114" t="n">
        <v>0.47</v>
      </c>
      <c r="Y114" t="n">
        <v>0.5</v>
      </c>
      <c r="Z114" t="n">
        <v>10</v>
      </c>
    </row>
    <row r="115">
      <c r="A115" t="n">
        <v>1</v>
      </c>
      <c r="B115" t="n">
        <v>10</v>
      </c>
      <c r="C115" t="inlineStr">
        <is>
          <t xml:space="preserve">CONCLUIDO	</t>
        </is>
      </c>
      <c r="D115" t="n">
        <v>8.767899999999999</v>
      </c>
      <c r="E115" t="n">
        <v>11.41</v>
      </c>
      <c r="F115" t="n">
        <v>9.52</v>
      </c>
      <c r="G115" t="n">
        <v>27.21</v>
      </c>
      <c r="H115" t="n">
        <v>1.23</v>
      </c>
      <c r="I115" t="n">
        <v>21</v>
      </c>
      <c r="J115" t="n">
        <v>27.2</v>
      </c>
      <c r="K115" t="n">
        <v>12.1</v>
      </c>
      <c r="L115" t="n">
        <v>2</v>
      </c>
      <c r="M115" t="n">
        <v>0</v>
      </c>
      <c r="N115" t="n">
        <v>3.1</v>
      </c>
      <c r="O115" t="n">
        <v>3588.35</v>
      </c>
      <c r="P115" t="n">
        <v>28.15</v>
      </c>
      <c r="Q115" t="n">
        <v>195.42</v>
      </c>
      <c r="R115" t="n">
        <v>30.79</v>
      </c>
      <c r="S115" t="n">
        <v>14.2</v>
      </c>
      <c r="T115" t="n">
        <v>6495.21</v>
      </c>
      <c r="U115" t="n">
        <v>0.46</v>
      </c>
      <c r="V115" t="n">
        <v>0.74</v>
      </c>
      <c r="W115" t="n">
        <v>0.7</v>
      </c>
      <c r="X115" t="n">
        <v>0.44</v>
      </c>
      <c r="Y115" t="n">
        <v>0.5</v>
      </c>
      <c r="Z115" t="n">
        <v>10</v>
      </c>
    </row>
    <row r="116">
      <c r="A116" t="n">
        <v>0</v>
      </c>
      <c r="B116" t="n">
        <v>45</v>
      </c>
      <c r="C116" t="inlineStr">
        <is>
          <t xml:space="preserve">CONCLUIDO	</t>
        </is>
      </c>
      <c r="D116" t="n">
        <v>7.2292</v>
      </c>
      <c r="E116" t="n">
        <v>13.83</v>
      </c>
      <c r="F116" t="n">
        <v>10.45</v>
      </c>
      <c r="G116" t="n">
        <v>9.220000000000001</v>
      </c>
      <c r="H116" t="n">
        <v>0.18</v>
      </c>
      <c r="I116" t="n">
        <v>68</v>
      </c>
      <c r="J116" t="n">
        <v>98.70999999999999</v>
      </c>
      <c r="K116" t="n">
        <v>39.72</v>
      </c>
      <c r="L116" t="n">
        <v>1</v>
      </c>
      <c r="M116" t="n">
        <v>66</v>
      </c>
      <c r="N116" t="n">
        <v>12.99</v>
      </c>
      <c r="O116" t="n">
        <v>12407.75</v>
      </c>
      <c r="P116" t="n">
        <v>92.64</v>
      </c>
      <c r="Q116" t="n">
        <v>195.43</v>
      </c>
      <c r="R116" t="n">
        <v>60.31</v>
      </c>
      <c r="S116" t="n">
        <v>14.2</v>
      </c>
      <c r="T116" t="n">
        <v>21019.37</v>
      </c>
      <c r="U116" t="n">
        <v>0.24</v>
      </c>
      <c r="V116" t="n">
        <v>0.68</v>
      </c>
      <c r="W116" t="n">
        <v>0.75</v>
      </c>
      <c r="X116" t="n">
        <v>1.36</v>
      </c>
      <c r="Y116" t="n">
        <v>0.5</v>
      </c>
      <c r="Z116" t="n">
        <v>10</v>
      </c>
    </row>
    <row r="117">
      <c r="A117" t="n">
        <v>1</v>
      </c>
      <c r="B117" t="n">
        <v>45</v>
      </c>
      <c r="C117" t="inlineStr">
        <is>
          <t xml:space="preserve">CONCLUIDO	</t>
        </is>
      </c>
      <c r="D117" t="n">
        <v>8.0997</v>
      </c>
      <c r="E117" t="n">
        <v>12.35</v>
      </c>
      <c r="F117" t="n">
        <v>9.699999999999999</v>
      </c>
      <c r="G117" t="n">
        <v>18.19</v>
      </c>
      <c r="H117" t="n">
        <v>0.35</v>
      </c>
      <c r="I117" t="n">
        <v>32</v>
      </c>
      <c r="J117" t="n">
        <v>99.95</v>
      </c>
      <c r="K117" t="n">
        <v>39.72</v>
      </c>
      <c r="L117" t="n">
        <v>2</v>
      </c>
      <c r="M117" t="n">
        <v>30</v>
      </c>
      <c r="N117" t="n">
        <v>13.24</v>
      </c>
      <c r="O117" t="n">
        <v>12561.45</v>
      </c>
      <c r="P117" t="n">
        <v>84.61</v>
      </c>
      <c r="Q117" t="n">
        <v>195.43</v>
      </c>
      <c r="R117" t="n">
        <v>37.19</v>
      </c>
      <c r="S117" t="n">
        <v>14.2</v>
      </c>
      <c r="T117" t="n">
        <v>9638.08</v>
      </c>
      <c r="U117" t="n">
        <v>0.38</v>
      </c>
      <c r="V117" t="n">
        <v>0.73</v>
      </c>
      <c r="W117" t="n">
        <v>0.6899999999999999</v>
      </c>
      <c r="X117" t="n">
        <v>0.61</v>
      </c>
      <c r="Y117" t="n">
        <v>0.5</v>
      </c>
      <c r="Z117" t="n">
        <v>10</v>
      </c>
    </row>
    <row r="118">
      <c r="A118" t="n">
        <v>2</v>
      </c>
      <c r="B118" t="n">
        <v>45</v>
      </c>
      <c r="C118" t="inlineStr">
        <is>
          <t xml:space="preserve">CONCLUIDO	</t>
        </is>
      </c>
      <c r="D118" t="n">
        <v>8.3893</v>
      </c>
      <c r="E118" t="n">
        <v>11.92</v>
      </c>
      <c r="F118" t="n">
        <v>9.5</v>
      </c>
      <c r="G118" t="n">
        <v>27.14</v>
      </c>
      <c r="H118" t="n">
        <v>0.52</v>
      </c>
      <c r="I118" t="n">
        <v>21</v>
      </c>
      <c r="J118" t="n">
        <v>101.2</v>
      </c>
      <c r="K118" t="n">
        <v>39.72</v>
      </c>
      <c r="L118" t="n">
        <v>3</v>
      </c>
      <c r="M118" t="n">
        <v>19</v>
      </c>
      <c r="N118" t="n">
        <v>13.49</v>
      </c>
      <c r="O118" t="n">
        <v>12715.54</v>
      </c>
      <c r="P118" t="n">
        <v>81.56</v>
      </c>
      <c r="Q118" t="n">
        <v>195.42</v>
      </c>
      <c r="R118" t="n">
        <v>30.68</v>
      </c>
      <c r="S118" t="n">
        <v>14.2</v>
      </c>
      <c r="T118" t="n">
        <v>6438.57</v>
      </c>
      <c r="U118" t="n">
        <v>0.46</v>
      </c>
      <c r="V118" t="n">
        <v>0.74</v>
      </c>
      <c r="W118" t="n">
        <v>0.68</v>
      </c>
      <c r="X118" t="n">
        <v>0.41</v>
      </c>
      <c r="Y118" t="n">
        <v>0.5</v>
      </c>
      <c r="Z118" t="n">
        <v>10</v>
      </c>
    </row>
    <row r="119">
      <c r="A119" t="n">
        <v>3</v>
      </c>
      <c r="B119" t="n">
        <v>45</v>
      </c>
      <c r="C119" t="inlineStr">
        <is>
          <t xml:space="preserve">CONCLUIDO	</t>
        </is>
      </c>
      <c r="D119" t="n">
        <v>8.5403</v>
      </c>
      <c r="E119" t="n">
        <v>11.71</v>
      </c>
      <c r="F119" t="n">
        <v>9.390000000000001</v>
      </c>
      <c r="G119" t="n">
        <v>35.22</v>
      </c>
      <c r="H119" t="n">
        <v>0.6899999999999999</v>
      </c>
      <c r="I119" t="n">
        <v>16</v>
      </c>
      <c r="J119" t="n">
        <v>102.45</v>
      </c>
      <c r="K119" t="n">
        <v>39.72</v>
      </c>
      <c r="L119" t="n">
        <v>4</v>
      </c>
      <c r="M119" t="n">
        <v>14</v>
      </c>
      <c r="N119" t="n">
        <v>13.74</v>
      </c>
      <c r="O119" t="n">
        <v>12870.03</v>
      </c>
      <c r="P119" t="n">
        <v>79</v>
      </c>
      <c r="Q119" t="n">
        <v>195.42</v>
      </c>
      <c r="R119" t="n">
        <v>27.45</v>
      </c>
      <c r="S119" t="n">
        <v>14.2</v>
      </c>
      <c r="T119" t="n">
        <v>4851.44</v>
      </c>
      <c r="U119" t="n">
        <v>0.52</v>
      </c>
      <c r="V119" t="n">
        <v>0.75</v>
      </c>
      <c r="W119" t="n">
        <v>0.67</v>
      </c>
      <c r="X119" t="n">
        <v>0.3</v>
      </c>
      <c r="Y119" t="n">
        <v>0.5</v>
      </c>
      <c r="Z119" t="n">
        <v>10</v>
      </c>
    </row>
    <row r="120">
      <c r="A120" t="n">
        <v>4</v>
      </c>
      <c r="B120" t="n">
        <v>45</v>
      </c>
      <c r="C120" t="inlineStr">
        <is>
          <t xml:space="preserve">CONCLUIDO	</t>
        </is>
      </c>
      <c r="D120" t="n">
        <v>8.6686</v>
      </c>
      <c r="E120" t="n">
        <v>11.54</v>
      </c>
      <c r="F120" t="n">
        <v>9.300000000000001</v>
      </c>
      <c r="G120" t="n">
        <v>46.51</v>
      </c>
      <c r="H120" t="n">
        <v>0.85</v>
      </c>
      <c r="I120" t="n">
        <v>12</v>
      </c>
      <c r="J120" t="n">
        <v>103.71</v>
      </c>
      <c r="K120" t="n">
        <v>39.72</v>
      </c>
      <c r="L120" t="n">
        <v>5</v>
      </c>
      <c r="M120" t="n">
        <v>10</v>
      </c>
      <c r="N120" t="n">
        <v>14</v>
      </c>
      <c r="O120" t="n">
        <v>13024.91</v>
      </c>
      <c r="P120" t="n">
        <v>76.90000000000001</v>
      </c>
      <c r="Q120" t="n">
        <v>195.42</v>
      </c>
      <c r="R120" t="n">
        <v>24.68</v>
      </c>
      <c r="S120" t="n">
        <v>14.2</v>
      </c>
      <c r="T120" t="n">
        <v>3482.48</v>
      </c>
      <c r="U120" t="n">
        <v>0.58</v>
      </c>
      <c r="V120" t="n">
        <v>0.76</v>
      </c>
      <c r="W120" t="n">
        <v>0.66</v>
      </c>
      <c r="X120" t="n">
        <v>0.21</v>
      </c>
      <c r="Y120" t="n">
        <v>0.5</v>
      </c>
      <c r="Z120" t="n">
        <v>10</v>
      </c>
    </row>
    <row r="121">
      <c r="A121" t="n">
        <v>5</v>
      </c>
      <c r="B121" t="n">
        <v>45</v>
      </c>
      <c r="C121" t="inlineStr">
        <is>
          <t xml:space="preserve">CONCLUIDO	</t>
        </is>
      </c>
      <c r="D121" t="n">
        <v>8.7235</v>
      </c>
      <c r="E121" t="n">
        <v>11.46</v>
      </c>
      <c r="F121" t="n">
        <v>9.27</v>
      </c>
      <c r="G121" t="n">
        <v>55.62</v>
      </c>
      <c r="H121" t="n">
        <v>1.01</v>
      </c>
      <c r="I121" t="n">
        <v>10</v>
      </c>
      <c r="J121" t="n">
        <v>104.97</v>
      </c>
      <c r="K121" t="n">
        <v>39.72</v>
      </c>
      <c r="L121" t="n">
        <v>6</v>
      </c>
      <c r="M121" t="n">
        <v>8</v>
      </c>
      <c r="N121" t="n">
        <v>14.25</v>
      </c>
      <c r="O121" t="n">
        <v>13180.19</v>
      </c>
      <c r="P121" t="n">
        <v>75.09</v>
      </c>
      <c r="Q121" t="n">
        <v>195.42</v>
      </c>
      <c r="R121" t="n">
        <v>23.63</v>
      </c>
      <c r="S121" t="n">
        <v>14.2</v>
      </c>
      <c r="T121" t="n">
        <v>2969.99</v>
      </c>
      <c r="U121" t="n">
        <v>0.6</v>
      </c>
      <c r="V121" t="n">
        <v>0.76</v>
      </c>
      <c r="W121" t="n">
        <v>0.66</v>
      </c>
      <c r="X121" t="n">
        <v>0.18</v>
      </c>
      <c r="Y121" t="n">
        <v>0.5</v>
      </c>
      <c r="Z121" t="n">
        <v>10</v>
      </c>
    </row>
    <row r="122">
      <c r="A122" t="n">
        <v>6</v>
      </c>
      <c r="B122" t="n">
        <v>45</v>
      </c>
      <c r="C122" t="inlineStr">
        <is>
          <t xml:space="preserve">CONCLUIDO	</t>
        </is>
      </c>
      <c r="D122" t="n">
        <v>8.757199999999999</v>
      </c>
      <c r="E122" t="n">
        <v>11.42</v>
      </c>
      <c r="F122" t="n">
        <v>9.25</v>
      </c>
      <c r="G122" t="n">
        <v>61.64</v>
      </c>
      <c r="H122" t="n">
        <v>1.16</v>
      </c>
      <c r="I122" t="n">
        <v>9</v>
      </c>
      <c r="J122" t="n">
        <v>106.23</v>
      </c>
      <c r="K122" t="n">
        <v>39.72</v>
      </c>
      <c r="L122" t="n">
        <v>7</v>
      </c>
      <c r="M122" t="n">
        <v>7</v>
      </c>
      <c r="N122" t="n">
        <v>14.52</v>
      </c>
      <c r="O122" t="n">
        <v>13335.87</v>
      </c>
      <c r="P122" t="n">
        <v>73.16</v>
      </c>
      <c r="Q122" t="n">
        <v>195.42</v>
      </c>
      <c r="R122" t="n">
        <v>22.97</v>
      </c>
      <c r="S122" t="n">
        <v>14.2</v>
      </c>
      <c r="T122" t="n">
        <v>2646.36</v>
      </c>
      <c r="U122" t="n">
        <v>0.62</v>
      </c>
      <c r="V122" t="n">
        <v>0.76</v>
      </c>
      <c r="W122" t="n">
        <v>0.65</v>
      </c>
      <c r="X122" t="n">
        <v>0.16</v>
      </c>
      <c r="Y122" t="n">
        <v>0.5</v>
      </c>
      <c r="Z122" t="n">
        <v>10</v>
      </c>
    </row>
    <row r="123">
      <c r="A123" t="n">
        <v>7</v>
      </c>
      <c r="B123" t="n">
        <v>45</v>
      </c>
      <c r="C123" t="inlineStr">
        <is>
          <t xml:space="preserve">CONCLUIDO	</t>
        </is>
      </c>
      <c r="D123" t="n">
        <v>8.783099999999999</v>
      </c>
      <c r="E123" t="n">
        <v>11.39</v>
      </c>
      <c r="F123" t="n">
        <v>9.23</v>
      </c>
      <c r="G123" t="n">
        <v>69.25</v>
      </c>
      <c r="H123" t="n">
        <v>1.31</v>
      </c>
      <c r="I123" t="n">
        <v>8</v>
      </c>
      <c r="J123" t="n">
        <v>107.5</v>
      </c>
      <c r="K123" t="n">
        <v>39.72</v>
      </c>
      <c r="L123" t="n">
        <v>8</v>
      </c>
      <c r="M123" t="n">
        <v>6</v>
      </c>
      <c r="N123" t="n">
        <v>14.78</v>
      </c>
      <c r="O123" t="n">
        <v>13491.96</v>
      </c>
      <c r="P123" t="n">
        <v>71.51000000000001</v>
      </c>
      <c r="Q123" t="n">
        <v>195.42</v>
      </c>
      <c r="R123" t="n">
        <v>22.5</v>
      </c>
      <c r="S123" t="n">
        <v>14.2</v>
      </c>
      <c r="T123" t="n">
        <v>2413.97</v>
      </c>
      <c r="U123" t="n">
        <v>0.63</v>
      </c>
      <c r="V123" t="n">
        <v>0.76</v>
      </c>
      <c r="W123" t="n">
        <v>0.65</v>
      </c>
      <c r="X123" t="n">
        <v>0.15</v>
      </c>
      <c r="Y123" t="n">
        <v>0.5</v>
      </c>
      <c r="Z123" t="n">
        <v>10</v>
      </c>
    </row>
    <row r="124">
      <c r="A124" t="n">
        <v>8</v>
      </c>
      <c r="B124" t="n">
        <v>45</v>
      </c>
      <c r="C124" t="inlineStr">
        <is>
          <t xml:space="preserve">CONCLUIDO	</t>
        </is>
      </c>
      <c r="D124" t="n">
        <v>8.819000000000001</v>
      </c>
      <c r="E124" t="n">
        <v>11.34</v>
      </c>
      <c r="F124" t="n">
        <v>9.210000000000001</v>
      </c>
      <c r="G124" t="n">
        <v>78.92</v>
      </c>
      <c r="H124" t="n">
        <v>1.46</v>
      </c>
      <c r="I124" t="n">
        <v>7</v>
      </c>
      <c r="J124" t="n">
        <v>108.77</v>
      </c>
      <c r="K124" t="n">
        <v>39.72</v>
      </c>
      <c r="L124" t="n">
        <v>9</v>
      </c>
      <c r="M124" t="n">
        <v>5</v>
      </c>
      <c r="N124" t="n">
        <v>15.05</v>
      </c>
      <c r="O124" t="n">
        <v>13648.58</v>
      </c>
      <c r="P124" t="n">
        <v>70.40000000000001</v>
      </c>
      <c r="Q124" t="n">
        <v>195.42</v>
      </c>
      <c r="R124" t="n">
        <v>21.72</v>
      </c>
      <c r="S124" t="n">
        <v>14.2</v>
      </c>
      <c r="T124" t="n">
        <v>2028.97</v>
      </c>
      <c r="U124" t="n">
        <v>0.65</v>
      </c>
      <c r="V124" t="n">
        <v>0.77</v>
      </c>
      <c r="W124" t="n">
        <v>0.65</v>
      </c>
      <c r="X124" t="n">
        <v>0.12</v>
      </c>
      <c r="Y124" t="n">
        <v>0.5</v>
      </c>
      <c r="Z124" t="n">
        <v>10</v>
      </c>
    </row>
    <row r="125">
      <c r="A125" t="n">
        <v>9</v>
      </c>
      <c r="B125" t="n">
        <v>45</v>
      </c>
      <c r="C125" t="inlineStr">
        <is>
          <t xml:space="preserve">CONCLUIDO	</t>
        </is>
      </c>
      <c r="D125" t="n">
        <v>8.853300000000001</v>
      </c>
      <c r="E125" t="n">
        <v>11.3</v>
      </c>
      <c r="F125" t="n">
        <v>9.18</v>
      </c>
      <c r="G125" t="n">
        <v>91.84</v>
      </c>
      <c r="H125" t="n">
        <v>1.6</v>
      </c>
      <c r="I125" t="n">
        <v>6</v>
      </c>
      <c r="J125" t="n">
        <v>110.04</v>
      </c>
      <c r="K125" t="n">
        <v>39.72</v>
      </c>
      <c r="L125" t="n">
        <v>10</v>
      </c>
      <c r="M125" t="n">
        <v>4</v>
      </c>
      <c r="N125" t="n">
        <v>15.32</v>
      </c>
      <c r="O125" t="n">
        <v>13805.5</v>
      </c>
      <c r="P125" t="n">
        <v>67.78</v>
      </c>
      <c r="Q125" t="n">
        <v>195.42</v>
      </c>
      <c r="R125" t="n">
        <v>21.05</v>
      </c>
      <c r="S125" t="n">
        <v>14.2</v>
      </c>
      <c r="T125" t="n">
        <v>1698.74</v>
      </c>
      <c r="U125" t="n">
        <v>0.67</v>
      </c>
      <c r="V125" t="n">
        <v>0.77</v>
      </c>
      <c r="W125" t="n">
        <v>0.65</v>
      </c>
      <c r="X125" t="n">
        <v>0.1</v>
      </c>
      <c r="Y125" t="n">
        <v>0.5</v>
      </c>
      <c r="Z125" t="n">
        <v>10</v>
      </c>
    </row>
    <row r="126">
      <c r="A126" t="n">
        <v>10</v>
      </c>
      <c r="B126" t="n">
        <v>45</v>
      </c>
      <c r="C126" t="inlineStr">
        <is>
          <t xml:space="preserve">CONCLUIDO	</t>
        </is>
      </c>
      <c r="D126" t="n">
        <v>8.850199999999999</v>
      </c>
      <c r="E126" t="n">
        <v>11.3</v>
      </c>
      <c r="F126" t="n">
        <v>9.19</v>
      </c>
      <c r="G126" t="n">
        <v>91.88</v>
      </c>
      <c r="H126" t="n">
        <v>1.74</v>
      </c>
      <c r="I126" t="n">
        <v>6</v>
      </c>
      <c r="J126" t="n">
        <v>111.32</v>
      </c>
      <c r="K126" t="n">
        <v>39.72</v>
      </c>
      <c r="L126" t="n">
        <v>11</v>
      </c>
      <c r="M126" t="n">
        <v>1</v>
      </c>
      <c r="N126" t="n">
        <v>15.6</v>
      </c>
      <c r="O126" t="n">
        <v>13962.83</v>
      </c>
      <c r="P126" t="n">
        <v>67.23999999999999</v>
      </c>
      <c r="Q126" t="n">
        <v>195.42</v>
      </c>
      <c r="R126" t="n">
        <v>21</v>
      </c>
      <c r="S126" t="n">
        <v>14.2</v>
      </c>
      <c r="T126" t="n">
        <v>1676.32</v>
      </c>
      <c r="U126" t="n">
        <v>0.68</v>
      </c>
      <c r="V126" t="n">
        <v>0.77</v>
      </c>
      <c r="W126" t="n">
        <v>0.65</v>
      </c>
      <c r="X126" t="n">
        <v>0.1</v>
      </c>
      <c r="Y126" t="n">
        <v>0.5</v>
      </c>
      <c r="Z126" t="n">
        <v>10</v>
      </c>
    </row>
    <row r="127">
      <c r="A127" t="n">
        <v>11</v>
      </c>
      <c r="B127" t="n">
        <v>45</v>
      </c>
      <c r="C127" t="inlineStr">
        <is>
          <t xml:space="preserve">CONCLUIDO	</t>
        </is>
      </c>
      <c r="D127" t="n">
        <v>8.852</v>
      </c>
      <c r="E127" t="n">
        <v>11.3</v>
      </c>
      <c r="F127" t="n">
        <v>9.19</v>
      </c>
      <c r="G127" t="n">
        <v>91.86</v>
      </c>
      <c r="H127" t="n">
        <v>1.88</v>
      </c>
      <c r="I127" t="n">
        <v>6</v>
      </c>
      <c r="J127" t="n">
        <v>112.59</v>
      </c>
      <c r="K127" t="n">
        <v>39.72</v>
      </c>
      <c r="L127" t="n">
        <v>12</v>
      </c>
      <c r="M127" t="n">
        <v>0</v>
      </c>
      <c r="N127" t="n">
        <v>15.88</v>
      </c>
      <c r="O127" t="n">
        <v>14120.58</v>
      </c>
      <c r="P127" t="n">
        <v>67.77</v>
      </c>
      <c r="Q127" t="n">
        <v>195.42</v>
      </c>
      <c r="R127" t="n">
        <v>20.92</v>
      </c>
      <c r="S127" t="n">
        <v>14.2</v>
      </c>
      <c r="T127" t="n">
        <v>1633.61</v>
      </c>
      <c r="U127" t="n">
        <v>0.68</v>
      </c>
      <c r="V127" t="n">
        <v>0.77</v>
      </c>
      <c r="W127" t="n">
        <v>0.65</v>
      </c>
      <c r="X127" t="n">
        <v>0.1</v>
      </c>
      <c r="Y127" t="n">
        <v>0.5</v>
      </c>
      <c r="Z127" t="n">
        <v>10</v>
      </c>
    </row>
    <row r="128">
      <c r="A128" t="n">
        <v>0</v>
      </c>
      <c r="B128" t="n">
        <v>60</v>
      </c>
      <c r="C128" t="inlineStr">
        <is>
          <t xml:space="preserve">CONCLUIDO	</t>
        </is>
      </c>
      <c r="D128" t="n">
        <v>6.7004</v>
      </c>
      <c r="E128" t="n">
        <v>14.92</v>
      </c>
      <c r="F128" t="n">
        <v>10.72</v>
      </c>
      <c r="G128" t="n">
        <v>7.94</v>
      </c>
      <c r="H128" t="n">
        <v>0.14</v>
      </c>
      <c r="I128" t="n">
        <v>81</v>
      </c>
      <c r="J128" t="n">
        <v>124.63</v>
      </c>
      <c r="K128" t="n">
        <v>45</v>
      </c>
      <c r="L128" t="n">
        <v>1</v>
      </c>
      <c r="M128" t="n">
        <v>79</v>
      </c>
      <c r="N128" t="n">
        <v>18.64</v>
      </c>
      <c r="O128" t="n">
        <v>15605.44</v>
      </c>
      <c r="P128" t="n">
        <v>111.5</v>
      </c>
      <c r="Q128" t="n">
        <v>195.5</v>
      </c>
      <c r="R128" t="n">
        <v>68.95999999999999</v>
      </c>
      <c r="S128" t="n">
        <v>14.2</v>
      </c>
      <c r="T128" t="n">
        <v>25279.91</v>
      </c>
      <c r="U128" t="n">
        <v>0.21</v>
      </c>
      <c r="V128" t="n">
        <v>0.66</v>
      </c>
      <c r="W128" t="n">
        <v>0.77</v>
      </c>
      <c r="X128" t="n">
        <v>1.63</v>
      </c>
      <c r="Y128" t="n">
        <v>0.5</v>
      </c>
      <c r="Z128" t="n">
        <v>10</v>
      </c>
    </row>
    <row r="129">
      <c r="A129" t="n">
        <v>1</v>
      </c>
      <c r="B129" t="n">
        <v>60</v>
      </c>
      <c r="C129" t="inlineStr">
        <is>
          <t xml:space="preserve">CONCLUIDO	</t>
        </is>
      </c>
      <c r="D129" t="n">
        <v>7.7242</v>
      </c>
      <c r="E129" t="n">
        <v>12.95</v>
      </c>
      <c r="F129" t="n">
        <v>9.84</v>
      </c>
      <c r="G129" t="n">
        <v>15.54</v>
      </c>
      <c r="H129" t="n">
        <v>0.28</v>
      </c>
      <c r="I129" t="n">
        <v>38</v>
      </c>
      <c r="J129" t="n">
        <v>125.95</v>
      </c>
      <c r="K129" t="n">
        <v>45</v>
      </c>
      <c r="L129" t="n">
        <v>2</v>
      </c>
      <c r="M129" t="n">
        <v>36</v>
      </c>
      <c r="N129" t="n">
        <v>18.95</v>
      </c>
      <c r="O129" t="n">
        <v>15767.7</v>
      </c>
      <c r="P129" t="n">
        <v>101.3</v>
      </c>
      <c r="Q129" t="n">
        <v>195.43</v>
      </c>
      <c r="R129" t="n">
        <v>41.61</v>
      </c>
      <c r="S129" t="n">
        <v>14.2</v>
      </c>
      <c r="T129" t="n">
        <v>11818.31</v>
      </c>
      <c r="U129" t="n">
        <v>0.34</v>
      </c>
      <c r="V129" t="n">
        <v>0.72</v>
      </c>
      <c r="W129" t="n">
        <v>0.7</v>
      </c>
      <c r="X129" t="n">
        <v>0.75</v>
      </c>
      <c r="Y129" t="n">
        <v>0.5</v>
      </c>
      <c r="Z129" t="n">
        <v>10</v>
      </c>
    </row>
    <row r="130">
      <c r="A130" t="n">
        <v>2</v>
      </c>
      <c r="B130" t="n">
        <v>60</v>
      </c>
      <c r="C130" t="inlineStr">
        <is>
          <t xml:space="preserve">CONCLUIDO	</t>
        </is>
      </c>
      <c r="D130" t="n">
        <v>8.1012</v>
      </c>
      <c r="E130" t="n">
        <v>12.34</v>
      </c>
      <c r="F130" t="n">
        <v>9.57</v>
      </c>
      <c r="G130" t="n">
        <v>22.97</v>
      </c>
      <c r="H130" t="n">
        <v>0.42</v>
      </c>
      <c r="I130" t="n">
        <v>25</v>
      </c>
      <c r="J130" t="n">
        <v>127.27</v>
      </c>
      <c r="K130" t="n">
        <v>45</v>
      </c>
      <c r="L130" t="n">
        <v>3</v>
      </c>
      <c r="M130" t="n">
        <v>23</v>
      </c>
      <c r="N130" t="n">
        <v>19.27</v>
      </c>
      <c r="O130" t="n">
        <v>15930.42</v>
      </c>
      <c r="P130" t="n">
        <v>97.45</v>
      </c>
      <c r="Q130" t="n">
        <v>195.42</v>
      </c>
      <c r="R130" t="n">
        <v>33.18</v>
      </c>
      <c r="S130" t="n">
        <v>14.2</v>
      </c>
      <c r="T130" t="n">
        <v>7667.85</v>
      </c>
      <c r="U130" t="n">
        <v>0.43</v>
      </c>
      <c r="V130" t="n">
        <v>0.74</v>
      </c>
      <c r="W130" t="n">
        <v>0.68</v>
      </c>
      <c r="X130" t="n">
        <v>0.48</v>
      </c>
      <c r="Y130" t="n">
        <v>0.5</v>
      </c>
      <c r="Z130" t="n">
        <v>10</v>
      </c>
    </row>
    <row r="131">
      <c r="A131" t="n">
        <v>3</v>
      </c>
      <c r="B131" t="n">
        <v>60</v>
      </c>
      <c r="C131" t="inlineStr">
        <is>
          <t xml:space="preserve">CONCLUIDO	</t>
        </is>
      </c>
      <c r="D131" t="n">
        <v>8.325200000000001</v>
      </c>
      <c r="E131" t="n">
        <v>12.01</v>
      </c>
      <c r="F131" t="n">
        <v>9.42</v>
      </c>
      <c r="G131" t="n">
        <v>31.4</v>
      </c>
      <c r="H131" t="n">
        <v>0.55</v>
      </c>
      <c r="I131" t="n">
        <v>18</v>
      </c>
      <c r="J131" t="n">
        <v>128.59</v>
      </c>
      <c r="K131" t="n">
        <v>45</v>
      </c>
      <c r="L131" t="n">
        <v>4</v>
      </c>
      <c r="M131" t="n">
        <v>16</v>
      </c>
      <c r="N131" t="n">
        <v>19.59</v>
      </c>
      <c r="O131" t="n">
        <v>16093.6</v>
      </c>
      <c r="P131" t="n">
        <v>95.02</v>
      </c>
      <c r="Q131" t="n">
        <v>195.42</v>
      </c>
      <c r="R131" t="n">
        <v>28.4</v>
      </c>
      <c r="S131" t="n">
        <v>14.2</v>
      </c>
      <c r="T131" t="n">
        <v>5314.42</v>
      </c>
      <c r="U131" t="n">
        <v>0.5</v>
      </c>
      <c r="V131" t="n">
        <v>0.75</v>
      </c>
      <c r="W131" t="n">
        <v>0.66</v>
      </c>
      <c r="X131" t="n">
        <v>0.33</v>
      </c>
      <c r="Y131" t="n">
        <v>0.5</v>
      </c>
      <c r="Z131" t="n">
        <v>10</v>
      </c>
    </row>
    <row r="132">
      <c r="A132" t="n">
        <v>4</v>
      </c>
      <c r="B132" t="n">
        <v>60</v>
      </c>
      <c r="C132" t="inlineStr">
        <is>
          <t xml:space="preserve">CONCLUIDO	</t>
        </is>
      </c>
      <c r="D132" t="n">
        <v>8.404299999999999</v>
      </c>
      <c r="E132" t="n">
        <v>11.9</v>
      </c>
      <c r="F132" t="n">
        <v>9.380000000000001</v>
      </c>
      <c r="G132" t="n">
        <v>37.53</v>
      </c>
      <c r="H132" t="n">
        <v>0.68</v>
      </c>
      <c r="I132" t="n">
        <v>15</v>
      </c>
      <c r="J132" t="n">
        <v>129.92</v>
      </c>
      <c r="K132" t="n">
        <v>45</v>
      </c>
      <c r="L132" t="n">
        <v>5</v>
      </c>
      <c r="M132" t="n">
        <v>13</v>
      </c>
      <c r="N132" t="n">
        <v>19.92</v>
      </c>
      <c r="O132" t="n">
        <v>16257.24</v>
      </c>
      <c r="P132" t="n">
        <v>93.40000000000001</v>
      </c>
      <c r="Q132" t="n">
        <v>195.42</v>
      </c>
      <c r="R132" t="n">
        <v>27.24</v>
      </c>
      <c r="S132" t="n">
        <v>14.2</v>
      </c>
      <c r="T132" t="n">
        <v>4750.77</v>
      </c>
      <c r="U132" t="n">
        <v>0.52</v>
      </c>
      <c r="V132" t="n">
        <v>0.75</v>
      </c>
      <c r="W132" t="n">
        <v>0.66</v>
      </c>
      <c r="X132" t="n">
        <v>0.3</v>
      </c>
      <c r="Y132" t="n">
        <v>0.5</v>
      </c>
      <c r="Z132" t="n">
        <v>10</v>
      </c>
    </row>
    <row r="133">
      <c r="A133" t="n">
        <v>5</v>
      </c>
      <c r="B133" t="n">
        <v>60</v>
      </c>
      <c r="C133" t="inlineStr">
        <is>
          <t xml:space="preserve">CONCLUIDO	</t>
        </is>
      </c>
      <c r="D133" t="n">
        <v>8.516299999999999</v>
      </c>
      <c r="E133" t="n">
        <v>11.74</v>
      </c>
      <c r="F133" t="n">
        <v>9.300000000000001</v>
      </c>
      <c r="G133" t="n">
        <v>46.52</v>
      </c>
      <c r="H133" t="n">
        <v>0.8100000000000001</v>
      </c>
      <c r="I133" t="n">
        <v>12</v>
      </c>
      <c r="J133" t="n">
        <v>131.25</v>
      </c>
      <c r="K133" t="n">
        <v>45</v>
      </c>
      <c r="L133" t="n">
        <v>6</v>
      </c>
      <c r="M133" t="n">
        <v>10</v>
      </c>
      <c r="N133" t="n">
        <v>20.25</v>
      </c>
      <c r="O133" t="n">
        <v>16421.36</v>
      </c>
      <c r="P133" t="n">
        <v>91.75</v>
      </c>
      <c r="Q133" t="n">
        <v>195.42</v>
      </c>
      <c r="R133" t="n">
        <v>24.68</v>
      </c>
      <c r="S133" t="n">
        <v>14.2</v>
      </c>
      <c r="T133" t="n">
        <v>3484.02</v>
      </c>
      <c r="U133" t="n">
        <v>0.58</v>
      </c>
      <c r="V133" t="n">
        <v>0.76</v>
      </c>
      <c r="W133" t="n">
        <v>0.66</v>
      </c>
      <c r="X133" t="n">
        <v>0.22</v>
      </c>
      <c r="Y133" t="n">
        <v>0.5</v>
      </c>
      <c r="Z133" t="n">
        <v>10</v>
      </c>
    </row>
    <row r="134">
      <c r="A134" t="n">
        <v>6</v>
      </c>
      <c r="B134" t="n">
        <v>60</v>
      </c>
      <c r="C134" t="inlineStr">
        <is>
          <t xml:space="preserve">CONCLUIDO	</t>
        </is>
      </c>
      <c r="D134" t="n">
        <v>8.540699999999999</v>
      </c>
      <c r="E134" t="n">
        <v>11.71</v>
      </c>
      <c r="F134" t="n">
        <v>9.300000000000001</v>
      </c>
      <c r="G134" t="n">
        <v>50.7</v>
      </c>
      <c r="H134" t="n">
        <v>0.93</v>
      </c>
      <c r="I134" t="n">
        <v>11</v>
      </c>
      <c r="J134" t="n">
        <v>132.58</v>
      </c>
      <c r="K134" t="n">
        <v>45</v>
      </c>
      <c r="L134" t="n">
        <v>7</v>
      </c>
      <c r="M134" t="n">
        <v>9</v>
      </c>
      <c r="N134" t="n">
        <v>20.59</v>
      </c>
      <c r="O134" t="n">
        <v>16585.95</v>
      </c>
      <c r="P134" t="n">
        <v>90.69</v>
      </c>
      <c r="Q134" t="n">
        <v>195.42</v>
      </c>
      <c r="R134" t="n">
        <v>24.48</v>
      </c>
      <c r="S134" t="n">
        <v>14.2</v>
      </c>
      <c r="T134" t="n">
        <v>3390.96</v>
      </c>
      <c r="U134" t="n">
        <v>0.58</v>
      </c>
      <c r="V134" t="n">
        <v>0.76</v>
      </c>
      <c r="W134" t="n">
        <v>0.66</v>
      </c>
      <c r="X134" t="n">
        <v>0.21</v>
      </c>
      <c r="Y134" t="n">
        <v>0.5</v>
      </c>
      <c r="Z134" t="n">
        <v>10</v>
      </c>
    </row>
    <row r="135">
      <c r="A135" t="n">
        <v>7</v>
      </c>
      <c r="B135" t="n">
        <v>60</v>
      </c>
      <c r="C135" t="inlineStr">
        <is>
          <t xml:space="preserve">CONCLUIDO	</t>
        </is>
      </c>
      <c r="D135" t="n">
        <v>8.6153</v>
      </c>
      <c r="E135" t="n">
        <v>11.61</v>
      </c>
      <c r="F135" t="n">
        <v>9.24</v>
      </c>
      <c r="G135" t="n">
        <v>61.63</v>
      </c>
      <c r="H135" t="n">
        <v>1.06</v>
      </c>
      <c r="I135" t="n">
        <v>9</v>
      </c>
      <c r="J135" t="n">
        <v>133.92</v>
      </c>
      <c r="K135" t="n">
        <v>45</v>
      </c>
      <c r="L135" t="n">
        <v>8</v>
      </c>
      <c r="M135" t="n">
        <v>7</v>
      </c>
      <c r="N135" t="n">
        <v>20.93</v>
      </c>
      <c r="O135" t="n">
        <v>16751.02</v>
      </c>
      <c r="P135" t="n">
        <v>88.75</v>
      </c>
      <c r="Q135" t="n">
        <v>195.42</v>
      </c>
      <c r="R135" t="n">
        <v>23.01</v>
      </c>
      <c r="S135" t="n">
        <v>14.2</v>
      </c>
      <c r="T135" t="n">
        <v>2664.48</v>
      </c>
      <c r="U135" t="n">
        <v>0.62</v>
      </c>
      <c r="V135" t="n">
        <v>0.76</v>
      </c>
      <c r="W135" t="n">
        <v>0.65</v>
      </c>
      <c r="X135" t="n">
        <v>0.16</v>
      </c>
      <c r="Y135" t="n">
        <v>0.5</v>
      </c>
      <c r="Z135" t="n">
        <v>10</v>
      </c>
    </row>
    <row r="136">
      <c r="A136" t="n">
        <v>8</v>
      </c>
      <c r="B136" t="n">
        <v>60</v>
      </c>
      <c r="C136" t="inlineStr">
        <is>
          <t xml:space="preserve">CONCLUIDO	</t>
        </is>
      </c>
      <c r="D136" t="n">
        <v>8.639900000000001</v>
      </c>
      <c r="E136" t="n">
        <v>11.57</v>
      </c>
      <c r="F136" t="n">
        <v>9.24</v>
      </c>
      <c r="G136" t="n">
        <v>69.28</v>
      </c>
      <c r="H136" t="n">
        <v>1.18</v>
      </c>
      <c r="I136" t="n">
        <v>8</v>
      </c>
      <c r="J136" t="n">
        <v>135.27</v>
      </c>
      <c r="K136" t="n">
        <v>45</v>
      </c>
      <c r="L136" t="n">
        <v>9</v>
      </c>
      <c r="M136" t="n">
        <v>6</v>
      </c>
      <c r="N136" t="n">
        <v>21.27</v>
      </c>
      <c r="O136" t="n">
        <v>16916.71</v>
      </c>
      <c r="P136" t="n">
        <v>87.55</v>
      </c>
      <c r="Q136" t="n">
        <v>195.42</v>
      </c>
      <c r="R136" t="n">
        <v>22.64</v>
      </c>
      <c r="S136" t="n">
        <v>14.2</v>
      </c>
      <c r="T136" t="n">
        <v>2484.53</v>
      </c>
      <c r="U136" t="n">
        <v>0.63</v>
      </c>
      <c r="V136" t="n">
        <v>0.76</v>
      </c>
      <c r="W136" t="n">
        <v>0.65</v>
      </c>
      <c r="X136" t="n">
        <v>0.15</v>
      </c>
      <c r="Y136" t="n">
        <v>0.5</v>
      </c>
      <c r="Z136" t="n">
        <v>10</v>
      </c>
    </row>
    <row r="137">
      <c r="A137" t="n">
        <v>9</v>
      </c>
      <c r="B137" t="n">
        <v>60</v>
      </c>
      <c r="C137" t="inlineStr">
        <is>
          <t xml:space="preserve">CONCLUIDO	</t>
        </is>
      </c>
      <c r="D137" t="n">
        <v>8.6518</v>
      </c>
      <c r="E137" t="n">
        <v>11.56</v>
      </c>
      <c r="F137" t="n">
        <v>9.220000000000001</v>
      </c>
      <c r="G137" t="n">
        <v>69.16</v>
      </c>
      <c r="H137" t="n">
        <v>1.29</v>
      </c>
      <c r="I137" t="n">
        <v>8</v>
      </c>
      <c r="J137" t="n">
        <v>136.61</v>
      </c>
      <c r="K137" t="n">
        <v>45</v>
      </c>
      <c r="L137" t="n">
        <v>10</v>
      </c>
      <c r="M137" t="n">
        <v>6</v>
      </c>
      <c r="N137" t="n">
        <v>21.61</v>
      </c>
      <c r="O137" t="n">
        <v>17082.76</v>
      </c>
      <c r="P137" t="n">
        <v>86.3</v>
      </c>
      <c r="Q137" t="n">
        <v>195.43</v>
      </c>
      <c r="R137" t="n">
        <v>22.2</v>
      </c>
      <c r="S137" t="n">
        <v>14.2</v>
      </c>
      <c r="T137" t="n">
        <v>2264.08</v>
      </c>
      <c r="U137" t="n">
        <v>0.64</v>
      </c>
      <c r="V137" t="n">
        <v>0.77</v>
      </c>
      <c r="W137" t="n">
        <v>0.65</v>
      </c>
      <c r="X137" t="n">
        <v>0.13</v>
      </c>
      <c r="Y137" t="n">
        <v>0.5</v>
      </c>
      <c r="Z137" t="n">
        <v>10</v>
      </c>
    </row>
    <row r="138">
      <c r="A138" t="n">
        <v>10</v>
      </c>
      <c r="B138" t="n">
        <v>60</v>
      </c>
      <c r="C138" t="inlineStr">
        <is>
          <t xml:space="preserve">CONCLUIDO	</t>
        </is>
      </c>
      <c r="D138" t="n">
        <v>8.682</v>
      </c>
      <c r="E138" t="n">
        <v>11.52</v>
      </c>
      <c r="F138" t="n">
        <v>9.210000000000001</v>
      </c>
      <c r="G138" t="n">
        <v>78.92</v>
      </c>
      <c r="H138" t="n">
        <v>1.41</v>
      </c>
      <c r="I138" t="n">
        <v>7</v>
      </c>
      <c r="J138" t="n">
        <v>137.96</v>
      </c>
      <c r="K138" t="n">
        <v>45</v>
      </c>
      <c r="L138" t="n">
        <v>11</v>
      </c>
      <c r="M138" t="n">
        <v>5</v>
      </c>
      <c r="N138" t="n">
        <v>21.96</v>
      </c>
      <c r="O138" t="n">
        <v>17249.3</v>
      </c>
      <c r="P138" t="n">
        <v>85.8</v>
      </c>
      <c r="Q138" t="n">
        <v>195.42</v>
      </c>
      <c r="R138" t="n">
        <v>21.73</v>
      </c>
      <c r="S138" t="n">
        <v>14.2</v>
      </c>
      <c r="T138" t="n">
        <v>2035.95</v>
      </c>
      <c r="U138" t="n">
        <v>0.65</v>
      </c>
      <c r="V138" t="n">
        <v>0.77</v>
      </c>
      <c r="W138" t="n">
        <v>0.65</v>
      </c>
      <c r="X138" t="n">
        <v>0.12</v>
      </c>
      <c r="Y138" t="n">
        <v>0.5</v>
      </c>
      <c r="Z138" t="n">
        <v>10</v>
      </c>
    </row>
    <row r="139">
      <c r="A139" t="n">
        <v>11</v>
      </c>
      <c r="B139" t="n">
        <v>60</v>
      </c>
      <c r="C139" t="inlineStr">
        <is>
          <t xml:space="preserve">CONCLUIDO	</t>
        </is>
      </c>
      <c r="D139" t="n">
        <v>8.717599999999999</v>
      </c>
      <c r="E139" t="n">
        <v>11.47</v>
      </c>
      <c r="F139" t="n">
        <v>9.19</v>
      </c>
      <c r="G139" t="n">
        <v>91.86</v>
      </c>
      <c r="H139" t="n">
        <v>1.52</v>
      </c>
      <c r="I139" t="n">
        <v>6</v>
      </c>
      <c r="J139" t="n">
        <v>139.32</v>
      </c>
      <c r="K139" t="n">
        <v>45</v>
      </c>
      <c r="L139" t="n">
        <v>12</v>
      </c>
      <c r="M139" t="n">
        <v>4</v>
      </c>
      <c r="N139" t="n">
        <v>22.32</v>
      </c>
      <c r="O139" t="n">
        <v>17416.34</v>
      </c>
      <c r="P139" t="n">
        <v>83.39</v>
      </c>
      <c r="Q139" t="n">
        <v>195.42</v>
      </c>
      <c r="R139" t="n">
        <v>21.09</v>
      </c>
      <c r="S139" t="n">
        <v>14.2</v>
      </c>
      <c r="T139" t="n">
        <v>1718.62</v>
      </c>
      <c r="U139" t="n">
        <v>0.67</v>
      </c>
      <c r="V139" t="n">
        <v>0.77</v>
      </c>
      <c r="W139" t="n">
        <v>0.65</v>
      </c>
      <c r="X139" t="n">
        <v>0.1</v>
      </c>
      <c r="Y139" t="n">
        <v>0.5</v>
      </c>
      <c r="Z139" t="n">
        <v>10</v>
      </c>
    </row>
    <row r="140">
      <c r="A140" t="n">
        <v>12</v>
      </c>
      <c r="B140" t="n">
        <v>60</v>
      </c>
      <c r="C140" t="inlineStr">
        <is>
          <t xml:space="preserve">CONCLUIDO	</t>
        </is>
      </c>
      <c r="D140" t="n">
        <v>8.722</v>
      </c>
      <c r="E140" t="n">
        <v>11.47</v>
      </c>
      <c r="F140" t="n">
        <v>9.18</v>
      </c>
      <c r="G140" t="n">
        <v>91.8</v>
      </c>
      <c r="H140" t="n">
        <v>1.63</v>
      </c>
      <c r="I140" t="n">
        <v>6</v>
      </c>
      <c r="J140" t="n">
        <v>140.67</v>
      </c>
      <c r="K140" t="n">
        <v>45</v>
      </c>
      <c r="L140" t="n">
        <v>13</v>
      </c>
      <c r="M140" t="n">
        <v>4</v>
      </c>
      <c r="N140" t="n">
        <v>22.68</v>
      </c>
      <c r="O140" t="n">
        <v>17583.88</v>
      </c>
      <c r="P140" t="n">
        <v>82.86</v>
      </c>
      <c r="Q140" t="n">
        <v>195.42</v>
      </c>
      <c r="R140" t="n">
        <v>20.92</v>
      </c>
      <c r="S140" t="n">
        <v>14.2</v>
      </c>
      <c r="T140" t="n">
        <v>1636.18</v>
      </c>
      <c r="U140" t="n">
        <v>0.68</v>
      </c>
      <c r="V140" t="n">
        <v>0.77</v>
      </c>
      <c r="W140" t="n">
        <v>0.65</v>
      </c>
      <c r="X140" t="n">
        <v>0.09</v>
      </c>
      <c r="Y140" t="n">
        <v>0.5</v>
      </c>
      <c r="Z140" t="n">
        <v>10</v>
      </c>
    </row>
    <row r="141">
      <c r="A141" t="n">
        <v>13</v>
      </c>
      <c r="B141" t="n">
        <v>60</v>
      </c>
      <c r="C141" t="inlineStr">
        <is>
          <t xml:space="preserve">CONCLUIDO	</t>
        </is>
      </c>
      <c r="D141" t="n">
        <v>8.718</v>
      </c>
      <c r="E141" t="n">
        <v>11.47</v>
      </c>
      <c r="F141" t="n">
        <v>9.19</v>
      </c>
      <c r="G141" t="n">
        <v>91.84999999999999</v>
      </c>
      <c r="H141" t="n">
        <v>1.74</v>
      </c>
      <c r="I141" t="n">
        <v>6</v>
      </c>
      <c r="J141" t="n">
        <v>142.04</v>
      </c>
      <c r="K141" t="n">
        <v>45</v>
      </c>
      <c r="L141" t="n">
        <v>14</v>
      </c>
      <c r="M141" t="n">
        <v>4</v>
      </c>
      <c r="N141" t="n">
        <v>23.04</v>
      </c>
      <c r="O141" t="n">
        <v>17751.93</v>
      </c>
      <c r="P141" t="n">
        <v>81.84999999999999</v>
      </c>
      <c r="Q141" t="n">
        <v>195.42</v>
      </c>
      <c r="R141" t="n">
        <v>21.03</v>
      </c>
      <c r="S141" t="n">
        <v>14.2</v>
      </c>
      <c r="T141" t="n">
        <v>1687.32</v>
      </c>
      <c r="U141" t="n">
        <v>0.68</v>
      </c>
      <c r="V141" t="n">
        <v>0.77</v>
      </c>
      <c r="W141" t="n">
        <v>0.65</v>
      </c>
      <c r="X141" t="n">
        <v>0.1</v>
      </c>
      <c r="Y141" t="n">
        <v>0.5</v>
      </c>
      <c r="Z141" t="n">
        <v>10</v>
      </c>
    </row>
    <row r="142">
      <c r="A142" t="n">
        <v>14</v>
      </c>
      <c r="B142" t="n">
        <v>60</v>
      </c>
      <c r="C142" t="inlineStr">
        <is>
          <t xml:space="preserve">CONCLUIDO	</t>
        </is>
      </c>
      <c r="D142" t="n">
        <v>8.7464</v>
      </c>
      <c r="E142" t="n">
        <v>11.43</v>
      </c>
      <c r="F142" t="n">
        <v>9.17</v>
      </c>
      <c r="G142" t="n">
        <v>110.08</v>
      </c>
      <c r="H142" t="n">
        <v>1.85</v>
      </c>
      <c r="I142" t="n">
        <v>5</v>
      </c>
      <c r="J142" t="n">
        <v>143.4</v>
      </c>
      <c r="K142" t="n">
        <v>45</v>
      </c>
      <c r="L142" t="n">
        <v>15</v>
      </c>
      <c r="M142" t="n">
        <v>3</v>
      </c>
      <c r="N142" t="n">
        <v>23.41</v>
      </c>
      <c r="O142" t="n">
        <v>17920.49</v>
      </c>
      <c r="P142" t="n">
        <v>80.17</v>
      </c>
      <c r="Q142" t="n">
        <v>195.42</v>
      </c>
      <c r="R142" t="n">
        <v>20.74</v>
      </c>
      <c r="S142" t="n">
        <v>14.2</v>
      </c>
      <c r="T142" t="n">
        <v>1549.95</v>
      </c>
      <c r="U142" t="n">
        <v>0.68</v>
      </c>
      <c r="V142" t="n">
        <v>0.77</v>
      </c>
      <c r="W142" t="n">
        <v>0.65</v>
      </c>
      <c r="X142" t="n">
        <v>0.09</v>
      </c>
      <c r="Y142" t="n">
        <v>0.5</v>
      </c>
      <c r="Z142" t="n">
        <v>10</v>
      </c>
    </row>
    <row r="143">
      <c r="A143" t="n">
        <v>15</v>
      </c>
      <c r="B143" t="n">
        <v>60</v>
      </c>
      <c r="C143" t="inlineStr">
        <is>
          <t xml:space="preserve">CONCLUIDO	</t>
        </is>
      </c>
      <c r="D143" t="n">
        <v>8.744899999999999</v>
      </c>
      <c r="E143" t="n">
        <v>11.44</v>
      </c>
      <c r="F143" t="n">
        <v>9.18</v>
      </c>
      <c r="G143" t="n">
        <v>110.1</v>
      </c>
      <c r="H143" t="n">
        <v>1.96</v>
      </c>
      <c r="I143" t="n">
        <v>5</v>
      </c>
      <c r="J143" t="n">
        <v>144.77</v>
      </c>
      <c r="K143" t="n">
        <v>45</v>
      </c>
      <c r="L143" t="n">
        <v>16</v>
      </c>
      <c r="M143" t="n">
        <v>2</v>
      </c>
      <c r="N143" t="n">
        <v>23.78</v>
      </c>
      <c r="O143" t="n">
        <v>18089.56</v>
      </c>
      <c r="P143" t="n">
        <v>80.45</v>
      </c>
      <c r="Q143" t="n">
        <v>195.42</v>
      </c>
      <c r="R143" t="n">
        <v>20.77</v>
      </c>
      <c r="S143" t="n">
        <v>14.2</v>
      </c>
      <c r="T143" t="n">
        <v>1562.69</v>
      </c>
      <c r="U143" t="n">
        <v>0.68</v>
      </c>
      <c r="V143" t="n">
        <v>0.77</v>
      </c>
      <c r="W143" t="n">
        <v>0.65</v>
      </c>
      <c r="X143" t="n">
        <v>0.09</v>
      </c>
      <c r="Y143" t="n">
        <v>0.5</v>
      </c>
      <c r="Z143" t="n">
        <v>10</v>
      </c>
    </row>
    <row r="144">
      <c r="A144" t="n">
        <v>16</v>
      </c>
      <c r="B144" t="n">
        <v>60</v>
      </c>
      <c r="C144" t="inlineStr">
        <is>
          <t xml:space="preserve">CONCLUIDO	</t>
        </is>
      </c>
      <c r="D144" t="n">
        <v>8.745900000000001</v>
      </c>
      <c r="E144" t="n">
        <v>11.43</v>
      </c>
      <c r="F144" t="n">
        <v>9.17</v>
      </c>
      <c r="G144" t="n">
        <v>110.09</v>
      </c>
      <c r="H144" t="n">
        <v>2.06</v>
      </c>
      <c r="I144" t="n">
        <v>5</v>
      </c>
      <c r="J144" t="n">
        <v>146.15</v>
      </c>
      <c r="K144" t="n">
        <v>45</v>
      </c>
      <c r="L144" t="n">
        <v>17</v>
      </c>
      <c r="M144" t="n">
        <v>1</v>
      </c>
      <c r="N144" t="n">
        <v>24.15</v>
      </c>
      <c r="O144" t="n">
        <v>18259.16</v>
      </c>
      <c r="P144" t="n">
        <v>79.75</v>
      </c>
      <c r="Q144" t="n">
        <v>195.43</v>
      </c>
      <c r="R144" t="n">
        <v>20.61</v>
      </c>
      <c r="S144" t="n">
        <v>14.2</v>
      </c>
      <c r="T144" t="n">
        <v>1484.15</v>
      </c>
      <c r="U144" t="n">
        <v>0.6899999999999999</v>
      </c>
      <c r="V144" t="n">
        <v>0.77</v>
      </c>
      <c r="W144" t="n">
        <v>0.65</v>
      </c>
      <c r="X144" t="n">
        <v>0.09</v>
      </c>
      <c r="Y144" t="n">
        <v>0.5</v>
      </c>
      <c r="Z144" t="n">
        <v>10</v>
      </c>
    </row>
    <row r="145">
      <c r="A145" t="n">
        <v>17</v>
      </c>
      <c r="B145" t="n">
        <v>60</v>
      </c>
      <c r="C145" t="inlineStr">
        <is>
          <t xml:space="preserve">CONCLUIDO	</t>
        </is>
      </c>
      <c r="D145" t="n">
        <v>8.7455</v>
      </c>
      <c r="E145" t="n">
        <v>11.43</v>
      </c>
      <c r="F145" t="n">
        <v>9.17</v>
      </c>
      <c r="G145" t="n">
        <v>110.09</v>
      </c>
      <c r="H145" t="n">
        <v>2.16</v>
      </c>
      <c r="I145" t="n">
        <v>5</v>
      </c>
      <c r="J145" t="n">
        <v>147.53</v>
      </c>
      <c r="K145" t="n">
        <v>45</v>
      </c>
      <c r="L145" t="n">
        <v>18</v>
      </c>
      <c r="M145" t="n">
        <v>0</v>
      </c>
      <c r="N145" t="n">
        <v>24.53</v>
      </c>
      <c r="O145" t="n">
        <v>18429.27</v>
      </c>
      <c r="P145" t="n">
        <v>79.65000000000001</v>
      </c>
      <c r="Q145" t="n">
        <v>195.42</v>
      </c>
      <c r="R145" t="n">
        <v>20.62</v>
      </c>
      <c r="S145" t="n">
        <v>14.2</v>
      </c>
      <c r="T145" t="n">
        <v>1491.31</v>
      </c>
      <c r="U145" t="n">
        <v>0.6899999999999999</v>
      </c>
      <c r="V145" t="n">
        <v>0.77</v>
      </c>
      <c r="W145" t="n">
        <v>0.65</v>
      </c>
      <c r="X145" t="n">
        <v>0.09</v>
      </c>
      <c r="Y145" t="n">
        <v>0.5</v>
      </c>
      <c r="Z145" t="n">
        <v>10</v>
      </c>
    </row>
    <row r="146">
      <c r="A146" t="n">
        <v>0</v>
      </c>
      <c r="B146" t="n">
        <v>80</v>
      </c>
      <c r="C146" t="inlineStr">
        <is>
          <t xml:space="preserve">CONCLUIDO	</t>
        </is>
      </c>
      <c r="D146" t="n">
        <v>6.0416</v>
      </c>
      <c r="E146" t="n">
        <v>16.55</v>
      </c>
      <c r="F146" t="n">
        <v>11.07</v>
      </c>
      <c r="G146" t="n">
        <v>6.78</v>
      </c>
      <c r="H146" t="n">
        <v>0.11</v>
      </c>
      <c r="I146" t="n">
        <v>98</v>
      </c>
      <c r="J146" t="n">
        <v>159.12</v>
      </c>
      <c r="K146" t="n">
        <v>50.28</v>
      </c>
      <c r="L146" t="n">
        <v>1</v>
      </c>
      <c r="M146" t="n">
        <v>96</v>
      </c>
      <c r="N146" t="n">
        <v>27.84</v>
      </c>
      <c r="O146" t="n">
        <v>19859.16</v>
      </c>
      <c r="P146" t="n">
        <v>135.28</v>
      </c>
      <c r="Q146" t="n">
        <v>195.42</v>
      </c>
      <c r="R146" t="n">
        <v>79.73999999999999</v>
      </c>
      <c r="S146" t="n">
        <v>14.2</v>
      </c>
      <c r="T146" t="n">
        <v>30585.26</v>
      </c>
      <c r="U146" t="n">
        <v>0.18</v>
      </c>
      <c r="V146" t="n">
        <v>0.64</v>
      </c>
      <c r="W146" t="n">
        <v>0.8</v>
      </c>
      <c r="X146" t="n">
        <v>1.98</v>
      </c>
      <c r="Y146" t="n">
        <v>0.5</v>
      </c>
      <c r="Z146" t="n">
        <v>10</v>
      </c>
    </row>
    <row r="147">
      <c r="A147" t="n">
        <v>1</v>
      </c>
      <c r="B147" t="n">
        <v>80</v>
      </c>
      <c r="C147" t="inlineStr">
        <is>
          <t xml:space="preserve">CONCLUIDO	</t>
        </is>
      </c>
      <c r="D147" t="n">
        <v>7.262</v>
      </c>
      <c r="E147" t="n">
        <v>13.77</v>
      </c>
      <c r="F147" t="n">
        <v>10</v>
      </c>
      <c r="G147" t="n">
        <v>13.33</v>
      </c>
      <c r="H147" t="n">
        <v>0.22</v>
      </c>
      <c r="I147" t="n">
        <v>45</v>
      </c>
      <c r="J147" t="n">
        <v>160.54</v>
      </c>
      <c r="K147" t="n">
        <v>50.28</v>
      </c>
      <c r="L147" t="n">
        <v>2</v>
      </c>
      <c r="M147" t="n">
        <v>43</v>
      </c>
      <c r="N147" t="n">
        <v>28.26</v>
      </c>
      <c r="O147" t="n">
        <v>20034.4</v>
      </c>
      <c r="P147" t="n">
        <v>121.37</v>
      </c>
      <c r="Q147" t="n">
        <v>195.43</v>
      </c>
      <c r="R147" t="n">
        <v>46.1</v>
      </c>
      <c r="S147" t="n">
        <v>14.2</v>
      </c>
      <c r="T147" t="n">
        <v>14030.31</v>
      </c>
      <c r="U147" t="n">
        <v>0.31</v>
      </c>
      <c r="V147" t="n">
        <v>0.71</v>
      </c>
      <c r="W147" t="n">
        <v>0.72</v>
      </c>
      <c r="X147" t="n">
        <v>0.91</v>
      </c>
      <c r="Y147" t="n">
        <v>0.5</v>
      </c>
      <c r="Z147" t="n">
        <v>10</v>
      </c>
    </row>
    <row r="148">
      <c r="A148" t="n">
        <v>2</v>
      </c>
      <c r="B148" t="n">
        <v>80</v>
      </c>
      <c r="C148" t="inlineStr">
        <is>
          <t xml:space="preserve">CONCLUIDO	</t>
        </is>
      </c>
      <c r="D148" t="n">
        <v>7.7358</v>
      </c>
      <c r="E148" t="n">
        <v>12.93</v>
      </c>
      <c r="F148" t="n">
        <v>9.67</v>
      </c>
      <c r="G148" t="n">
        <v>20</v>
      </c>
      <c r="H148" t="n">
        <v>0.33</v>
      </c>
      <c r="I148" t="n">
        <v>29</v>
      </c>
      <c r="J148" t="n">
        <v>161.97</v>
      </c>
      <c r="K148" t="n">
        <v>50.28</v>
      </c>
      <c r="L148" t="n">
        <v>3</v>
      </c>
      <c r="M148" t="n">
        <v>27</v>
      </c>
      <c r="N148" t="n">
        <v>28.69</v>
      </c>
      <c r="O148" t="n">
        <v>20210.21</v>
      </c>
      <c r="P148" t="n">
        <v>116.7</v>
      </c>
      <c r="Q148" t="n">
        <v>195.42</v>
      </c>
      <c r="R148" t="n">
        <v>36.14</v>
      </c>
      <c r="S148" t="n">
        <v>14.2</v>
      </c>
      <c r="T148" t="n">
        <v>9127.030000000001</v>
      </c>
      <c r="U148" t="n">
        <v>0.39</v>
      </c>
      <c r="V148" t="n">
        <v>0.73</v>
      </c>
      <c r="W148" t="n">
        <v>0.6899999999999999</v>
      </c>
      <c r="X148" t="n">
        <v>0.58</v>
      </c>
      <c r="Y148" t="n">
        <v>0.5</v>
      </c>
      <c r="Z148" t="n">
        <v>10</v>
      </c>
    </row>
    <row r="149">
      <c r="A149" t="n">
        <v>3</v>
      </c>
      <c r="B149" t="n">
        <v>80</v>
      </c>
      <c r="C149" t="inlineStr">
        <is>
          <t xml:space="preserve">CONCLUIDO	</t>
        </is>
      </c>
      <c r="D149" t="n">
        <v>7.9724</v>
      </c>
      <c r="E149" t="n">
        <v>12.54</v>
      </c>
      <c r="F149" t="n">
        <v>9.51</v>
      </c>
      <c r="G149" t="n">
        <v>25.94</v>
      </c>
      <c r="H149" t="n">
        <v>0.43</v>
      </c>
      <c r="I149" t="n">
        <v>22</v>
      </c>
      <c r="J149" t="n">
        <v>163.4</v>
      </c>
      <c r="K149" t="n">
        <v>50.28</v>
      </c>
      <c r="L149" t="n">
        <v>4</v>
      </c>
      <c r="M149" t="n">
        <v>20</v>
      </c>
      <c r="N149" t="n">
        <v>29.12</v>
      </c>
      <c r="O149" t="n">
        <v>20386.62</v>
      </c>
      <c r="P149" t="n">
        <v>113.95</v>
      </c>
      <c r="Q149" t="n">
        <v>195.42</v>
      </c>
      <c r="R149" t="n">
        <v>31.22</v>
      </c>
      <c r="S149" t="n">
        <v>14.2</v>
      </c>
      <c r="T149" t="n">
        <v>6706.23</v>
      </c>
      <c r="U149" t="n">
        <v>0.45</v>
      </c>
      <c r="V149" t="n">
        <v>0.74</v>
      </c>
      <c r="W149" t="n">
        <v>0.67</v>
      </c>
      <c r="X149" t="n">
        <v>0.42</v>
      </c>
      <c r="Y149" t="n">
        <v>0.5</v>
      </c>
      <c r="Z149" t="n">
        <v>10</v>
      </c>
    </row>
    <row r="150">
      <c r="A150" t="n">
        <v>4</v>
      </c>
      <c r="B150" t="n">
        <v>80</v>
      </c>
      <c r="C150" t="inlineStr">
        <is>
          <t xml:space="preserve">CONCLUIDO	</t>
        </is>
      </c>
      <c r="D150" t="n">
        <v>8.1509</v>
      </c>
      <c r="E150" t="n">
        <v>12.27</v>
      </c>
      <c r="F150" t="n">
        <v>9.4</v>
      </c>
      <c r="G150" t="n">
        <v>33.16</v>
      </c>
      <c r="H150" t="n">
        <v>0.54</v>
      </c>
      <c r="I150" t="n">
        <v>17</v>
      </c>
      <c r="J150" t="n">
        <v>164.83</v>
      </c>
      <c r="K150" t="n">
        <v>50.28</v>
      </c>
      <c r="L150" t="n">
        <v>5</v>
      </c>
      <c r="M150" t="n">
        <v>15</v>
      </c>
      <c r="N150" t="n">
        <v>29.55</v>
      </c>
      <c r="O150" t="n">
        <v>20563.61</v>
      </c>
      <c r="P150" t="n">
        <v>111.78</v>
      </c>
      <c r="Q150" t="n">
        <v>195.43</v>
      </c>
      <c r="R150" t="n">
        <v>27.55</v>
      </c>
      <c r="S150" t="n">
        <v>14.2</v>
      </c>
      <c r="T150" t="n">
        <v>4892.12</v>
      </c>
      <c r="U150" t="n">
        <v>0.52</v>
      </c>
      <c r="V150" t="n">
        <v>0.75</v>
      </c>
      <c r="W150" t="n">
        <v>0.67</v>
      </c>
      <c r="X150" t="n">
        <v>0.31</v>
      </c>
      <c r="Y150" t="n">
        <v>0.5</v>
      </c>
      <c r="Z150" t="n">
        <v>10</v>
      </c>
    </row>
    <row r="151">
      <c r="A151" t="n">
        <v>5</v>
      </c>
      <c r="B151" t="n">
        <v>80</v>
      </c>
      <c r="C151" t="inlineStr">
        <is>
          <t xml:space="preserve">CONCLUIDO	</t>
        </is>
      </c>
      <c r="D151" t="n">
        <v>8.208500000000001</v>
      </c>
      <c r="E151" t="n">
        <v>12.18</v>
      </c>
      <c r="F151" t="n">
        <v>9.369999999999999</v>
      </c>
      <c r="G151" t="n">
        <v>37.5</v>
      </c>
      <c r="H151" t="n">
        <v>0.64</v>
      </c>
      <c r="I151" t="n">
        <v>15</v>
      </c>
      <c r="J151" t="n">
        <v>166.27</v>
      </c>
      <c r="K151" t="n">
        <v>50.28</v>
      </c>
      <c r="L151" t="n">
        <v>6</v>
      </c>
      <c r="M151" t="n">
        <v>13</v>
      </c>
      <c r="N151" t="n">
        <v>29.99</v>
      </c>
      <c r="O151" t="n">
        <v>20741.2</v>
      </c>
      <c r="P151" t="n">
        <v>110.89</v>
      </c>
      <c r="Q151" t="n">
        <v>195.43</v>
      </c>
      <c r="R151" t="n">
        <v>27.03</v>
      </c>
      <c r="S151" t="n">
        <v>14.2</v>
      </c>
      <c r="T151" t="n">
        <v>4646.08</v>
      </c>
      <c r="U151" t="n">
        <v>0.53</v>
      </c>
      <c r="V151" t="n">
        <v>0.75</v>
      </c>
      <c r="W151" t="n">
        <v>0.66</v>
      </c>
      <c r="X151" t="n">
        <v>0.29</v>
      </c>
      <c r="Y151" t="n">
        <v>0.5</v>
      </c>
      <c r="Z151" t="n">
        <v>10</v>
      </c>
    </row>
    <row r="152">
      <c r="A152" t="n">
        <v>6</v>
      </c>
      <c r="B152" t="n">
        <v>80</v>
      </c>
      <c r="C152" t="inlineStr">
        <is>
          <t xml:space="preserve">CONCLUIDO	</t>
        </is>
      </c>
      <c r="D152" t="n">
        <v>8.2875</v>
      </c>
      <c r="E152" t="n">
        <v>12.07</v>
      </c>
      <c r="F152" t="n">
        <v>9.32</v>
      </c>
      <c r="G152" t="n">
        <v>43.03</v>
      </c>
      <c r="H152" t="n">
        <v>0.74</v>
      </c>
      <c r="I152" t="n">
        <v>13</v>
      </c>
      <c r="J152" t="n">
        <v>167.72</v>
      </c>
      <c r="K152" t="n">
        <v>50.28</v>
      </c>
      <c r="L152" t="n">
        <v>7</v>
      </c>
      <c r="M152" t="n">
        <v>11</v>
      </c>
      <c r="N152" t="n">
        <v>30.44</v>
      </c>
      <c r="O152" t="n">
        <v>20919.39</v>
      </c>
      <c r="P152" t="n">
        <v>109.64</v>
      </c>
      <c r="Q152" t="n">
        <v>195.42</v>
      </c>
      <c r="R152" t="n">
        <v>25.31</v>
      </c>
      <c r="S152" t="n">
        <v>14.2</v>
      </c>
      <c r="T152" t="n">
        <v>3792.37</v>
      </c>
      <c r="U152" t="n">
        <v>0.5600000000000001</v>
      </c>
      <c r="V152" t="n">
        <v>0.76</v>
      </c>
      <c r="W152" t="n">
        <v>0.66</v>
      </c>
      <c r="X152" t="n">
        <v>0.24</v>
      </c>
      <c r="Y152" t="n">
        <v>0.5</v>
      </c>
      <c r="Z152" t="n">
        <v>10</v>
      </c>
    </row>
    <row r="153">
      <c r="A153" t="n">
        <v>7</v>
      </c>
      <c r="B153" t="n">
        <v>80</v>
      </c>
      <c r="C153" t="inlineStr">
        <is>
          <t xml:space="preserve">CONCLUIDO	</t>
        </is>
      </c>
      <c r="D153" t="n">
        <v>8.358499999999999</v>
      </c>
      <c r="E153" t="n">
        <v>11.96</v>
      </c>
      <c r="F153" t="n">
        <v>9.289999999999999</v>
      </c>
      <c r="G153" t="n">
        <v>50.65</v>
      </c>
      <c r="H153" t="n">
        <v>0.84</v>
      </c>
      <c r="I153" t="n">
        <v>11</v>
      </c>
      <c r="J153" t="n">
        <v>169.17</v>
      </c>
      <c r="K153" t="n">
        <v>50.28</v>
      </c>
      <c r="L153" t="n">
        <v>8</v>
      </c>
      <c r="M153" t="n">
        <v>9</v>
      </c>
      <c r="N153" t="n">
        <v>30.89</v>
      </c>
      <c r="O153" t="n">
        <v>21098.19</v>
      </c>
      <c r="P153" t="n">
        <v>108.53</v>
      </c>
      <c r="Q153" t="n">
        <v>195.42</v>
      </c>
      <c r="R153" t="n">
        <v>24.31</v>
      </c>
      <c r="S153" t="n">
        <v>14.2</v>
      </c>
      <c r="T153" t="n">
        <v>3306.47</v>
      </c>
      <c r="U153" t="n">
        <v>0.58</v>
      </c>
      <c r="V153" t="n">
        <v>0.76</v>
      </c>
      <c r="W153" t="n">
        <v>0.65</v>
      </c>
      <c r="X153" t="n">
        <v>0.2</v>
      </c>
      <c r="Y153" t="n">
        <v>0.5</v>
      </c>
      <c r="Z153" t="n">
        <v>10</v>
      </c>
    </row>
    <row r="154">
      <c r="A154" t="n">
        <v>8</v>
      </c>
      <c r="B154" t="n">
        <v>80</v>
      </c>
      <c r="C154" t="inlineStr">
        <is>
          <t xml:space="preserve">CONCLUIDO	</t>
        </is>
      </c>
      <c r="D154" t="n">
        <v>8.3932</v>
      </c>
      <c r="E154" t="n">
        <v>11.91</v>
      </c>
      <c r="F154" t="n">
        <v>9.27</v>
      </c>
      <c r="G154" t="n">
        <v>55.61</v>
      </c>
      <c r="H154" t="n">
        <v>0.9399999999999999</v>
      </c>
      <c r="I154" t="n">
        <v>10</v>
      </c>
      <c r="J154" t="n">
        <v>170.62</v>
      </c>
      <c r="K154" t="n">
        <v>50.28</v>
      </c>
      <c r="L154" t="n">
        <v>9</v>
      </c>
      <c r="M154" t="n">
        <v>8</v>
      </c>
      <c r="N154" t="n">
        <v>31.34</v>
      </c>
      <c r="O154" t="n">
        <v>21277.6</v>
      </c>
      <c r="P154" t="n">
        <v>107.79</v>
      </c>
      <c r="Q154" t="n">
        <v>195.42</v>
      </c>
      <c r="R154" t="n">
        <v>23.54</v>
      </c>
      <c r="S154" t="n">
        <v>14.2</v>
      </c>
      <c r="T154" t="n">
        <v>2925.76</v>
      </c>
      <c r="U154" t="n">
        <v>0.6</v>
      </c>
      <c r="V154" t="n">
        <v>0.76</v>
      </c>
      <c r="W154" t="n">
        <v>0.66</v>
      </c>
      <c r="X154" t="n">
        <v>0.18</v>
      </c>
      <c r="Y154" t="n">
        <v>0.5</v>
      </c>
      <c r="Z154" t="n">
        <v>10</v>
      </c>
    </row>
    <row r="155">
      <c r="A155" t="n">
        <v>9</v>
      </c>
      <c r="B155" t="n">
        <v>80</v>
      </c>
      <c r="C155" t="inlineStr">
        <is>
          <t xml:space="preserve">CONCLUIDO	</t>
        </is>
      </c>
      <c r="D155" t="n">
        <v>8.4335</v>
      </c>
      <c r="E155" t="n">
        <v>11.86</v>
      </c>
      <c r="F155" t="n">
        <v>9.24</v>
      </c>
      <c r="G155" t="n">
        <v>61.62</v>
      </c>
      <c r="H155" t="n">
        <v>1.03</v>
      </c>
      <c r="I155" t="n">
        <v>9</v>
      </c>
      <c r="J155" t="n">
        <v>172.08</v>
      </c>
      <c r="K155" t="n">
        <v>50.28</v>
      </c>
      <c r="L155" t="n">
        <v>10</v>
      </c>
      <c r="M155" t="n">
        <v>7</v>
      </c>
      <c r="N155" t="n">
        <v>31.8</v>
      </c>
      <c r="O155" t="n">
        <v>21457.64</v>
      </c>
      <c r="P155" t="n">
        <v>106.57</v>
      </c>
      <c r="Q155" t="n">
        <v>195.42</v>
      </c>
      <c r="R155" t="n">
        <v>22.88</v>
      </c>
      <c r="S155" t="n">
        <v>14.2</v>
      </c>
      <c r="T155" t="n">
        <v>2597.63</v>
      </c>
      <c r="U155" t="n">
        <v>0.62</v>
      </c>
      <c r="V155" t="n">
        <v>0.76</v>
      </c>
      <c r="W155" t="n">
        <v>0.65</v>
      </c>
      <c r="X155" t="n">
        <v>0.15</v>
      </c>
      <c r="Y155" t="n">
        <v>0.5</v>
      </c>
      <c r="Z155" t="n">
        <v>10</v>
      </c>
    </row>
    <row r="156">
      <c r="A156" t="n">
        <v>10</v>
      </c>
      <c r="B156" t="n">
        <v>80</v>
      </c>
      <c r="C156" t="inlineStr">
        <is>
          <t xml:space="preserve">CONCLUIDO	</t>
        </is>
      </c>
      <c r="D156" t="n">
        <v>8.466799999999999</v>
      </c>
      <c r="E156" t="n">
        <v>11.81</v>
      </c>
      <c r="F156" t="n">
        <v>9.23</v>
      </c>
      <c r="G156" t="n">
        <v>69.20999999999999</v>
      </c>
      <c r="H156" t="n">
        <v>1.12</v>
      </c>
      <c r="I156" t="n">
        <v>8</v>
      </c>
      <c r="J156" t="n">
        <v>173.55</v>
      </c>
      <c r="K156" t="n">
        <v>50.28</v>
      </c>
      <c r="L156" t="n">
        <v>11</v>
      </c>
      <c r="M156" t="n">
        <v>6</v>
      </c>
      <c r="N156" t="n">
        <v>32.27</v>
      </c>
      <c r="O156" t="n">
        <v>21638.31</v>
      </c>
      <c r="P156" t="n">
        <v>105.61</v>
      </c>
      <c r="Q156" t="n">
        <v>195.42</v>
      </c>
      <c r="R156" t="n">
        <v>22.52</v>
      </c>
      <c r="S156" t="n">
        <v>14.2</v>
      </c>
      <c r="T156" t="n">
        <v>2424.56</v>
      </c>
      <c r="U156" t="n">
        <v>0.63</v>
      </c>
      <c r="V156" t="n">
        <v>0.76</v>
      </c>
      <c r="W156" t="n">
        <v>0.65</v>
      </c>
      <c r="X156" t="n">
        <v>0.14</v>
      </c>
      <c r="Y156" t="n">
        <v>0.5</v>
      </c>
      <c r="Z156" t="n">
        <v>10</v>
      </c>
    </row>
    <row r="157">
      <c r="A157" t="n">
        <v>11</v>
      </c>
      <c r="B157" t="n">
        <v>80</v>
      </c>
      <c r="C157" t="inlineStr">
        <is>
          <t xml:space="preserve">CONCLUIDO	</t>
        </is>
      </c>
      <c r="D157" t="n">
        <v>8.469200000000001</v>
      </c>
      <c r="E157" t="n">
        <v>11.81</v>
      </c>
      <c r="F157" t="n">
        <v>9.23</v>
      </c>
      <c r="G157" t="n">
        <v>69.19</v>
      </c>
      <c r="H157" t="n">
        <v>1.22</v>
      </c>
      <c r="I157" t="n">
        <v>8</v>
      </c>
      <c r="J157" t="n">
        <v>175.02</v>
      </c>
      <c r="K157" t="n">
        <v>50.28</v>
      </c>
      <c r="L157" t="n">
        <v>12</v>
      </c>
      <c r="M157" t="n">
        <v>6</v>
      </c>
      <c r="N157" t="n">
        <v>32.74</v>
      </c>
      <c r="O157" t="n">
        <v>21819.6</v>
      </c>
      <c r="P157" t="n">
        <v>104.65</v>
      </c>
      <c r="Q157" t="n">
        <v>195.42</v>
      </c>
      <c r="R157" t="n">
        <v>22.32</v>
      </c>
      <c r="S157" t="n">
        <v>14.2</v>
      </c>
      <c r="T157" t="n">
        <v>2324.6</v>
      </c>
      <c r="U157" t="n">
        <v>0.64</v>
      </c>
      <c r="V157" t="n">
        <v>0.76</v>
      </c>
      <c r="W157" t="n">
        <v>0.65</v>
      </c>
      <c r="X157" t="n">
        <v>0.14</v>
      </c>
      <c r="Y157" t="n">
        <v>0.5</v>
      </c>
      <c r="Z157" t="n">
        <v>10</v>
      </c>
    </row>
    <row r="158">
      <c r="A158" t="n">
        <v>12</v>
      </c>
      <c r="B158" t="n">
        <v>80</v>
      </c>
      <c r="C158" t="inlineStr">
        <is>
          <t xml:space="preserve">CONCLUIDO	</t>
        </is>
      </c>
      <c r="D158" t="n">
        <v>8.507</v>
      </c>
      <c r="E158" t="n">
        <v>11.76</v>
      </c>
      <c r="F158" t="n">
        <v>9.210000000000001</v>
      </c>
      <c r="G158" t="n">
        <v>78.90000000000001</v>
      </c>
      <c r="H158" t="n">
        <v>1.31</v>
      </c>
      <c r="I158" t="n">
        <v>7</v>
      </c>
      <c r="J158" t="n">
        <v>176.49</v>
      </c>
      <c r="K158" t="n">
        <v>50.28</v>
      </c>
      <c r="L158" t="n">
        <v>13</v>
      </c>
      <c r="M158" t="n">
        <v>5</v>
      </c>
      <c r="N158" t="n">
        <v>33.21</v>
      </c>
      <c r="O158" t="n">
        <v>22001.54</v>
      </c>
      <c r="P158" t="n">
        <v>104.34</v>
      </c>
      <c r="Q158" t="n">
        <v>195.42</v>
      </c>
      <c r="R158" t="n">
        <v>21.68</v>
      </c>
      <c r="S158" t="n">
        <v>14.2</v>
      </c>
      <c r="T158" t="n">
        <v>2011.04</v>
      </c>
      <c r="U158" t="n">
        <v>0.65</v>
      </c>
      <c r="V158" t="n">
        <v>0.77</v>
      </c>
      <c r="W158" t="n">
        <v>0.65</v>
      </c>
      <c r="X158" t="n">
        <v>0.12</v>
      </c>
      <c r="Y158" t="n">
        <v>0.5</v>
      </c>
      <c r="Z158" t="n">
        <v>10</v>
      </c>
    </row>
    <row r="159">
      <c r="A159" t="n">
        <v>13</v>
      </c>
      <c r="B159" t="n">
        <v>80</v>
      </c>
      <c r="C159" t="inlineStr">
        <is>
          <t xml:space="preserve">CONCLUIDO	</t>
        </is>
      </c>
      <c r="D159" t="n">
        <v>8.5106</v>
      </c>
      <c r="E159" t="n">
        <v>11.75</v>
      </c>
      <c r="F159" t="n">
        <v>9.199999999999999</v>
      </c>
      <c r="G159" t="n">
        <v>78.86</v>
      </c>
      <c r="H159" t="n">
        <v>1.4</v>
      </c>
      <c r="I159" t="n">
        <v>7</v>
      </c>
      <c r="J159" t="n">
        <v>177.97</v>
      </c>
      <c r="K159" t="n">
        <v>50.28</v>
      </c>
      <c r="L159" t="n">
        <v>14</v>
      </c>
      <c r="M159" t="n">
        <v>5</v>
      </c>
      <c r="N159" t="n">
        <v>33.69</v>
      </c>
      <c r="O159" t="n">
        <v>22184.13</v>
      </c>
      <c r="P159" t="n">
        <v>103.34</v>
      </c>
      <c r="Q159" t="n">
        <v>195.42</v>
      </c>
      <c r="R159" t="n">
        <v>21.58</v>
      </c>
      <c r="S159" t="n">
        <v>14.2</v>
      </c>
      <c r="T159" t="n">
        <v>1957.84</v>
      </c>
      <c r="U159" t="n">
        <v>0.66</v>
      </c>
      <c r="V159" t="n">
        <v>0.77</v>
      </c>
      <c r="W159" t="n">
        <v>0.65</v>
      </c>
      <c r="X159" t="n">
        <v>0.11</v>
      </c>
      <c r="Y159" t="n">
        <v>0.5</v>
      </c>
      <c r="Z159" t="n">
        <v>10</v>
      </c>
    </row>
    <row r="160">
      <c r="A160" t="n">
        <v>14</v>
      </c>
      <c r="B160" t="n">
        <v>80</v>
      </c>
      <c r="C160" t="inlineStr">
        <is>
          <t xml:space="preserve">CONCLUIDO	</t>
        </is>
      </c>
      <c r="D160" t="n">
        <v>8.5411</v>
      </c>
      <c r="E160" t="n">
        <v>11.71</v>
      </c>
      <c r="F160" t="n">
        <v>9.19</v>
      </c>
      <c r="G160" t="n">
        <v>91.90000000000001</v>
      </c>
      <c r="H160" t="n">
        <v>1.48</v>
      </c>
      <c r="I160" t="n">
        <v>6</v>
      </c>
      <c r="J160" t="n">
        <v>179.46</v>
      </c>
      <c r="K160" t="n">
        <v>50.28</v>
      </c>
      <c r="L160" t="n">
        <v>15</v>
      </c>
      <c r="M160" t="n">
        <v>4</v>
      </c>
      <c r="N160" t="n">
        <v>34.18</v>
      </c>
      <c r="O160" t="n">
        <v>22367.38</v>
      </c>
      <c r="P160" t="n">
        <v>102.34</v>
      </c>
      <c r="Q160" t="n">
        <v>195.42</v>
      </c>
      <c r="R160" t="n">
        <v>21.14</v>
      </c>
      <c r="S160" t="n">
        <v>14.2</v>
      </c>
      <c r="T160" t="n">
        <v>1742.89</v>
      </c>
      <c r="U160" t="n">
        <v>0.67</v>
      </c>
      <c r="V160" t="n">
        <v>0.77</v>
      </c>
      <c r="W160" t="n">
        <v>0.65</v>
      </c>
      <c r="X160" t="n">
        <v>0.1</v>
      </c>
      <c r="Y160" t="n">
        <v>0.5</v>
      </c>
      <c r="Z160" t="n">
        <v>10</v>
      </c>
    </row>
    <row r="161">
      <c r="A161" t="n">
        <v>15</v>
      </c>
      <c r="B161" t="n">
        <v>80</v>
      </c>
      <c r="C161" t="inlineStr">
        <is>
          <t xml:space="preserve">CONCLUIDO	</t>
        </is>
      </c>
      <c r="D161" t="n">
        <v>8.5482</v>
      </c>
      <c r="E161" t="n">
        <v>11.7</v>
      </c>
      <c r="F161" t="n">
        <v>9.18</v>
      </c>
      <c r="G161" t="n">
        <v>91.81</v>
      </c>
      <c r="H161" t="n">
        <v>1.57</v>
      </c>
      <c r="I161" t="n">
        <v>6</v>
      </c>
      <c r="J161" t="n">
        <v>180.95</v>
      </c>
      <c r="K161" t="n">
        <v>50.28</v>
      </c>
      <c r="L161" t="n">
        <v>16</v>
      </c>
      <c r="M161" t="n">
        <v>4</v>
      </c>
      <c r="N161" t="n">
        <v>34.67</v>
      </c>
      <c r="O161" t="n">
        <v>22551.28</v>
      </c>
      <c r="P161" t="n">
        <v>101.85</v>
      </c>
      <c r="Q161" t="n">
        <v>195.42</v>
      </c>
      <c r="R161" t="n">
        <v>20.89</v>
      </c>
      <c r="S161" t="n">
        <v>14.2</v>
      </c>
      <c r="T161" t="n">
        <v>1618.28</v>
      </c>
      <c r="U161" t="n">
        <v>0.68</v>
      </c>
      <c r="V161" t="n">
        <v>0.77</v>
      </c>
      <c r="W161" t="n">
        <v>0.65</v>
      </c>
      <c r="X161" t="n">
        <v>0.09</v>
      </c>
      <c r="Y161" t="n">
        <v>0.5</v>
      </c>
      <c r="Z161" t="n">
        <v>10</v>
      </c>
    </row>
    <row r="162">
      <c r="A162" t="n">
        <v>16</v>
      </c>
      <c r="B162" t="n">
        <v>80</v>
      </c>
      <c r="C162" t="inlineStr">
        <is>
          <t xml:space="preserve">CONCLUIDO	</t>
        </is>
      </c>
      <c r="D162" t="n">
        <v>8.5444</v>
      </c>
      <c r="E162" t="n">
        <v>11.7</v>
      </c>
      <c r="F162" t="n">
        <v>9.19</v>
      </c>
      <c r="G162" t="n">
        <v>91.86</v>
      </c>
      <c r="H162" t="n">
        <v>1.65</v>
      </c>
      <c r="I162" t="n">
        <v>6</v>
      </c>
      <c r="J162" t="n">
        <v>182.45</v>
      </c>
      <c r="K162" t="n">
        <v>50.28</v>
      </c>
      <c r="L162" t="n">
        <v>17</v>
      </c>
      <c r="M162" t="n">
        <v>4</v>
      </c>
      <c r="N162" t="n">
        <v>35.17</v>
      </c>
      <c r="O162" t="n">
        <v>22735.98</v>
      </c>
      <c r="P162" t="n">
        <v>101.38</v>
      </c>
      <c r="Q162" t="n">
        <v>195.42</v>
      </c>
      <c r="R162" t="n">
        <v>21.1</v>
      </c>
      <c r="S162" t="n">
        <v>14.2</v>
      </c>
      <c r="T162" t="n">
        <v>1726.35</v>
      </c>
      <c r="U162" t="n">
        <v>0.67</v>
      </c>
      <c r="V162" t="n">
        <v>0.77</v>
      </c>
      <c r="W162" t="n">
        <v>0.65</v>
      </c>
      <c r="X162" t="n">
        <v>0.1</v>
      </c>
      <c r="Y162" t="n">
        <v>0.5</v>
      </c>
      <c r="Z162" t="n">
        <v>10</v>
      </c>
    </row>
    <row r="163">
      <c r="A163" t="n">
        <v>17</v>
      </c>
      <c r="B163" t="n">
        <v>80</v>
      </c>
      <c r="C163" t="inlineStr">
        <is>
          <t xml:space="preserve">CONCLUIDO	</t>
        </is>
      </c>
      <c r="D163" t="n">
        <v>8.581799999999999</v>
      </c>
      <c r="E163" t="n">
        <v>11.65</v>
      </c>
      <c r="F163" t="n">
        <v>9.17</v>
      </c>
      <c r="G163" t="n">
        <v>110</v>
      </c>
      <c r="H163" t="n">
        <v>1.74</v>
      </c>
      <c r="I163" t="n">
        <v>5</v>
      </c>
      <c r="J163" t="n">
        <v>183.95</v>
      </c>
      <c r="K163" t="n">
        <v>50.28</v>
      </c>
      <c r="L163" t="n">
        <v>18</v>
      </c>
      <c r="M163" t="n">
        <v>3</v>
      </c>
      <c r="N163" t="n">
        <v>35.67</v>
      </c>
      <c r="O163" t="n">
        <v>22921.24</v>
      </c>
      <c r="P163" t="n">
        <v>99.90000000000001</v>
      </c>
      <c r="Q163" t="n">
        <v>195.42</v>
      </c>
      <c r="R163" t="n">
        <v>20.57</v>
      </c>
      <c r="S163" t="n">
        <v>14.2</v>
      </c>
      <c r="T163" t="n">
        <v>1465.41</v>
      </c>
      <c r="U163" t="n">
        <v>0.6899999999999999</v>
      </c>
      <c r="V163" t="n">
        <v>0.77</v>
      </c>
      <c r="W163" t="n">
        <v>0.64</v>
      </c>
      <c r="X163" t="n">
        <v>0.08</v>
      </c>
      <c r="Y163" t="n">
        <v>0.5</v>
      </c>
      <c r="Z163" t="n">
        <v>10</v>
      </c>
    </row>
    <row r="164">
      <c r="A164" t="n">
        <v>18</v>
      </c>
      <c r="B164" t="n">
        <v>80</v>
      </c>
      <c r="C164" t="inlineStr">
        <is>
          <t xml:space="preserve">CONCLUIDO	</t>
        </is>
      </c>
      <c r="D164" t="n">
        <v>8.5814</v>
      </c>
      <c r="E164" t="n">
        <v>11.65</v>
      </c>
      <c r="F164" t="n">
        <v>9.17</v>
      </c>
      <c r="G164" t="n">
        <v>110.01</v>
      </c>
      <c r="H164" t="n">
        <v>1.82</v>
      </c>
      <c r="I164" t="n">
        <v>5</v>
      </c>
      <c r="J164" t="n">
        <v>185.46</v>
      </c>
      <c r="K164" t="n">
        <v>50.28</v>
      </c>
      <c r="L164" t="n">
        <v>19</v>
      </c>
      <c r="M164" t="n">
        <v>3</v>
      </c>
      <c r="N164" t="n">
        <v>36.18</v>
      </c>
      <c r="O164" t="n">
        <v>23107.19</v>
      </c>
      <c r="P164" t="n">
        <v>99.55</v>
      </c>
      <c r="Q164" t="n">
        <v>195.42</v>
      </c>
      <c r="R164" t="n">
        <v>20.42</v>
      </c>
      <c r="S164" t="n">
        <v>14.2</v>
      </c>
      <c r="T164" t="n">
        <v>1389.06</v>
      </c>
      <c r="U164" t="n">
        <v>0.7</v>
      </c>
      <c r="V164" t="n">
        <v>0.77</v>
      </c>
      <c r="W164" t="n">
        <v>0.65</v>
      </c>
      <c r="X164" t="n">
        <v>0.08</v>
      </c>
      <c r="Y164" t="n">
        <v>0.5</v>
      </c>
      <c r="Z164" t="n">
        <v>10</v>
      </c>
    </row>
    <row r="165">
      <c r="A165" t="n">
        <v>19</v>
      </c>
      <c r="B165" t="n">
        <v>80</v>
      </c>
      <c r="C165" t="inlineStr">
        <is>
          <t xml:space="preserve">CONCLUIDO	</t>
        </is>
      </c>
      <c r="D165" t="n">
        <v>8.5778</v>
      </c>
      <c r="E165" t="n">
        <v>11.66</v>
      </c>
      <c r="F165" t="n">
        <v>9.17</v>
      </c>
      <c r="G165" t="n">
        <v>110.07</v>
      </c>
      <c r="H165" t="n">
        <v>1.9</v>
      </c>
      <c r="I165" t="n">
        <v>5</v>
      </c>
      <c r="J165" t="n">
        <v>186.97</v>
      </c>
      <c r="K165" t="n">
        <v>50.28</v>
      </c>
      <c r="L165" t="n">
        <v>20</v>
      </c>
      <c r="M165" t="n">
        <v>3</v>
      </c>
      <c r="N165" t="n">
        <v>36.69</v>
      </c>
      <c r="O165" t="n">
        <v>23293.82</v>
      </c>
      <c r="P165" t="n">
        <v>99.48</v>
      </c>
      <c r="Q165" t="n">
        <v>195.42</v>
      </c>
      <c r="R165" t="n">
        <v>20.67</v>
      </c>
      <c r="S165" t="n">
        <v>14.2</v>
      </c>
      <c r="T165" t="n">
        <v>1516.02</v>
      </c>
      <c r="U165" t="n">
        <v>0.6899999999999999</v>
      </c>
      <c r="V165" t="n">
        <v>0.77</v>
      </c>
      <c r="W165" t="n">
        <v>0.65</v>
      </c>
      <c r="X165" t="n">
        <v>0.09</v>
      </c>
      <c r="Y165" t="n">
        <v>0.5</v>
      </c>
      <c r="Z165" t="n">
        <v>10</v>
      </c>
    </row>
    <row r="166">
      <c r="A166" t="n">
        <v>20</v>
      </c>
      <c r="B166" t="n">
        <v>80</v>
      </c>
      <c r="C166" t="inlineStr">
        <is>
          <t xml:space="preserve">CONCLUIDO	</t>
        </is>
      </c>
      <c r="D166" t="n">
        <v>8.5831</v>
      </c>
      <c r="E166" t="n">
        <v>11.65</v>
      </c>
      <c r="F166" t="n">
        <v>9.17</v>
      </c>
      <c r="G166" t="n">
        <v>109.98</v>
      </c>
      <c r="H166" t="n">
        <v>1.98</v>
      </c>
      <c r="I166" t="n">
        <v>5</v>
      </c>
      <c r="J166" t="n">
        <v>188.49</v>
      </c>
      <c r="K166" t="n">
        <v>50.28</v>
      </c>
      <c r="L166" t="n">
        <v>21</v>
      </c>
      <c r="M166" t="n">
        <v>3</v>
      </c>
      <c r="N166" t="n">
        <v>37.21</v>
      </c>
      <c r="O166" t="n">
        <v>23481.16</v>
      </c>
      <c r="P166" t="n">
        <v>97.95999999999999</v>
      </c>
      <c r="Q166" t="n">
        <v>195.42</v>
      </c>
      <c r="R166" t="n">
        <v>20.49</v>
      </c>
      <c r="S166" t="n">
        <v>14.2</v>
      </c>
      <c r="T166" t="n">
        <v>1422.66</v>
      </c>
      <c r="U166" t="n">
        <v>0.6899999999999999</v>
      </c>
      <c r="V166" t="n">
        <v>0.77</v>
      </c>
      <c r="W166" t="n">
        <v>0.64</v>
      </c>
      <c r="X166" t="n">
        <v>0.08</v>
      </c>
      <c r="Y166" t="n">
        <v>0.5</v>
      </c>
      <c r="Z166" t="n">
        <v>10</v>
      </c>
    </row>
    <row r="167">
      <c r="A167" t="n">
        <v>21</v>
      </c>
      <c r="B167" t="n">
        <v>80</v>
      </c>
      <c r="C167" t="inlineStr">
        <is>
          <t xml:space="preserve">CONCLUIDO	</t>
        </is>
      </c>
      <c r="D167" t="n">
        <v>8.5776</v>
      </c>
      <c r="E167" t="n">
        <v>11.66</v>
      </c>
      <c r="F167" t="n">
        <v>9.17</v>
      </c>
      <c r="G167" t="n">
        <v>110.07</v>
      </c>
      <c r="H167" t="n">
        <v>2.05</v>
      </c>
      <c r="I167" t="n">
        <v>5</v>
      </c>
      <c r="J167" t="n">
        <v>190.01</v>
      </c>
      <c r="K167" t="n">
        <v>50.28</v>
      </c>
      <c r="L167" t="n">
        <v>22</v>
      </c>
      <c r="M167" t="n">
        <v>3</v>
      </c>
      <c r="N167" t="n">
        <v>37.74</v>
      </c>
      <c r="O167" t="n">
        <v>23669.2</v>
      </c>
      <c r="P167" t="n">
        <v>96.18000000000001</v>
      </c>
      <c r="Q167" t="n">
        <v>195.42</v>
      </c>
      <c r="R167" t="n">
        <v>20.58</v>
      </c>
      <c r="S167" t="n">
        <v>14.2</v>
      </c>
      <c r="T167" t="n">
        <v>1470.56</v>
      </c>
      <c r="U167" t="n">
        <v>0.6899999999999999</v>
      </c>
      <c r="V167" t="n">
        <v>0.77</v>
      </c>
      <c r="W167" t="n">
        <v>0.65</v>
      </c>
      <c r="X167" t="n">
        <v>0.09</v>
      </c>
      <c r="Y167" t="n">
        <v>0.5</v>
      </c>
      <c r="Z167" t="n">
        <v>10</v>
      </c>
    </row>
    <row r="168">
      <c r="A168" t="n">
        <v>22</v>
      </c>
      <c r="B168" t="n">
        <v>80</v>
      </c>
      <c r="C168" t="inlineStr">
        <is>
          <t xml:space="preserve">CONCLUIDO	</t>
        </is>
      </c>
      <c r="D168" t="n">
        <v>8.622999999999999</v>
      </c>
      <c r="E168" t="n">
        <v>11.6</v>
      </c>
      <c r="F168" t="n">
        <v>9.140000000000001</v>
      </c>
      <c r="G168" t="n">
        <v>137.15</v>
      </c>
      <c r="H168" t="n">
        <v>2.13</v>
      </c>
      <c r="I168" t="n">
        <v>4</v>
      </c>
      <c r="J168" t="n">
        <v>191.55</v>
      </c>
      <c r="K168" t="n">
        <v>50.28</v>
      </c>
      <c r="L168" t="n">
        <v>23</v>
      </c>
      <c r="M168" t="n">
        <v>2</v>
      </c>
      <c r="N168" t="n">
        <v>38.27</v>
      </c>
      <c r="O168" t="n">
        <v>23857.96</v>
      </c>
      <c r="P168" t="n">
        <v>94.90000000000001</v>
      </c>
      <c r="Q168" t="n">
        <v>195.42</v>
      </c>
      <c r="R168" t="n">
        <v>19.81</v>
      </c>
      <c r="S168" t="n">
        <v>14.2</v>
      </c>
      <c r="T168" t="n">
        <v>1086.92</v>
      </c>
      <c r="U168" t="n">
        <v>0.72</v>
      </c>
      <c r="V168" t="n">
        <v>0.77</v>
      </c>
      <c r="W168" t="n">
        <v>0.64</v>
      </c>
      <c r="X168" t="n">
        <v>0.06</v>
      </c>
      <c r="Y168" t="n">
        <v>0.5</v>
      </c>
      <c r="Z168" t="n">
        <v>10</v>
      </c>
    </row>
    <row r="169">
      <c r="A169" t="n">
        <v>23</v>
      </c>
      <c r="B169" t="n">
        <v>80</v>
      </c>
      <c r="C169" t="inlineStr">
        <is>
          <t xml:space="preserve">CONCLUIDO	</t>
        </is>
      </c>
      <c r="D169" t="n">
        <v>8.6166</v>
      </c>
      <c r="E169" t="n">
        <v>11.61</v>
      </c>
      <c r="F169" t="n">
        <v>9.15</v>
      </c>
      <c r="G169" t="n">
        <v>137.28</v>
      </c>
      <c r="H169" t="n">
        <v>2.21</v>
      </c>
      <c r="I169" t="n">
        <v>4</v>
      </c>
      <c r="J169" t="n">
        <v>193.08</v>
      </c>
      <c r="K169" t="n">
        <v>50.28</v>
      </c>
      <c r="L169" t="n">
        <v>24</v>
      </c>
      <c r="M169" t="n">
        <v>2</v>
      </c>
      <c r="N169" t="n">
        <v>38.8</v>
      </c>
      <c r="O169" t="n">
        <v>24047.45</v>
      </c>
      <c r="P169" t="n">
        <v>96.02</v>
      </c>
      <c r="Q169" t="n">
        <v>195.43</v>
      </c>
      <c r="R169" t="n">
        <v>20.03</v>
      </c>
      <c r="S169" t="n">
        <v>14.2</v>
      </c>
      <c r="T169" t="n">
        <v>1200.72</v>
      </c>
      <c r="U169" t="n">
        <v>0.71</v>
      </c>
      <c r="V169" t="n">
        <v>0.77</v>
      </c>
      <c r="W169" t="n">
        <v>0.64</v>
      </c>
      <c r="X169" t="n">
        <v>0.06</v>
      </c>
      <c r="Y169" t="n">
        <v>0.5</v>
      </c>
      <c r="Z169" t="n">
        <v>10</v>
      </c>
    </row>
    <row r="170">
      <c r="A170" t="n">
        <v>24</v>
      </c>
      <c r="B170" t="n">
        <v>80</v>
      </c>
      <c r="C170" t="inlineStr">
        <is>
          <t xml:space="preserve">CONCLUIDO	</t>
        </is>
      </c>
      <c r="D170" t="n">
        <v>8.6225</v>
      </c>
      <c r="E170" t="n">
        <v>11.6</v>
      </c>
      <c r="F170" t="n">
        <v>9.140000000000001</v>
      </c>
      <c r="G170" t="n">
        <v>137.16</v>
      </c>
      <c r="H170" t="n">
        <v>2.28</v>
      </c>
      <c r="I170" t="n">
        <v>4</v>
      </c>
      <c r="J170" t="n">
        <v>194.62</v>
      </c>
      <c r="K170" t="n">
        <v>50.28</v>
      </c>
      <c r="L170" t="n">
        <v>25</v>
      </c>
      <c r="M170" t="n">
        <v>2</v>
      </c>
      <c r="N170" t="n">
        <v>39.34</v>
      </c>
      <c r="O170" t="n">
        <v>24237.67</v>
      </c>
      <c r="P170" t="n">
        <v>95.38</v>
      </c>
      <c r="Q170" t="n">
        <v>195.42</v>
      </c>
      <c r="R170" t="n">
        <v>19.85</v>
      </c>
      <c r="S170" t="n">
        <v>14.2</v>
      </c>
      <c r="T170" t="n">
        <v>1110.5</v>
      </c>
      <c r="U170" t="n">
        <v>0.72</v>
      </c>
      <c r="V170" t="n">
        <v>0.77</v>
      </c>
      <c r="W170" t="n">
        <v>0.64</v>
      </c>
      <c r="X170" t="n">
        <v>0.06</v>
      </c>
      <c r="Y170" t="n">
        <v>0.5</v>
      </c>
      <c r="Z170" t="n">
        <v>10</v>
      </c>
    </row>
    <row r="171">
      <c r="A171" t="n">
        <v>25</v>
      </c>
      <c r="B171" t="n">
        <v>80</v>
      </c>
      <c r="C171" t="inlineStr">
        <is>
          <t xml:space="preserve">CONCLUIDO	</t>
        </is>
      </c>
      <c r="D171" t="n">
        <v>8.619</v>
      </c>
      <c r="E171" t="n">
        <v>11.6</v>
      </c>
      <c r="F171" t="n">
        <v>9.15</v>
      </c>
      <c r="G171" t="n">
        <v>137.23</v>
      </c>
      <c r="H171" t="n">
        <v>2.35</v>
      </c>
      <c r="I171" t="n">
        <v>4</v>
      </c>
      <c r="J171" t="n">
        <v>196.17</v>
      </c>
      <c r="K171" t="n">
        <v>50.28</v>
      </c>
      <c r="L171" t="n">
        <v>26</v>
      </c>
      <c r="M171" t="n">
        <v>1</v>
      </c>
      <c r="N171" t="n">
        <v>39.89</v>
      </c>
      <c r="O171" t="n">
        <v>24428.62</v>
      </c>
      <c r="P171" t="n">
        <v>95.5</v>
      </c>
      <c r="Q171" t="n">
        <v>195.42</v>
      </c>
      <c r="R171" t="n">
        <v>19.87</v>
      </c>
      <c r="S171" t="n">
        <v>14.2</v>
      </c>
      <c r="T171" t="n">
        <v>1121.27</v>
      </c>
      <c r="U171" t="n">
        <v>0.71</v>
      </c>
      <c r="V171" t="n">
        <v>0.77</v>
      </c>
      <c r="W171" t="n">
        <v>0.65</v>
      </c>
      <c r="X171" t="n">
        <v>0.06</v>
      </c>
      <c r="Y171" t="n">
        <v>0.5</v>
      </c>
      <c r="Z171" t="n">
        <v>10</v>
      </c>
    </row>
    <row r="172">
      <c r="A172" t="n">
        <v>26</v>
      </c>
      <c r="B172" t="n">
        <v>80</v>
      </c>
      <c r="C172" t="inlineStr">
        <is>
          <t xml:space="preserve">CONCLUIDO	</t>
        </is>
      </c>
      <c r="D172" t="n">
        <v>8.6172</v>
      </c>
      <c r="E172" t="n">
        <v>11.6</v>
      </c>
      <c r="F172" t="n">
        <v>9.15</v>
      </c>
      <c r="G172" t="n">
        <v>137.27</v>
      </c>
      <c r="H172" t="n">
        <v>2.42</v>
      </c>
      <c r="I172" t="n">
        <v>4</v>
      </c>
      <c r="J172" t="n">
        <v>197.73</v>
      </c>
      <c r="K172" t="n">
        <v>50.28</v>
      </c>
      <c r="L172" t="n">
        <v>27</v>
      </c>
      <c r="M172" t="n">
        <v>0</v>
      </c>
      <c r="N172" t="n">
        <v>40.45</v>
      </c>
      <c r="O172" t="n">
        <v>24620.33</v>
      </c>
      <c r="P172" t="n">
        <v>95.91</v>
      </c>
      <c r="Q172" t="n">
        <v>195.42</v>
      </c>
      <c r="R172" t="n">
        <v>19.95</v>
      </c>
      <c r="S172" t="n">
        <v>14.2</v>
      </c>
      <c r="T172" t="n">
        <v>1161.05</v>
      </c>
      <c r="U172" t="n">
        <v>0.71</v>
      </c>
      <c r="V172" t="n">
        <v>0.77</v>
      </c>
      <c r="W172" t="n">
        <v>0.65</v>
      </c>
      <c r="X172" t="n">
        <v>0.06</v>
      </c>
      <c r="Y172" t="n">
        <v>0.5</v>
      </c>
      <c r="Z172" t="n">
        <v>10</v>
      </c>
    </row>
    <row r="173">
      <c r="A173" t="n">
        <v>0</v>
      </c>
      <c r="B173" t="n">
        <v>35</v>
      </c>
      <c r="C173" t="inlineStr">
        <is>
          <t xml:space="preserve">CONCLUIDO	</t>
        </is>
      </c>
      <c r="D173" t="n">
        <v>7.606</v>
      </c>
      <c r="E173" t="n">
        <v>13.15</v>
      </c>
      <c r="F173" t="n">
        <v>10.26</v>
      </c>
      <c r="G173" t="n">
        <v>10.61</v>
      </c>
      <c r="H173" t="n">
        <v>0.22</v>
      </c>
      <c r="I173" t="n">
        <v>58</v>
      </c>
      <c r="J173" t="n">
        <v>80.84</v>
      </c>
      <c r="K173" t="n">
        <v>35.1</v>
      </c>
      <c r="L173" t="n">
        <v>1</v>
      </c>
      <c r="M173" t="n">
        <v>56</v>
      </c>
      <c r="N173" t="n">
        <v>9.74</v>
      </c>
      <c r="O173" t="n">
        <v>10204.21</v>
      </c>
      <c r="P173" t="n">
        <v>79.04000000000001</v>
      </c>
      <c r="Q173" t="n">
        <v>195.42</v>
      </c>
      <c r="R173" t="n">
        <v>54.56</v>
      </c>
      <c r="S173" t="n">
        <v>14.2</v>
      </c>
      <c r="T173" t="n">
        <v>18195.84</v>
      </c>
      <c r="U173" t="n">
        <v>0.26</v>
      </c>
      <c r="V173" t="n">
        <v>0.6899999999999999</v>
      </c>
      <c r="W173" t="n">
        <v>0.73</v>
      </c>
      <c r="X173" t="n">
        <v>1.17</v>
      </c>
      <c r="Y173" t="n">
        <v>0.5</v>
      </c>
      <c r="Z173" t="n">
        <v>10</v>
      </c>
    </row>
    <row r="174">
      <c r="A174" t="n">
        <v>1</v>
      </c>
      <c r="B174" t="n">
        <v>35</v>
      </c>
      <c r="C174" t="inlineStr">
        <is>
          <t xml:space="preserve">CONCLUIDO	</t>
        </is>
      </c>
      <c r="D174" t="n">
        <v>8.353400000000001</v>
      </c>
      <c r="E174" t="n">
        <v>11.97</v>
      </c>
      <c r="F174" t="n">
        <v>9.609999999999999</v>
      </c>
      <c r="G174" t="n">
        <v>21.36</v>
      </c>
      <c r="H174" t="n">
        <v>0.43</v>
      </c>
      <c r="I174" t="n">
        <v>27</v>
      </c>
      <c r="J174" t="n">
        <v>82.04000000000001</v>
      </c>
      <c r="K174" t="n">
        <v>35.1</v>
      </c>
      <c r="L174" t="n">
        <v>2</v>
      </c>
      <c r="M174" t="n">
        <v>25</v>
      </c>
      <c r="N174" t="n">
        <v>9.94</v>
      </c>
      <c r="O174" t="n">
        <v>10352.53</v>
      </c>
      <c r="P174" t="n">
        <v>72.23999999999999</v>
      </c>
      <c r="Q174" t="n">
        <v>195.45</v>
      </c>
      <c r="R174" t="n">
        <v>34.47</v>
      </c>
      <c r="S174" t="n">
        <v>14.2</v>
      </c>
      <c r="T174" t="n">
        <v>8302.01</v>
      </c>
      <c r="U174" t="n">
        <v>0.41</v>
      </c>
      <c r="V174" t="n">
        <v>0.73</v>
      </c>
      <c r="W174" t="n">
        <v>0.68</v>
      </c>
      <c r="X174" t="n">
        <v>0.53</v>
      </c>
      <c r="Y174" t="n">
        <v>0.5</v>
      </c>
      <c r="Z174" t="n">
        <v>10</v>
      </c>
    </row>
    <row r="175">
      <c r="A175" t="n">
        <v>2</v>
      </c>
      <c r="B175" t="n">
        <v>35</v>
      </c>
      <c r="C175" t="inlineStr">
        <is>
          <t xml:space="preserve">CONCLUIDO	</t>
        </is>
      </c>
      <c r="D175" t="n">
        <v>8.603</v>
      </c>
      <c r="E175" t="n">
        <v>11.62</v>
      </c>
      <c r="F175" t="n">
        <v>9.42</v>
      </c>
      <c r="G175" t="n">
        <v>31.41</v>
      </c>
      <c r="H175" t="n">
        <v>0.63</v>
      </c>
      <c r="I175" t="n">
        <v>18</v>
      </c>
      <c r="J175" t="n">
        <v>83.25</v>
      </c>
      <c r="K175" t="n">
        <v>35.1</v>
      </c>
      <c r="L175" t="n">
        <v>3</v>
      </c>
      <c r="M175" t="n">
        <v>16</v>
      </c>
      <c r="N175" t="n">
        <v>10.15</v>
      </c>
      <c r="O175" t="n">
        <v>10501.19</v>
      </c>
      <c r="P175" t="n">
        <v>69.23999999999999</v>
      </c>
      <c r="Q175" t="n">
        <v>195.42</v>
      </c>
      <c r="R175" t="n">
        <v>28.44</v>
      </c>
      <c r="S175" t="n">
        <v>14.2</v>
      </c>
      <c r="T175" t="n">
        <v>5332.22</v>
      </c>
      <c r="U175" t="n">
        <v>0.5</v>
      </c>
      <c r="V175" t="n">
        <v>0.75</v>
      </c>
      <c r="W175" t="n">
        <v>0.67</v>
      </c>
      <c r="X175" t="n">
        <v>0.33</v>
      </c>
      <c r="Y175" t="n">
        <v>0.5</v>
      </c>
      <c r="Z175" t="n">
        <v>10</v>
      </c>
    </row>
    <row r="176">
      <c r="A176" t="n">
        <v>3</v>
      </c>
      <c r="B176" t="n">
        <v>35</v>
      </c>
      <c r="C176" t="inlineStr">
        <is>
          <t xml:space="preserve">CONCLUIDO	</t>
        </is>
      </c>
      <c r="D176" t="n">
        <v>8.7379</v>
      </c>
      <c r="E176" t="n">
        <v>11.44</v>
      </c>
      <c r="F176" t="n">
        <v>9.33</v>
      </c>
      <c r="G176" t="n">
        <v>43.06</v>
      </c>
      <c r="H176" t="n">
        <v>0.83</v>
      </c>
      <c r="I176" t="n">
        <v>13</v>
      </c>
      <c r="J176" t="n">
        <v>84.45999999999999</v>
      </c>
      <c r="K176" t="n">
        <v>35.1</v>
      </c>
      <c r="L176" t="n">
        <v>4</v>
      </c>
      <c r="M176" t="n">
        <v>11</v>
      </c>
      <c r="N176" t="n">
        <v>10.36</v>
      </c>
      <c r="O176" t="n">
        <v>10650.22</v>
      </c>
      <c r="P176" t="n">
        <v>66.63</v>
      </c>
      <c r="Q176" t="n">
        <v>195.42</v>
      </c>
      <c r="R176" t="n">
        <v>25.56</v>
      </c>
      <c r="S176" t="n">
        <v>14.2</v>
      </c>
      <c r="T176" t="n">
        <v>3919.34</v>
      </c>
      <c r="U176" t="n">
        <v>0.5600000000000001</v>
      </c>
      <c r="V176" t="n">
        <v>0.76</v>
      </c>
      <c r="W176" t="n">
        <v>0.66</v>
      </c>
      <c r="X176" t="n">
        <v>0.24</v>
      </c>
      <c r="Y176" t="n">
        <v>0.5</v>
      </c>
      <c r="Z176" t="n">
        <v>10</v>
      </c>
    </row>
    <row r="177">
      <c r="A177" t="n">
        <v>4</v>
      </c>
      <c r="B177" t="n">
        <v>35</v>
      </c>
      <c r="C177" t="inlineStr">
        <is>
          <t xml:space="preserve">CONCLUIDO	</t>
        </is>
      </c>
      <c r="D177" t="n">
        <v>8.8004</v>
      </c>
      <c r="E177" t="n">
        <v>11.36</v>
      </c>
      <c r="F177" t="n">
        <v>9.279999999999999</v>
      </c>
      <c r="G177" t="n">
        <v>50.63</v>
      </c>
      <c r="H177" t="n">
        <v>1.02</v>
      </c>
      <c r="I177" t="n">
        <v>11</v>
      </c>
      <c r="J177" t="n">
        <v>85.67</v>
      </c>
      <c r="K177" t="n">
        <v>35.1</v>
      </c>
      <c r="L177" t="n">
        <v>5</v>
      </c>
      <c r="M177" t="n">
        <v>9</v>
      </c>
      <c r="N177" t="n">
        <v>10.57</v>
      </c>
      <c r="O177" t="n">
        <v>10799.59</v>
      </c>
      <c r="P177" t="n">
        <v>64.34</v>
      </c>
      <c r="Q177" t="n">
        <v>195.42</v>
      </c>
      <c r="R177" t="n">
        <v>24.12</v>
      </c>
      <c r="S177" t="n">
        <v>14.2</v>
      </c>
      <c r="T177" t="n">
        <v>3207.83</v>
      </c>
      <c r="U177" t="n">
        <v>0.59</v>
      </c>
      <c r="V177" t="n">
        <v>0.76</v>
      </c>
      <c r="W177" t="n">
        <v>0.65</v>
      </c>
      <c r="X177" t="n">
        <v>0.19</v>
      </c>
      <c r="Y177" t="n">
        <v>0.5</v>
      </c>
      <c r="Z177" t="n">
        <v>10</v>
      </c>
    </row>
    <row r="178">
      <c r="A178" t="n">
        <v>5</v>
      </c>
      <c r="B178" t="n">
        <v>35</v>
      </c>
      <c r="C178" t="inlineStr">
        <is>
          <t xml:space="preserve">CONCLUIDO	</t>
        </is>
      </c>
      <c r="D178" t="n">
        <v>8.852</v>
      </c>
      <c r="E178" t="n">
        <v>11.3</v>
      </c>
      <c r="F178" t="n">
        <v>9.25</v>
      </c>
      <c r="G178" t="n">
        <v>61.67</v>
      </c>
      <c r="H178" t="n">
        <v>1.21</v>
      </c>
      <c r="I178" t="n">
        <v>9</v>
      </c>
      <c r="J178" t="n">
        <v>86.88</v>
      </c>
      <c r="K178" t="n">
        <v>35.1</v>
      </c>
      <c r="L178" t="n">
        <v>6</v>
      </c>
      <c r="M178" t="n">
        <v>6</v>
      </c>
      <c r="N178" t="n">
        <v>10.78</v>
      </c>
      <c r="O178" t="n">
        <v>10949.33</v>
      </c>
      <c r="P178" t="n">
        <v>61.68</v>
      </c>
      <c r="Q178" t="n">
        <v>195.42</v>
      </c>
      <c r="R178" t="n">
        <v>23.02</v>
      </c>
      <c r="S178" t="n">
        <v>14.2</v>
      </c>
      <c r="T178" t="n">
        <v>2667.59</v>
      </c>
      <c r="U178" t="n">
        <v>0.62</v>
      </c>
      <c r="V178" t="n">
        <v>0.76</v>
      </c>
      <c r="W178" t="n">
        <v>0.65</v>
      </c>
      <c r="X178" t="n">
        <v>0.16</v>
      </c>
      <c r="Y178" t="n">
        <v>0.5</v>
      </c>
      <c r="Z178" t="n">
        <v>10</v>
      </c>
    </row>
    <row r="179">
      <c r="A179" t="n">
        <v>6</v>
      </c>
      <c r="B179" t="n">
        <v>35</v>
      </c>
      <c r="C179" t="inlineStr">
        <is>
          <t xml:space="preserve">CONCLUIDO	</t>
        </is>
      </c>
      <c r="D179" t="n">
        <v>8.890000000000001</v>
      </c>
      <c r="E179" t="n">
        <v>11.25</v>
      </c>
      <c r="F179" t="n">
        <v>9.220000000000001</v>
      </c>
      <c r="G179" t="n">
        <v>69.14</v>
      </c>
      <c r="H179" t="n">
        <v>1.39</v>
      </c>
      <c r="I179" t="n">
        <v>8</v>
      </c>
      <c r="J179" t="n">
        <v>88.09999999999999</v>
      </c>
      <c r="K179" t="n">
        <v>35.1</v>
      </c>
      <c r="L179" t="n">
        <v>7</v>
      </c>
      <c r="M179" t="n">
        <v>5</v>
      </c>
      <c r="N179" t="n">
        <v>11</v>
      </c>
      <c r="O179" t="n">
        <v>11099.43</v>
      </c>
      <c r="P179" t="n">
        <v>59.3</v>
      </c>
      <c r="Q179" t="n">
        <v>195.42</v>
      </c>
      <c r="R179" t="n">
        <v>22.1</v>
      </c>
      <c r="S179" t="n">
        <v>14.2</v>
      </c>
      <c r="T179" t="n">
        <v>2212.9</v>
      </c>
      <c r="U179" t="n">
        <v>0.64</v>
      </c>
      <c r="V179" t="n">
        <v>0.77</v>
      </c>
      <c r="W179" t="n">
        <v>0.65</v>
      </c>
      <c r="X179" t="n">
        <v>0.13</v>
      </c>
      <c r="Y179" t="n">
        <v>0.5</v>
      </c>
      <c r="Z179" t="n">
        <v>10</v>
      </c>
    </row>
    <row r="180">
      <c r="A180" t="n">
        <v>7</v>
      </c>
      <c r="B180" t="n">
        <v>35</v>
      </c>
      <c r="C180" t="inlineStr">
        <is>
          <t xml:space="preserve">CONCLUIDO	</t>
        </is>
      </c>
      <c r="D180" t="n">
        <v>8.908899999999999</v>
      </c>
      <c r="E180" t="n">
        <v>11.22</v>
      </c>
      <c r="F180" t="n">
        <v>9.210000000000001</v>
      </c>
      <c r="G180" t="n">
        <v>78.95999999999999</v>
      </c>
      <c r="H180" t="n">
        <v>1.57</v>
      </c>
      <c r="I180" t="n">
        <v>7</v>
      </c>
      <c r="J180" t="n">
        <v>89.31999999999999</v>
      </c>
      <c r="K180" t="n">
        <v>35.1</v>
      </c>
      <c r="L180" t="n">
        <v>8</v>
      </c>
      <c r="M180" t="n">
        <v>0</v>
      </c>
      <c r="N180" t="n">
        <v>11.22</v>
      </c>
      <c r="O180" t="n">
        <v>11249.89</v>
      </c>
      <c r="P180" t="n">
        <v>59.13</v>
      </c>
      <c r="Q180" t="n">
        <v>195.42</v>
      </c>
      <c r="R180" t="n">
        <v>21.7</v>
      </c>
      <c r="S180" t="n">
        <v>14.2</v>
      </c>
      <c r="T180" t="n">
        <v>2020.09</v>
      </c>
      <c r="U180" t="n">
        <v>0.65</v>
      </c>
      <c r="V180" t="n">
        <v>0.77</v>
      </c>
      <c r="W180" t="n">
        <v>0.65</v>
      </c>
      <c r="X180" t="n">
        <v>0.12</v>
      </c>
      <c r="Y180" t="n">
        <v>0.5</v>
      </c>
      <c r="Z180" t="n">
        <v>10</v>
      </c>
    </row>
    <row r="181">
      <c r="A181" t="n">
        <v>0</v>
      </c>
      <c r="B181" t="n">
        <v>50</v>
      </c>
      <c r="C181" t="inlineStr">
        <is>
          <t xml:space="preserve">CONCLUIDO	</t>
        </is>
      </c>
      <c r="D181" t="n">
        <v>7.0594</v>
      </c>
      <c r="E181" t="n">
        <v>14.17</v>
      </c>
      <c r="F181" t="n">
        <v>10.53</v>
      </c>
      <c r="G181" t="n">
        <v>8.77</v>
      </c>
      <c r="H181" t="n">
        <v>0.16</v>
      </c>
      <c r="I181" t="n">
        <v>72</v>
      </c>
      <c r="J181" t="n">
        <v>107.41</v>
      </c>
      <c r="K181" t="n">
        <v>41.65</v>
      </c>
      <c r="L181" t="n">
        <v>1</v>
      </c>
      <c r="M181" t="n">
        <v>70</v>
      </c>
      <c r="N181" t="n">
        <v>14.77</v>
      </c>
      <c r="O181" t="n">
        <v>13481.73</v>
      </c>
      <c r="P181" t="n">
        <v>99.02</v>
      </c>
      <c r="Q181" t="n">
        <v>195.44</v>
      </c>
      <c r="R181" t="n">
        <v>62.6</v>
      </c>
      <c r="S181" t="n">
        <v>14.2</v>
      </c>
      <c r="T181" t="n">
        <v>22142.66</v>
      </c>
      <c r="U181" t="n">
        <v>0.23</v>
      </c>
      <c r="V181" t="n">
        <v>0.67</v>
      </c>
      <c r="W181" t="n">
        <v>0.76</v>
      </c>
      <c r="X181" t="n">
        <v>1.44</v>
      </c>
      <c r="Y181" t="n">
        <v>0.5</v>
      </c>
      <c r="Z181" t="n">
        <v>10</v>
      </c>
    </row>
    <row r="182">
      <c r="A182" t="n">
        <v>1</v>
      </c>
      <c r="B182" t="n">
        <v>50</v>
      </c>
      <c r="C182" t="inlineStr">
        <is>
          <t xml:space="preserve">CONCLUIDO	</t>
        </is>
      </c>
      <c r="D182" t="n">
        <v>7.974</v>
      </c>
      <c r="E182" t="n">
        <v>12.54</v>
      </c>
      <c r="F182" t="n">
        <v>9.75</v>
      </c>
      <c r="G182" t="n">
        <v>17.2</v>
      </c>
      <c r="H182" t="n">
        <v>0.32</v>
      </c>
      <c r="I182" t="n">
        <v>34</v>
      </c>
      <c r="J182" t="n">
        <v>108.68</v>
      </c>
      <c r="K182" t="n">
        <v>41.65</v>
      </c>
      <c r="L182" t="n">
        <v>2</v>
      </c>
      <c r="M182" t="n">
        <v>32</v>
      </c>
      <c r="N182" t="n">
        <v>15.03</v>
      </c>
      <c r="O182" t="n">
        <v>13638.32</v>
      </c>
      <c r="P182" t="n">
        <v>90.27</v>
      </c>
      <c r="Q182" t="n">
        <v>195.42</v>
      </c>
      <c r="R182" t="n">
        <v>38.26</v>
      </c>
      <c r="S182" t="n">
        <v>14.2</v>
      </c>
      <c r="T182" t="n">
        <v>10163.6</v>
      </c>
      <c r="U182" t="n">
        <v>0.37</v>
      </c>
      <c r="V182" t="n">
        <v>0.72</v>
      </c>
      <c r="W182" t="n">
        <v>0.7</v>
      </c>
      <c r="X182" t="n">
        <v>0.66</v>
      </c>
      <c r="Y182" t="n">
        <v>0.5</v>
      </c>
      <c r="Z182" t="n">
        <v>10</v>
      </c>
    </row>
    <row r="183">
      <c r="A183" t="n">
        <v>2</v>
      </c>
      <c r="B183" t="n">
        <v>50</v>
      </c>
      <c r="C183" t="inlineStr">
        <is>
          <t xml:space="preserve">CONCLUIDO	</t>
        </is>
      </c>
      <c r="D183" t="n">
        <v>8.312900000000001</v>
      </c>
      <c r="E183" t="n">
        <v>12.03</v>
      </c>
      <c r="F183" t="n">
        <v>9.5</v>
      </c>
      <c r="G183" t="n">
        <v>25.92</v>
      </c>
      <c r="H183" t="n">
        <v>0.48</v>
      </c>
      <c r="I183" t="n">
        <v>22</v>
      </c>
      <c r="J183" t="n">
        <v>109.96</v>
      </c>
      <c r="K183" t="n">
        <v>41.65</v>
      </c>
      <c r="L183" t="n">
        <v>3</v>
      </c>
      <c r="M183" t="n">
        <v>20</v>
      </c>
      <c r="N183" t="n">
        <v>15.31</v>
      </c>
      <c r="O183" t="n">
        <v>13795.21</v>
      </c>
      <c r="P183" t="n">
        <v>86.78</v>
      </c>
      <c r="Q183" t="n">
        <v>195.42</v>
      </c>
      <c r="R183" t="n">
        <v>30.95</v>
      </c>
      <c r="S183" t="n">
        <v>14.2</v>
      </c>
      <c r="T183" t="n">
        <v>6571.58</v>
      </c>
      <c r="U183" t="n">
        <v>0.46</v>
      </c>
      <c r="V183" t="n">
        <v>0.74</v>
      </c>
      <c r="W183" t="n">
        <v>0.67</v>
      </c>
      <c r="X183" t="n">
        <v>0.42</v>
      </c>
      <c r="Y183" t="n">
        <v>0.5</v>
      </c>
      <c r="Z183" t="n">
        <v>10</v>
      </c>
    </row>
    <row r="184">
      <c r="A184" t="n">
        <v>3</v>
      </c>
      <c r="B184" t="n">
        <v>50</v>
      </c>
      <c r="C184" t="inlineStr">
        <is>
          <t xml:space="preserve">CONCLUIDO	</t>
        </is>
      </c>
      <c r="D184" t="n">
        <v>8.4559</v>
      </c>
      <c r="E184" t="n">
        <v>11.83</v>
      </c>
      <c r="F184" t="n">
        <v>9.41</v>
      </c>
      <c r="G184" t="n">
        <v>33.22</v>
      </c>
      <c r="H184" t="n">
        <v>0.63</v>
      </c>
      <c r="I184" t="n">
        <v>17</v>
      </c>
      <c r="J184" t="n">
        <v>111.23</v>
      </c>
      <c r="K184" t="n">
        <v>41.65</v>
      </c>
      <c r="L184" t="n">
        <v>4</v>
      </c>
      <c r="M184" t="n">
        <v>15</v>
      </c>
      <c r="N184" t="n">
        <v>15.58</v>
      </c>
      <c r="O184" t="n">
        <v>13952.52</v>
      </c>
      <c r="P184" t="n">
        <v>84.63</v>
      </c>
      <c r="Q184" t="n">
        <v>195.42</v>
      </c>
      <c r="R184" t="n">
        <v>27.98</v>
      </c>
      <c r="S184" t="n">
        <v>14.2</v>
      </c>
      <c r="T184" t="n">
        <v>5109.39</v>
      </c>
      <c r="U184" t="n">
        <v>0.51</v>
      </c>
      <c r="V184" t="n">
        <v>0.75</v>
      </c>
      <c r="W184" t="n">
        <v>0.67</v>
      </c>
      <c r="X184" t="n">
        <v>0.32</v>
      </c>
      <c r="Y184" t="n">
        <v>0.5</v>
      </c>
      <c r="Z184" t="n">
        <v>10</v>
      </c>
    </row>
    <row r="185">
      <c r="A185" t="n">
        <v>4</v>
      </c>
      <c r="B185" t="n">
        <v>50</v>
      </c>
      <c r="C185" t="inlineStr">
        <is>
          <t xml:space="preserve">CONCLUIDO	</t>
        </is>
      </c>
      <c r="D185" t="n">
        <v>8.58</v>
      </c>
      <c r="E185" t="n">
        <v>11.66</v>
      </c>
      <c r="F185" t="n">
        <v>9.33</v>
      </c>
      <c r="G185" t="n">
        <v>43.06</v>
      </c>
      <c r="H185" t="n">
        <v>0.78</v>
      </c>
      <c r="I185" t="n">
        <v>13</v>
      </c>
      <c r="J185" t="n">
        <v>112.51</v>
      </c>
      <c r="K185" t="n">
        <v>41.65</v>
      </c>
      <c r="L185" t="n">
        <v>5</v>
      </c>
      <c r="M185" t="n">
        <v>11</v>
      </c>
      <c r="N185" t="n">
        <v>15.86</v>
      </c>
      <c r="O185" t="n">
        <v>14110.24</v>
      </c>
      <c r="P185" t="n">
        <v>82.73</v>
      </c>
      <c r="Q185" t="n">
        <v>195.43</v>
      </c>
      <c r="R185" t="n">
        <v>25.45</v>
      </c>
      <c r="S185" t="n">
        <v>14.2</v>
      </c>
      <c r="T185" t="n">
        <v>3863.8</v>
      </c>
      <c r="U185" t="n">
        <v>0.5600000000000001</v>
      </c>
      <c r="V185" t="n">
        <v>0.76</v>
      </c>
      <c r="W185" t="n">
        <v>0.66</v>
      </c>
      <c r="X185" t="n">
        <v>0.24</v>
      </c>
      <c r="Y185" t="n">
        <v>0.5</v>
      </c>
      <c r="Z185" t="n">
        <v>10</v>
      </c>
    </row>
    <row r="186">
      <c r="A186" t="n">
        <v>5</v>
      </c>
      <c r="B186" t="n">
        <v>50</v>
      </c>
      <c r="C186" t="inlineStr">
        <is>
          <t xml:space="preserve">CONCLUIDO	</t>
        </is>
      </c>
      <c r="D186" t="n">
        <v>8.644500000000001</v>
      </c>
      <c r="E186" t="n">
        <v>11.57</v>
      </c>
      <c r="F186" t="n">
        <v>9.289999999999999</v>
      </c>
      <c r="G186" t="n">
        <v>50.66</v>
      </c>
      <c r="H186" t="n">
        <v>0.93</v>
      </c>
      <c r="I186" t="n">
        <v>11</v>
      </c>
      <c r="J186" t="n">
        <v>113.79</v>
      </c>
      <c r="K186" t="n">
        <v>41.65</v>
      </c>
      <c r="L186" t="n">
        <v>6</v>
      </c>
      <c r="M186" t="n">
        <v>9</v>
      </c>
      <c r="N186" t="n">
        <v>16.14</v>
      </c>
      <c r="O186" t="n">
        <v>14268.39</v>
      </c>
      <c r="P186" t="n">
        <v>81.08</v>
      </c>
      <c r="Q186" t="n">
        <v>195.42</v>
      </c>
      <c r="R186" t="n">
        <v>24.19</v>
      </c>
      <c r="S186" t="n">
        <v>14.2</v>
      </c>
      <c r="T186" t="n">
        <v>3243.93</v>
      </c>
      <c r="U186" t="n">
        <v>0.59</v>
      </c>
      <c r="V186" t="n">
        <v>0.76</v>
      </c>
      <c r="W186" t="n">
        <v>0.66</v>
      </c>
      <c r="X186" t="n">
        <v>0.2</v>
      </c>
      <c r="Y186" t="n">
        <v>0.5</v>
      </c>
      <c r="Z186" t="n">
        <v>10</v>
      </c>
    </row>
    <row r="187">
      <c r="A187" t="n">
        <v>6</v>
      </c>
      <c r="B187" t="n">
        <v>50</v>
      </c>
      <c r="C187" t="inlineStr">
        <is>
          <t xml:space="preserve">CONCLUIDO	</t>
        </is>
      </c>
      <c r="D187" t="n">
        <v>8.6774</v>
      </c>
      <c r="E187" t="n">
        <v>11.52</v>
      </c>
      <c r="F187" t="n">
        <v>9.27</v>
      </c>
      <c r="G187" t="n">
        <v>55.59</v>
      </c>
      <c r="H187" t="n">
        <v>1.07</v>
      </c>
      <c r="I187" t="n">
        <v>10</v>
      </c>
      <c r="J187" t="n">
        <v>115.08</v>
      </c>
      <c r="K187" t="n">
        <v>41.65</v>
      </c>
      <c r="L187" t="n">
        <v>7</v>
      </c>
      <c r="M187" t="n">
        <v>8</v>
      </c>
      <c r="N187" t="n">
        <v>16.43</v>
      </c>
      <c r="O187" t="n">
        <v>14426.96</v>
      </c>
      <c r="P187" t="n">
        <v>79.77</v>
      </c>
      <c r="Q187" t="n">
        <v>195.42</v>
      </c>
      <c r="R187" t="n">
        <v>23.48</v>
      </c>
      <c r="S187" t="n">
        <v>14.2</v>
      </c>
      <c r="T187" t="n">
        <v>2892.69</v>
      </c>
      <c r="U187" t="n">
        <v>0.6</v>
      </c>
      <c r="V187" t="n">
        <v>0.76</v>
      </c>
      <c r="W187" t="n">
        <v>0.65</v>
      </c>
      <c r="X187" t="n">
        <v>0.18</v>
      </c>
      <c r="Y187" t="n">
        <v>0.5</v>
      </c>
      <c r="Z187" t="n">
        <v>10</v>
      </c>
    </row>
    <row r="188">
      <c r="A188" t="n">
        <v>7</v>
      </c>
      <c r="B188" t="n">
        <v>50</v>
      </c>
      <c r="C188" t="inlineStr">
        <is>
          <t xml:space="preserve">CONCLUIDO	</t>
        </is>
      </c>
      <c r="D188" t="n">
        <v>8.7364</v>
      </c>
      <c r="E188" t="n">
        <v>11.45</v>
      </c>
      <c r="F188" t="n">
        <v>9.23</v>
      </c>
      <c r="G188" t="n">
        <v>69.23999999999999</v>
      </c>
      <c r="H188" t="n">
        <v>1.21</v>
      </c>
      <c r="I188" t="n">
        <v>8</v>
      </c>
      <c r="J188" t="n">
        <v>116.37</v>
      </c>
      <c r="K188" t="n">
        <v>41.65</v>
      </c>
      <c r="L188" t="n">
        <v>8</v>
      </c>
      <c r="M188" t="n">
        <v>6</v>
      </c>
      <c r="N188" t="n">
        <v>16.72</v>
      </c>
      <c r="O188" t="n">
        <v>14585.96</v>
      </c>
      <c r="P188" t="n">
        <v>77.67</v>
      </c>
      <c r="Q188" t="n">
        <v>195.42</v>
      </c>
      <c r="R188" t="n">
        <v>22.58</v>
      </c>
      <c r="S188" t="n">
        <v>14.2</v>
      </c>
      <c r="T188" t="n">
        <v>2455.43</v>
      </c>
      <c r="U188" t="n">
        <v>0.63</v>
      </c>
      <c r="V188" t="n">
        <v>0.76</v>
      </c>
      <c r="W188" t="n">
        <v>0.65</v>
      </c>
      <c r="X188" t="n">
        <v>0.14</v>
      </c>
      <c r="Y188" t="n">
        <v>0.5</v>
      </c>
      <c r="Z188" t="n">
        <v>10</v>
      </c>
    </row>
    <row r="189">
      <c r="A189" t="n">
        <v>8</v>
      </c>
      <c r="B189" t="n">
        <v>50</v>
      </c>
      <c r="C189" t="inlineStr">
        <is>
          <t xml:space="preserve">CONCLUIDO	</t>
        </is>
      </c>
      <c r="D189" t="n">
        <v>8.740399999999999</v>
      </c>
      <c r="E189" t="n">
        <v>11.44</v>
      </c>
      <c r="F189" t="n">
        <v>9.23</v>
      </c>
      <c r="G189" t="n">
        <v>69.2</v>
      </c>
      <c r="H189" t="n">
        <v>1.35</v>
      </c>
      <c r="I189" t="n">
        <v>8</v>
      </c>
      <c r="J189" t="n">
        <v>117.66</v>
      </c>
      <c r="K189" t="n">
        <v>41.65</v>
      </c>
      <c r="L189" t="n">
        <v>9</v>
      </c>
      <c r="M189" t="n">
        <v>6</v>
      </c>
      <c r="N189" t="n">
        <v>17.01</v>
      </c>
      <c r="O189" t="n">
        <v>14745.39</v>
      </c>
      <c r="P189" t="n">
        <v>76.14</v>
      </c>
      <c r="Q189" t="n">
        <v>195.42</v>
      </c>
      <c r="R189" t="n">
        <v>22.21</v>
      </c>
      <c r="S189" t="n">
        <v>14.2</v>
      </c>
      <c r="T189" t="n">
        <v>2270.28</v>
      </c>
      <c r="U189" t="n">
        <v>0.64</v>
      </c>
      <c r="V189" t="n">
        <v>0.76</v>
      </c>
      <c r="W189" t="n">
        <v>0.65</v>
      </c>
      <c r="X189" t="n">
        <v>0.14</v>
      </c>
      <c r="Y189" t="n">
        <v>0.5</v>
      </c>
      <c r="Z189" t="n">
        <v>10</v>
      </c>
    </row>
    <row r="190">
      <c r="A190" t="n">
        <v>9</v>
      </c>
      <c r="B190" t="n">
        <v>50</v>
      </c>
      <c r="C190" t="inlineStr">
        <is>
          <t xml:space="preserve">CONCLUIDO	</t>
        </is>
      </c>
      <c r="D190" t="n">
        <v>8.7721</v>
      </c>
      <c r="E190" t="n">
        <v>11.4</v>
      </c>
      <c r="F190" t="n">
        <v>9.210000000000001</v>
      </c>
      <c r="G190" t="n">
        <v>78.93000000000001</v>
      </c>
      <c r="H190" t="n">
        <v>1.48</v>
      </c>
      <c r="I190" t="n">
        <v>7</v>
      </c>
      <c r="J190" t="n">
        <v>118.96</v>
      </c>
      <c r="K190" t="n">
        <v>41.65</v>
      </c>
      <c r="L190" t="n">
        <v>10</v>
      </c>
      <c r="M190" t="n">
        <v>5</v>
      </c>
      <c r="N190" t="n">
        <v>17.31</v>
      </c>
      <c r="O190" t="n">
        <v>14905.25</v>
      </c>
      <c r="P190" t="n">
        <v>74.78</v>
      </c>
      <c r="Q190" t="n">
        <v>195.42</v>
      </c>
      <c r="R190" t="n">
        <v>21.7</v>
      </c>
      <c r="S190" t="n">
        <v>14.2</v>
      </c>
      <c r="T190" t="n">
        <v>2017.79</v>
      </c>
      <c r="U190" t="n">
        <v>0.65</v>
      </c>
      <c r="V190" t="n">
        <v>0.77</v>
      </c>
      <c r="W190" t="n">
        <v>0.65</v>
      </c>
      <c r="X190" t="n">
        <v>0.12</v>
      </c>
      <c r="Y190" t="n">
        <v>0.5</v>
      </c>
      <c r="Z190" t="n">
        <v>10</v>
      </c>
    </row>
    <row r="191">
      <c r="A191" t="n">
        <v>10</v>
      </c>
      <c r="B191" t="n">
        <v>50</v>
      </c>
      <c r="C191" t="inlineStr">
        <is>
          <t xml:space="preserve">CONCLUIDO	</t>
        </is>
      </c>
      <c r="D191" t="n">
        <v>8.8056</v>
      </c>
      <c r="E191" t="n">
        <v>11.36</v>
      </c>
      <c r="F191" t="n">
        <v>9.19</v>
      </c>
      <c r="G191" t="n">
        <v>91.87</v>
      </c>
      <c r="H191" t="n">
        <v>1.61</v>
      </c>
      <c r="I191" t="n">
        <v>6</v>
      </c>
      <c r="J191" t="n">
        <v>120.26</v>
      </c>
      <c r="K191" t="n">
        <v>41.65</v>
      </c>
      <c r="L191" t="n">
        <v>11</v>
      </c>
      <c r="M191" t="n">
        <v>4</v>
      </c>
      <c r="N191" t="n">
        <v>17.61</v>
      </c>
      <c r="O191" t="n">
        <v>15065.56</v>
      </c>
      <c r="P191" t="n">
        <v>72.92</v>
      </c>
      <c r="Q191" t="n">
        <v>195.42</v>
      </c>
      <c r="R191" t="n">
        <v>21.13</v>
      </c>
      <c r="S191" t="n">
        <v>14.2</v>
      </c>
      <c r="T191" t="n">
        <v>1741.13</v>
      </c>
      <c r="U191" t="n">
        <v>0.67</v>
      </c>
      <c r="V191" t="n">
        <v>0.77</v>
      </c>
      <c r="W191" t="n">
        <v>0.65</v>
      </c>
      <c r="X191" t="n">
        <v>0.1</v>
      </c>
      <c r="Y191" t="n">
        <v>0.5</v>
      </c>
      <c r="Z191" t="n">
        <v>10</v>
      </c>
    </row>
    <row r="192">
      <c r="A192" t="n">
        <v>11</v>
      </c>
      <c r="B192" t="n">
        <v>50</v>
      </c>
      <c r="C192" t="inlineStr">
        <is>
          <t xml:space="preserve">CONCLUIDO	</t>
        </is>
      </c>
      <c r="D192" t="n">
        <v>8.8035</v>
      </c>
      <c r="E192" t="n">
        <v>11.36</v>
      </c>
      <c r="F192" t="n">
        <v>9.19</v>
      </c>
      <c r="G192" t="n">
        <v>91.90000000000001</v>
      </c>
      <c r="H192" t="n">
        <v>1.74</v>
      </c>
      <c r="I192" t="n">
        <v>6</v>
      </c>
      <c r="J192" t="n">
        <v>121.56</v>
      </c>
      <c r="K192" t="n">
        <v>41.65</v>
      </c>
      <c r="L192" t="n">
        <v>12</v>
      </c>
      <c r="M192" t="n">
        <v>2</v>
      </c>
      <c r="N192" t="n">
        <v>17.91</v>
      </c>
      <c r="O192" t="n">
        <v>15226.31</v>
      </c>
      <c r="P192" t="n">
        <v>71.79000000000001</v>
      </c>
      <c r="Q192" t="n">
        <v>195.42</v>
      </c>
      <c r="R192" t="n">
        <v>21.08</v>
      </c>
      <c r="S192" t="n">
        <v>14.2</v>
      </c>
      <c r="T192" t="n">
        <v>1715.1</v>
      </c>
      <c r="U192" t="n">
        <v>0.67</v>
      </c>
      <c r="V192" t="n">
        <v>0.77</v>
      </c>
      <c r="W192" t="n">
        <v>0.65</v>
      </c>
      <c r="X192" t="n">
        <v>0.1</v>
      </c>
      <c r="Y192" t="n">
        <v>0.5</v>
      </c>
      <c r="Z192" t="n">
        <v>10</v>
      </c>
    </row>
    <row r="193">
      <c r="A193" t="n">
        <v>12</v>
      </c>
      <c r="B193" t="n">
        <v>50</v>
      </c>
      <c r="C193" t="inlineStr">
        <is>
          <t xml:space="preserve">CONCLUIDO	</t>
        </is>
      </c>
      <c r="D193" t="n">
        <v>8.7996</v>
      </c>
      <c r="E193" t="n">
        <v>11.36</v>
      </c>
      <c r="F193" t="n">
        <v>9.19</v>
      </c>
      <c r="G193" t="n">
        <v>91.95</v>
      </c>
      <c r="H193" t="n">
        <v>1.87</v>
      </c>
      <c r="I193" t="n">
        <v>6</v>
      </c>
      <c r="J193" t="n">
        <v>122.87</v>
      </c>
      <c r="K193" t="n">
        <v>41.65</v>
      </c>
      <c r="L193" t="n">
        <v>13</v>
      </c>
      <c r="M193" t="n">
        <v>2</v>
      </c>
      <c r="N193" t="n">
        <v>18.22</v>
      </c>
      <c r="O193" t="n">
        <v>15387.5</v>
      </c>
      <c r="P193" t="n">
        <v>71.15000000000001</v>
      </c>
      <c r="Q193" t="n">
        <v>195.42</v>
      </c>
      <c r="R193" t="n">
        <v>21.17</v>
      </c>
      <c r="S193" t="n">
        <v>14.2</v>
      </c>
      <c r="T193" t="n">
        <v>1760.76</v>
      </c>
      <c r="U193" t="n">
        <v>0.67</v>
      </c>
      <c r="V193" t="n">
        <v>0.77</v>
      </c>
      <c r="W193" t="n">
        <v>0.65</v>
      </c>
      <c r="X193" t="n">
        <v>0.11</v>
      </c>
      <c r="Y193" t="n">
        <v>0.5</v>
      </c>
      <c r="Z193" t="n">
        <v>10</v>
      </c>
    </row>
    <row r="194">
      <c r="A194" t="n">
        <v>13</v>
      </c>
      <c r="B194" t="n">
        <v>50</v>
      </c>
      <c r="C194" t="inlineStr">
        <is>
          <t xml:space="preserve">CONCLUIDO	</t>
        </is>
      </c>
      <c r="D194" t="n">
        <v>8.8322</v>
      </c>
      <c r="E194" t="n">
        <v>11.32</v>
      </c>
      <c r="F194" t="n">
        <v>9.18</v>
      </c>
      <c r="G194" t="n">
        <v>110.1</v>
      </c>
      <c r="H194" t="n">
        <v>1.99</v>
      </c>
      <c r="I194" t="n">
        <v>5</v>
      </c>
      <c r="J194" t="n">
        <v>124.18</v>
      </c>
      <c r="K194" t="n">
        <v>41.65</v>
      </c>
      <c r="L194" t="n">
        <v>14</v>
      </c>
      <c r="M194" t="n">
        <v>0</v>
      </c>
      <c r="N194" t="n">
        <v>18.53</v>
      </c>
      <c r="O194" t="n">
        <v>15549.15</v>
      </c>
      <c r="P194" t="n">
        <v>70.94</v>
      </c>
      <c r="Q194" t="n">
        <v>195.43</v>
      </c>
      <c r="R194" t="n">
        <v>20.68</v>
      </c>
      <c r="S194" t="n">
        <v>14.2</v>
      </c>
      <c r="T194" t="n">
        <v>1521.03</v>
      </c>
      <c r="U194" t="n">
        <v>0.6899999999999999</v>
      </c>
      <c r="V194" t="n">
        <v>0.77</v>
      </c>
      <c r="W194" t="n">
        <v>0.65</v>
      </c>
      <c r="X194" t="n">
        <v>0.09</v>
      </c>
      <c r="Y194" t="n">
        <v>0.5</v>
      </c>
      <c r="Z194" t="n">
        <v>10</v>
      </c>
    </row>
    <row r="195">
      <c r="A195" t="n">
        <v>0</v>
      </c>
      <c r="B195" t="n">
        <v>25</v>
      </c>
      <c r="C195" t="inlineStr">
        <is>
          <t xml:space="preserve">CONCLUIDO	</t>
        </is>
      </c>
      <c r="D195" t="n">
        <v>8.015499999999999</v>
      </c>
      <c r="E195" t="n">
        <v>12.48</v>
      </c>
      <c r="F195" t="n">
        <v>10.03</v>
      </c>
      <c r="G195" t="n">
        <v>12.8</v>
      </c>
      <c r="H195" t="n">
        <v>0.28</v>
      </c>
      <c r="I195" t="n">
        <v>47</v>
      </c>
      <c r="J195" t="n">
        <v>61.76</v>
      </c>
      <c r="K195" t="n">
        <v>28.92</v>
      </c>
      <c r="L195" t="n">
        <v>1</v>
      </c>
      <c r="M195" t="n">
        <v>45</v>
      </c>
      <c r="N195" t="n">
        <v>6.84</v>
      </c>
      <c r="O195" t="n">
        <v>7851.41</v>
      </c>
      <c r="P195" t="n">
        <v>63.26</v>
      </c>
      <c r="Q195" t="n">
        <v>195.44</v>
      </c>
      <c r="R195" t="n">
        <v>47.25</v>
      </c>
      <c r="S195" t="n">
        <v>14.2</v>
      </c>
      <c r="T195" t="n">
        <v>14595.88</v>
      </c>
      <c r="U195" t="n">
        <v>0.3</v>
      </c>
      <c r="V195" t="n">
        <v>0.7</v>
      </c>
      <c r="W195" t="n">
        <v>0.72</v>
      </c>
      <c r="X195" t="n">
        <v>0.9399999999999999</v>
      </c>
      <c r="Y195" t="n">
        <v>0.5</v>
      </c>
      <c r="Z195" t="n">
        <v>10</v>
      </c>
    </row>
    <row r="196">
      <c r="A196" t="n">
        <v>1</v>
      </c>
      <c r="B196" t="n">
        <v>25</v>
      </c>
      <c r="C196" t="inlineStr">
        <is>
          <t xml:space="preserve">CONCLUIDO	</t>
        </is>
      </c>
      <c r="D196" t="n">
        <v>8.6157</v>
      </c>
      <c r="E196" t="n">
        <v>11.61</v>
      </c>
      <c r="F196" t="n">
        <v>9.51</v>
      </c>
      <c r="G196" t="n">
        <v>25.92</v>
      </c>
      <c r="H196" t="n">
        <v>0.55</v>
      </c>
      <c r="I196" t="n">
        <v>22</v>
      </c>
      <c r="J196" t="n">
        <v>62.92</v>
      </c>
      <c r="K196" t="n">
        <v>28.92</v>
      </c>
      <c r="L196" t="n">
        <v>2</v>
      </c>
      <c r="M196" t="n">
        <v>20</v>
      </c>
      <c r="N196" t="n">
        <v>7</v>
      </c>
      <c r="O196" t="n">
        <v>7994.37</v>
      </c>
      <c r="P196" t="n">
        <v>57.49</v>
      </c>
      <c r="Q196" t="n">
        <v>195.42</v>
      </c>
      <c r="R196" t="n">
        <v>31.13</v>
      </c>
      <c r="S196" t="n">
        <v>14.2</v>
      </c>
      <c r="T196" t="n">
        <v>6657</v>
      </c>
      <c r="U196" t="n">
        <v>0.46</v>
      </c>
      <c r="V196" t="n">
        <v>0.74</v>
      </c>
      <c r="W196" t="n">
        <v>0.67</v>
      </c>
      <c r="X196" t="n">
        <v>0.42</v>
      </c>
      <c r="Y196" t="n">
        <v>0.5</v>
      </c>
      <c r="Z196" t="n">
        <v>10</v>
      </c>
    </row>
    <row r="197">
      <c r="A197" t="n">
        <v>2</v>
      </c>
      <c r="B197" t="n">
        <v>25</v>
      </c>
      <c r="C197" t="inlineStr">
        <is>
          <t xml:space="preserve">CONCLUIDO	</t>
        </is>
      </c>
      <c r="D197" t="n">
        <v>8.8188</v>
      </c>
      <c r="E197" t="n">
        <v>11.34</v>
      </c>
      <c r="F197" t="n">
        <v>9.35</v>
      </c>
      <c r="G197" t="n">
        <v>40.07</v>
      </c>
      <c r="H197" t="n">
        <v>0.8100000000000001</v>
      </c>
      <c r="I197" t="n">
        <v>14</v>
      </c>
      <c r="J197" t="n">
        <v>64.08</v>
      </c>
      <c r="K197" t="n">
        <v>28.92</v>
      </c>
      <c r="L197" t="n">
        <v>3</v>
      </c>
      <c r="M197" t="n">
        <v>12</v>
      </c>
      <c r="N197" t="n">
        <v>7.16</v>
      </c>
      <c r="O197" t="n">
        <v>8137.65</v>
      </c>
      <c r="P197" t="n">
        <v>53.78</v>
      </c>
      <c r="Q197" t="n">
        <v>195.42</v>
      </c>
      <c r="R197" t="n">
        <v>26.15</v>
      </c>
      <c r="S197" t="n">
        <v>14.2</v>
      </c>
      <c r="T197" t="n">
        <v>4208.52</v>
      </c>
      <c r="U197" t="n">
        <v>0.54</v>
      </c>
      <c r="V197" t="n">
        <v>0.75</v>
      </c>
      <c r="W197" t="n">
        <v>0.66</v>
      </c>
      <c r="X197" t="n">
        <v>0.26</v>
      </c>
      <c r="Y197" t="n">
        <v>0.5</v>
      </c>
      <c r="Z197" t="n">
        <v>10</v>
      </c>
    </row>
    <row r="198">
      <c r="A198" t="n">
        <v>3</v>
      </c>
      <c r="B198" t="n">
        <v>25</v>
      </c>
      <c r="C198" t="inlineStr">
        <is>
          <t xml:space="preserve">CONCLUIDO	</t>
        </is>
      </c>
      <c r="D198" t="n">
        <v>8.902699999999999</v>
      </c>
      <c r="E198" t="n">
        <v>11.23</v>
      </c>
      <c r="F198" t="n">
        <v>9.279999999999999</v>
      </c>
      <c r="G198" t="n">
        <v>50.64</v>
      </c>
      <c r="H198" t="n">
        <v>1.07</v>
      </c>
      <c r="I198" t="n">
        <v>11</v>
      </c>
      <c r="J198" t="n">
        <v>65.25</v>
      </c>
      <c r="K198" t="n">
        <v>28.92</v>
      </c>
      <c r="L198" t="n">
        <v>4</v>
      </c>
      <c r="M198" t="n">
        <v>9</v>
      </c>
      <c r="N198" t="n">
        <v>7.33</v>
      </c>
      <c r="O198" t="n">
        <v>8281.25</v>
      </c>
      <c r="P198" t="n">
        <v>50.72</v>
      </c>
      <c r="Q198" t="n">
        <v>195.42</v>
      </c>
      <c r="R198" t="n">
        <v>24.17</v>
      </c>
      <c r="S198" t="n">
        <v>14.2</v>
      </c>
      <c r="T198" t="n">
        <v>3232.47</v>
      </c>
      <c r="U198" t="n">
        <v>0.59</v>
      </c>
      <c r="V198" t="n">
        <v>0.76</v>
      </c>
      <c r="W198" t="n">
        <v>0.65</v>
      </c>
      <c r="X198" t="n">
        <v>0.2</v>
      </c>
      <c r="Y198" t="n">
        <v>0.5</v>
      </c>
      <c r="Z198" t="n">
        <v>10</v>
      </c>
    </row>
    <row r="199">
      <c r="A199" t="n">
        <v>4</v>
      </c>
      <c r="B199" t="n">
        <v>25</v>
      </c>
      <c r="C199" t="inlineStr">
        <is>
          <t xml:space="preserve">CONCLUIDO	</t>
        </is>
      </c>
      <c r="D199" t="n">
        <v>8.9434</v>
      </c>
      <c r="E199" t="n">
        <v>11.18</v>
      </c>
      <c r="F199" t="n">
        <v>9.26</v>
      </c>
      <c r="G199" t="n">
        <v>61.74</v>
      </c>
      <c r="H199" t="n">
        <v>1.31</v>
      </c>
      <c r="I199" t="n">
        <v>9</v>
      </c>
      <c r="J199" t="n">
        <v>66.42</v>
      </c>
      <c r="K199" t="n">
        <v>28.92</v>
      </c>
      <c r="L199" t="n">
        <v>5</v>
      </c>
      <c r="M199" t="n">
        <v>1</v>
      </c>
      <c r="N199" t="n">
        <v>7.49</v>
      </c>
      <c r="O199" t="n">
        <v>8425.16</v>
      </c>
      <c r="P199" t="n">
        <v>49.59</v>
      </c>
      <c r="Q199" t="n">
        <v>195.42</v>
      </c>
      <c r="R199" t="n">
        <v>23.15</v>
      </c>
      <c r="S199" t="n">
        <v>14.2</v>
      </c>
      <c r="T199" t="n">
        <v>2736.37</v>
      </c>
      <c r="U199" t="n">
        <v>0.61</v>
      </c>
      <c r="V199" t="n">
        <v>0.76</v>
      </c>
      <c r="W199" t="n">
        <v>0.66</v>
      </c>
      <c r="X199" t="n">
        <v>0.17</v>
      </c>
      <c r="Y199" t="n">
        <v>0.5</v>
      </c>
      <c r="Z199" t="n">
        <v>10</v>
      </c>
    </row>
    <row r="200">
      <c r="A200" t="n">
        <v>5</v>
      </c>
      <c r="B200" t="n">
        <v>25</v>
      </c>
      <c r="C200" t="inlineStr">
        <is>
          <t xml:space="preserve">CONCLUIDO	</t>
        </is>
      </c>
      <c r="D200" t="n">
        <v>8.9419</v>
      </c>
      <c r="E200" t="n">
        <v>11.18</v>
      </c>
      <c r="F200" t="n">
        <v>9.26</v>
      </c>
      <c r="G200" t="n">
        <v>61.75</v>
      </c>
      <c r="H200" t="n">
        <v>1.55</v>
      </c>
      <c r="I200" t="n">
        <v>9</v>
      </c>
      <c r="J200" t="n">
        <v>67.59</v>
      </c>
      <c r="K200" t="n">
        <v>28.92</v>
      </c>
      <c r="L200" t="n">
        <v>6</v>
      </c>
      <c r="M200" t="n">
        <v>0</v>
      </c>
      <c r="N200" t="n">
        <v>7.66</v>
      </c>
      <c r="O200" t="n">
        <v>8569.4</v>
      </c>
      <c r="P200" t="n">
        <v>50.37</v>
      </c>
      <c r="Q200" t="n">
        <v>195.42</v>
      </c>
      <c r="R200" t="n">
        <v>23.16</v>
      </c>
      <c r="S200" t="n">
        <v>14.2</v>
      </c>
      <c r="T200" t="n">
        <v>2738.25</v>
      </c>
      <c r="U200" t="n">
        <v>0.61</v>
      </c>
      <c r="V200" t="n">
        <v>0.76</v>
      </c>
      <c r="W200" t="n">
        <v>0.66</v>
      </c>
      <c r="X200" t="n">
        <v>0.17</v>
      </c>
      <c r="Y200" t="n">
        <v>0.5</v>
      </c>
      <c r="Z200" t="n">
        <v>10</v>
      </c>
    </row>
    <row r="201">
      <c r="A201" t="n">
        <v>0</v>
      </c>
      <c r="B201" t="n">
        <v>85</v>
      </c>
      <c r="C201" t="inlineStr">
        <is>
          <t xml:space="preserve">CONCLUIDO	</t>
        </is>
      </c>
      <c r="D201" t="n">
        <v>5.8933</v>
      </c>
      <c r="E201" t="n">
        <v>16.97</v>
      </c>
      <c r="F201" t="n">
        <v>11.14</v>
      </c>
      <c r="G201" t="n">
        <v>6.55</v>
      </c>
      <c r="H201" t="n">
        <v>0.11</v>
      </c>
      <c r="I201" t="n">
        <v>102</v>
      </c>
      <c r="J201" t="n">
        <v>167.88</v>
      </c>
      <c r="K201" t="n">
        <v>51.39</v>
      </c>
      <c r="L201" t="n">
        <v>1</v>
      </c>
      <c r="M201" t="n">
        <v>100</v>
      </c>
      <c r="N201" t="n">
        <v>30.49</v>
      </c>
      <c r="O201" t="n">
        <v>20939.59</v>
      </c>
      <c r="P201" t="n">
        <v>140.97</v>
      </c>
      <c r="Q201" t="n">
        <v>195.51</v>
      </c>
      <c r="R201" t="n">
        <v>82.14</v>
      </c>
      <c r="S201" t="n">
        <v>14.2</v>
      </c>
      <c r="T201" t="n">
        <v>31766.19</v>
      </c>
      <c r="U201" t="n">
        <v>0.17</v>
      </c>
      <c r="V201" t="n">
        <v>0.63</v>
      </c>
      <c r="W201" t="n">
        <v>0.8</v>
      </c>
      <c r="X201" t="n">
        <v>2.05</v>
      </c>
      <c r="Y201" t="n">
        <v>0.5</v>
      </c>
      <c r="Z201" t="n">
        <v>10</v>
      </c>
    </row>
    <row r="202">
      <c r="A202" t="n">
        <v>1</v>
      </c>
      <c r="B202" t="n">
        <v>85</v>
      </c>
      <c r="C202" t="inlineStr">
        <is>
          <t xml:space="preserve">CONCLUIDO	</t>
        </is>
      </c>
      <c r="D202" t="n">
        <v>7.1446</v>
      </c>
      <c r="E202" t="n">
        <v>14</v>
      </c>
      <c r="F202" t="n">
        <v>10.03</v>
      </c>
      <c r="G202" t="n">
        <v>12.81</v>
      </c>
      <c r="H202" t="n">
        <v>0.21</v>
      </c>
      <c r="I202" t="n">
        <v>47</v>
      </c>
      <c r="J202" t="n">
        <v>169.33</v>
      </c>
      <c r="K202" t="n">
        <v>51.39</v>
      </c>
      <c r="L202" t="n">
        <v>2</v>
      </c>
      <c r="M202" t="n">
        <v>45</v>
      </c>
      <c r="N202" t="n">
        <v>30.94</v>
      </c>
      <c r="O202" t="n">
        <v>21118.46</v>
      </c>
      <c r="P202" t="n">
        <v>126.2</v>
      </c>
      <c r="Q202" t="n">
        <v>195.43</v>
      </c>
      <c r="R202" t="n">
        <v>47.44</v>
      </c>
      <c r="S202" t="n">
        <v>14.2</v>
      </c>
      <c r="T202" t="n">
        <v>14688.99</v>
      </c>
      <c r="U202" t="n">
        <v>0.3</v>
      </c>
      <c r="V202" t="n">
        <v>0.7</v>
      </c>
      <c r="W202" t="n">
        <v>0.71</v>
      </c>
      <c r="X202" t="n">
        <v>0.9399999999999999</v>
      </c>
      <c r="Y202" t="n">
        <v>0.5</v>
      </c>
      <c r="Z202" t="n">
        <v>10</v>
      </c>
    </row>
    <row r="203">
      <c r="A203" t="n">
        <v>2</v>
      </c>
      <c r="B203" t="n">
        <v>85</v>
      </c>
      <c r="C203" t="inlineStr">
        <is>
          <t xml:space="preserve">CONCLUIDO	</t>
        </is>
      </c>
      <c r="D203" t="n">
        <v>7.663</v>
      </c>
      <c r="E203" t="n">
        <v>13.05</v>
      </c>
      <c r="F203" t="n">
        <v>9.66</v>
      </c>
      <c r="G203" t="n">
        <v>19.32</v>
      </c>
      <c r="H203" t="n">
        <v>0.31</v>
      </c>
      <c r="I203" t="n">
        <v>30</v>
      </c>
      <c r="J203" t="n">
        <v>170.79</v>
      </c>
      <c r="K203" t="n">
        <v>51.39</v>
      </c>
      <c r="L203" t="n">
        <v>3</v>
      </c>
      <c r="M203" t="n">
        <v>28</v>
      </c>
      <c r="N203" t="n">
        <v>31.4</v>
      </c>
      <c r="O203" t="n">
        <v>21297.94</v>
      </c>
      <c r="P203" t="n">
        <v>120.88</v>
      </c>
      <c r="Q203" t="n">
        <v>195.44</v>
      </c>
      <c r="R203" t="n">
        <v>35.88</v>
      </c>
      <c r="S203" t="n">
        <v>14.2</v>
      </c>
      <c r="T203" t="n">
        <v>8995.24</v>
      </c>
      <c r="U203" t="n">
        <v>0.4</v>
      </c>
      <c r="V203" t="n">
        <v>0.73</v>
      </c>
      <c r="W203" t="n">
        <v>0.68</v>
      </c>
      <c r="X203" t="n">
        <v>0.57</v>
      </c>
      <c r="Y203" t="n">
        <v>0.5</v>
      </c>
      <c r="Z203" t="n">
        <v>10</v>
      </c>
    </row>
    <row r="204">
      <c r="A204" t="n">
        <v>3</v>
      </c>
      <c r="B204" t="n">
        <v>85</v>
      </c>
      <c r="C204" t="inlineStr">
        <is>
          <t xml:space="preserve">CONCLUIDO	</t>
        </is>
      </c>
      <c r="D204" t="n">
        <v>7.88</v>
      </c>
      <c r="E204" t="n">
        <v>12.69</v>
      </c>
      <c r="F204" t="n">
        <v>9.539999999999999</v>
      </c>
      <c r="G204" t="n">
        <v>24.88</v>
      </c>
      <c r="H204" t="n">
        <v>0.41</v>
      </c>
      <c r="I204" t="n">
        <v>23</v>
      </c>
      <c r="J204" t="n">
        <v>172.25</v>
      </c>
      <c r="K204" t="n">
        <v>51.39</v>
      </c>
      <c r="L204" t="n">
        <v>4</v>
      </c>
      <c r="M204" t="n">
        <v>21</v>
      </c>
      <c r="N204" t="n">
        <v>31.86</v>
      </c>
      <c r="O204" t="n">
        <v>21478.05</v>
      </c>
      <c r="P204" t="n">
        <v>118.66</v>
      </c>
      <c r="Q204" t="n">
        <v>195.43</v>
      </c>
      <c r="R204" t="n">
        <v>32.16</v>
      </c>
      <c r="S204" t="n">
        <v>14.2</v>
      </c>
      <c r="T204" t="n">
        <v>7168.93</v>
      </c>
      <c r="U204" t="n">
        <v>0.44</v>
      </c>
      <c r="V204" t="n">
        <v>0.74</v>
      </c>
      <c r="W204" t="n">
        <v>0.67</v>
      </c>
      <c r="X204" t="n">
        <v>0.45</v>
      </c>
      <c r="Y204" t="n">
        <v>0.5</v>
      </c>
      <c r="Z204" t="n">
        <v>10</v>
      </c>
    </row>
    <row r="205">
      <c r="A205" t="n">
        <v>4</v>
      </c>
      <c r="B205" t="n">
        <v>85</v>
      </c>
      <c r="C205" t="inlineStr">
        <is>
          <t xml:space="preserve">CONCLUIDO	</t>
        </is>
      </c>
      <c r="D205" t="n">
        <v>8.067</v>
      </c>
      <c r="E205" t="n">
        <v>12.4</v>
      </c>
      <c r="F205" t="n">
        <v>9.41</v>
      </c>
      <c r="G205" t="n">
        <v>31.38</v>
      </c>
      <c r="H205" t="n">
        <v>0.51</v>
      </c>
      <c r="I205" t="n">
        <v>18</v>
      </c>
      <c r="J205" t="n">
        <v>173.71</v>
      </c>
      <c r="K205" t="n">
        <v>51.39</v>
      </c>
      <c r="L205" t="n">
        <v>5</v>
      </c>
      <c r="M205" t="n">
        <v>16</v>
      </c>
      <c r="N205" t="n">
        <v>32.32</v>
      </c>
      <c r="O205" t="n">
        <v>21658.78</v>
      </c>
      <c r="P205" t="n">
        <v>116.66</v>
      </c>
      <c r="Q205" t="n">
        <v>195.42</v>
      </c>
      <c r="R205" t="n">
        <v>28.14</v>
      </c>
      <c r="S205" t="n">
        <v>14.2</v>
      </c>
      <c r="T205" t="n">
        <v>5182.21</v>
      </c>
      <c r="U205" t="n">
        <v>0.5</v>
      </c>
      <c r="V205" t="n">
        <v>0.75</v>
      </c>
      <c r="W205" t="n">
        <v>0.67</v>
      </c>
      <c r="X205" t="n">
        <v>0.33</v>
      </c>
      <c r="Y205" t="n">
        <v>0.5</v>
      </c>
      <c r="Z205" t="n">
        <v>10</v>
      </c>
    </row>
    <row r="206">
      <c r="A206" t="n">
        <v>5</v>
      </c>
      <c r="B206" t="n">
        <v>85</v>
      </c>
      <c r="C206" t="inlineStr">
        <is>
          <t xml:space="preserve">CONCLUIDO	</t>
        </is>
      </c>
      <c r="D206" t="n">
        <v>8.1531</v>
      </c>
      <c r="E206" t="n">
        <v>12.27</v>
      </c>
      <c r="F206" t="n">
        <v>9.380000000000001</v>
      </c>
      <c r="G206" t="n">
        <v>37.54</v>
      </c>
      <c r="H206" t="n">
        <v>0.61</v>
      </c>
      <c r="I206" t="n">
        <v>15</v>
      </c>
      <c r="J206" t="n">
        <v>175.18</v>
      </c>
      <c r="K206" t="n">
        <v>51.39</v>
      </c>
      <c r="L206" t="n">
        <v>6</v>
      </c>
      <c r="M206" t="n">
        <v>13</v>
      </c>
      <c r="N206" t="n">
        <v>32.79</v>
      </c>
      <c r="O206" t="n">
        <v>21840.16</v>
      </c>
      <c r="P206" t="n">
        <v>115.54</v>
      </c>
      <c r="Q206" t="n">
        <v>195.43</v>
      </c>
      <c r="R206" t="n">
        <v>27.33</v>
      </c>
      <c r="S206" t="n">
        <v>14.2</v>
      </c>
      <c r="T206" t="n">
        <v>4796.18</v>
      </c>
      <c r="U206" t="n">
        <v>0.52</v>
      </c>
      <c r="V206" t="n">
        <v>0.75</v>
      </c>
      <c r="W206" t="n">
        <v>0.66</v>
      </c>
      <c r="X206" t="n">
        <v>0.3</v>
      </c>
      <c r="Y206" t="n">
        <v>0.5</v>
      </c>
      <c r="Z206" t="n">
        <v>10</v>
      </c>
    </row>
    <row r="207">
      <c r="A207" t="n">
        <v>6</v>
      </c>
      <c r="B207" t="n">
        <v>85</v>
      </c>
      <c r="C207" t="inlineStr">
        <is>
          <t xml:space="preserve">CONCLUIDO	</t>
        </is>
      </c>
      <c r="D207" t="n">
        <v>8.231</v>
      </c>
      <c r="E207" t="n">
        <v>12.15</v>
      </c>
      <c r="F207" t="n">
        <v>9.34</v>
      </c>
      <c r="G207" t="n">
        <v>43.09</v>
      </c>
      <c r="H207" t="n">
        <v>0.7</v>
      </c>
      <c r="I207" t="n">
        <v>13</v>
      </c>
      <c r="J207" t="n">
        <v>176.66</v>
      </c>
      <c r="K207" t="n">
        <v>51.39</v>
      </c>
      <c r="L207" t="n">
        <v>7</v>
      </c>
      <c r="M207" t="n">
        <v>11</v>
      </c>
      <c r="N207" t="n">
        <v>33.27</v>
      </c>
      <c r="O207" t="n">
        <v>22022.17</v>
      </c>
      <c r="P207" t="n">
        <v>114.27</v>
      </c>
      <c r="Q207" t="n">
        <v>195.42</v>
      </c>
      <c r="R207" t="n">
        <v>25.63</v>
      </c>
      <c r="S207" t="n">
        <v>14.2</v>
      </c>
      <c r="T207" t="n">
        <v>3955.86</v>
      </c>
      <c r="U207" t="n">
        <v>0.55</v>
      </c>
      <c r="V207" t="n">
        <v>0.76</v>
      </c>
      <c r="W207" t="n">
        <v>0.66</v>
      </c>
      <c r="X207" t="n">
        <v>0.25</v>
      </c>
      <c r="Y207" t="n">
        <v>0.5</v>
      </c>
      <c r="Z207" t="n">
        <v>10</v>
      </c>
    </row>
    <row r="208">
      <c r="A208" t="n">
        <v>7</v>
      </c>
      <c r="B208" t="n">
        <v>85</v>
      </c>
      <c r="C208" t="inlineStr">
        <is>
          <t xml:space="preserve">CONCLUIDO	</t>
        </is>
      </c>
      <c r="D208" t="n">
        <v>8.268800000000001</v>
      </c>
      <c r="E208" t="n">
        <v>12.09</v>
      </c>
      <c r="F208" t="n">
        <v>9.31</v>
      </c>
      <c r="G208" t="n">
        <v>46.57</v>
      </c>
      <c r="H208" t="n">
        <v>0.8</v>
      </c>
      <c r="I208" t="n">
        <v>12</v>
      </c>
      <c r="J208" t="n">
        <v>178.14</v>
      </c>
      <c r="K208" t="n">
        <v>51.39</v>
      </c>
      <c r="L208" t="n">
        <v>8</v>
      </c>
      <c r="M208" t="n">
        <v>10</v>
      </c>
      <c r="N208" t="n">
        <v>33.75</v>
      </c>
      <c r="O208" t="n">
        <v>22204.83</v>
      </c>
      <c r="P208" t="n">
        <v>113.37</v>
      </c>
      <c r="Q208" t="n">
        <v>195.42</v>
      </c>
      <c r="R208" t="n">
        <v>25.16</v>
      </c>
      <c r="S208" t="n">
        <v>14.2</v>
      </c>
      <c r="T208" t="n">
        <v>3722.07</v>
      </c>
      <c r="U208" t="n">
        <v>0.5600000000000001</v>
      </c>
      <c r="V208" t="n">
        <v>0.76</v>
      </c>
      <c r="W208" t="n">
        <v>0.66</v>
      </c>
      <c r="X208" t="n">
        <v>0.23</v>
      </c>
      <c r="Y208" t="n">
        <v>0.5</v>
      </c>
      <c r="Z208" t="n">
        <v>10</v>
      </c>
    </row>
    <row r="209">
      <c r="A209" t="n">
        <v>8</v>
      </c>
      <c r="B209" t="n">
        <v>85</v>
      </c>
      <c r="C209" t="inlineStr">
        <is>
          <t xml:space="preserve">CONCLUIDO	</t>
        </is>
      </c>
      <c r="D209" t="n">
        <v>8.3424</v>
      </c>
      <c r="E209" t="n">
        <v>11.99</v>
      </c>
      <c r="F209" t="n">
        <v>9.279999999999999</v>
      </c>
      <c r="G209" t="n">
        <v>55.65</v>
      </c>
      <c r="H209" t="n">
        <v>0.89</v>
      </c>
      <c r="I209" t="n">
        <v>10</v>
      </c>
      <c r="J209" t="n">
        <v>179.63</v>
      </c>
      <c r="K209" t="n">
        <v>51.39</v>
      </c>
      <c r="L209" t="n">
        <v>9</v>
      </c>
      <c r="M209" t="n">
        <v>8</v>
      </c>
      <c r="N209" t="n">
        <v>34.24</v>
      </c>
      <c r="O209" t="n">
        <v>22388.15</v>
      </c>
      <c r="P209" t="n">
        <v>112.1</v>
      </c>
      <c r="Q209" t="n">
        <v>195.42</v>
      </c>
      <c r="R209" t="n">
        <v>23.68</v>
      </c>
      <c r="S209" t="n">
        <v>14.2</v>
      </c>
      <c r="T209" t="n">
        <v>2994.53</v>
      </c>
      <c r="U209" t="n">
        <v>0.6</v>
      </c>
      <c r="V209" t="n">
        <v>0.76</v>
      </c>
      <c r="W209" t="n">
        <v>0.66</v>
      </c>
      <c r="X209" t="n">
        <v>0.19</v>
      </c>
      <c r="Y209" t="n">
        <v>0.5</v>
      </c>
      <c r="Z209" t="n">
        <v>10</v>
      </c>
    </row>
    <row r="210">
      <c r="A210" t="n">
        <v>9</v>
      </c>
      <c r="B210" t="n">
        <v>85</v>
      </c>
      <c r="C210" t="inlineStr">
        <is>
          <t xml:space="preserve">CONCLUIDO	</t>
        </is>
      </c>
      <c r="D210" t="n">
        <v>8.3834</v>
      </c>
      <c r="E210" t="n">
        <v>11.93</v>
      </c>
      <c r="F210" t="n">
        <v>9.25</v>
      </c>
      <c r="G210" t="n">
        <v>61.67</v>
      </c>
      <c r="H210" t="n">
        <v>0.98</v>
      </c>
      <c r="I210" t="n">
        <v>9</v>
      </c>
      <c r="J210" t="n">
        <v>181.12</v>
      </c>
      <c r="K210" t="n">
        <v>51.39</v>
      </c>
      <c r="L210" t="n">
        <v>10</v>
      </c>
      <c r="M210" t="n">
        <v>7</v>
      </c>
      <c r="N210" t="n">
        <v>34.73</v>
      </c>
      <c r="O210" t="n">
        <v>22572.13</v>
      </c>
      <c r="P210" t="n">
        <v>111.12</v>
      </c>
      <c r="Q210" t="n">
        <v>195.42</v>
      </c>
      <c r="R210" t="n">
        <v>23.07</v>
      </c>
      <c r="S210" t="n">
        <v>14.2</v>
      </c>
      <c r="T210" t="n">
        <v>2696.1</v>
      </c>
      <c r="U210" t="n">
        <v>0.62</v>
      </c>
      <c r="V210" t="n">
        <v>0.76</v>
      </c>
      <c r="W210" t="n">
        <v>0.65</v>
      </c>
      <c r="X210" t="n">
        <v>0.16</v>
      </c>
      <c r="Y210" t="n">
        <v>0.5</v>
      </c>
      <c r="Z210" t="n">
        <v>10</v>
      </c>
    </row>
    <row r="211">
      <c r="A211" t="n">
        <v>10</v>
      </c>
      <c r="B211" t="n">
        <v>85</v>
      </c>
      <c r="C211" t="inlineStr">
        <is>
          <t xml:space="preserve">CONCLUIDO	</t>
        </is>
      </c>
      <c r="D211" t="n">
        <v>8.384600000000001</v>
      </c>
      <c r="E211" t="n">
        <v>11.93</v>
      </c>
      <c r="F211" t="n">
        <v>9.25</v>
      </c>
      <c r="G211" t="n">
        <v>61.66</v>
      </c>
      <c r="H211" t="n">
        <v>1.07</v>
      </c>
      <c r="I211" t="n">
        <v>9</v>
      </c>
      <c r="J211" t="n">
        <v>182.62</v>
      </c>
      <c r="K211" t="n">
        <v>51.39</v>
      </c>
      <c r="L211" t="n">
        <v>11</v>
      </c>
      <c r="M211" t="n">
        <v>7</v>
      </c>
      <c r="N211" t="n">
        <v>35.22</v>
      </c>
      <c r="O211" t="n">
        <v>22756.91</v>
      </c>
      <c r="P211" t="n">
        <v>110.64</v>
      </c>
      <c r="Q211" t="n">
        <v>195.42</v>
      </c>
      <c r="R211" t="n">
        <v>23.13</v>
      </c>
      <c r="S211" t="n">
        <v>14.2</v>
      </c>
      <c r="T211" t="n">
        <v>2722.03</v>
      </c>
      <c r="U211" t="n">
        <v>0.61</v>
      </c>
      <c r="V211" t="n">
        <v>0.76</v>
      </c>
      <c r="W211" t="n">
        <v>0.65</v>
      </c>
      <c r="X211" t="n">
        <v>0.16</v>
      </c>
      <c r="Y211" t="n">
        <v>0.5</v>
      </c>
      <c r="Z211" t="n">
        <v>10</v>
      </c>
    </row>
    <row r="212">
      <c r="A212" t="n">
        <v>11</v>
      </c>
      <c r="B212" t="n">
        <v>85</v>
      </c>
      <c r="C212" t="inlineStr">
        <is>
          <t xml:space="preserve">CONCLUIDO	</t>
        </is>
      </c>
      <c r="D212" t="n">
        <v>8.423</v>
      </c>
      <c r="E212" t="n">
        <v>11.87</v>
      </c>
      <c r="F212" t="n">
        <v>9.23</v>
      </c>
      <c r="G212" t="n">
        <v>69.20999999999999</v>
      </c>
      <c r="H212" t="n">
        <v>1.16</v>
      </c>
      <c r="I212" t="n">
        <v>8</v>
      </c>
      <c r="J212" t="n">
        <v>184.12</v>
      </c>
      <c r="K212" t="n">
        <v>51.39</v>
      </c>
      <c r="L212" t="n">
        <v>12</v>
      </c>
      <c r="M212" t="n">
        <v>6</v>
      </c>
      <c r="N212" t="n">
        <v>35.73</v>
      </c>
      <c r="O212" t="n">
        <v>22942.24</v>
      </c>
      <c r="P212" t="n">
        <v>109.81</v>
      </c>
      <c r="Q212" t="n">
        <v>195.42</v>
      </c>
      <c r="R212" t="n">
        <v>22.3</v>
      </c>
      <c r="S212" t="n">
        <v>14.2</v>
      </c>
      <c r="T212" t="n">
        <v>2314.7</v>
      </c>
      <c r="U212" t="n">
        <v>0.64</v>
      </c>
      <c r="V212" t="n">
        <v>0.76</v>
      </c>
      <c r="W212" t="n">
        <v>0.65</v>
      </c>
      <c r="X212" t="n">
        <v>0.14</v>
      </c>
      <c r="Y212" t="n">
        <v>0.5</v>
      </c>
      <c r="Z212" t="n">
        <v>10</v>
      </c>
    </row>
    <row r="213">
      <c r="A213" t="n">
        <v>12</v>
      </c>
      <c r="B213" t="n">
        <v>85</v>
      </c>
      <c r="C213" t="inlineStr">
        <is>
          <t xml:space="preserve">CONCLUIDO	</t>
        </is>
      </c>
      <c r="D213" t="n">
        <v>8.4664</v>
      </c>
      <c r="E213" t="n">
        <v>11.81</v>
      </c>
      <c r="F213" t="n">
        <v>9.199999999999999</v>
      </c>
      <c r="G213" t="n">
        <v>78.87</v>
      </c>
      <c r="H213" t="n">
        <v>1.24</v>
      </c>
      <c r="I213" t="n">
        <v>7</v>
      </c>
      <c r="J213" t="n">
        <v>185.63</v>
      </c>
      <c r="K213" t="n">
        <v>51.39</v>
      </c>
      <c r="L213" t="n">
        <v>13</v>
      </c>
      <c r="M213" t="n">
        <v>5</v>
      </c>
      <c r="N213" t="n">
        <v>36.24</v>
      </c>
      <c r="O213" t="n">
        <v>23128.27</v>
      </c>
      <c r="P213" t="n">
        <v>108.37</v>
      </c>
      <c r="Q213" t="n">
        <v>195.42</v>
      </c>
      <c r="R213" t="n">
        <v>21.6</v>
      </c>
      <c r="S213" t="n">
        <v>14.2</v>
      </c>
      <c r="T213" t="n">
        <v>1967.49</v>
      </c>
      <c r="U213" t="n">
        <v>0.66</v>
      </c>
      <c r="V213" t="n">
        <v>0.77</v>
      </c>
      <c r="W213" t="n">
        <v>0.65</v>
      </c>
      <c r="X213" t="n">
        <v>0.11</v>
      </c>
      <c r="Y213" t="n">
        <v>0.5</v>
      </c>
      <c r="Z213" t="n">
        <v>10</v>
      </c>
    </row>
    <row r="214">
      <c r="A214" t="n">
        <v>13</v>
      </c>
      <c r="B214" t="n">
        <v>85</v>
      </c>
      <c r="C214" t="inlineStr">
        <is>
          <t xml:space="preserve">CONCLUIDO	</t>
        </is>
      </c>
      <c r="D214" t="n">
        <v>8.462999999999999</v>
      </c>
      <c r="E214" t="n">
        <v>11.82</v>
      </c>
      <c r="F214" t="n">
        <v>9.210000000000001</v>
      </c>
      <c r="G214" t="n">
        <v>78.91</v>
      </c>
      <c r="H214" t="n">
        <v>1.33</v>
      </c>
      <c r="I214" t="n">
        <v>7</v>
      </c>
      <c r="J214" t="n">
        <v>187.14</v>
      </c>
      <c r="K214" t="n">
        <v>51.39</v>
      </c>
      <c r="L214" t="n">
        <v>14</v>
      </c>
      <c r="M214" t="n">
        <v>5</v>
      </c>
      <c r="N214" t="n">
        <v>36.75</v>
      </c>
      <c r="O214" t="n">
        <v>23314.98</v>
      </c>
      <c r="P214" t="n">
        <v>108.72</v>
      </c>
      <c r="Q214" t="n">
        <v>195.42</v>
      </c>
      <c r="R214" t="n">
        <v>21.76</v>
      </c>
      <c r="S214" t="n">
        <v>14.2</v>
      </c>
      <c r="T214" t="n">
        <v>2047.43</v>
      </c>
      <c r="U214" t="n">
        <v>0.65</v>
      </c>
      <c r="V214" t="n">
        <v>0.77</v>
      </c>
      <c r="W214" t="n">
        <v>0.65</v>
      </c>
      <c r="X214" t="n">
        <v>0.12</v>
      </c>
      <c r="Y214" t="n">
        <v>0.5</v>
      </c>
      <c r="Z214" t="n">
        <v>10</v>
      </c>
    </row>
    <row r="215">
      <c r="A215" t="n">
        <v>14</v>
      </c>
      <c r="B215" t="n">
        <v>85</v>
      </c>
      <c r="C215" t="inlineStr">
        <is>
          <t xml:space="preserve">CONCLUIDO	</t>
        </is>
      </c>
      <c r="D215" t="n">
        <v>8.4541</v>
      </c>
      <c r="E215" t="n">
        <v>11.83</v>
      </c>
      <c r="F215" t="n">
        <v>9.220000000000001</v>
      </c>
      <c r="G215" t="n">
        <v>79.02</v>
      </c>
      <c r="H215" t="n">
        <v>1.41</v>
      </c>
      <c r="I215" t="n">
        <v>7</v>
      </c>
      <c r="J215" t="n">
        <v>188.66</v>
      </c>
      <c r="K215" t="n">
        <v>51.39</v>
      </c>
      <c r="L215" t="n">
        <v>15</v>
      </c>
      <c r="M215" t="n">
        <v>5</v>
      </c>
      <c r="N215" t="n">
        <v>37.27</v>
      </c>
      <c r="O215" t="n">
        <v>23502.4</v>
      </c>
      <c r="P215" t="n">
        <v>107.62</v>
      </c>
      <c r="Q215" t="n">
        <v>195.42</v>
      </c>
      <c r="R215" t="n">
        <v>22.07</v>
      </c>
      <c r="S215" t="n">
        <v>14.2</v>
      </c>
      <c r="T215" t="n">
        <v>2204.68</v>
      </c>
      <c r="U215" t="n">
        <v>0.64</v>
      </c>
      <c r="V215" t="n">
        <v>0.77</v>
      </c>
      <c r="W215" t="n">
        <v>0.65</v>
      </c>
      <c r="X215" t="n">
        <v>0.13</v>
      </c>
      <c r="Y215" t="n">
        <v>0.5</v>
      </c>
      <c r="Z215" t="n">
        <v>10</v>
      </c>
    </row>
    <row r="216">
      <c r="A216" t="n">
        <v>15</v>
      </c>
      <c r="B216" t="n">
        <v>85</v>
      </c>
      <c r="C216" t="inlineStr">
        <is>
          <t xml:space="preserve">CONCLUIDO	</t>
        </is>
      </c>
      <c r="D216" t="n">
        <v>8.5006</v>
      </c>
      <c r="E216" t="n">
        <v>11.76</v>
      </c>
      <c r="F216" t="n">
        <v>9.19</v>
      </c>
      <c r="G216" t="n">
        <v>91.88</v>
      </c>
      <c r="H216" t="n">
        <v>1.49</v>
      </c>
      <c r="I216" t="n">
        <v>6</v>
      </c>
      <c r="J216" t="n">
        <v>190.19</v>
      </c>
      <c r="K216" t="n">
        <v>51.39</v>
      </c>
      <c r="L216" t="n">
        <v>16</v>
      </c>
      <c r="M216" t="n">
        <v>4</v>
      </c>
      <c r="N216" t="n">
        <v>37.79</v>
      </c>
      <c r="O216" t="n">
        <v>23690.52</v>
      </c>
      <c r="P216" t="n">
        <v>106.85</v>
      </c>
      <c r="Q216" t="n">
        <v>195.42</v>
      </c>
      <c r="R216" t="n">
        <v>21.22</v>
      </c>
      <c r="S216" t="n">
        <v>14.2</v>
      </c>
      <c r="T216" t="n">
        <v>1783.43</v>
      </c>
      <c r="U216" t="n">
        <v>0.67</v>
      </c>
      <c r="V216" t="n">
        <v>0.77</v>
      </c>
      <c r="W216" t="n">
        <v>0.65</v>
      </c>
      <c r="X216" t="n">
        <v>0.1</v>
      </c>
      <c r="Y216" t="n">
        <v>0.5</v>
      </c>
      <c r="Z216" t="n">
        <v>10</v>
      </c>
    </row>
    <row r="217">
      <c r="A217" t="n">
        <v>16</v>
      </c>
      <c r="B217" t="n">
        <v>85</v>
      </c>
      <c r="C217" t="inlineStr">
        <is>
          <t xml:space="preserve">CONCLUIDO	</t>
        </is>
      </c>
      <c r="D217" t="n">
        <v>8.4992</v>
      </c>
      <c r="E217" t="n">
        <v>11.77</v>
      </c>
      <c r="F217" t="n">
        <v>9.19</v>
      </c>
      <c r="G217" t="n">
        <v>91.90000000000001</v>
      </c>
      <c r="H217" t="n">
        <v>1.57</v>
      </c>
      <c r="I217" t="n">
        <v>6</v>
      </c>
      <c r="J217" t="n">
        <v>191.72</v>
      </c>
      <c r="K217" t="n">
        <v>51.39</v>
      </c>
      <c r="L217" t="n">
        <v>17</v>
      </c>
      <c r="M217" t="n">
        <v>4</v>
      </c>
      <c r="N217" t="n">
        <v>38.33</v>
      </c>
      <c r="O217" t="n">
        <v>23879.37</v>
      </c>
      <c r="P217" t="n">
        <v>106.28</v>
      </c>
      <c r="Q217" t="n">
        <v>195.42</v>
      </c>
      <c r="R217" t="n">
        <v>21.12</v>
      </c>
      <c r="S217" t="n">
        <v>14.2</v>
      </c>
      <c r="T217" t="n">
        <v>1731.95</v>
      </c>
      <c r="U217" t="n">
        <v>0.67</v>
      </c>
      <c r="V217" t="n">
        <v>0.77</v>
      </c>
      <c r="W217" t="n">
        <v>0.65</v>
      </c>
      <c r="X217" t="n">
        <v>0.1</v>
      </c>
      <c r="Y217" t="n">
        <v>0.5</v>
      </c>
      <c r="Z217" t="n">
        <v>10</v>
      </c>
    </row>
    <row r="218">
      <c r="A218" t="n">
        <v>17</v>
      </c>
      <c r="B218" t="n">
        <v>85</v>
      </c>
      <c r="C218" t="inlineStr">
        <is>
          <t xml:space="preserve">CONCLUIDO	</t>
        </is>
      </c>
      <c r="D218" t="n">
        <v>8.5008</v>
      </c>
      <c r="E218" t="n">
        <v>11.76</v>
      </c>
      <c r="F218" t="n">
        <v>9.19</v>
      </c>
      <c r="G218" t="n">
        <v>91.88</v>
      </c>
      <c r="H218" t="n">
        <v>1.65</v>
      </c>
      <c r="I218" t="n">
        <v>6</v>
      </c>
      <c r="J218" t="n">
        <v>193.26</v>
      </c>
      <c r="K218" t="n">
        <v>51.39</v>
      </c>
      <c r="L218" t="n">
        <v>18</v>
      </c>
      <c r="M218" t="n">
        <v>4</v>
      </c>
      <c r="N218" t="n">
        <v>38.86</v>
      </c>
      <c r="O218" t="n">
        <v>24068.93</v>
      </c>
      <c r="P218" t="n">
        <v>105.78</v>
      </c>
      <c r="Q218" t="n">
        <v>195.42</v>
      </c>
      <c r="R218" t="n">
        <v>21.1</v>
      </c>
      <c r="S218" t="n">
        <v>14.2</v>
      </c>
      <c r="T218" t="n">
        <v>1722.7</v>
      </c>
      <c r="U218" t="n">
        <v>0.67</v>
      </c>
      <c r="V218" t="n">
        <v>0.77</v>
      </c>
      <c r="W218" t="n">
        <v>0.65</v>
      </c>
      <c r="X218" t="n">
        <v>0.1</v>
      </c>
      <c r="Y218" t="n">
        <v>0.5</v>
      </c>
      <c r="Z218" t="n">
        <v>10</v>
      </c>
    </row>
    <row r="219">
      <c r="A219" t="n">
        <v>18</v>
      </c>
      <c r="B219" t="n">
        <v>85</v>
      </c>
      <c r="C219" t="inlineStr">
        <is>
          <t xml:space="preserve">CONCLUIDO	</t>
        </is>
      </c>
      <c r="D219" t="n">
        <v>8.5381</v>
      </c>
      <c r="E219" t="n">
        <v>11.71</v>
      </c>
      <c r="F219" t="n">
        <v>9.17</v>
      </c>
      <c r="G219" t="n">
        <v>110.04</v>
      </c>
      <c r="H219" t="n">
        <v>1.73</v>
      </c>
      <c r="I219" t="n">
        <v>5</v>
      </c>
      <c r="J219" t="n">
        <v>194.8</v>
      </c>
      <c r="K219" t="n">
        <v>51.39</v>
      </c>
      <c r="L219" t="n">
        <v>19</v>
      </c>
      <c r="M219" t="n">
        <v>3</v>
      </c>
      <c r="N219" t="n">
        <v>39.41</v>
      </c>
      <c r="O219" t="n">
        <v>24259.23</v>
      </c>
      <c r="P219" t="n">
        <v>104.62</v>
      </c>
      <c r="Q219" t="n">
        <v>195.42</v>
      </c>
      <c r="R219" t="n">
        <v>20.66</v>
      </c>
      <c r="S219" t="n">
        <v>14.2</v>
      </c>
      <c r="T219" t="n">
        <v>1507.14</v>
      </c>
      <c r="U219" t="n">
        <v>0.6899999999999999</v>
      </c>
      <c r="V219" t="n">
        <v>0.77</v>
      </c>
      <c r="W219" t="n">
        <v>0.64</v>
      </c>
      <c r="X219" t="n">
        <v>0.08</v>
      </c>
      <c r="Y219" t="n">
        <v>0.5</v>
      </c>
      <c r="Z219" t="n">
        <v>10</v>
      </c>
    </row>
    <row r="220">
      <c r="A220" t="n">
        <v>19</v>
      </c>
      <c r="B220" t="n">
        <v>85</v>
      </c>
      <c r="C220" t="inlineStr">
        <is>
          <t xml:space="preserve">CONCLUIDO	</t>
        </is>
      </c>
      <c r="D220" t="n">
        <v>8.541700000000001</v>
      </c>
      <c r="E220" t="n">
        <v>11.71</v>
      </c>
      <c r="F220" t="n">
        <v>9.17</v>
      </c>
      <c r="G220" t="n">
        <v>109.98</v>
      </c>
      <c r="H220" t="n">
        <v>1.81</v>
      </c>
      <c r="I220" t="n">
        <v>5</v>
      </c>
      <c r="J220" t="n">
        <v>196.35</v>
      </c>
      <c r="K220" t="n">
        <v>51.39</v>
      </c>
      <c r="L220" t="n">
        <v>20</v>
      </c>
      <c r="M220" t="n">
        <v>3</v>
      </c>
      <c r="N220" t="n">
        <v>39.96</v>
      </c>
      <c r="O220" t="n">
        <v>24450.27</v>
      </c>
      <c r="P220" t="n">
        <v>104.18</v>
      </c>
      <c r="Q220" t="n">
        <v>195.42</v>
      </c>
      <c r="R220" t="n">
        <v>20.51</v>
      </c>
      <c r="S220" t="n">
        <v>14.2</v>
      </c>
      <c r="T220" t="n">
        <v>1436.25</v>
      </c>
      <c r="U220" t="n">
        <v>0.6899999999999999</v>
      </c>
      <c r="V220" t="n">
        <v>0.77</v>
      </c>
      <c r="W220" t="n">
        <v>0.64</v>
      </c>
      <c r="X220" t="n">
        <v>0.08</v>
      </c>
      <c r="Y220" t="n">
        <v>0.5</v>
      </c>
      <c r="Z220" t="n">
        <v>10</v>
      </c>
    </row>
    <row r="221">
      <c r="A221" t="n">
        <v>20</v>
      </c>
      <c r="B221" t="n">
        <v>85</v>
      </c>
      <c r="C221" t="inlineStr">
        <is>
          <t xml:space="preserve">CONCLUIDO	</t>
        </is>
      </c>
      <c r="D221" t="n">
        <v>8.5373</v>
      </c>
      <c r="E221" t="n">
        <v>11.71</v>
      </c>
      <c r="F221" t="n">
        <v>9.17</v>
      </c>
      <c r="G221" t="n">
        <v>110.06</v>
      </c>
      <c r="H221" t="n">
        <v>1.88</v>
      </c>
      <c r="I221" t="n">
        <v>5</v>
      </c>
      <c r="J221" t="n">
        <v>197.9</v>
      </c>
      <c r="K221" t="n">
        <v>51.39</v>
      </c>
      <c r="L221" t="n">
        <v>21</v>
      </c>
      <c r="M221" t="n">
        <v>3</v>
      </c>
      <c r="N221" t="n">
        <v>40.51</v>
      </c>
      <c r="O221" t="n">
        <v>24642.07</v>
      </c>
      <c r="P221" t="n">
        <v>104.11</v>
      </c>
      <c r="Q221" t="n">
        <v>195.42</v>
      </c>
      <c r="R221" t="n">
        <v>20.65</v>
      </c>
      <c r="S221" t="n">
        <v>14.2</v>
      </c>
      <c r="T221" t="n">
        <v>1502.1</v>
      </c>
      <c r="U221" t="n">
        <v>0.6899999999999999</v>
      </c>
      <c r="V221" t="n">
        <v>0.77</v>
      </c>
      <c r="W221" t="n">
        <v>0.65</v>
      </c>
      <c r="X221" t="n">
        <v>0.08</v>
      </c>
      <c r="Y221" t="n">
        <v>0.5</v>
      </c>
      <c r="Z221" t="n">
        <v>10</v>
      </c>
    </row>
    <row r="222">
      <c r="A222" t="n">
        <v>21</v>
      </c>
      <c r="B222" t="n">
        <v>85</v>
      </c>
      <c r="C222" t="inlineStr">
        <is>
          <t xml:space="preserve">CONCLUIDO	</t>
        </is>
      </c>
      <c r="D222" t="n">
        <v>8.539899999999999</v>
      </c>
      <c r="E222" t="n">
        <v>11.71</v>
      </c>
      <c r="F222" t="n">
        <v>9.17</v>
      </c>
      <c r="G222" t="n">
        <v>110.01</v>
      </c>
      <c r="H222" t="n">
        <v>1.96</v>
      </c>
      <c r="I222" t="n">
        <v>5</v>
      </c>
      <c r="J222" t="n">
        <v>199.46</v>
      </c>
      <c r="K222" t="n">
        <v>51.39</v>
      </c>
      <c r="L222" t="n">
        <v>22</v>
      </c>
      <c r="M222" t="n">
        <v>3</v>
      </c>
      <c r="N222" t="n">
        <v>41.07</v>
      </c>
      <c r="O222" t="n">
        <v>24834.62</v>
      </c>
      <c r="P222" t="n">
        <v>102.96</v>
      </c>
      <c r="Q222" t="n">
        <v>195.42</v>
      </c>
      <c r="R222" t="n">
        <v>20.55</v>
      </c>
      <c r="S222" t="n">
        <v>14.2</v>
      </c>
      <c r="T222" t="n">
        <v>1453.91</v>
      </c>
      <c r="U222" t="n">
        <v>0.6899999999999999</v>
      </c>
      <c r="V222" t="n">
        <v>0.77</v>
      </c>
      <c r="W222" t="n">
        <v>0.64</v>
      </c>
      <c r="X222" t="n">
        <v>0.08</v>
      </c>
      <c r="Y222" t="n">
        <v>0.5</v>
      </c>
      <c r="Z222" t="n">
        <v>10</v>
      </c>
    </row>
    <row r="223">
      <c r="A223" t="n">
        <v>22</v>
      </c>
      <c r="B223" t="n">
        <v>85</v>
      </c>
      <c r="C223" t="inlineStr">
        <is>
          <t xml:space="preserve">CONCLUIDO	</t>
        </is>
      </c>
      <c r="D223" t="n">
        <v>8.540900000000001</v>
      </c>
      <c r="E223" t="n">
        <v>11.71</v>
      </c>
      <c r="F223" t="n">
        <v>9.17</v>
      </c>
      <c r="G223" t="n">
        <v>110</v>
      </c>
      <c r="H223" t="n">
        <v>2.03</v>
      </c>
      <c r="I223" t="n">
        <v>5</v>
      </c>
      <c r="J223" t="n">
        <v>201.03</v>
      </c>
      <c r="K223" t="n">
        <v>51.39</v>
      </c>
      <c r="L223" t="n">
        <v>23</v>
      </c>
      <c r="M223" t="n">
        <v>3</v>
      </c>
      <c r="N223" t="n">
        <v>41.64</v>
      </c>
      <c r="O223" t="n">
        <v>25027.94</v>
      </c>
      <c r="P223" t="n">
        <v>101.11</v>
      </c>
      <c r="Q223" t="n">
        <v>195.42</v>
      </c>
      <c r="R223" t="n">
        <v>20.43</v>
      </c>
      <c r="S223" t="n">
        <v>14.2</v>
      </c>
      <c r="T223" t="n">
        <v>1395.26</v>
      </c>
      <c r="U223" t="n">
        <v>0.7</v>
      </c>
      <c r="V223" t="n">
        <v>0.77</v>
      </c>
      <c r="W223" t="n">
        <v>0.65</v>
      </c>
      <c r="X223" t="n">
        <v>0.08</v>
      </c>
      <c r="Y223" t="n">
        <v>0.5</v>
      </c>
      <c r="Z223" t="n">
        <v>10</v>
      </c>
    </row>
    <row r="224">
      <c r="A224" t="n">
        <v>23</v>
      </c>
      <c r="B224" t="n">
        <v>85</v>
      </c>
      <c r="C224" t="inlineStr">
        <is>
          <t xml:space="preserve">CONCLUIDO	</t>
        </is>
      </c>
      <c r="D224" t="n">
        <v>8.581200000000001</v>
      </c>
      <c r="E224" t="n">
        <v>11.65</v>
      </c>
      <c r="F224" t="n">
        <v>9.15</v>
      </c>
      <c r="G224" t="n">
        <v>137.18</v>
      </c>
      <c r="H224" t="n">
        <v>2.1</v>
      </c>
      <c r="I224" t="n">
        <v>4</v>
      </c>
      <c r="J224" t="n">
        <v>202.61</v>
      </c>
      <c r="K224" t="n">
        <v>51.39</v>
      </c>
      <c r="L224" t="n">
        <v>24</v>
      </c>
      <c r="M224" t="n">
        <v>2</v>
      </c>
      <c r="N224" t="n">
        <v>42.21</v>
      </c>
      <c r="O224" t="n">
        <v>25222.04</v>
      </c>
      <c r="P224" t="n">
        <v>99.8</v>
      </c>
      <c r="Q224" t="n">
        <v>195.42</v>
      </c>
      <c r="R224" t="n">
        <v>19.75</v>
      </c>
      <c r="S224" t="n">
        <v>14.2</v>
      </c>
      <c r="T224" t="n">
        <v>1060.36</v>
      </c>
      <c r="U224" t="n">
        <v>0.72</v>
      </c>
      <c r="V224" t="n">
        <v>0.77</v>
      </c>
      <c r="W224" t="n">
        <v>0.65</v>
      </c>
      <c r="X224" t="n">
        <v>0.06</v>
      </c>
      <c r="Y224" t="n">
        <v>0.5</v>
      </c>
      <c r="Z224" t="n">
        <v>10</v>
      </c>
    </row>
    <row r="225">
      <c r="A225" t="n">
        <v>24</v>
      </c>
      <c r="B225" t="n">
        <v>85</v>
      </c>
      <c r="C225" t="inlineStr">
        <is>
          <t xml:space="preserve">CONCLUIDO	</t>
        </is>
      </c>
      <c r="D225" t="n">
        <v>8.5823</v>
      </c>
      <c r="E225" t="n">
        <v>11.65</v>
      </c>
      <c r="F225" t="n">
        <v>9.140000000000001</v>
      </c>
      <c r="G225" t="n">
        <v>137.16</v>
      </c>
      <c r="H225" t="n">
        <v>2.17</v>
      </c>
      <c r="I225" t="n">
        <v>4</v>
      </c>
      <c r="J225" t="n">
        <v>204.19</v>
      </c>
      <c r="K225" t="n">
        <v>51.39</v>
      </c>
      <c r="L225" t="n">
        <v>25</v>
      </c>
      <c r="M225" t="n">
        <v>2</v>
      </c>
      <c r="N225" t="n">
        <v>42.79</v>
      </c>
      <c r="O225" t="n">
        <v>25417.05</v>
      </c>
      <c r="P225" t="n">
        <v>100.58</v>
      </c>
      <c r="Q225" t="n">
        <v>195.42</v>
      </c>
      <c r="R225" t="n">
        <v>19.82</v>
      </c>
      <c r="S225" t="n">
        <v>14.2</v>
      </c>
      <c r="T225" t="n">
        <v>1093.87</v>
      </c>
      <c r="U225" t="n">
        <v>0.72</v>
      </c>
      <c r="V225" t="n">
        <v>0.77</v>
      </c>
      <c r="W225" t="n">
        <v>0.64</v>
      </c>
      <c r="X225" t="n">
        <v>0.06</v>
      </c>
      <c r="Y225" t="n">
        <v>0.5</v>
      </c>
      <c r="Z225" t="n">
        <v>10</v>
      </c>
    </row>
    <row r="226">
      <c r="A226" t="n">
        <v>25</v>
      </c>
      <c r="B226" t="n">
        <v>85</v>
      </c>
      <c r="C226" t="inlineStr">
        <is>
          <t xml:space="preserve">CONCLUIDO	</t>
        </is>
      </c>
      <c r="D226" t="n">
        <v>8.5784</v>
      </c>
      <c r="E226" t="n">
        <v>11.66</v>
      </c>
      <c r="F226" t="n">
        <v>9.15</v>
      </c>
      <c r="G226" t="n">
        <v>137.24</v>
      </c>
      <c r="H226" t="n">
        <v>2.24</v>
      </c>
      <c r="I226" t="n">
        <v>4</v>
      </c>
      <c r="J226" t="n">
        <v>205.77</v>
      </c>
      <c r="K226" t="n">
        <v>51.39</v>
      </c>
      <c r="L226" t="n">
        <v>26</v>
      </c>
      <c r="M226" t="n">
        <v>2</v>
      </c>
      <c r="N226" t="n">
        <v>43.38</v>
      </c>
      <c r="O226" t="n">
        <v>25612.75</v>
      </c>
      <c r="P226" t="n">
        <v>100.67</v>
      </c>
      <c r="Q226" t="n">
        <v>195.42</v>
      </c>
      <c r="R226" t="n">
        <v>20.03</v>
      </c>
      <c r="S226" t="n">
        <v>14.2</v>
      </c>
      <c r="T226" t="n">
        <v>1201.56</v>
      </c>
      <c r="U226" t="n">
        <v>0.71</v>
      </c>
      <c r="V226" t="n">
        <v>0.77</v>
      </c>
      <c r="W226" t="n">
        <v>0.64</v>
      </c>
      <c r="X226" t="n">
        <v>0.06</v>
      </c>
      <c r="Y226" t="n">
        <v>0.5</v>
      </c>
      <c r="Z226" t="n">
        <v>10</v>
      </c>
    </row>
    <row r="227">
      <c r="A227" t="n">
        <v>26</v>
      </c>
      <c r="B227" t="n">
        <v>85</v>
      </c>
      <c r="C227" t="inlineStr">
        <is>
          <t xml:space="preserve">CONCLUIDO	</t>
        </is>
      </c>
      <c r="D227" t="n">
        <v>8.5816</v>
      </c>
      <c r="E227" t="n">
        <v>11.65</v>
      </c>
      <c r="F227" t="n">
        <v>9.140000000000001</v>
      </c>
      <c r="G227" t="n">
        <v>137.17</v>
      </c>
      <c r="H227" t="n">
        <v>2.31</v>
      </c>
      <c r="I227" t="n">
        <v>4</v>
      </c>
      <c r="J227" t="n">
        <v>207.37</v>
      </c>
      <c r="K227" t="n">
        <v>51.39</v>
      </c>
      <c r="L227" t="n">
        <v>27</v>
      </c>
      <c r="M227" t="n">
        <v>2</v>
      </c>
      <c r="N227" t="n">
        <v>43.97</v>
      </c>
      <c r="O227" t="n">
        <v>25809.25</v>
      </c>
      <c r="P227" t="n">
        <v>100.23</v>
      </c>
      <c r="Q227" t="n">
        <v>195.42</v>
      </c>
      <c r="R227" t="n">
        <v>19.86</v>
      </c>
      <c r="S227" t="n">
        <v>14.2</v>
      </c>
      <c r="T227" t="n">
        <v>1112.16</v>
      </c>
      <c r="U227" t="n">
        <v>0.72</v>
      </c>
      <c r="V227" t="n">
        <v>0.77</v>
      </c>
      <c r="W227" t="n">
        <v>0.64</v>
      </c>
      <c r="X227" t="n">
        <v>0.06</v>
      </c>
      <c r="Y227" t="n">
        <v>0.5</v>
      </c>
      <c r="Z227" t="n">
        <v>10</v>
      </c>
    </row>
    <row r="228">
      <c r="A228" t="n">
        <v>27</v>
      </c>
      <c r="B228" t="n">
        <v>85</v>
      </c>
      <c r="C228" t="inlineStr">
        <is>
          <t xml:space="preserve">CONCLUIDO	</t>
        </is>
      </c>
      <c r="D228" t="n">
        <v>8.582100000000001</v>
      </c>
      <c r="E228" t="n">
        <v>11.65</v>
      </c>
      <c r="F228" t="n">
        <v>9.140000000000001</v>
      </c>
      <c r="G228" t="n">
        <v>137.16</v>
      </c>
      <c r="H228" t="n">
        <v>2.38</v>
      </c>
      <c r="I228" t="n">
        <v>4</v>
      </c>
      <c r="J228" t="n">
        <v>208.97</v>
      </c>
      <c r="K228" t="n">
        <v>51.39</v>
      </c>
      <c r="L228" t="n">
        <v>28</v>
      </c>
      <c r="M228" t="n">
        <v>2</v>
      </c>
      <c r="N228" t="n">
        <v>44.57</v>
      </c>
      <c r="O228" t="n">
        <v>26006.56</v>
      </c>
      <c r="P228" t="n">
        <v>99.09</v>
      </c>
      <c r="Q228" t="n">
        <v>195.42</v>
      </c>
      <c r="R228" t="n">
        <v>19.82</v>
      </c>
      <c r="S228" t="n">
        <v>14.2</v>
      </c>
      <c r="T228" t="n">
        <v>1093.59</v>
      </c>
      <c r="U228" t="n">
        <v>0.72</v>
      </c>
      <c r="V228" t="n">
        <v>0.77</v>
      </c>
      <c r="W228" t="n">
        <v>0.64</v>
      </c>
      <c r="X228" t="n">
        <v>0.06</v>
      </c>
      <c r="Y228" t="n">
        <v>0.5</v>
      </c>
      <c r="Z228" t="n">
        <v>10</v>
      </c>
    </row>
    <row r="229">
      <c r="A229" t="n">
        <v>28</v>
      </c>
      <c r="B229" t="n">
        <v>85</v>
      </c>
      <c r="C229" t="inlineStr">
        <is>
          <t xml:space="preserve">CONCLUIDO	</t>
        </is>
      </c>
      <c r="D229" t="n">
        <v>8.5814</v>
      </c>
      <c r="E229" t="n">
        <v>11.65</v>
      </c>
      <c r="F229" t="n">
        <v>9.140000000000001</v>
      </c>
      <c r="G229" t="n">
        <v>137.18</v>
      </c>
      <c r="H229" t="n">
        <v>2.45</v>
      </c>
      <c r="I229" t="n">
        <v>4</v>
      </c>
      <c r="J229" t="n">
        <v>210.57</v>
      </c>
      <c r="K229" t="n">
        <v>51.39</v>
      </c>
      <c r="L229" t="n">
        <v>29</v>
      </c>
      <c r="M229" t="n">
        <v>0</v>
      </c>
      <c r="N229" t="n">
        <v>45.18</v>
      </c>
      <c r="O229" t="n">
        <v>26204.71</v>
      </c>
      <c r="P229" t="n">
        <v>99.09</v>
      </c>
      <c r="Q229" t="n">
        <v>195.42</v>
      </c>
      <c r="R229" t="n">
        <v>19.7</v>
      </c>
      <c r="S229" t="n">
        <v>14.2</v>
      </c>
      <c r="T229" t="n">
        <v>1036.34</v>
      </c>
      <c r="U229" t="n">
        <v>0.72</v>
      </c>
      <c r="V229" t="n">
        <v>0.77</v>
      </c>
      <c r="W229" t="n">
        <v>0.65</v>
      </c>
      <c r="X229" t="n">
        <v>0.06</v>
      </c>
      <c r="Y229" t="n">
        <v>0.5</v>
      </c>
      <c r="Z229" t="n">
        <v>10</v>
      </c>
    </row>
    <row r="230">
      <c r="A230" t="n">
        <v>0</v>
      </c>
      <c r="B230" t="n">
        <v>20</v>
      </c>
      <c r="C230" t="inlineStr">
        <is>
          <t xml:space="preserve">CONCLUIDO	</t>
        </is>
      </c>
      <c r="D230" t="n">
        <v>8.2652</v>
      </c>
      <c r="E230" t="n">
        <v>12.1</v>
      </c>
      <c r="F230" t="n">
        <v>9.859999999999999</v>
      </c>
      <c r="G230" t="n">
        <v>14.79</v>
      </c>
      <c r="H230" t="n">
        <v>0.34</v>
      </c>
      <c r="I230" t="n">
        <v>40</v>
      </c>
      <c r="J230" t="n">
        <v>51.33</v>
      </c>
      <c r="K230" t="n">
        <v>24.83</v>
      </c>
      <c r="L230" t="n">
        <v>1</v>
      </c>
      <c r="M230" t="n">
        <v>38</v>
      </c>
      <c r="N230" t="n">
        <v>5.51</v>
      </c>
      <c r="O230" t="n">
        <v>6564.78</v>
      </c>
      <c r="P230" t="n">
        <v>53.9</v>
      </c>
      <c r="Q230" t="n">
        <v>195.45</v>
      </c>
      <c r="R230" t="n">
        <v>42.23</v>
      </c>
      <c r="S230" t="n">
        <v>14.2</v>
      </c>
      <c r="T230" t="n">
        <v>12119.04</v>
      </c>
      <c r="U230" t="n">
        <v>0.34</v>
      </c>
      <c r="V230" t="n">
        <v>0.72</v>
      </c>
      <c r="W230" t="n">
        <v>0.7</v>
      </c>
      <c r="X230" t="n">
        <v>0.77</v>
      </c>
      <c r="Y230" t="n">
        <v>0.5</v>
      </c>
      <c r="Z230" t="n">
        <v>10</v>
      </c>
    </row>
    <row r="231">
      <c r="A231" t="n">
        <v>1</v>
      </c>
      <c r="B231" t="n">
        <v>20</v>
      </c>
      <c r="C231" t="inlineStr">
        <is>
          <t xml:space="preserve">CONCLUIDO	</t>
        </is>
      </c>
      <c r="D231" t="n">
        <v>8.740399999999999</v>
      </c>
      <c r="E231" t="n">
        <v>11.44</v>
      </c>
      <c r="F231" t="n">
        <v>9.460000000000001</v>
      </c>
      <c r="G231" t="n">
        <v>29.88</v>
      </c>
      <c r="H231" t="n">
        <v>0.66</v>
      </c>
      <c r="I231" t="n">
        <v>19</v>
      </c>
      <c r="J231" t="n">
        <v>52.47</v>
      </c>
      <c r="K231" t="n">
        <v>24.83</v>
      </c>
      <c r="L231" t="n">
        <v>2</v>
      </c>
      <c r="M231" t="n">
        <v>17</v>
      </c>
      <c r="N231" t="n">
        <v>5.64</v>
      </c>
      <c r="O231" t="n">
        <v>6705.1</v>
      </c>
      <c r="P231" t="n">
        <v>48.74</v>
      </c>
      <c r="Q231" t="n">
        <v>195.43</v>
      </c>
      <c r="R231" t="n">
        <v>29.65</v>
      </c>
      <c r="S231" t="n">
        <v>14.2</v>
      </c>
      <c r="T231" t="n">
        <v>5932.74</v>
      </c>
      <c r="U231" t="n">
        <v>0.48</v>
      </c>
      <c r="V231" t="n">
        <v>0.75</v>
      </c>
      <c r="W231" t="n">
        <v>0.67</v>
      </c>
      <c r="X231" t="n">
        <v>0.37</v>
      </c>
      <c r="Y231" t="n">
        <v>0.5</v>
      </c>
      <c r="Z231" t="n">
        <v>10</v>
      </c>
    </row>
    <row r="232">
      <c r="A232" t="n">
        <v>2</v>
      </c>
      <c r="B232" t="n">
        <v>20</v>
      </c>
      <c r="C232" t="inlineStr">
        <is>
          <t xml:space="preserve">CONCLUIDO	</t>
        </is>
      </c>
      <c r="D232" t="n">
        <v>8.9215</v>
      </c>
      <c r="E232" t="n">
        <v>11.21</v>
      </c>
      <c r="F232" t="n">
        <v>9.31</v>
      </c>
      <c r="G232" t="n">
        <v>46.57</v>
      </c>
      <c r="H232" t="n">
        <v>0.97</v>
      </c>
      <c r="I232" t="n">
        <v>12</v>
      </c>
      <c r="J232" t="n">
        <v>53.61</v>
      </c>
      <c r="K232" t="n">
        <v>24.83</v>
      </c>
      <c r="L232" t="n">
        <v>3</v>
      </c>
      <c r="M232" t="n">
        <v>7</v>
      </c>
      <c r="N232" t="n">
        <v>5.78</v>
      </c>
      <c r="O232" t="n">
        <v>6845.59</v>
      </c>
      <c r="P232" t="n">
        <v>45.01</v>
      </c>
      <c r="Q232" t="n">
        <v>195.43</v>
      </c>
      <c r="R232" t="n">
        <v>24.94</v>
      </c>
      <c r="S232" t="n">
        <v>14.2</v>
      </c>
      <c r="T232" t="n">
        <v>3612.84</v>
      </c>
      <c r="U232" t="n">
        <v>0.57</v>
      </c>
      <c r="V232" t="n">
        <v>0.76</v>
      </c>
      <c r="W232" t="n">
        <v>0.66</v>
      </c>
      <c r="X232" t="n">
        <v>0.23</v>
      </c>
      <c r="Y232" t="n">
        <v>0.5</v>
      </c>
      <c r="Z232" t="n">
        <v>10</v>
      </c>
    </row>
    <row r="233">
      <c r="A233" t="n">
        <v>3</v>
      </c>
      <c r="B233" t="n">
        <v>20</v>
      </c>
      <c r="C233" t="inlineStr">
        <is>
          <t xml:space="preserve">CONCLUIDO	</t>
        </is>
      </c>
      <c r="D233" t="n">
        <v>8.9377</v>
      </c>
      <c r="E233" t="n">
        <v>11.19</v>
      </c>
      <c r="F233" t="n">
        <v>9.31</v>
      </c>
      <c r="G233" t="n">
        <v>50.76</v>
      </c>
      <c r="H233" t="n">
        <v>1.27</v>
      </c>
      <c r="I233" t="n">
        <v>11</v>
      </c>
      <c r="J233" t="n">
        <v>54.75</v>
      </c>
      <c r="K233" t="n">
        <v>24.83</v>
      </c>
      <c r="L233" t="n">
        <v>4</v>
      </c>
      <c r="M233" t="n">
        <v>0</v>
      </c>
      <c r="N233" t="n">
        <v>5.92</v>
      </c>
      <c r="O233" t="n">
        <v>6986.39</v>
      </c>
      <c r="P233" t="n">
        <v>44.36</v>
      </c>
      <c r="Q233" t="n">
        <v>195.42</v>
      </c>
      <c r="R233" t="n">
        <v>24.47</v>
      </c>
      <c r="S233" t="n">
        <v>14.2</v>
      </c>
      <c r="T233" t="n">
        <v>3382.93</v>
      </c>
      <c r="U233" t="n">
        <v>0.58</v>
      </c>
      <c r="V233" t="n">
        <v>0.76</v>
      </c>
      <c r="W233" t="n">
        <v>0.67</v>
      </c>
      <c r="X233" t="n">
        <v>0.22</v>
      </c>
      <c r="Y233" t="n">
        <v>0.5</v>
      </c>
      <c r="Z233" t="n">
        <v>10</v>
      </c>
    </row>
    <row r="234">
      <c r="A234" t="n">
        <v>0</v>
      </c>
      <c r="B234" t="n">
        <v>65</v>
      </c>
      <c r="C234" t="inlineStr">
        <is>
          <t xml:space="preserve">CONCLUIDO	</t>
        </is>
      </c>
      <c r="D234" t="n">
        <v>6.5464</v>
      </c>
      <c r="E234" t="n">
        <v>15.28</v>
      </c>
      <c r="F234" t="n">
        <v>10.78</v>
      </c>
      <c r="G234" t="n">
        <v>7.61</v>
      </c>
      <c r="H234" t="n">
        <v>0.13</v>
      </c>
      <c r="I234" t="n">
        <v>85</v>
      </c>
      <c r="J234" t="n">
        <v>133.21</v>
      </c>
      <c r="K234" t="n">
        <v>46.47</v>
      </c>
      <c r="L234" t="n">
        <v>1</v>
      </c>
      <c r="M234" t="n">
        <v>83</v>
      </c>
      <c r="N234" t="n">
        <v>20.75</v>
      </c>
      <c r="O234" t="n">
        <v>16663.42</v>
      </c>
      <c r="P234" t="n">
        <v>117.19</v>
      </c>
      <c r="Q234" t="n">
        <v>195.47</v>
      </c>
      <c r="R234" t="n">
        <v>70.94</v>
      </c>
      <c r="S234" t="n">
        <v>14.2</v>
      </c>
      <c r="T234" t="n">
        <v>26251.53</v>
      </c>
      <c r="U234" t="n">
        <v>0.2</v>
      </c>
      <c r="V234" t="n">
        <v>0.65</v>
      </c>
      <c r="W234" t="n">
        <v>0.77</v>
      </c>
      <c r="X234" t="n">
        <v>1.69</v>
      </c>
      <c r="Y234" t="n">
        <v>0.5</v>
      </c>
      <c r="Z234" t="n">
        <v>10</v>
      </c>
    </row>
    <row r="235">
      <c r="A235" t="n">
        <v>1</v>
      </c>
      <c r="B235" t="n">
        <v>65</v>
      </c>
      <c r="C235" t="inlineStr">
        <is>
          <t xml:space="preserve">CONCLUIDO	</t>
        </is>
      </c>
      <c r="D235" t="n">
        <v>7.6349</v>
      </c>
      <c r="E235" t="n">
        <v>13.1</v>
      </c>
      <c r="F235" t="n">
        <v>9.859999999999999</v>
      </c>
      <c r="G235" t="n">
        <v>15.16</v>
      </c>
      <c r="H235" t="n">
        <v>0.26</v>
      </c>
      <c r="I235" t="n">
        <v>39</v>
      </c>
      <c r="J235" t="n">
        <v>134.55</v>
      </c>
      <c r="K235" t="n">
        <v>46.47</v>
      </c>
      <c r="L235" t="n">
        <v>2</v>
      </c>
      <c r="M235" t="n">
        <v>37</v>
      </c>
      <c r="N235" t="n">
        <v>21.09</v>
      </c>
      <c r="O235" t="n">
        <v>16828.84</v>
      </c>
      <c r="P235" t="n">
        <v>106.1</v>
      </c>
      <c r="Q235" t="n">
        <v>195.45</v>
      </c>
      <c r="R235" t="n">
        <v>41.86</v>
      </c>
      <c r="S235" t="n">
        <v>14.2</v>
      </c>
      <c r="T235" t="n">
        <v>11940.14</v>
      </c>
      <c r="U235" t="n">
        <v>0.34</v>
      </c>
      <c r="V235" t="n">
        <v>0.72</v>
      </c>
      <c r="W235" t="n">
        <v>0.7</v>
      </c>
      <c r="X235" t="n">
        <v>0.77</v>
      </c>
      <c r="Y235" t="n">
        <v>0.5</v>
      </c>
      <c r="Z235" t="n">
        <v>10</v>
      </c>
    </row>
    <row r="236">
      <c r="A236" t="n">
        <v>2</v>
      </c>
      <c r="B236" t="n">
        <v>65</v>
      </c>
      <c r="C236" t="inlineStr">
        <is>
          <t xml:space="preserve">CONCLUIDO	</t>
        </is>
      </c>
      <c r="D236" t="n">
        <v>8.012499999999999</v>
      </c>
      <c r="E236" t="n">
        <v>12.48</v>
      </c>
      <c r="F236" t="n">
        <v>9.59</v>
      </c>
      <c r="G236" t="n">
        <v>22.14</v>
      </c>
      <c r="H236" t="n">
        <v>0.39</v>
      </c>
      <c r="I236" t="n">
        <v>26</v>
      </c>
      <c r="J236" t="n">
        <v>135.9</v>
      </c>
      <c r="K236" t="n">
        <v>46.47</v>
      </c>
      <c r="L236" t="n">
        <v>3</v>
      </c>
      <c r="M236" t="n">
        <v>24</v>
      </c>
      <c r="N236" t="n">
        <v>21.43</v>
      </c>
      <c r="O236" t="n">
        <v>16994.64</v>
      </c>
      <c r="P236" t="n">
        <v>102.39</v>
      </c>
      <c r="Q236" t="n">
        <v>195.43</v>
      </c>
      <c r="R236" t="n">
        <v>33.74</v>
      </c>
      <c r="S236" t="n">
        <v>14.2</v>
      </c>
      <c r="T236" t="n">
        <v>7942.41</v>
      </c>
      <c r="U236" t="n">
        <v>0.42</v>
      </c>
      <c r="V236" t="n">
        <v>0.74</v>
      </c>
      <c r="W236" t="n">
        <v>0.68</v>
      </c>
      <c r="X236" t="n">
        <v>0.5</v>
      </c>
      <c r="Y236" t="n">
        <v>0.5</v>
      </c>
      <c r="Z236" t="n">
        <v>10</v>
      </c>
    </row>
    <row r="237">
      <c r="A237" t="n">
        <v>3</v>
      </c>
      <c r="B237" t="n">
        <v>65</v>
      </c>
      <c r="C237" t="inlineStr">
        <is>
          <t xml:space="preserve">CONCLUIDO	</t>
        </is>
      </c>
      <c r="D237" t="n">
        <v>8.234999999999999</v>
      </c>
      <c r="E237" t="n">
        <v>12.14</v>
      </c>
      <c r="F237" t="n">
        <v>9.449999999999999</v>
      </c>
      <c r="G237" t="n">
        <v>29.83</v>
      </c>
      <c r="H237" t="n">
        <v>0.52</v>
      </c>
      <c r="I237" t="n">
        <v>19</v>
      </c>
      <c r="J237" t="n">
        <v>137.25</v>
      </c>
      <c r="K237" t="n">
        <v>46.47</v>
      </c>
      <c r="L237" t="n">
        <v>4</v>
      </c>
      <c r="M237" t="n">
        <v>17</v>
      </c>
      <c r="N237" t="n">
        <v>21.78</v>
      </c>
      <c r="O237" t="n">
        <v>17160.92</v>
      </c>
      <c r="P237" t="n">
        <v>99.92</v>
      </c>
      <c r="Q237" t="n">
        <v>195.42</v>
      </c>
      <c r="R237" t="n">
        <v>29.15</v>
      </c>
      <c r="S237" t="n">
        <v>14.2</v>
      </c>
      <c r="T237" t="n">
        <v>5681.95</v>
      </c>
      <c r="U237" t="n">
        <v>0.49</v>
      </c>
      <c r="V237" t="n">
        <v>0.75</v>
      </c>
      <c r="W237" t="n">
        <v>0.67</v>
      </c>
      <c r="X237" t="n">
        <v>0.36</v>
      </c>
      <c r="Y237" t="n">
        <v>0.5</v>
      </c>
      <c r="Z237" t="n">
        <v>10</v>
      </c>
    </row>
    <row r="238">
      <c r="A238" t="n">
        <v>4</v>
      </c>
      <c r="B238" t="n">
        <v>65</v>
      </c>
      <c r="C238" t="inlineStr">
        <is>
          <t xml:space="preserve">CONCLUIDO	</t>
        </is>
      </c>
      <c r="D238" t="n">
        <v>8.3262</v>
      </c>
      <c r="E238" t="n">
        <v>12.01</v>
      </c>
      <c r="F238" t="n">
        <v>9.390000000000001</v>
      </c>
      <c r="G238" t="n">
        <v>35.23</v>
      </c>
      <c r="H238" t="n">
        <v>0.64</v>
      </c>
      <c r="I238" t="n">
        <v>16</v>
      </c>
      <c r="J238" t="n">
        <v>138.6</v>
      </c>
      <c r="K238" t="n">
        <v>46.47</v>
      </c>
      <c r="L238" t="n">
        <v>5</v>
      </c>
      <c r="M238" t="n">
        <v>14</v>
      </c>
      <c r="N238" t="n">
        <v>22.13</v>
      </c>
      <c r="O238" t="n">
        <v>17327.69</v>
      </c>
      <c r="P238" t="n">
        <v>98.25</v>
      </c>
      <c r="Q238" t="n">
        <v>195.42</v>
      </c>
      <c r="R238" t="n">
        <v>27.61</v>
      </c>
      <c r="S238" t="n">
        <v>14.2</v>
      </c>
      <c r="T238" t="n">
        <v>4931.18</v>
      </c>
      <c r="U238" t="n">
        <v>0.51</v>
      </c>
      <c r="V238" t="n">
        <v>0.75</v>
      </c>
      <c r="W238" t="n">
        <v>0.66</v>
      </c>
      <c r="X238" t="n">
        <v>0.31</v>
      </c>
      <c r="Y238" t="n">
        <v>0.5</v>
      </c>
      <c r="Z238" t="n">
        <v>10</v>
      </c>
    </row>
    <row r="239">
      <c r="A239" t="n">
        <v>5</v>
      </c>
      <c r="B239" t="n">
        <v>65</v>
      </c>
      <c r="C239" t="inlineStr">
        <is>
          <t xml:space="preserve">CONCLUIDO	</t>
        </is>
      </c>
      <c r="D239" t="n">
        <v>8.4291</v>
      </c>
      <c r="E239" t="n">
        <v>11.86</v>
      </c>
      <c r="F239" t="n">
        <v>9.33</v>
      </c>
      <c r="G239" t="n">
        <v>43.06</v>
      </c>
      <c r="H239" t="n">
        <v>0.76</v>
      </c>
      <c r="I239" t="n">
        <v>13</v>
      </c>
      <c r="J239" t="n">
        <v>139.95</v>
      </c>
      <c r="K239" t="n">
        <v>46.47</v>
      </c>
      <c r="L239" t="n">
        <v>6</v>
      </c>
      <c r="M239" t="n">
        <v>11</v>
      </c>
      <c r="N239" t="n">
        <v>22.49</v>
      </c>
      <c r="O239" t="n">
        <v>17494.97</v>
      </c>
      <c r="P239" t="n">
        <v>96.84999999999999</v>
      </c>
      <c r="Q239" t="n">
        <v>195.42</v>
      </c>
      <c r="R239" t="n">
        <v>25.58</v>
      </c>
      <c r="S239" t="n">
        <v>14.2</v>
      </c>
      <c r="T239" t="n">
        <v>3927.36</v>
      </c>
      <c r="U239" t="n">
        <v>0.5600000000000001</v>
      </c>
      <c r="V239" t="n">
        <v>0.76</v>
      </c>
      <c r="W239" t="n">
        <v>0.66</v>
      </c>
      <c r="X239" t="n">
        <v>0.24</v>
      </c>
      <c r="Y239" t="n">
        <v>0.5</v>
      </c>
      <c r="Z239" t="n">
        <v>10</v>
      </c>
    </row>
    <row r="240">
      <c r="A240" t="n">
        <v>6</v>
      </c>
      <c r="B240" t="n">
        <v>65</v>
      </c>
      <c r="C240" t="inlineStr">
        <is>
          <t xml:space="preserve">CONCLUIDO	</t>
        </is>
      </c>
      <c r="D240" t="n">
        <v>8.4968</v>
      </c>
      <c r="E240" t="n">
        <v>11.77</v>
      </c>
      <c r="F240" t="n">
        <v>9.289999999999999</v>
      </c>
      <c r="G240" t="n">
        <v>50.67</v>
      </c>
      <c r="H240" t="n">
        <v>0.88</v>
      </c>
      <c r="I240" t="n">
        <v>11</v>
      </c>
      <c r="J240" t="n">
        <v>141.31</v>
      </c>
      <c r="K240" t="n">
        <v>46.47</v>
      </c>
      <c r="L240" t="n">
        <v>7</v>
      </c>
      <c r="M240" t="n">
        <v>9</v>
      </c>
      <c r="N240" t="n">
        <v>22.85</v>
      </c>
      <c r="O240" t="n">
        <v>17662.75</v>
      </c>
      <c r="P240" t="n">
        <v>95.34</v>
      </c>
      <c r="Q240" t="n">
        <v>195.42</v>
      </c>
      <c r="R240" t="n">
        <v>24.29</v>
      </c>
      <c r="S240" t="n">
        <v>14.2</v>
      </c>
      <c r="T240" t="n">
        <v>3293.98</v>
      </c>
      <c r="U240" t="n">
        <v>0.58</v>
      </c>
      <c r="V240" t="n">
        <v>0.76</v>
      </c>
      <c r="W240" t="n">
        <v>0.66</v>
      </c>
      <c r="X240" t="n">
        <v>0.2</v>
      </c>
      <c r="Y240" t="n">
        <v>0.5</v>
      </c>
      <c r="Z240" t="n">
        <v>10</v>
      </c>
    </row>
    <row r="241">
      <c r="A241" t="n">
        <v>7</v>
      </c>
      <c r="B241" t="n">
        <v>65</v>
      </c>
      <c r="C241" t="inlineStr">
        <is>
          <t xml:space="preserve">CONCLUIDO	</t>
        </is>
      </c>
      <c r="D241" t="n">
        <v>8.5328</v>
      </c>
      <c r="E241" t="n">
        <v>11.72</v>
      </c>
      <c r="F241" t="n">
        <v>9.27</v>
      </c>
      <c r="G241" t="n">
        <v>55.6</v>
      </c>
      <c r="H241" t="n">
        <v>0.99</v>
      </c>
      <c r="I241" t="n">
        <v>10</v>
      </c>
      <c r="J241" t="n">
        <v>142.68</v>
      </c>
      <c r="K241" t="n">
        <v>46.47</v>
      </c>
      <c r="L241" t="n">
        <v>8</v>
      </c>
      <c r="M241" t="n">
        <v>8</v>
      </c>
      <c r="N241" t="n">
        <v>23.21</v>
      </c>
      <c r="O241" t="n">
        <v>17831.04</v>
      </c>
      <c r="P241" t="n">
        <v>94.56999999999999</v>
      </c>
      <c r="Q241" t="n">
        <v>195.42</v>
      </c>
      <c r="R241" t="n">
        <v>23.57</v>
      </c>
      <c r="S241" t="n">
        <v>14.2</v>
      </c>
      <c r="T241" t="n">
        <v>2939.85</v>
      </c>
      <c r="U241" t="n">
        <v>0.6</v>
      </c>
      <c r="V241" t="n">
        <v>0.76</v>
      </c>
      <c r="W241" t="n">
        <v>0.65</v>
      </c>
      <c r="X241" t="n">
        <v>0.18</v>
      </c>
      <c r="Y241" t="n">
        <v>0.5</v>
      </c>
      <c r="Z241" t="n">
        <v>10</v>
      </c>
    </row>
    <row r="242">
      <c r="A242" t="n">
        <v>8</v>
      </c>
      <c r="B242" t="n">
        <v>65</v>
      </c>
      <c r="C242" t="inlineStr">
        <is>
          <t xml:space="preserve">CONCLUIDO	</t>
        </is>
      </c>
      <c r="D242" t="n">
        <v>8.570399999999999</v>
      </c>
      <c r="E242" t="n">
        <v>11.67</v>
      </c>
      <c r="F242" t="n">
        <v>9.24</v>
      </c>
      <c r="G242" t="n">
        <v>61.62</v>
      </c>
      <c r="H242" t="n">
        <v>1.11</v>
      </c>
      <c r="I242" t="n">
        <v>9</v>
      </c>
      <c r="J242" t="n">
        <v>144.05</v>
      </c>
      <c r="K242" t="n">
        <v>46.47</v>
      </c>
      <c r="L242" t="n">
        <v>9</v>
      </c>
      <c r="M242" t="n">
        <v>7</v>
      </c>
      <c r="N242" t="n">
        <v>23.58</v>
      </c>
      <c r="O242" t="n">
        <v>17999.83</v>
      </c>
      <c r="P242" t="n">
        <v>92.66</v>
      </c>
      <c r="Q242" t="n">
        <v>195.42</v>
      </c>
      <c r="R242" t="n">
        <v>22.9</v>
      </c>
      <c r="S242" t="n">
        <v>14.2</v>
      </c>
      <c r="T242" t="n">
        <v>2608.97</v>
      </c>
      <c r="U242" t="n">
        <v>0.62</v>
      </c>
      <c r="V242" t="n">
        <v>0.76</v>
      </c>
      <c r="W242" t="n">
        <v>0.65</v>
      </c>
      <c r="X242" t="n">
        <v>0.16</v>
      </c>
      <c r="Y242" t="n">
        <v>0.5</v>
      </c>
      <c r="Z242" t="n">
        <v>10</v>
      </c>
    </row>
    <row r="243">
      <c r="A243" t="n">
        <v>9</v>
      </c>
      <c r="B243" t="n">
        <v>65</v>
      </c>
      <c r="C243" t="inlineStr">
        <is>
          <t xml:space="preserve">CONCLUIDO	</t>
        </is>
      </c>
      <c r="D243" t="n">
        <v>8.6007</v>
      </c>
      <c r="E243" t="n">
        <v>11.63</v>
      </c>
      <c r="F243" t="n">
        <v>9.23</v>
      </c>
      <c r="G243" t="n">
        <v>69.22</v>
      </c>
      <c r="H243" t="n">
        <v>1.22</v>
      </c>
      <c r="I243" t="n">
        <v>8</v>
      </c>
      <c r="J243" t="n">
        <v>145.42</v>
      </c>
      <c r="K243" t="n">
        <v>46.47</v>
      </c>
      <c r="L243" t="n">
        <v>10</v>
      </c>
      <c r="M243" t="n">
        <v>6</v>
      </c>
      <c r="N243" t="n">
        <v>23.95</v>
      </c>
      <c r="O243" t="n">
        <v>18169.15</v>
      </c>
      <c r="P243" t="n">
        <v>91.97</v>
      </c>
      <c r="Q243" t="n">
        <v>195.42</v>
      </c>
      <c r="R243" t="n">
        <v>22.35</v>
      </c>
      <c r="S243" t="n">
        <v>14.2</v>
      </c>
      <c r="T243" t="n">
        <v>2338.33</v>
      </c>
      <c r="U243" t="n">
        <v>0.64</v>
      </c>
      <c r="V243" t="n">
        <v>0.76</v>
      </c>
      <c r="W243" t="n">
        <v>0.65</v>
      </c>
      <c r="X243" t="n">
        <v>0.14</v>
      </c>
      <c r="Y243" t="n">
        <v>0.5</v>
      </c>
      <c r="Z243" t="n">
        <v>10</v>
      </c>
    </row>
    <row r="244">
      <c r="A244" t="n">
        <v>10</v>
      </c>
      <c r="B244" t="n">
        <v>65</v>
      </c>
      <c r="C244" t="inlineStr">
        <is>
          <t xml:space="preserve">CONCLUIDO	</t>
        </is>
      </c>
      <c r="D244" t="n">
        <v>8.6333</v>
      </c>
      <c r="E244" t="n">
        <v>11.58</v>
      </c>
      <c r="F244" t="n">
        <v>9.210000000000001</v>
      </c>
      <c r="G244" t="n">
        <v>78.95999999999999</v>
      </c>
      <c r="H244" t="n">
        <v>1.33</v>
      </c>
      <c r="I244" t="n">
        <v>7</v>
      </c>
      <c r="J244" t="n">
        <v>146.8</v>
      </c>
      <c r="K244" t="n">
        <v>46.47</v>
      </c>
      <c r="L244" t="n">
        <v>11</v>
      </c>
      <c r="M244" t="n">
        <v>5</v>
      </c>
      <c r="N244" t="n">
        <v>24.33</v>
      </c>
      <c r="O244" t="n">
        <v>18338.99</v>
      </c>
      <c r="P244" t="n">
        <v>90.36</v>
      </c>
      <c r="Q244" t="n">
        <v>195.43</v>
      </c>
      <c r="R244" t="n">
        <v>21.87</v>
      </c>
      <c r="S244" t="n">
        <v>14.2</v>
      </c>
      <c r="T244" t="n">
        <v>2105.98</v>
      </c>
      <c r="U244" t="n">
        <v>0.65</v>
      </c>
      <c r="V244" t="n">
        <v>0.77</v>
      </c>
      <c r="W244" t="n">
        <v>0.65</v>
      </c>
      <c r="X244" t="n">
        <v>0.12</v>
      </c>
      <c r="Y244" t="n">
        <v>0.5</v>
      </c>
      <c r="Z244" t="n">
        <v>10</v>
      </c>
    </row>
    <row r="245">
      <c r="A245" t="n">
        <v>11</v>
      </c>
      <c r="B245" t="n">
        <v>65</v>
      </c>
      <c r="C245" t="inlineStr">
        <is>
          <t xml:space="preserve">CONCLUIDO	</t>
        </is>
      </c>
      <c r="D245" t="n">
        <v>8.6325</v>
      </c>
      <c r="E245" t="n">
        <v>11.58</v>
      </c>
      <c r="F245" t="n">
        <v>9.210000000000001</v>
      </c>
      <c r="G245" t="n">
        <v>78.97</v>
      </c>
      <c r="H245" t="n">
        <v>1.43</v>
      </c>
      <c r="I245" t="n">
        <v>7</v>
      </c>
      <c r="J245" t="n">
        <v>148.18</v>
      </c>
      <c r="K245" t="n">
        <v>46.47</v>
      </c>
      <c r="L245" t="n">
        <v>12</v>
      </c>
      <c r="M245" t="n">
        <v>5</v>
      </c>
      <c r="N245" t="n">
        <v>24.71</v>
      </c>
      <c r="O245" t="n">
        <v>18509.36</v>
      </c>
      <c r="P245" t="n">
        <v>90.06999999999999</v>
      </c>
      <c r="Q245" t="n">
        <v>195.42</v>
      </c>
      <c r="R245" t="n">
        <v>21.91</v>
      </c>
      <c r="S245" t="n">
        <v>14.2</v>
      </c>
      <c r="T245" t="n">
        <v>2123.39</v>
      </c>
      <c r="U245" t="n">
        <v>0.65</v>
      </c>
      <c r="V245" t="n">
        <v>0.77</v>
      </c>
      <c r="W245" t="n">
        <v>0.65</v>
      </c>
      <c r="X245" t="n">
        <v>0.13</v>
      </c>
      <c r="Y245" t="n">
        <v>0.5</v>
      </c>
      <c r="Z245" t="n">
        <v>10</v>
      </c>
    </row>
    <row r="246">
      <c r="A246" t="n">
        <v>12</v>
      </c>
      <c r="B246" t="n">
        <v>65</v>
      </c>
      <c r="C246" t="inlineStr">
        <is>
          <t xml:space="preserve">CONCLUIDO	</t>
        </is>
      </c>
      <c r="D246" t="n">
        <v>8.671799999999999</v>
      </c>
      <c r="E246" t="n">
        <v>11.53</v>
      </c>
      <c r="F246" t="n">
        <v>9.19</v>
      </c>
      <c r="G246" t="n">
        <v>91.88</v>
      </c>
      <c r="H246" t="n">
        <v>1.54</v>
      </c>
      <c r="I246" t="n">
        <v>6</v>
      </c>
      <c r="J246" t="n">
        <v>149.56</v>
      </c>
      <c r="K246" t="n">
        <v>46.47</v>
      </c>
      <c r="L246" t="n">
        <v>13</v>
      </c>
      <c r="M246" t="n">
        <v>4</v>
      </c>
      <c r="N246" t="n">
        <v>25.1</v>
      </c>
      <c r="O246" t="n">
        <v>18680.25</v>
      </c>
      <c r="P246" t="n">
        <v>88.41</v>
      </c>
      <c r="Q246" t="n">
        <v>195.42</v>
      </c>
      <c r="R246" t="n">
        <v>21.11</v>
      </c>
      <c r="S246" t="n">
        <v>14.2</v>
      </c>
      <c r="T246" t="n">
        <v>1730.66</v>
      </c>
      <c r="U246" t="n">
        <v>0.67</v>
      </c>
      <c r="V246" t="n">
        <v>0.77</v>
      </c>
      <c r="W246" t="n">
        <v>0.65</v>
      </c>
      <c r="X246" t="n">
        <v>0.1</v>
      </c>
      <c r="Y246" t="n">
        <v>0.5</v>
      </c>
      <c r="Z246" t="n">
        <v>10</v>
      </c>
    </row>
    <row r="247">
      <c r="A247" t="n">
        <v>13</v>
      </c>
      <c r="B247" t="n">
        <v>65</v>
      </c>
      <c r="C247" t="inlineStr">
        <is>
          <t xml:space="preserve">CONCLUIDO	</t>
        </is>
      </c>
      <c r="D247" t="n">
        <v>8.672599999999999</v>
      </c>
      <c r="E247" t="n">
        <v>11.53</v>
      </c>
      <c r="F247" t="n">
        <v>9.19</v>
      </c>
      <c r="G247" t="n">
        <v>91.87</v>
      </c>
      <c r="H247" t="n">
        <v>1.64</v>
      </c>
      <c r="I247" t="n">
        <v>6</v>
      </c>
      <c r="J247" t="n">
        <v>150.95</v>
      </c>
      <c r="K247" t="n">
        <v>46.47</v>
      </c>
      <c r="L247" t="n">
        <v>14</v>
      </c>
      <c r="M247" t="n">
        <v>4</v>
      </c>
      <c r="N247" t="n">
        <v>25.49</v>
      </c>
      <c r="O247" t="n">
        <v>18851.69</v>
      </c>
      <c r="P247" t="n">
        <v>87.48999999999999</v>
      </c>
      <c r="Q247" t="n">
        <v>195.42</v>
      </c>
      <c r="R247" t="n">
        <v>21.06</v>
      </c>
      <c r="S247" t="n">
        <v>14.2</v>
      </c>
      <c r="T247" t="n">
        <v>1706.42</v>
      </c>
      <c r="U247" t="n">
        <v>0.67</v>
      </c>
      <c r="V247" t="n">
        <v>0.77</v>
      </c>
      <c r="W247" t="n">
        <v>0.65</v>
      </c>
      <c r="X247" t="n">
        <v>0.1</v>
      </c>
      <c r="Y247" t="n">
        <v>0.5</v>
      </c>
      <c r="Z247" t="n">
        <v>10</v>
      </c>
    </row>
    <row r="248">
      <c r="A248" t="n">
        <v>14</v>
      </c>
      <c r="B248" t="n">
        <v>65</v>
      </c>
      <c r="C248" t="inlineStr">
        <is>
          <t xml:space="preserve">CONCLUIDO	</t>
        </is>
      </c>
      <c r="D248" t="n">
        <v>8.6732</v>
      </c>
      <c r="E248" t="n">
        <v>11.53</v>
      </c>
      <c r="F248" t="n">
        <v>9.19</v>
      </c>
      <c r="G248" t="n">
        <v>91.86</v>
      </c>
      <c r="H248" t="n">
        <v>1.74</v>
      </c>
      <c r="I248" t="n">
        <v>6</v>
      </c>
      <c r="J248" t="n">
        <v>152.35</v>
      </c>
      <c r="K248" t="n">
        <v>46.47</v>
      </c>
      <c r="L248" t="n">
        <v>15</v>
      </c>
      <c r="M248" t="n">
        <v>4</v>
      </c>
      <c r="N248" t="n">
        <v>25.88</v>
      </c>
      <c r="O248" t="n">
        <v>19023.66</v>
      </c>
      <c r="P248" t="n">
        <v>86.62</v>
      </c>
      <c r="Q248" t="n">
        <v>195.42</v>
      </c>
      <c r="R248" t="n">
        <v>21.07</v>
      </c>
      <c r="S248" t="n">
        <v>14.2</v>
      </c>
      <c r="T248" t="n">
        <v>1711.74</v>
      </c>
      <c r="U248" t="n">
        <v>0.67</v>
      </c>
      <c r="V248" t="n">
        <v>0.77</v>
      </c>
      <c r="W248" t="n">
        <v>0.65</v>
      </c>
      <c r="X248" t="n">
        <v>0.1</v>
      </c>
      <c r="Y248" t="n">
        <v>0.5</v>
      </c>
      <c r="Z248" t="n">
        <v>10</v>
      </c>
    </row>
    <row r="249">
      <c r="A249" t="n">
        <v>15</v>
      </c>
      <c r="B249" t="n">
        <v>65</v>
      </c>
      <c r="C249" t="inlineStr">
        <is>
          <t xml:space="preserve">CONCLUIDO	</t>
        </is>
      </c>
      <c r="D249" t="n">
        <v>8.7034</v>
      </c>
      <c r="E249" t="n">
        <v>11.49</v>
      </c>
      <c r="F249" t="n">
        <v>9.17</v>
      </c>
      <c r="G249" t="n">
        <v>110.08</v>
      </c>
      <c r="H249" t="n">
        <v>1.84</v>
      </c>
      <c r="I249" t="n">
        <v>5</v>
      </c>
      <c r="J249" t="n">
        <v>153.75</v>
      </c>
      <c r="K249" t="n">
        <v>46.47</v>
      </c>
      <c r="L249" t="n">
        <v>16</v>
      </c>
      <c r="M249" t="n">
        <v>3</v>
      </c>
      <c r="N249" t="n">
        <v>26.28</v>
      </c>
      <c r="O249" t="n">
        <v>19196.18</v>
      </c>
      <c r="P249" t="n">
        <v>85.25</v>
      </c>
      <c r="Q249" t="n">
        <v>195.42</v>
      </c>
      <c r="R249" t="n">
        <v>20.72</v>
      </c>
      <c r="S249" t="n">
        <v>14.2</v>
      </c>
      <c r="T249" t="n">
        <v>1537.5</v>
      </c>
      <c r="U249" t="n">
        <v>0.6899999999999999</v>
      </c>
      <c r="V249" t="n">
        <v>0.77</v>
      </c>
      <c r="W249" t="n">
        <v>0.65</v>
      </c>
      <c r="X249" t="n">
        <v>0.09</v>
      </c>
      <c r="Y249" t="n">
        <v>0.5</v>
      </c>
      <c r="Z249" t="n">
        <v>10</v>
      </c>
    </row>
    <row r="250">
      <c r="A250" t="n">
        <v>16</v>
      </c>
      <c r="B250" t="n">
        <v>65</v>
      </c>
      <c r="C250" t="inlineStr">
        <is>
          <t xml:space="preserve">CONCLUIDO	</t>
        </is>
      </c>
      <c r="D250" t="n">
        <v>8.700900000000001</v>
      </c>
      <c r="E250" t="n">
        <v>11.49</v>
      </c>
      <c r="F250" t="n">
        <v>9.18</v>
      </c>
      <c r="G250" t="n">
        <v>110.12</v>
      </c>
      <c r="H250" t="n">
        <v>1.94</v>
      </c>
      <c r="I250" t="n">
        <v>5</v>
      </c>
      <c r="J250" t="n">
        <v>155.15</v>
      </c>
      <c r="K250" t="n">
        <v>46.47</v>
      </c>
      <c r="L250" t="n">
        <v>17</v>
      </c>
      <c r="M250" t="n">
        <v>3</v>
      </c>
      <c r="N250" t="n">
        <v>26.68</v>
      </c>
      <c r="O250" t="n">
        <v>19369.26</v>
      </c>
      <c r="P250" t="n">
        <v>85.02</v>
      </c>
      <c r="Q250" t="n">
        <v>195.42</v>
      </c>
      <c r="R250" t="n">
        <v>20.76</v>
      </c>
      <c r="S250" t="n">
        <v>14.2</v>
      </c>
      <c r="T250" t="n">
        <v>1558.81</v>
      </c>
      <c r="U250" t="n">
        <v>0.68</v>
      </c>
      <c r="V250" t="n">
        <v>0.77</v>
      </c>
      <c r="W250" t="n">
        <v>0.65</v>
      </c>
      <c r="X250" t="n">
        <v>0.09</v>
      </c>
      <c r="Y250" t="n">
        <v>0.5</v>
      </c>
      <c r="Z250" t="n">
        <v>10</v>
      </c>
    </row>
    <row r="251">
      <c r="A251" t="n">
        <v>17</v>
      </c>
      <c r="B251" t="n">
        <v>65</v>
      </c>
      <c r="C251" t="inlineStr">
        <is>
          <t xml:space="preserve">CONCLUIDO	</t>
        </is>
      </c>
      <c r="D251" t="n">
        <v>8.714399999999999</v>
      </c>
      <c r="E251" t="n">
        <v>11.48</v>
      </c>
      <c r="F251" t="n">
        <v>9.16</v>
      </c>
      <c r="G251" t="n">
        <v>109.91</v>
      </c>
      <c r="H251" t="n">
        <v>2.04</v>
      </c>
      <c r="I251" t="n">
        <v>5</v>
      </c>
      <c r="J251" t="n">
        <v>156.56</v>
      </c>
      <c r="K251" t="n">
        <v>46.47</v>
      </c>
      <c r="L251" t="n">
        <v>18</v>
      </c>
      <c r="M251" t="n">
        <v>3</v>
      </c>
      <c r="N251" t="n">
        <v>27.09</v>
      </c>
      <c r="O251" t="n">
        <v>19542.89</v>
      </c>
      <c r="P251" t="n">
        <v>82.3</v>
      </c>
      <c r="Q251" t="n">
        <v>195.42</v>
      </c>
      <c r="R251" t="n">
        <v>20.24</v>
      </c>
      <c r="S251" t="n">
        <v>14.2</v>
      </c>
      <c r="T251" t="n">
        <v>1299.84</v>
      </c>
      <c r="U251" t="n">
        <v>0.7</v>
      </c>
      <c r="V251" t="n">
        <v>0.77</v>
      </c>
      <c r="W251" t="n">
        <v>0.64</v>
      </c>
      <c r="X251" t="n">
        <v>0.07000000000000001</v>
      </c>
      <c r="Y251" t="n">
        <v>0.5</v>
      </c>
      <c r="Z251" t="n">
        <v>10</v>
      </c>
    </row>
    <row r="252">
      <c r="A252" t="n">
        <v>18</v>
      </c>
      <c r="B252" t="n">
        <v>65</v>
      </c>
      <c r="C252" t="inlineStr">
        <is>
          <t xml:space="preserve">CONCLUIDO	</t>
        </is>
      </c>
      <c r="D252" t="n">
        <v>8.7043</v>
      </c>
      <c r="E252" t="n">
        <v>11.49</v>
      </c>
      <c r="F252" t="n">
        <v>9.17</v>
      </c>
      <c r="G252" t="n">
        <v>110.07</v>
      </c>
      <c r="H252" t="n">
        <v>2.13</v>
      </c>
      <c r="I252" t="n">
        <v>5</v>
      </c>
      <c r="J252" t="n">
        <v>157.97</v>
      </c>
      <c r="K252" t="n">
        <v>46.47</v>
      </c>
      <c r="L252" t="n">
        <v>19</v>
      </c>
      <c r="M252" t="n">
        <v>1</v>
      </c>
      <c r="N252" t="n">
        <v>27.5</v>
      </c>
      <c r="O252" t="n">
        <v>19717.08</v>
      </c>
      <c r="P252" t="n">
        <v>80.95999999999999</v>
      </c>
      <c r="Q252" t="n">
        <v>195.42</v>
      </c>
      <c r="R252" t="n">
        <v>20.56</v>
      </c>
      <c r="S252" t="n">
        <v>14.2</v>
      </c>
      <c r="T252" t="n">
        <v>1459.14</v>
      </c>
      <c r="U252" t="n">
        <v>0.6899999999999999</v>
      </c>
      <c r="V252" t="n">
        <v>0.77</v>
      </c>
      <c r="W252" t="n">
        <v>0.65</v>
      </c>
      <c r="X252" t="n">
        <v>0.08</v>
      </c>
      <c r="Y252" t="n">
        <v>0.5</v>
      </c>
      <c r="Z252" t="n">
        <v>10</v>
      </c>
    </row>
    <row r="253">
      <c r="A253" t="n">
        <v>19</v>
      </c>
      <c r="B253" t="n">
        <v>65</v>
      </c>
      <c r="C253" t="inlineStr">
        <is>
          <t xml:space="preserve">CONCLUIDO	</t>
        </is>
      </c>
      <c r="D253" t="n">
        <v>8.702</v>
      </c>
      <c r="E253" t="n">
        <v>11.49</v>
      </c>
      <c r="F253" t="n">
        <v>9.18</v>
      </c>
      <c r="G253" t="n">
        <v>110.1</v>
      </c>
      <c r="H253" t="n">
        <v>2.22</v>
      </c>
      <c r="I253" t="n">
        <v>5</v>
      </c>
      <c r="J253" t="n">
        <v>159.39</v>
      </c>
      <c r="K253" t="n">
        <v>46.47</v>
      </c>
      <c r="L253" t="n">
        <v>20</v>
      </c>
      <c r="M253" t="n">
        <v>0</v>
      </c>
      <c r="N253" t="n">
        <v>27.92</v>
      </c>
      <c r="O253" t="n">
        <v>19891.97</v>
      </c>
      <c r="P253" t="n">
        <v>80.67</v>
      </c>
      <c r="Q253" t="n">
        <v>195.42</v>
      </c>
      <c r="R253" t="n">
        <v>20.58</v>
      </c>
      <c r="S253" t="n">
        <v>14.2</v>
      </c>
      <c r="T253" t="n">
        <v>1470.99</v>
      </c>
      <c r="U253" t="n">
        <v>0.6899999999999999</v>
      </c>
      <c r="V253" t="n">
        <v>0.77</v>
      </c>
      <c r="W253" t="n">
        <v>0.65</v>
      </c>
      <c r="X253" t="n">
        <v>0.09</v>
      </c>
      <c r="Y253" t="n">
        <v>0.5</v>
      </c>
      <c r="Z253" t="n">
        <v>10</v>
      </c>
    </row>
    <row r="254">
      <c r="A254" t="n">
        <v>0</v>
      </c>
      <c r="B254" t="n">
        <v>75</v>
      </c>
      <c r="C254" t="inlineStr">
        <is>
          <t xml:space="preserve">CONCLUIDO	</t>
        </is>
      </c>
      <c r="D254" t="n">
        <v>6.2023</v>
      </c>
      <c r="E254" t="n">
        <v>16.12</v>
      </c>
      <c r="F254" t="n">
        <v>10.97</v>
      </c>
      <c r="G254" t="n">
        <v>7</v>
      </c>
      <c r="H254" t="n">
        <v>0.12</v>
      </c>
      <c r="I254" t="n">
        <v>94</v>
      </c>
      <c r="J254" t="n">
        <v>150.44</v>
      </c>
      <c r="K254" t="n">
        <v>49.1</v>
      </c>
      <c r="L254" t="n">
        <v>1</v>
      </c>
      <c r="M254" t="n">
        <v>92</v>
      </c>
      <c r="N254" t="n">
        <v>25.34</v>
      </c>
      <c r="O254" t="n">
        <v>18787.76</v>
      </c>
      <c r="P254" t="n">
        <v>129.26</v>
      </c>
      <c r="Q254" t="n">
        <v>195.46</v>
      </c>
      <c r="R254" t="n">
        <v>76.84</v>
      </c>
      <c r="S254" t="n">
        <v>14.2</v>
      </c>
      <c r="T254" t="n">
        <v>29155.31</v>
      </c>
      <c r="U254" t="n">
        <v>0.18</v>
      </c>
      <c r="V254" t="n">
        <v>0.64</v>
      </c>
      <c r="W254" t="n">
        <v>0.79</v>
      </c>
      <c r="X254" t="n">
        <v>1.89</v>
      </c>
      <c r="Y254" t="n">
        <v>0.5</v>
      </c>
      <c r="Z254" t="n">
        <v>10</v>
      </c>
    </row>
    <row r="255">
      <c r="A255" t="n">
        <v>1</v>
      </c>
      <c r="B255" t="n">
        <v>75</v>
      </c>
      <c r="C255" t="inlineStr">
        <is>
          <t xml:space="preserve">CONCLUIDO	</t>
        </is>
      </c>
      <c r="D255" t="n">
        <v>7.3855</v>
      </c>
      <c r="E255" t="n">
        <v>13.54</v>
      </c>
      <c r="F255" t="n">
        <v>9.949999999999999</v>
      </c>
      <c r="G255" t="n">
        <v>13.88</v>
      </c>
      <c r="H255" t="n">
        <v>0.23</v>
      </c>
      <c r="I255" t="n">
        <v>43</v>
      </c>
      <c r="J255" t="n">
        <v>151.83</v>
      </c>
      <c r="K255" t="n">
        <v>49.1</v>
      </c>
      <c r="L255" t="n">
        <v>2</v>
      </c>
      <c r="M255" t="n">
        <v>41</v>
      </c>
      <c r="N255" t="n">
        <v>25.73</v>
      </c>
      <c r="O255" t="n">
        <v>18959.54</v>
      </c>
      <c r="P255" t="n">
        <v>116.39</v>
      </c>
      <c r="Q255" t="n">
        <v>195.43</v>
      </c>
      <c r="R255" t="n">
        <v>44.8</v>
      </c>
      <c r="S255" t="n">
        <v>14.2</v>
      </c>
      <c r="T255" t="n">
        <v>13387.89</v>
      </c>
      <c r="U255" t="n">
        <v>0.32</v>
      </c>
      <c r="V255" t="n">
        <v>0.71</v>
      </c>
      <c r="W255" t="n">
        <v>0.71</v>
      </c>
      <c r="X255" t="n">
        <v>0.86</v>
      </c>
      <c r="Y255" t="n">
        <v>0.5</v>
      </c>
      <c r="Z255" t="n">
        <v>10</v>
      </c>
    </row>
    <row r="256">
      <c r="A256" t="n">
        <v>2</v>
      </c>
      <c r="B256" t="n">
        <v>75</v>
      </c>
      <c r="C256" t="inlineStr">
        <is>
          <t xml:space="preserve">CONCLUIDO	</t>
        </is>
      </c>
      <c r="D256" t="n">
        <v>7.8315</v>
      </c>
      <c r="E256" t="n">
        <v>12.77</v>
      </c>
      <c r="F256" t="n">
        <v>9.640000000000001</v>
      </c>
      <c r="G256" t="n">
        <v>20.65</v>
      </c>
      <c r="H256" t="n">
        <v>0.35</v>
      </c>
      <c r="I256" t="n">
        <v>28</v>
      </c>
      <c r="J256" t="n">
        <v>153.23</v>
      </c>
      <c r="K256" t="n">
        <v>49.1</v>
      </c>
      <c r="L256" t="n">
        <v>3</v>
      </c>
      <c r="M256" t="n">
        <v>26</v>
      </c>
      <c r="N256" t="n">
        <v>26.13</v>
      </c>
      <c r="O256" t="n">
        <v>19131.85</v>
      </c>
      <c r="P256" t="n">
        <v>111.83</v>
      </c>
      <c r="Q256" t="n">
        <v>195.42</v>
      </c>
      <c r="R256" t="n">
        <v>35.05</v>
      </c>
      <c r="S256" t="n">
        <v>14.2</v>
      </c>
      <c r="T256" t="n">
        <v>8587.6</v>
      </c>
      <c r="U256" t="n">
        <v>0.41</v>
      </c>
      <c r="V256" t="n">
        <v>0.73</v>
      </c>
      <c r="W256" t="n">
        <v>0.6899999999999999</v>
      </c>
      <c r="X256" t="n">
        <v>0.55</v>
      </c>
      <c r="Y256" t="n">
        <v>0.5</v>
      </c>
      <c r="Z256" t="n">
        <v>10</v>
      </c>
    </row>
    <row r="257">
      <c r="A257" t="n">
        <v>3</v>
      </c>
      <c r="B257" t="n">
        <v>75</v>
      </c>
      <c r="C257" t="inlineStr">
        <is>
          <t xml:space="preserve">CONCLUIDO	</t>
        </is>
      </c>
      <c r="D257" t="n">
        <v>8.0564</v>
      </c>
      <c r="E257" t="n">
        <v>12.41</v>
      </c>
      <c r="F257" t="n">
        <v>9.49</v>
      </c>
      <c r="G257" t="n">
        <v>27.13</v>
      </c>
      <c r="H257" t="n">
        <v>0.46</v>
      </c>
      <c r="I257" t="n">
        <v>21</v>
      </c>
      <c r="J257" t="n">
        <v>154.63</v>
      </c>
      <c r="K257" t="n">
        <v>49.1</v>
      </c>
      <c r="L257" t="n">
        <v>4</v>
      </c>
      <c r="M257" t="n">
        <v>19</v>
      </c>
      <c r="N257" t="n">
        <v>26.53</v>
      </c>
      <c r="O257" t="n">
        <v>19304.72</v>
      </c>
      <c r="P257" t="n">
        <v>109.61</v>
      </c>
      <c r="Q257" t="n">
        <v>195.42</v>
      </c>
      <c r="R257" t="n">
        <v>30.74</v>
      </c>
      <c r="S257" t="n">
        <v>14.2</v>
      </c>
      <c r="T257" t="n">
        <v>6468.95</v>
      </c>
      <c r="U257" t="n">
        <v>0.46</v>
      </c>
      <c r="V257" t="n">
        <v>0.74</v>
      </c>
      <c r="W257" t="n">
        <v>0.67</v>
      </c>
      <c r="X257" t="n">
        <v>0.41</v>
      </c>
      <c r="Y257" t="n">
        <v>0.5</v>
      </c>
      <c r="Z257" t="n">
        <v>10</v>
      </c>
    </row>
    <row r="258">
      <c r="A258" t="n">
        <v>4</v>
      </c>
      <c r="B258" t="n">
        <v>75</v>
      </c>
      <c r="C258" t="inlineStr">
        <is>
          <t xml:space="preserve">CONCLUIDO	</t>
        </is>
      </c>
      <c r="D258" t="n">
        <v>8.184799999999999</v>
      </c>
      <c r="E258" t="n">
        <v>12.22</v>
      </c>
      <c r="F258" t="n">
        <v>9.42</v>
      </c>
      <c r="G258" t="n">
        <v>33.25</v>
      </c>
      <c r="H258" t="n">
        <v>0.57</v>
      </c>
      <c r="I258" t="n">
        <v>17</v>
      </c>
      <c r="J258" t="n">
        <v>156.03</v>
      </c>
      <c r="K258" t="n">
        <v>49.1</v>
      </c>
      <c r="L258" t="n">
        <v>5</v>
      </c>
      <c r="M258" t="n">
        <v>15</v>
      </c>
      <c r="N258" t="n">
        <v>26.94</v>
      </c>
      <c r="O258" t="n">
        <v>19478.15</v>
      </c>
      <c r="P258" t="n">
        <v>107.86</v>
      </c>
      <c r="Q258" t="n">
        <v>195.42</v>
      </c>
      <c r="R258" t="n">
        <v>28.33</v>
      </c>
      <c r="S258" t="n">
        <v>14.2</v>
      </c>
      <c r="T258" t="n">
        <v>5284.07</v>
      </c>
      <c r="U258" t="n">
        <v>0.5</v>
      </c>
      <c r="V258" t="n">
        <v>0.75</v>
      </c>
      <c r="W258" t="n">
        <v>0.67</v>
      </c>
      <c r="X258" t="n">
        <v>0.33</v>
      </c>
      <c r="Y258" t="n">
        <v>0.5</v>
      </c>
      <c r="Z258" t="n">
        <v>10</v>
      </c>
    </row>
    <row r="259">
      <c r="A259" t="n">
        <v>5</v>
      </c>
      <c r="B259" t="n">
        <v>75</v>
      </c>
      <c r="C259" t="inlineStr">
        <is>
          <t xml:space="preserve">CONCLUIDO	</t>
        </is>
      </c>
      <c r="D259" t="n">
        <v>8.2928</v>
      </c>
      <c r="E259" t="n">
        <v>12.06</v>
      </c>
      <c r="F259" t="n">
        <v>9.35</v>
      </c>
      <c r="G259" t="n">
        <v>40.09</v>
      </c>
      <c r="H259" t="n">
        <v>0.67</v>
      </c>
      <c r="I259" t="n">
        <v>14</v>
      </c>
      <c r="J259" t="n">
        <v>157.44</v>
      </c>
      <c r="K259" t="n">
        <v>49.1</v>
      </c>
      <c r="L259" t="n">
        <v>6</v>
      </c>
      <c r="M259" t="n">
        <v>12</v>
      </c>
      <c r="N259" t="n">
        <v>27.35</v>
      </c>
      <c r="O259" t="n">
        <v>19652.13</v>
      </c>
      <c r="P259" t="n">
        <v>106.35</v>
      </c>
      <c r="Q259" t="n">
        <v>195.42</v>
      </c>
      <c r="R259" t="n">
        <v>26.38</v>
      </c>
      <c r="S259" t="n">
        <v>14.2</v>
      </c>
      <c r="T259" t="n">
        <v>4323.03</v>
      </c>
      <c r="U259" t="n">
        <v>0.54</v>
      </c>
      <c r="V259" t="n">
        <v>0.75</v>
      </c>
      <c r="W259" t="n">
        <v>0.66</v>
      </c>
      <c r="X259" t="n">
        <v>0.27</v>
      </c>
      <c r="Y259" t="n">
        <v>0.5</v>
      </c>
      <c r="Z259" t="n">
        <v>10</v>
      </c>
    </row>
    <row r="260">
      <c r="A260" t="n">
        <v>6</v>
      </c>
      <c r="B260" t="n">
        <v>75</v>
      </c>
      <c r="C260" t="inlineStr">
        <is>
          <t xml:space="preserve">CONCLUIDO	</t>
        </is>
      </c>
      <c r="D260" t="n">
        <v>8.3651</v>
      </c>
      <c r="E260" t="n">
        <v>11.95</v>
      </c>
      <c r="F260" t="n">
        <v>9.31</v>
      </c>
      <c r="G260" t="n">
        <v>46.56</v>
      </c>
      <c r="H260" t="n">
        <v>0.78</v>
      </c>
      <c r="I260" t="n">
        <v>12</v>
      </c>
      <c r="J260" t="n">
        <v>158.86</v>
      </c>
      <c r="K260" t="n">
        <v>49.1</v>
      </c>
      <c r="L260" t="n">
        <v>7</v>
      </c>
      <c r="M260" t="n">
        <v>10</v>
      </c>
      <c r="N260" t="n">
        <v>27.77</v>
      </c>
      <c r="O260" t="n">
        <v>19826.68</v>
      </c>
      <c r="P260" t="n">
        <v>105.39</v>
      </c>
      <c r="Q260" t="n">
        <v>195.42</v>
      </c>
      <c r="R260" t="n">
        <v>24.95</v>
      </c>
      <c r="S260" t="n">
        <v>14.2</v>
      </c>
      <c r="T260" t="n">
        <v>3619.05</v>
      </c>
      <c r="U260" t="n">
        <v>0.57</v>
      </c>
      <c r="V260" t="n">
        <v>0.76</v>
      </c>
      <c r="W260" t="n">
        <v>0.66</v>
      </c>
      <c r="X260" t="n">
        <v>0.22</v>
      </c>
      <c r="Y260" t="n">
        <v>0.5</v>
      </c>
      <c r="Z260" t="n">
        <v>10</v>
      </c>
    </row>
    <row r="261">
      <c r="A261" t="n">
        <v>7</v>
      </c>
      <c r="B261" t="n">
        <v>75</v>
      </c>
      <c r="C261" t="inlineStr">
        <is>
          <t xml:space="preserve">CONCLUIDO	</t>
        </is>
      </c>
      <c r="D261" t="n">
        <v>8.398300000000001</v>
      </c>
      <c r="E261" t="n">
        <v>11.91</v>
      </c>
      <c r="F261" t="n">
        <v>9.289999999999999</v>
      </c>
      <c r="G261" t="n">
        <v>50.7</v>
      </c>
      <c r="H261" t="n">
        <v>0.88</v>
      </c>
      <c r="I261" t="n">
        <v>11</v>
      </c>
      <c r="J261" t="n">
        <v>160.28</v>
      </c>
      <c r="K261" t="n">
        <v>49.1</v>
      </c>
      <c r="L261" t="n">
        <v>8</v>
      </c>
      <c r="M261" t="n">
        <v>9</v>
      </c>
      <c r="N261" t="n">
        <v>28.19</v>
      </c>
      <c r="O261" t="n">
        <v>20001.93</v>
      </c>
      <c r="P261" t="n">
        <v>104.18</v>
      </c>
      <c r="Q261" t="n">
        <v>195.43</v>
      </c>
      <c r="R261" t="n">
        <v>24.45</v>
      </c>
      <c r="S261" t="n">
        <v>14.2</v>
      </c>
      <c r="T261" t="n">
        <v>3375.24</v>
      </c>
      <c r="U261" t="n">
        <v>0.58</v>
      </c>
      <c r="V261" t="n">
        <v>0.76</v>
      </c>
      <c r="W261" t="n">
        <v>0.66</v>
      </c>
      <c r="X261" t="n">
        <v>0.21</v>
      </c>
      <c r="Y261" t="n">
        <v>0.5</v>
      </c>
      <c r="Z261" t="n">
        <v>10</v>
      </c>
    </row>
    <row r="262">
      <c r="A262" t="n">
        <v>8</v>
      </c>
      <c r="B262" t="n">
        <v>75</v>
      </c>
      <c r="C262" t="inlineStr">
        <is>
          <t xml:space="preserve">CONCLUIDO	</t>
        </is>
      </c>
      <c r="D262" t="n">
        <v>8.4459</v>
      </c>
      <c r="E262" t="n">
        <v>11.84</v>
      </c>
      <c r="F262" t="n">
        <v>9.26</v>
      </c>
      <c r="G262" t="n">
        <v>55.55</v>
      </c>
      <c r="H262" t="n">
        <v>0.99</v>
      </c>
      <c r="I262" t="n">
        <v>10</v>
      </c>
      <c r="J262" t="n">
        <v>161.71</v>
      </c>
      <c r="K262" t="n">
        <v>49.1</v>
      </c>
      <c r="L262" t="n">
        <v>9</v>
      </c>
      <c r="M262" t="n">
        <v>8</v>
      </c>
      <c r="N262" t="n">
        <v>28.61</v>
      </c>
      <c r="O262" t="n">
        <v>20177.64</v>
      </c>
      <c r="P262" t="n">
        <v>103.11</v>
      </c>
      <c r="Q262" t="n">
        <v>195.42</v>
      </c>
      <c r="R262" t="n">
        <v>23.39</v>
      </c>
      <c r="S262" t="n">
        <v>14.2</v>
      </c>
      <c r="T262" t="n">
        <v>2848.42</v>
      </c>
      <c r="U262" t="n">
        <v>0.61</v>
      </c>
      <c r="V262" t="n">
        <v>0.76</v>
      </c>
      <c r="W262" t="n">
        <v>0.65</v>
      </c>
      <c r="X262" t="n">
        <v>0.17</v>
      </c>
      <c r="Y262" t="n">
        <v>0.5</v>
      </c>
      <c r="Z262" t="n">
        <v>10</v>
      </c>
    </row>
    <row r="263">
      <c r="A263" t="n">
        <v>9</v>
      </c>
      <c r="B263" t="n">
        <v>75</v>
      </c>
      <c r="C263" t="inlineStr">
        <is>
          <t xml:space="preserve">CONCLUIDO	</t>
        </is>
      </c>
      <c r="D263" t="n">
        <v>8.476000000000001</v>
      </c>
      <c r="E263" t="n">
        <v>11.8</v>
      </c>
      <c r="F263" t="n">
        <v>9.25</v>
      </c>
      <c r="G263" t="n">
        <v>61.64</v>
      </c>
      <c r="H263" t="n">
        <v>1.09</v>
      </c>
      <c r="I263" t="n">
        <v>9</v>
      </c>
      <c r="J263" t="n">
        <v>163.13</v>
      </c>
      <c r="K263" t="n">
        <v>49.1</v>
      </c>
      <c r="L263" t="n">
        <v>10</v>
      </c>
      <c r="M263" t="n">
        <v>7</v>
      </c>
      <c r="N263" t="n">
        <v>29.04</v>
      </c>
      <c r="O263" t="n">
        <v>20353.94</v>
      </c>
      <c r="P263" t="n">
        <v>101.81</v>
      </c>
      <c r="Q263" t="n">
        <v>195.42</v>
      </c>
      <c r="R263" t="n">
        <v>23.01</v>
      </c>
      <c r="S263" t="n">
        <v>14.2</v>
      </c>
      <c r="T263" t="n">
        <v>2663.95</v>
      </c>
      <c r="U263" t="n">
        <v>0.62</v>
      </c>
      <c r="V263" t="n">
        <v>0.76</v>
      </c>
      <c r="W263" t="n">
        <v>0.65</v>
      </c>
      <c r="X263" t="n">
        <v>0.16</v>
      </c>
      <c r="Y263" t="n">
        <v>0.5</v>
      </c>
      <c r="Z263" t="n">
        <v>10</v>
      </c>
    </row>
    <row r="264">
      <c r="A264" t="n">
        <v>10</v>
      </c>
      <c r="B264" t="n">
        <v>75</v>
      </c>
      <c r="C264" t="inlineStr">
        <is>
          <t xml:space="preserve">CONCLUIDO	</t>
        </is>
      </c>
      <c r="D264" t="n">
        <v>8.5114</v>
      </c>
      <c r="E264" t="n">
        <v>11.75</v>
      </c>
      <c r="F264" t="n">
        <v>9.23</v>
      </c>
      <c r="G264" t="n">
        <v>69.20999999999999</v>
      </c>
      <c r="H264" t="n">
        <v>1.18</v>
      </c>
      <c r="I264" t="n">
        <v>8</v>
      </c>
      <c r="J264" t="n">
        <v>164.57</v>
      </c>
      <c r="K264" t="n">
        <v>49.1</v>
      </c>
      <c r="L264" t="n">
        <v>11</v>
      </c>
      <c r="M264" t="n">
        <v>6</v>
      </c>
      <c r="N264" t="n">
        <v>29.47</v>
      </c>
      <c r="O264" t="n">
        <v>20530.82</v>
      </c>
      <c r="P264" t="n">
        <v>101.08</v>
      </c>
      <c r="Q264" t="n">
        <v>195.42</v>
      </c>
      <c r="R264" t="n">
        <v>22.35</v>
      </c>
      <c r="S264" t="n">
        <v>14.2</v>
      </c>
      <c r="T264" t="n">
        <v>2339.5</v>
      </c>
      <c r="U264" t="n">
        <v>0.64</v>
      </c>
      <c r="V264" t="n">
        <v>0.76</v>
      </c>
      <c r="W264" t="n">
        <v>0.65</v>
      </c>
      <c r="X264" t="n">
        <v>0.14</v>
      </c>
      <c r="Y264" t="n">
        <v>0.5</v>
      </c>
      <c r="Z264" t="n">
        <v>10</v>
      </c>
    </row>
    <row r="265">
      <c r="A265" t="n">
        <v>11</v>
      </c>
      <c r="B265" t="n">
        <v>75</v>
      </c>
      <c r="C265" t="inlineStr">
        <is>
          <t xml:space="preserve">CONCLUIDO	</t>
        </is>
      </c>
      <c r="D265" t="n">
        <v>8.549200000000001</v>
      </c>
      <c r="E265" t="n">
        <v>11.7</v>
      </c>
      <c r="F265" t="n">
        <v>9.210000000000001</v>
      </c>
      <c r="G265" t="n">
        <v>78.91</v>
      </c>
      <c r="H265" t="n">
        <v>1.28</v>
      </c>
      <c r="I265" t="n">
        <v>7</v>
      </c>
      <c r="J265" t="n">
        <v>166.01</v>
      </c>
      <c r="K265" t="n">
        <v>49.1</v>
      </c>
      <c r="L265" t="n">
        <v>12</v>
      </c>
      <c r="M265" t="n">
        <v>5</v>
      </c>
      <c r="N265" t="n">
        <v>29.91</v>
      </c>
      <c r="O265" t="n">
        <v>20708.3</v>
      </c>
      <c r="P265" t="n">
        <v>99.58</v>
      </c>
      <c r="Q265" t="n">
        <v>195.42</v>
      </c>
      <c r="R265" t="n">
        <v>21.75</v>
      </c>
      <c r="S265" t="n">
        <v>14.2</v>
      </c>
      <c r="T265" t="n">
        <v>2044.05</v>
      </c>
      <c r="U265" t="n">
        <v>0.65</v>
      </c>
      <c r="V265" t="n">
        <v>0.77</v>
      </c>
      <c r="W265" t="n">
        <v>0.65</v>
      </c>
      <c r="X265" t="n">
        <v>0.12</v>
      </c>
      <c r="Y265" t="n">
        <v>0.5</v>
      </c>
      <c r="Z265" t="n">
        <v>10</v>
      </c>
    </row>
    <row r="266">
      <c r="A266" t="n">
        <v>12</v>
      </c>
      <c r="B266" t="n">
        <v>75</v>
      </c>
      <c r="C266" t="inlineStr">
        <is>
          <t xml:space="preserve">CONCLUIDO	</t>
        </is>
      </c>
      <c r="D266" t="n">
        <v>8.5505</v>
      </c>
      <c r="E266" t="n">
        <v>11.7</v>
      </c>
      <c r="F266" t="n">
        <v>9.210000000000001</v>
      </c>
      <c r="G266" t="n">
        <v>78.90000000000001</v>
      </c>
      <c r="H266" t="n">
        <v>1.38</v>
      </c>
      <c r="I266" t="n">
        <v>7</v>
      </c>
      <c r="J266" t="n">
        <v>167.45</v>
      </c>
      <c r="K266" t="n">
        <v>49.1</v>
      </c>
      <c r="L266" t="n">
        <v>13</v>
      </c>
      <c r="M266" t="n">
        <v>5</v>
      </c>
      <c r="N266" t="n">
        <v>30.36</v>
      </c>
      <c r="O266" t="n">
        <v>20886.38</v>
      </c>
      <c r="P266" t="n">
        <v>99.79000000000001</v>
      </c>
      <c r="Q266" t="n">
        <v>195.42</v>
      </c>
      <c r="R266" t="n">
        <v>21.76</v>
      </c>
      <c r="S266" t="n">
        <v>14.2</v>
      </c>
      <c r="T266" t="n">
        <v>2047.38</v>
      </c>
      <c r="U266" t="n">
        <v>0.65</v>
      </c>
      <c r="V266" t="n">
        <v>0.77</v>
      </c>
      <c r="W266" t="n">
        <v>0.65</v>
      </c>
      <c r="X266" t="n">
        <v>0.12</v>
      </c>
      <c r="Y266" t="n">
        <v>0.5</v>
      </c>
      <c r="Z266" t="n">
        <v>10</v>
      </c>
    </row>
    <row r="267">
      <c r="A267" t="n">
        <v>13</v>
      </c>
      <c r="B267" t="n">
        <v>75</v>
      </c>
      <c r="C267" t="inlineStr">
        <is>
          <t xml:space="preserve">CONCLUIDO	</t>
        </is>
      </c>
      <c r="D267" t="n">
        <v>8.586399999999999</v>
      </c>
      <c r="E267" t="n">
        <v>11.65</v>
      </c>
      <c r="F267" t="n">
        <v>9.19</v>
      </c>
      <c r="G267" t="n">
        <v>91.87</v>
      </c>
      <c r="H267" t="n">
        <v>1.47</v>
      </c>
      <c r="I267" t="n">
        <v>6</v>
      </c>
      <c r="J267" t="n">
        <v>168.9</v>
      </c>
      <c r="K267" t="n">
        <v>49.1</v>
      </c>
      <c r="L267" t="n">
        <v>14</v>
      </c>
      <c r="M267" t="n">
        <v>4</v>
      </c>
      <c r="N267" t="n">
        <v>30.81</v>
      </c>
      <c r="O267" t="n">
        <v>21065.06</v>
      </c>
      <c r="P267" t="n">
        <v>97.67</v>
      </c>
      <c r="Q267" t="n">
        <v>195.42</v>
      </c>
      <c r="R267" t="n">
        <v>21.12</v>
      </c>
      <c r="S267" t="n">
        <v>14.2</v>
      </c>
      <c r="T267" t="n">
        <v>1735.82</v>
      </c>
      <c r="U267" t="n">
        <v>0.67</v>
      </c>
      <c r="V267" t="n">
        <v>0.77</v>
      </c>
      <c r="W267" t="n">
        <v>0.65</v>
      </c>
      <c r="X267" t="n">
        <v>0.1</v>
      </c>
      <c r="Y267" t="n">
        <v>0.5</v>
      </c>
      <c r="Z267" t="n">
        <v>10</v>
      </c>
    </row>
    <row r="268">
      <c r="A268" t="n">
        <v>14</v>
      </c>
      <c r="B268" t="n">
        <v>75</v>
      </c>
      <c r="C268" t="inlineStr">
        <is>
          <t xml:space="preserve">CONCLUIDO	</t>
        </is>
      </c>
      <c r="D268" t="n">
        <v>8.586399999999999</v>
      </c>
      <c r="E268" t="n">
        <v>11.65</v>
      </c>
      <c r="F268" t="n">
        <v>9.19</v>
      </c>
      <c r="G268" t="n">
        <v>91.87</v>
      </c>
      <c r="H268" t="n">
        <v>1.56</v>
      </c>
      <c r="I268" t="n">
        <v>6</v>
      </c>
      <c r="J268" t="n">
        <v>170.35</v>
      </c>
      <c r="K268" t="n">
        <v>49.1</v>
      </c>
      <c r="L268" t="n">
        <v>15</v>
      </c>
      <c r="M268" t="n">
        <v>4</v>
      </c>
      <c r="N268" t="n">
        <v>31.26</v>
      </c>
      <c r="O268" t="n">
        <v>21244.37</v>
      </c>
      <c r="P268" t="n">
        <v>97.64</v>
      </c>
      <c r="Q268" t="n">
        <v>195.42</v>
      </c>
      <c r="R268" t="n">
        <v>21.13</v>
      </c>
      <c r="S268" t="n">
        <v>14.2</v>
      </c>
      <c r="T268" t="n">
        <v>1736.88</v>
      </c>
      <c r="U268" t="n">
        <v>0.67</v>
      </c>
      <c r="V268" t="n">
        <v>0.77</v>
      </c>
      <c r="W268" t="n">
        <v>0.65</v>
      </c>
      <c r="X268" t="n">
        <v>0.1</v>
      </c>
      <c r="Y268" t="n">
        <v>0.5</v>
      </c>
      <c r="Z268" t="n">
        <v>10</v>
      </c>
    </row>
    <row r="269">
      <c r="A269" t="n">
        <v>15</v>
      </c>
      <c r="B269" t="n">
        <v>75</v>
      </c>
      <c r="C269" t="inlineStr">
        <is>
          <t xml:space="preserve">CONCLUIDO	</t>
        </is>
      </c>
      <c r="D269" t="n">
        <v>8.586600000000001</v>
      </c>
      <c r="E269" t="n">
        <v>11.65</v>
      </c>
      <c r="F269" t="n">
        <v>9.19</v>
      </c>
      <c r="G269" t="n">
        <v>91.86</v>
      </c>
      <c r="H269" t="n">
        <v>1.65</v>
      </c>
      <c r="I269" t="n">
        <v>6</v>
      </c>
      <c r="J269" t="n">
        <v>171.81</v>
      </c>
      <c r="K269" t="n">
        <v>49.1</v>
      </c>
      <c r="L269" t="n">
        <v>16</v>
      </c>
      <c r="M269" t="n">
        <v>4</v>
      </c>
      <c r="N269" t="n">
        <v>31.72</v>
      </c>
      <c r="O269" t="n">
        <v>21424.29</v>
      </c>
      <c r="P269" t="n">
        <v>96.93000000000001</v>
      </c>
      <c r="Q269" t="n">
        <v>195.42</v>
      </c>
      <c r="R269" t="n">
        <v>21.15</v>
      </c>
      <c r="S269" t="n">
        <v>14.2</v>
      </c>
      <c r="T269" t="n">
        <v>1747.16</v>
      </c>
      <c r="U269" t="n">
        <v>0.67</v>
      </c>
      <c r="V269" t="n">
        <v>0.77</v>
      </c>
      <c r="W269" t="n">
        <v>0.65</v>
      </c>
      <c r="X269" t="n">
        <v>0.1</v>
      </c>
      <c r="Y269" t="n">
        <v>0.5</v>
      </c>
      <c r="Z269" t="n">
        <v>10</v>
      </c>
    </row>
    <row r="270">
      <c r="A270" t="n">
        <v>16</v>
      </c>
      <c r="B270" t="n">
        <v>75</v>
      </c>
      <c r="C270" t="inlineStr">
        <is>
          <t xml:space="preserve">CONCLUIDO	</t>
        </is>
      </c>
      <c r="D270" t="n">
        <v>8.580399999999999</v>
      </c>
      <c r="E270" t="n">
        <v>11.65</v>
      </c>
      <c r="F270" t="n">
        <v>9.19</v>
      </c>
      <c r="G270" t="n">
        <v>91.95</v>
      </c>
      <c r="H270" t="n">
        <v>1.74</v>
      </c>
      <c r="I270" t="n">
        <v>6</v>
      </c>
      <c r="J270" t="n">
        <v>173.28</v>
      </c>
      <c r="K270" t="n">
        <v>49.1</v>
      </c>
      <c r="L270" t="n">
        <v>17</v>
      </c>
      <c r="M270" t="n">
        <v>4</v>
      </c>
      <c r="N270" t="n">
        <v>32.18</v>
      </c>
      <c r="O270" t="n">
        <v>21604.83</v>
      </c>
      <c r="P270" t="n">
        <v>95.81</v>
      </c>
      <c r="Q270" t="n">
        <v>195.42</v>
      </c>
      <c r="R270" t="n">
        <v>21.33</v>
      </c>
      <c r="S270" t="n">
        <v>14.2</v>
      </c>
      <c r="T270" t="n">
        <v>1841.14</v>
      </c>
      <c r="U270" t="n">
        <v>0.67</v>
      </c>
      <c r="V270" t="n">
        <v>0.77</v>
      </c>
      <c r="W270" t="n">
        <v>0.65</v>
      </c>
      <c r="X270" t="n">
        <v>0.11</v>
      </c>
      <c r="Y270" t="n">
        <v>0.5</v>
      </c>
      <c r="Z270" t="n">
        <v>10</v>
      </c>
    </row>
    <row r="271">
      <c r="A271" t="n">
        <v>17</v>
      </c>
      <c r="B271" t="n">
        <v>75</v>
      </c>
      <c r="C271" t="inlineStr">
        <is>
          <t xml:space="preserve">CONCLUIDO	</t>
        </is>
      </c>
      <c r="D271" t="n">
        <v>8.626099999999999</v>
      </c>
      <c r="E271" t="n">
        <v>11.59</v>
      </c>
      <c r="F271" t="n">
        <v>9.16</v>
      </c>
      <c r="G271" t="n">
        <v>109.96</v>
      </c>
      <c r="H271" t="n">
        <v>1.83</v>
      </c>
      <c r="I271" t="n">
        <v>5</v>
      </c>
      <c r="J271" t="n">
        <v>174.75</v>
      </c>
      <c r="K271" t="n">
        <v>49.1</v>
      </c>
      <c r="L271" t="n">
        <v>18</v>
      </c>
      <c r="M271" t="n">
        <v>3</v>
      </c>
      <c r="N271" t="n">
        <v>32.65</v>
      </c>
      <c r="O271" t="n">
        <v>21786.02</v>
      </c>
      <c r="P271" t="n">
        <v>94.63</v>
      </c>
      <c r="Q271" t="n">
        <v>195.42</v>
      </c>
      <c r="R271" t="n">
        <v>20.42</v>
      </c>
      <c r="S271" t="n">
        <v>14.2</v>
      </c>
      <c r="T271" t="n">
        <v>1387.68</v>
      </c>
      <c r="U271" t="n">
        <v>0.7</v>
      </c>
      <c r="V271" t="n">
        <v>0.77</v>
      </c>
      <c r="W271" t="n">
        <v>0.64</v>
      </c>
      <c r="X271" t="n">
        <v>0.08</v>
      </c>
      <c r="Y271" t="n">
        <v>0.5</v>
      </c>
      <c r="Z271" t="n">
        <v>10</v>
      </c>
    </row>
    <row r="272">
      <c r="A272" t="n">
        <v>18</v>
      </c>
      <c r="B272" t="n">
        <v>75</v>
      </c>
      <c r="C272" t="inlineStr">
        <is>
          <t xml:space="preserve">CONCLUIDO	</t>
        </is>
      </c>
      <c r="D272" t="n">
        <v>8.618600000000001</v>
      </c>
      <c r="E272" t="n">
        <v>11.6</v>
      </c>
      <c r="F272" t="n">
        <v>9.17</v>
      </c>
      <c r="G272" t="n">
        <v>110.08</v>
      </c>
      <c r="H272" t="n">
        <v>1.91</v>
      </c>
      <c r="I272" t="n">
        <v>5</v>
      </c>
      <c r="J272" t="n">
        <v>176.22</v>
      </c>
      <c r="K272" t="n">
        <v>49.1</v>
      </c>
      <c r="L272" t="n">
        <v>19</v>
      </c>
      <c r="M272" t="n">
        <v>3</v>
      </c>
      <c r="N272" t="n">
        <v>33.13</v>
      </c>
      <c r="O272" t="n">
        <v>21967.84</v>
      </c>
      <c r="P272" t="n">
        <v>94.76000000000001</v>
      </c>
      <c r="Q272" t="n">
        <v>195.42</v>
      </c>
      <c r="R272" t="n">
        <v>20.72</v>
      </c>
      <c r="S272" t="n">
        <v>14.2</v>
      </c>
      <c r="T272" t="n">
        <v>1538.29</v>
      </c>
      <c r="U272" t="n">
        <v>0.6899999999999999</v>
      </c>
      <c r="V272" t="n">
        <v>0.77</v>
      </c>
      <c r="W272" t="n">
        <v>0.65</v>
      </c>
      <c r="X272" t="n">
        <v>0.09</v>
      </c>
      <c r="Y272" t="n">
        <v>0.5</v>
      </c>
      <c r="Z272" t="n">
        <v>10</v>
      </c>
    </row>
    <row r="273">
      <c r="A273" t="n">
        <v>19</v>
      </c>
      <c r="B273" t="n">
        <v>75</v>
      </c>
      <c r="C273" t="inlineStr">
        <is>
          <t xml:space="preserve">CONCLUIDO	</t>
        </is>
      </c>
      <c r="D273" t="n">
        <v>8.6228</v>
      </c>
      <c r="E273" t="n">
        <v>11.6</v>
      </c>
      <c r="F273" t="n">
        <v>9.17</v>
      </c>
      <c r="G273" t="n">
        <v>110.02</v>
      </c>
      <c r="H273" t="n">
        <v>2</v>
      </c>
      <c r="I273" t="n">
        <v>5</v>
      </c>
      <c r="J273" t="n">
        <v>177.7</v>
      </c>
      <c r="K273" t="n">
        <v>49.1</v>
      </c>
      <c r="L273" t="n">
        <v>20</v>
      </c>
      <c r="M273" t="n">
        <v>3</v>
      </c>
      <c r="N273" t="n">
        <v>33.61</v>
      </c>
      <c r="O273" t="n">
        <v>22150.3</v>
      </c>
      <c r="P273" t="n">
        <v>92.95</v>
      </c>
      <c r="Q273" t="n">
        <v>195.42</v>
      </c>
      <c r="R273" t="n">
        <v>20.49</v>
      </c>
      <c r="S273" t="n">
        <v>14.2</v>
      </c>
      <c r="T273" t="n">
        <v>1426.14</v>
      </c>
      <c r="U273" t="n">
        <v>0.6899999999999999</v>
      </c>
      <c r="V273" t="n">
        <v>0.77</v>
      </c>
      <c r="W273" t="n">
        <v>0.65</v>
      </c>
      <c r="X273" t="n">
        <v>0.08</v>
      </c>
      <c r="Y273" t="n">
        <v>0.5</v>
      </c>
      <c r="Z273" t="n">
        <v>10</v>
      </c>
    </row>
    <row r="274">
      <c r="A274" t="n">
        <v>20</v>
      </c>
      <c r="B274" t="n">
        <v>75</v>
      </c>
      <c r="C274" t="inlineStr">
        <is>
          <t xml:space="preserve">CONCLUIDO	</t>
        </is>
      </c>
      <c r="D274" t="n">
        <v>8.622299999999999</v>
      </c>
      <c r="E274" t="n">
        <v>11.6</v>
      </c>
      <c r="F274" t="n">
        <v>9.17</v>
      </c>
      <c r="G274" t="n">
        <v>110.02</v>
      </c>
      <c r="H274" t="n">
        <v>2.08</v>
      </c>
      <c r="I274" t="n">
        <v>5</v>
      </c>
      <c r="J274" t="n">
        <v>179.18</v>
      </c>
      <c r="K274" t="n">
        <v>49.1</v>
      </c>
      <c r="L274" t="n">
        <v>21</v>
      </c>
      <c r="M274" t="n">
        <v>3</v>
      </c>
      <c r="N274" t="n">
        <v>34.09</v>
      </c>
      <c r="O274" t="n">
        <v>22333.43</v>
      </c>
      <c r="P274" t="n">
        <v>91.19</v>
      </c>
      <c r="Q274" t="n">
        <v>195.42</v>
      </c>
      <c r="R274" t="n">
        <v>20.58</v>
      </c>
      <c r="S274" t="n">
        <v>14.2</v>
      </c>
      <c r="T274" t="n">
        <v>1471.52</v>
      </c>
      <c r="U274" t="n">
        <v>0.6899999999999999</v>
      </c>
      <c r="V274" t="n">
        <v>0.77</v>
      </c>
      <c r="W274" t="n">
        <v>0.64</v>
      </c>
      <c r="X274" t="n">
        <v>0.08</v>
      </c>
      <c r="Y274" t="n">
        <v>0.5</v>
      </c>
      <c r="Z274" t="n">
        <v>10</v>
      </c>
    </row>
    <row r="275">
      <c r="A275" t="n">
        <v>21</v>
      </c>
      <c r="B275" t="n">
        <v>75</v>
      </c>
      <c r="C275" t="inlineStr">
        <is>
          <t xml:space="preserve">CONCLUIDO	</t>
        </is>
      </c>
      <c r="D275" t="n">
        <v>8.6615</v>
      </c>
      <c r="E275" t="n">
        <v>11.55</v>
      </c>
      <c r="F275" t="n">
        <v>9.15</v>
      </c>
      <c r="G275" t="n">
        <v>137.2</v>
      </c>
      <c r="H275" t="n">
        <v>2.16</v>
      </c>
      <c r="I275" t="n">
        <v>4</v>
      </c>
      <c r="J275" t="n">
        <v>180.67</v>
      </c>
      <c r="K275" t="n">
        <v>49.1</v>
      </c>
      <c r="L275" t="n">
        <v>22</v>
      </c>
      <c r="M275" t="n">
        <v>2</v>
      </c>
      <c r="N275" t="n">
        <v>34.58</v>
      </c>
      <c r="O275" t="n">
        <v>22517.21</v>
      </c>
      <c r="P275" t="n">
        <v>90.15000000000001</v>
      </c>
      <c r="Q275" t="n">
        <v>195.42</v>
      </c>
      <c r="R275" t="n">
        <v>19.88</v>
      </c>
      <c r="S275" t="n">
        <v>14.2</v>
      </c>
      <c r="T275" t="n">
        <v>1123.73</v>
      </c>
      <c r="U275" t="n">
        <v>0.71</v>
      </c>
      <c r="V275" t="n">
        <v>0.77</v>
      </c>
      <c r="W275" t="n">
        <v>0.64</v>
      </c>
      <c r="X275" t="n">
        <v>0.06</v>
      </c>
      <c r="Y275" t="n">
        <v>0.5</v>
      </c>
      <c r="Z275" t="n">
        <v>10</v>
      </c>
    </row>
    <row r="276">
      <c r="A276" t="n">
        <v>22</v>
      </c>
      <c r="B276" t="n">
        <v>75</v>
      </c>
      <c r="C276" t="inlineStr">
        <is>
          <t xml:space="preserve">CONCLUIDO	</t>
        </is>
      </c>
      <c r="D276" t="n">
        <v>8.6578</v>
      </c>
      <c r="E276" t="n">
        <v>11.55</v>
      </c>
      <c r="F276" t="n">
        <v>9.15</v>
      </c>
      <c r="G276" t="n">
        <v>137.28</v>
      </c>
      <c r="H276" t="n">
        <v>2.24</v>
      </c>
      <c r="I276" t="n">
        <v>4</v>
      </c>
      <c r="J276" t="n">
        <v>182.17</v>
      </c>
      <c r="K276" t="n">
        <v>49.1</v>
      </c>
      <c r="L276" t="n">
        <v>23</v>
      </c>
      <c r="M276" t="n">
        <v>1</v>
      </c>
      <c r="N276" t="n">
        <v>35.08</v>
      </c>
      <c r="O276" t="n">
        <v>22701.78</v>
      </c>
      <c r="P276" t="n">
        <v>91.09</v>
      </c>
      <c r="Q276" t="n">
        <v>195.42</v>
      </c>
      <c r="R276" t="n">
        <v>19.98</v>
      </c>
      <c r="S276" t="n">
        <v>14.2</v>
      </c>
      <c r="T276" t="n">
        <v>1176.64</v>
      </c>
      <c r="U276" t="n">
        <v>0.71</v>
      </c>
      <c r="V276" t="n">
        <v>0.77</v>
      </c>
      <c r="W276" t="n">
        <v>0.65</v>
      </c>
      <c r="X276" t="n">
        <v>0.06</v>
      </c>
      <c r="Y276" t="n">
        <v>0.5</v>
      </c>
      <c r="Z276" t="n">
        <v>10</v>
      </c>
    </row>
    <row r="277">
      <c r="A277" t="n">
        <v>23</v>
      </c>
      <c r="B277" t="n">
        <v>75</v>
      </c>
      <c r="C277" t="inlineStr">
        <is>
          <t xml:space="preserve">CONCLUIDO	</t>
        </is>
      </c>
      <c r="D277" t="n">
        <v>8.655099999999999</v>
      </c>
      <c r="E277" t="n">
        <v>11.55</v>
      </c>
      <c r="F277" t="n">
        <v>9.16</v>
      </c>
      <c r="G277" t="n">
        <v>137.33</v>
      </c>
      <c r="H277" t="n">
        <v>2.32</v>
      </c>
      <c r="I277" t="n">
        <v>4</v>
      </c>
      <c r="J277" t="n">
        <v>183.67</v>
      </c>
      <c r="K277" t="n">
        <v>49.1</v>
      </c>
      <c r="L277" t="n">
        <v>24</v>
      </c>
      <c r="M277" t="n">
        <v>0</v>
      </c>
      <c r="N277" t="n">
        <v>35.58</v>
      </c>
      <c r="O277" t="n">
        <v>22886.92</v>
      </c>
      <c r="P277" t="n">
        <v>91.66</v>
      </c>
      <c r="Q277" t="n">
        <v>195.42</v>
      </c>
      <c r="R277" t="n">
        <v>20.07</v>
      </c>
      <c r="S277" t="n">
        <v>14.2</v>
      </c>
      <c r="T277" t="n">
        <v>1218.53</v>
      </c>
      <c r="U277" t="n">
        <v>0.71</v>
      </c>
      <c r="V277" t="n">
        <v>0.77</v>
      </c>
      <c r="W277" t="n">
        <v>0.65</v>
      </c>
      <c r="X277" t="n">
        <v>0.07000000000000001</v>
      </c>
      <c r="Y277" t="n">
        <v>0.5</v>
      </c>
      <c r="Z277" t="n">
        <v>10</v>
      </c>
    </row>
    <row r="278">
      <c r="A278" t="n">
        <v>0</v>
      </c>
      <c r="B278" t="n">
        <v>95</v>
      </c>
      <c r="C278" t="inlineStr">
        <is>
          <t xml:space="preserve">CONCLUIDO	</t>
        </is>
      </c>
      <c r="D278" t="n">
        <v>5.5742</v>
      </c>
      <c r="E278" t="n">
        <v>17.94</v>
      </c>
      <c r="F278" t="n">
        <v>11.34</v>
      </c>
      <c r="G278" t="n">
        <v>6.13</v>
      </c>
      <c r="H278" t="n">
        <v>0.1</v>
      </c>
      <c r="I278" t="n">
        <v>111</v>
      </c>
      <c r="J278" t="n">
        <v>185.69</v>
      </c>
      <c r="K278" t="n">
        <v>53.44</v>
      </c>
      <c r="L278" t="n">
        <v>1</v>
      </c>
      <c r="M278" t="n">
        <v>109</v>
      </c>
      <c r="N278" t="n">
        <v>36.26</v>
      </c>
      <c r="O278" t="n">
        <v>23136.14</v>
      </c>
      <c r="P278" t="n">
        <v>153.19</v>
      </c>
      <c r="Q278" t="n">
        <v>195.48</v>
      </c>
      <c r="R278" t="n">
        <v>88.26000000000001</v>
      </c>
      <c r="S278" t="n">
        <v>14.2</v>
      </c>
      <c r="T278" t="n">
        <v>34780.47</v>
      </c>
      <c r="U278" t="n">
        <v>0.16</v>
      </c>
      <c r="V278" t="n">
        <v>0.62</v>
      </c>
      <c r="W278" t="n">
        <v>0.82</v>
      </c>
      <c r="X278" t="n">
        <v>2.25</v>
      </c>
      <c r="Y278" t="n">
        <v>0.5</v>
      </c>
      <c r="Z278" t="n">
        <v>10</v>
      </c>
    </row>
    <row r="279">
      <c r="A279" t="n">
        <v>1</v>
      </c>
      <c r="B279" t="n">
        <v>95</v>
      </c>
      <c r="C279" t="inlineStr">
        <is>
          <t xml:space="preserve">CONCLUIDO	</t>
        </is>
      </c>
      <c r="D279" t="n">
        <v>6.9408</v>
      </c>
      <c r="E279" t="n">
        <v>14.41</v>
      </c>
      <c r="F279" t="n">
        <v>10.08</v>
      </c>
      <c r="G279" t="n">
        <v>12.09</v>
      </c>
      <c r="H279" t="n">
        <v>0.19</v>
      </c>
      <c r="I279" t="n">
        <v>50</v>
      </c>
      <c r="J279" t="n">
        <v>187.21</v>
      </c>
      <c r="K279" t="n">
        <v>53.44</v>
      </c>
      <c r="L279" t="n">
        <v>2</v>
      </c>
      <c r="M279" t="n">
        <v>48</v>
      </c>
      <c r="N279" t="n">
        <v>36.77</v>
      </c>
      <c r="O279" t="n">
        <v>23322.88</v>
      </c>
      <c r="P279" t="n">
        <v>135.41</v>
      </c>
      <c r="Q279" t="n">
        <v>195.46</v>
      </c>
      <c r="R279" t="n">
        <v>48.92</v>
      </c>
      <c r="S279" t="n">
        <v>14.2</v>
      </c>
      <c r="T279" t="n">
        <v>15412.94</v>
      </c>
      <c r="U279" t="n">
        <v>0.29</v>
      </c>
      <c r="V279" t="n">
        <v>0.7</v>
      </c>
      <c r="W279" t="n">
        <v>0.71</v>
      </c>
      <c r="X279" t="n">
        <v>0.99</v>
      </c>
      <c r="Y279" t="n">
        <v>0.5</v>
      </c>
      <c r="Z279" t="n">
        <v>10</v>
      </c>
    </row>
    <row r="280">
      <c r="A280" t="n">
        <v>2</v>
      </c>
      <c r="B280" t="n">
        <v>95</v>
      </c>
      <c r="C280" t="inlineStr">
        <is>
          <t xml:space="preserve">CONCLUIDO	</t>
        </is>
      </c>
      <c r="D280" t="n">
        <v>7.4816</v>
      </c>
      <c r="E280" t="n">
        <v>13.37</v>
      </c>
      <c r="F280" t="n">
        <v>9.710000000000001</v>
      </c>
      <c r="G280" t="n">
        <v>18.2</v>
      </c>
      <c r="H280" t="n">
        <v>0.28</v>
      </c>
      <c r="I280" t="n">
        <v>32</v>
      </c>
      <c r="J280" t="n">
        <v>188.73</v>
      </c>
      <c r="K280" t="n">
        <v>53.44</v>
      </c>
      <c r="L280" t="n">
        <v>3</v>
      </c>
      <c r="M280" t="n">
        <v>30</v>
      </c>
      <c r="N280" t="n">
        <v>37.29</v>
      </c>
      <c r="O280" t="n">
        <v>23510.33</v>
      </c>
      <c r="P280" t="n">
        <v>129.96</v>
      </c>
      <c r="Q280" t="n">
        <v>195.42</v>
      </c>
      <c r="R280" t="n">
        <v>37.19</v>
      </c>
      <c r="S280" t="n">
        <v>14.2</v>
      </c>
      <c r="T280" t="n">
        <v>9641.25</v>
      </c>
      <c r="U280" t="n">
        <v>0.38</v>
      </c>
      <c r="V280" t="n">
        <v>0.73</v>
      </c>
      <c r="W280" t="n">
        <v>0.6899999999999999</v>
      </c>
      <c r="X280" t="n">
        <v>0.62</v>
      </c>
      <c r="Y280" t="n">
        <v>0.5</v>
      </c>
      <c r="Z280" t="n">
        <v>10</v>
      </c>
    </row>
    <row r="281">
      <c r="A281" t="n">
        <v>3</v>
      </c>
      <c r="B281" t="n">
        <v>95</v>
      </c>
      <c r="C281" t="inlineStr">
        <is>
          <t xml:space="preserve">CONCLUIDO	</t>
        </is>
      </c>
      <c r="D281" t="n">
        <v>7.7601</v>
      </c>
      <c r="E281" t="n">
        <v>12.89</v>
      </c>
      <c r="F281" t="n">
        <v>9.52</v>
      </c>
      <c r="G281" t="n">
        <v>23.81</v>
      </c>
      <c r="H281" t="n">
        <v>0.37</v>
      </c>
      <c r="I281" t="n">
        <v>24</v>
      </c>
      <c r="J281" t="n">
        <v>190.25</v>
      </c>
      <c r="K281" t="n">
        <v>53.44</v>
      </c>
      <c r="L281" t="n">
        <v>4</v>
      </c>
      <c r="M281" t="n">
        <v>22</v>
      </c>
      <c r="N281" t="n">
        <v>37.82</v>
      </c>
      <c r="O281" t="n">
        <v>23698.48</v>
      </c>
      <c r="P281" t="n">
        <v>126.89</v>
      </c>
      <c r="Q281" t="n">
        <v>195.42</v>
      </c>
      <c r="R281" t="n">
        <v>31.52</v>
      </c>
      <c r="S281" t="n">
        <v>14.2</v>
      </c>
      <c r="T281" t="n">
        <v>6845.7</v>
      </c>
      <c r="U281" t="n">
        <v>0.45</v>
      </c>
      <c r="V281" t="n">
        <v>0.74</v>
      </c>
      <c r="W281" t="n">
        <v>0.67</v>
      </c>
      <c r="X281" t="n">
        <v>0.44</v>
      </c>
      <c r="Y281" t="n">
        <v>0.5</v>
      </c>
      <c r="Z281" t="n">
        <v>10</v>
      </c>
    </row>
    <row r="282">
      <c r="A282" t="n">
        <v>4</v>
      </c>
      <c r="B282" t="n">
        <v>95</v>
      </c>
      <c r="C282" t="inlineStr">
        <is>
          <t xml:space="preserve">CONCLUIDO	</t>
        </is>
      </c>
      <c r="D282" t="n">
        <v>7.9272</v>
      </c>
      <c r="E282" t="n">
        <v>12.61</v>
      </c>
      <c r="F282" t="n">
        <v>9.44</v>
      </c>
      <c r="G282" t="n">
        <v>29.81</v>
      </c>
      <c r="H282" t="n">
        <v>0.46</v>
      </c>
      <c r="I282" t="n">
        <v>19</v>
      </c>
      <c r="J282" t="n">
        <v>191.78</v>
      </c>
      <c r="K282" t="n">
        <v>53.44</v>
      </c>
      <c r="L282" t="n">
        <v>5</v>
      </c>
      <c r="M282" t="n">
        <v>17</v>
      </c>
      <c r="N282" t="n">
        <v>38.35</v>
      </c>
      <c r="O282" t="n">
        <v>23887.36</v>
      </c>
      <c r="P282" t="n">
        <v>125.32</v>
      </c>
      <c r="Q282" t="n">
        <v>195.42</v>
      </c>
      <c r="R282" t="n">
        <v>29</v>
      </c>
      <c r="S282" t="n">
        <v>14.2</v>
      </c>
      <c r="T282" t="n">
        <v>5608.34</v>
      </c>
      <c r="U282" t="n">
        <v>0.49</v>
      </c>
      <c r="V282" t="n">
        <v>0.75</v>
      </c>
      <c r="W282" t="n">
        <v>0.67</v>
      </c>
      <c r="X282" t="n">
        <v>0.35</v>
      </c>
      <c r="Y282" t="n">
        <v>0.5</v>
      </c>
      <c r="Z282" t="n">
        <v>10</v>
      </c>
    </row>
    <row r="283">
      <c r="A283" t="n">
        <v>5</v>
      </c>
      <c r="B283" t="n">
        <v>95</v>
      </c>
      <c r="C283" t="inlineStr">
        <is>
          <t xml:space="preserve">CONCLUIDO	</t>
        </is>
      </c>
      <c r="D283" t="n">
        <v>8.0334</v>
      </c>
      <c r="E283" t="n">
        <v>12.45</v>
      </c>
      <c r="F283" t="n">
        <v>9.380000000000001</v>
      </c>
      <c r="G283" t="n">
        <v>35.19</v>
      </c>
      <c r="H283" t="n">
        <v>0.55</v>
      </c>
      <c r="I283" t="n">
        <v>16</v>
      </c>
      <c r="J283" t="n">
        <v>193.32</v>
      </c>
      <c r="K283" t="n">
        <v>53.44</v>
      </c>
      <c r="L283" t="n">
        <v>6</v>
      </c>
      <c r="M283" t="n">
        <v>14</v>
      </c>
      <c r="N283" t="n">
        <v>38.89</v>
      </c>
      <c r="O283" t="n">
        <v>24076.95</v>
      </c>
      <c r="P283" t="n">
        <v>123.87</v>
      </c>
      <c r="Q283" t="n">
        <v>195.42</v>
      </c>
      <c r="R283" t="n">
        <v>27.15</v>
      </c>
      <c r="S283" t="n">
        <v>14.2</v>
      </c>
      <c r="T283" t="n">
        <v>4699.98</v>
      </c>
      <c r="U283" t="n">
        <v>0.52</v>
      </c>
      <c r="V283" t="n">
        <v>0.75</v>
      </c>
      <c r="W283" t="n">
        <v>0.67</v>
      </c>
      <c r="X283" t="n">
        <v>0.3</v>
      </c>
      <c r="Y283" t="n">
        <v>0.5</v>
      </c>
      <c r="Z283" t="n">
        <v>10</v>
      </c>
    </row>
    <row r="284">
      <c r="A284" t="n">
        <v>6</v>
      </c>
      <c r="B284" t="n">
        <v>95</v>
      </c>
      <c r="C284" t="inlineStr">
        <is>
          <t xml:space="preserve">CONCLUIDO	</t>
        </is>
      </c>
      <c r="D284" t="n">
        <v>8.1068</v>
      </c>
      <c r="E284" t="n">
        <v>12.34</v>
      </c>
      <c r="F284" t="n">
        <v>9.35</v>
      </c>
      <c r="G284" t="n">
        <v>40.05</v>
      </c>
      <c r="H284" t="n">
        <v>0.64</v>
      </c>
      <c r="I284" t="n">
        <v>14</v>
      </c>
      <c r="J284" t="n">
        <v>194.86</v>
      </c>
      <c r="K284" t="n">
        <v>53.44</v>
      </c>
      <c r="L284" t="n">
        <v>7</v>
      </c>
      <c r="M284" t="n">
        <v>12</v>
      </c>
      <c r="N284" t="n">
        <v>39.43</v>
      </c>
      <c r="O284" t="n">
        <v>24267.28</v>
      </c>
      <c r="P284" t="n">
        <v>123.01</v>
      </c>
      <c r="Q284" t="n">
        <v>195.42</v>
      </c>
      <c r="R284" t="n">
        <v>26.08</v>
      </c>
      <c r="S284" t="n">
        <v>14.2</v>
      </c>
      <c r="T284" t="n">
        <v>4175.54</v>
      </c>
      <c r="U284" t="n">
        <v>0.54</v>
      </c>
      <c r="V284" t="n">
        <v>0.76</v>
      </c>
      <c r="W284" t="n">
        <v>0.66</v>
      </c>
      <c r="X284" t="n">
        <v>0.26</v>
      </c>
      <c r="Y284" t="n">
        <v>0.5</v>
      </c>
      <c r="Z284" t="n">
        <v>10</v>
      </c>
    </row>
    <row r="285">
      <c r="A285" t="n">
        <v>7</v>
      </c>
      <c r="B285" t="n">
        <v>95</v>
      </c>
      <c r="C285" t="inlineStr">
        <is>
          <t xml:space="preserve">CONCLUIDO	</t>
        </is>
      </c>
      <c r="D285" t="n">
        <v>8.1837</v>
      </c>
      <c r="E285" t="n">
        <v>12.22</v>
      </c>
      <c r="F285" t="n">
        <v>9.300000000000001</v>
      </c>
      <c r="G285" t="n">
        <v>46.52</v>
      </c>
      <c r="H285" t="n">
        <v>0.72</v>
      </c>
      <c r="I285" t="n">
        <v>12</v>
      </c>
      <c r="J285" t="n">
        <v>196.41</v>
      </c>
      <c r="K285" t="n">
        <v>53.44</v>
      </c>
      <c r="L285" t="n">
        <v>8</v>
      </c>
      <c r="M285" t="n">
        <v>10</v>
      </c>
      <c r="N285" t="n">
        <v>39.98</v>
      </c>
      <c r="O285" t="n">
        <v>24458.36</v>
      </c>
      <c r="P285" t="n">
        <v>122.02</v>
      </c>
      <c r="Q285" t="n">
        <v>195.42</v>
      </c>
      <c r="R285" t="n">
        <v>24.74</v>
      </c>
      <c r="S285" t="n">
        <v>14.2</v>
      </c>
      <c r="T285" t="n">
        <v>3515.52</v>
      </c>
      <c r="U285" t="n">
        <v>0.57</v>
      </c>
      <c r="V285" t="n">
        <v>0.76</v>
      </c>
      <c r="W285" t="n">
        <v>0.66</v>
      </c>
      <c r="X285" t="n">
        <v>0.22</v>
      </c>
      <c r="Y285" t="n">
        <v>0.5</v>
      </c>
      <c r="Z285" t="n">
        <v>10</v>
      </c>
    </row>
    <row r="286">
      <c r="A286" t="n">
        <v>8</v>
      </c>
      <c r="B286" t="n">
        <v>95</v>
      </c>
      <c r="C286" t="inlineStr">
        <is>
          <t xml:space="preserve">CONCLUIDO	</t>
        </is>
      </c>
      <c r="D286" t="n">
        <v>8.2226</v>
      </c>
      <c r="E286" t="n">
        <v>12.16</v>
      </c>
      <c r="F286" t="n">
        <v>9.279999999999999</v>
      </c>
      <c r="G286" t="n">
        <v>50.64</v>
      </c>
      <c r="H286" t="n">
        <v>0.8100000000000001</v>
      </c>
      <c r="I286" t="n">
        <v>11</v>
      </c>
      <c r="J286" t="n">
        <v>197.97</v>
      </c>
      <c r="K286" t="n">
        <v>53.44</v>
      </c>
      <c r="L286" t="n">
        <v>9</v>
      </c>
      <c r="M286" t="n">
        <v>9</v>
      </c>
      <c r="N286" t="n">
        <v>40.53</v>
      </c>
      <c r="O286" t="n">
        <v>24650.18</v>
      </c>
      <c r="P286" t="n">
        <v>121.12</v>
      </c>
      <c r="Q286" t="n">
        <v>195.42</v>
      </c>
      <c r="R286" t="n">
        <v>24.15</v>
      </c>
      <c r="S286" t="n">
        <v>14.2</v>
      </c>
      <c r="T286" t="n">
        <v>3225.56</v>
      </c>
      <c r="U286" t="n">
        <v>0.59</v>
      </c>
      <c r="V286" t="n">
        <v>0.76</v>
      </c>
      <c r="W286" t="n">
        <v>0.65</v>
      </c>
      <c r="X286" t="n">
        <v>0.2</v>
      </c>
      <c r="Y286" t="n">
        <v>0.5</v>
      </c>
      <c r="Z286" t="n">
        <v>10</v>
      </c>
    </row>
    <row r="287">
      <c r="A287" t="n">
        <v>9</v>
      </c>
      <c r="B287" t="n">
        <v>95</v>
      </c>
      <c r="C287" t="inlineStr">
        <is>
          <t xml:space="preserve">CONCLUIDO	</t>
        </is>
      </c>
      <c r="D287" t="n">
        <v>8.261799999999999</v>
      </c>
      <c r="E287" t="n">
        <v>12.1</v>
      </c>
      <c r="F287" t="n">
        <v>9.26</v>
      </c>
      <c r="G287" t="n">
        <v>55.58</v>
      </c>
      <c r="H287" t="n">
        <v>0.89</v>
      </c>
      <c r="I287" t="n">
        <v>10</v>
      </c>
      <c r="J287" t="n">
        <v>199.53</v>
      </c>
      <c r="K287" t="n">
        <v>53.44</v>
      </c>
      <c r="L287" t="n">
        <v>10</v>
      </c>
      <c r="M287" t="n">
        <v>8</v>
      </c>
      <c r="N287" t="n">
        <v>41.1</v>
      </c>
      <c r="O287" t="n">
        <v>24842.77</v>
      </c>
      <c r="P287" t="n">
        <v>120.41</v>
      </c>
      <c r="Q287" t="n">
        <v>195.43</v>
      </c>
      <c r="R287" t="n">
        <v>23.5</v>
      </c>
      <c r="S287" t="n">
        <v>14.2</v>
      </c>
      <c r="T287" t="n">
        <v>2902.53</v>
      </c>
      <c r="U287" t="n">
        <v>0.6</v>
      </c>
      <c r="V287" t="n">
        <v>0.76</v>
      </c>
      <c r="W287" t="n">
        <v>0.65</v>
      </c>
      <c r="X287" t="n">
        <v>0.18</v>
      </c>
      <c r="Y287" t="n">
        <v>0.5</v>
      </c>
      <c r="Z287" t="n">
        <v>10</v>
      </c>
    </row>
    <row r="288">
      <c r="A288" t="n">
        <v>10</v>
      </c>
      <c r="B288" t="n">
        <v>95</v>
      </c>
      <c r="C288" t="inlineStr">
        <is>
          <t xml:space="preserve">CONCLUIDO	</t>
        </is>
      </c>
      <c r="D288" t="n">
        <v>8.290699999999999</v>
      </c>
      <c r="E288" t="n">
        <v>12.06</v>
      </c>
      <c r="F288" t="n">
        <v>9.26</v>
      </c>
      <c r="G288" t="n">
        <v>61.72</v>
      </c>
      <c r="H288" t="n">
        <v>0.97</v>
      </c>
      <c r="I288" t="n">
        <v>9</v>
      </c>
      <c r="J288" t="n">
        <v>201.1</v>
      </c>
      <c r="K288" t="n">
        <v>53.44</v>
      </c>
      <c r="L288" t="n">
        <v>11</v>
      </c>
      <c r="M288" t="n">
        <v>7</v>
      </c>
      <c r="N288" t="n">
        <v>41.66</v>
      </c>
      <c r="O288" t="n">
        <v>25036.12</v>
      </c>
      <c r="P288" t="n">
        <v>119.67</v>
      </c>
      <c r="Q288" t="n">
        <v>195.43</v>
      </c>
      <c r="R288" t="n">
        <v>23.13</v>
      </c>
      <c r="S288" t="n">
        <v>14.2</v>
      </c>
      <c r="T288" t="n">
        <v>2725.55</v>
      </c>
      <c r="U288" t="n">
        <v>0.61</v>
      </c>
      <c r="V288" t="n">
        <v>0.76</v>
      </c>
      <c r="W288" t="n">
        <v>0.66</v>
      </c>
      <c r="X288" t="n">
        <v>0.17</v>
      </c>
      <c r="Y288" t="n">
        <v>0.5</v>
      </c>
      <c r="Z288" t="n">
        <v>10</v>
      </c>
    </row>
    <row r="289">
      <c r="A289" t="n">
        <v>11</v>
      </c>
      <c r="B289" t="n">
        <v>95</v>
      </c>
      <c r="C289" t="inlineStr">
        <is>
          <t xml:space="preserve">CONCLUIDO	</t>
        </is>
      </c>
      <c r="D289" t="n">
        <v>8.2928</v>
      </c>
      <c r="E289" t="n">
        <v>12.06</v>
      </c>
      <c r="F289" t="n">
        <v>9.26</v>
      </c>
      <c r="G289" t="n">
        <v>61.7</v>
      </c>
      <c r="H289" t="n">
        <v>1.05</v>
      </c>
      <c r="I289" t="n">
        <v>9</v>
      </c>
      <c r="J289" t="n">
        <v>202.67</v>
      </c>
      <c r="K289" t="n">
        <v>53.44</v>
      </c>
      <c r="L289" t="n">
        <v>12</v>
      </c>
      <c r="M289" t="n">
        <v>7</v>
      </c>
      <c r="N289" t="n">
        <v>42.24</v>
      </c>
      <c r="O289" t="n">
        <v>25230.25</v>
      </c>
      <c r="P289" t="n">
        <v>119.1</v>
      </c>
      <c r="Q289" t="n">
        <v>195.43</v>
      </c>
      <c r="R289" t="n">
        <v>23.24</v>
      </c>
      <c r="S289" t="n">
        <v>14.2</v>
      </c>
      <c r="T289" t="n">
        <v>2780.4</v>
      </c>
      <c r="U289" t="n">
        <v>0.61</v>
      </c>
      <c r="V289" t="n">
        <v>0.76</v>
      </c>
      <c r="W289" t="n">
        <v>0.65</v>
      </c>
      <c r="X289" t="n">
        <v>0.17</v>
      </c>
      <c r="Y289" t="n">
        <v>0.5</v>
      </c>
      <c r="Z289" t="n">
        <v>10</v>
      </c>
    </row>
    <row r="290">
      <c r="A290" t="n">
        <v>12</v>
      </c>
      <c r="B290" t="n">
        <v>95</v>
      </c>
      <c r="C290" t="inlineStr">
        <is>
          <t xml:space="preserve">CONCLUIDO	</t>
        </is>
      </c>
      <c r="D290" t="n">
        <v>8.3407</v>
      </c>
      <c r="E290" t="n">
        <v>11.99</v>
      </c>
      <c r="F290" t="n">
        <v>9.220000000000001</v>
      </c>
      <c r="G290" t="n">
        <v>69.17</v>
      </c>
      <c r="H290" t="n">
        <v>1.13</v>
      </c>
      <c r="I290" t="n">
        <v>8</v>
      </c>
      <c r="J290" t="n">
        <v>204.25</v>
      </c>
      <c r="K290" t="n">
        <v>53.44</v>
      </c>
      <c r="L290" t="n">
        <v>13</v>
      </c>
      <c r="M290" t="n">
        <v>6</v>
      </c>
      <c r="N290" t="n">
        <v>42.82</v>
      </c>
      <c r="O290" t="n">
        <v>25425.3</v>
      </c>
      <c r="P290" t="n">
        <v>118.25</v>
      </c>
      <c r="Q290" t="n">
        <v>195.42</v>
      </c>
      <c r="R290" t="n">
        <v>22.23</v>
      </c>
      <c r="S290" t="n">
        <v>14.2</v>
      </c>
      <c r="T290" t="n">
        <v>2281.23</v>
      </c>
      <c r="U290" t="n">
        <v>0.64</v>
      </c>
      <c r="V290" t="n">
        <v>0.77</v>
      </c>
      <c r="W290" t="n">
        <v>0.65</v>
      </c>
      <c r="X290" t="n">
        <v>0.14</v>
      </c>
      <c r="Y290" t="n">
        <v>0.5</v>
      </c>
      <c r="Z290" t="n">
        <v>10</v>
      </c>
    </row>
    <row r="291">
      <c r="A291" t="n">
        <v>13</v>
      </c>
      <c r="B291" t="n">
        <v>95</v>
      </c>
      <c r="C291" t="inlineStr">
        <is>
          <t xml:space="preserve">CONCLUIDO	</t>
        </is>
      </c>
      <c r="D291" t="n">
        <v>8.3848</v>
      </c>
      <c r="E291" t="n">
        <v>11.93</v>
      </c>
      <c r="F291" t="n">
        <v>9.199999999999999</v>
      </c>
      <c r="G291" t="n">
        <v>78.83</v>
      </c>
      <c r="H291" t="n">
        <v>1.21</v>
      </c>
      <c r="I291" t="n">
        <v>7</v>
      </c>
      <c r="J291" t="n">
        <v>205.84</v>
      </c>
      <c r="K291" t="n">
        <v>53.44</v>
      </c>
      <c r="L291" t="n">
        <v>14</v>
      </c>
      <c r="M291" t="n">
        <v>5</v>
      </c>
      <c r="N291" t="n">
        <v>43.4</v>
      </c>
      <c r="O291" t="n">
        <v>25621.03</v>
      </c>
      <c r="P291" t="n">
        <v>117.04</v>
      </c>
      <c r="Q291" t="n">
        <v>195.42</v>
      </c>
      <c r="R291" t="n">
        <v>21.45</v>
      </c>
      <c r="S291" t="n">
        <v>14.2</v>
      </c>
      <c r="T291" t="n">
        <v>1892.25</v>
      </c>
      <c r="U291" t="n">
        <v>0.66</v>
      </c>
      <c r="V291" t="n">
        <v>0.77</v>
      </c>
      <c r="W291" t="n">
        <v>0.65</v>
      </c>
      <c r="X291" t="n">
        <v>0.11</v>
      </c>
      <c r="Y291" t="n">
        <v>0.5</v>
      </c>
      <c r="Z291" t="n">
        <v>10</v>
      </c>
    </row>
    <row r="292">
      <c r="A292" t="n">
        <v>14</v>
      </c>
      <c r="B292" t="n">
        <v>95</v>
      </c>
      <c r="C292" t="inlineStr">
        <is>
          <t xml:space="preserve">CONCLUIDO	</t>
        </is>
      </c>
      <c r="D292" t="n">
        <v>8.377000000000001</v>
      </c>
      <c r="E292" t="n">
        <v>11.94</v>
      </c>
      <c r="F292" t="n">
        <v>9.210000000000001</v>
      </c>
      <c r="G292" t="n">
        <v>78.93000000000001</v>
      </c>
      <c r="H292" t="n">
        <v>1.28</v>
      </c>
      <c r="I292" t="n">
        <v>7</v>
      </c>
      <c r="J292" t="n">
        <v>207.43</v>
      </c>
      <c r="K292" t="n">
        <v>53.44</v>
      </c>
      <c r="L292" t="n">
        <v>15</v>
      </c>
      <c r="M292" t="n">
        <v>5</v>
      </c>
      <c r="N292" t="n">
        <v>44</v>
      </c>
      <c r="O292" t="n">
        <v>25817.56</v>
      </c>
      <c r="P292" t="n">
        <v>117.47</v>
      </c>
      <c r="Q292" t="n">
        <v>195.42</v>
      </c>
      <c r="R292" t="n">
        <v>21.68</v>
      </c>
      <c r="S292" t="n">
        <v>14.2</v>
      </c>
      <c r="T292" t="n">
        <v>2008.95</v>
      </c>
      <c r="U292" t="n">
        <v>0.66</v>
      </c>
      <c r="V292" t="n">
        <v>0.77</v>
      </c>
      <c r="W292" t="n">
        <v>0.65</v>
      </c>
      <c r="X292" t="n">
        <v>0.12</v>
      </c>
      <c r="Y292" t="n">
        <v>0.5</v>
      </c>
      <c r="Z292" t="n">
        <v>10</v>
      </c>
    </row>
    <row r="293">
      <c r="A293" t="n">
        <v>15</v>
      </c>
      <c r="B293" t="n">
        <v>95</v>
      </c>
      <c r="C293" t="inlineStr">
        <is>
          <t xml:space="preserve">CONCLUIDO	</t>
        </is>
      </c>
      <c r="D293" t="n">
        <v>8.3775</v>
      </c>
      <c r="E293" t="n">
        <v>11.94</v>
      </c>
      <c r="F293" t="n">
        <v>9.210000000000001</v>
      </c>
      <c r="G293" t="n">
        <v>78.92</v>
      </c>
      <c r="H293" t="n">
        <v>1.36</v>
      </c>
      <c r="I293" t="n">
        <v>7</v>
      </c>
      <c r="J293" t="n">
        <v>209.03</v>
      </c>
      <c r="K293" t="n">
        <v>53.44</v>
      </c>
      <c r="L293" t="n">
        <v>16</v>
      </c>
      <c r="M293" t="n">
        <v>5</v>
      </c>
      <c r="N293" t="n">
        <v>44.6</v>
      </c>
      <c r="O293" t="n">
        <v>26014.91</v>
      </c>
      <c r="P293" t="n">
        <v>116.73</v>
      </c>
      <c r="Q293" t="n">
        <v>195.42</v>
      </c>
      <c r="R293" t="n">
        <v>21.75</v>
      </c>
      <c r="S293" t="n">
        <v>14.2</v>
      </c>
      <c r="T293" t="n">
        <v>2045.83</v>
      </c>
      <c r="U293" t="n">
        <v>0.65</v>
      </c>
      <c r="V293" t="n">
        <v>0.77</v>
      </c>
      <c r="W293" t="n">
        <v>0.65</v>
      </c>
      <c r="X293" t="n">
        <v>0.12</v>
      </c>
      <c r="Y293" t="n">
        <v>0.5</v>
      </c>
      <c r="Z293" t="n">
        <v>10</v>
      </c>
    </row>
    <row r="294">
      <c r="A294" t="n">
        <v>16</v>
      </c>
      <c r="B294" t="n">
        <v>95</v>
      </c>
      <c r="C294" t="inlineStr">
        <is>
          <t xml:space="preserve">CONCLUIDO	</t>
        </is>
      </c>
      <c r="D294" t="n">
        <v>8.4175</v>
      </c>
      <c r="E294" t="n">
        <v>11.88</v>
      </c>
      <c r="F294" t="n">
        <v>9.19</v>
      </c>
      <c r="G294" t="n">
        <v>91.88</v>
      </c>
      <c r="H294" t="n">
        <v>1.43</v>
      </c>
      <c r="I294" t="n">
        <v>6</v>
      </c>
      <c r="J294" t="n">
        <v>210.64</v>
      </c>
      <c r="K294" t="n">
        <v>53.44</v>
      </c>
      <c r="L294" t="n">
        <v>17</v>
      </c>
      <c r="M294" t="n">
        <v>4</v>
      </c>
      <c r="N294" t="n">
        <v>45.21</v>
      </c>
      <c r="O294" t="n">
        <v>26213.09</v>
      </c>
      <c r="P294" t="n">
        <v>115.73</v>
      </c>
      <c r="Q294" t="n">
        <v>195.42</v>
      </c>
      <c r="R294" t="n">
        <v>21.14</v>
      </c>
      <c r="S294" t="n">
        <v>14.2</v>
      </c>
      <c r="T294" t="n">
        <v>1743.71</v>
      </c>
      <c r="U294" t="n">
        <v>0.67</v>
      </c>
      <c r="V294" t="n">
        <v>0.77</v>
      </c>
      <c r="W294" t="n">
        <v>0.65</v>
      </c>
      <c r="X294" t="n">
        <v>0.1</v>
      </c>
      <c r="Y294" t="n">
        <v>0.5</v>
      </c>
      <c r="Z294" t="n">
        <v>10</v>
      </c>
    </row>
    <row r="295">
      <c r="A295" t="n">
        <v>17</v>
      </c>
      <c r="B295" t="n">
        <v>95</v>
      </c>
      <c r="C295" t="inlineStr">
        <is>
          <t xml:space="preserve">CONCLUIDO	</t>
        </is>
      </c>
      <c r="D295" t="n">
        <v>8.4236</v>
      </c>
      <c r="E295" t="n">
        <v>11.87</v>
      </c>
      <c r="F295" t="n">
        <v>9.18</v>
      </c>
      <c r="G295" t="n">
        <v>91.79000000000001</v>
      </c>
      <c r="H295" t="n">
        <v>1.51</v>
      </c>
      <c r="I295" t="n">
        <v>6</v>
      </c>
      <c r="J295" t="n">
        <v>212.25</v>
      </c>
      <c r="K295" t="n">
        <v>53.44</v>
      </c>
      <c r="L295" t="n">
        <v>18</v>
      </c>
      <c r="M295" t="n">
        <v>4</v>
      </c>
      <c r="N295" t="n">
        <v>45.82</v>
      </c>
      <c r="O295" t="n">
        <v>26412.11</v>
      </c>
      <c r="P295" t="n">
        <v>115.53</v>
      </c>
      <c r="Q295" t="n">
        <v>195.42</v>
      </c>
      <c r="R295" t="n">
        <v>20.87</v>
      </c>
      <c r="S295" t="n">
        <v>14.2</v>
      </c>
      <c r="T295" t="n">
        <v>1607.93</v>
      </c>
      <c r="U295" t="n">
        <v>0.68</v>
      </c>
      <c r="V295" t="n">
        <v>0.77</v>
      </c>
      <c r="W295" t="n">
        <v>0.65</v>
      </c>
      <c r="X295" t="n">
        <v>0.09</v>
      </c>
      <c r="Y295" t="n">
        <v>0.5</v>
      </c>
      <c r="Z295" t="n">
        <v>10</v>
      </c>
    </row>
    <row r="296">
      <c r="A296" t="n">
        <v>18</v>
      </c>
      <c r="B296" t="n">
        <v>95</v>
      </c>
      <c r="C296" t="inlineStr">
        <is>
          <t xml:space="preserve">CONCLUIDO	</t>
        </is>
      </c>
      <c r="D296" t="n">
        <v>8.416700000000001</v>
      </c>
      <c r="E296" t="n">
        <v>11.88</v>
      </c>
      <c r="F296" t="n">
        <v>9.19</v>
      </c>
      <c r="G296" t="n">
        <v>91.89</v>
      </c>
      <c r="H296" t="n">
        <v>1.58</v>
      </c>
      <c r="I296" t="n">
        <v>6</v>
      </c>
      <c r="J296" t="n">
        <v>213.87</v>
      </c>
      <c r="K296" t="n">
        <v>53.44</v>
      </c>
      <c r="L296" t="n">
        <v>19</v>
      </c>
      <c r="M296" t="n">
        <v>4</v>
      </c>
      <c r="N296" t="n">
        <v>46.44</v>
      </c>
      <c r="O296" t="n">
        <v>26611.98</v>
      </c>
      <c r="P296" t="n">
        <v>115.17</v>
      </c>
      <c r="Q296" t="n">
        <v>195.42</v>
      </c>
      <c r="R296" t="n">
        <v>21.13</v>
      </c>
      <c r="S296" t="n">
        <v>14.2</v>
      </c>
      <c r="T296" t="n">
        <v>1739.48</v>
      </c>
      <c r="U296" t="n">
        <v>0.67</v>
      </c>
      <c r="V296" t="n">
        <v>0.77</v>
      </c>
      <c r="W296" t="n">
        <v>0.65</v>
      </c>
      <c r="X296" t="n">
        <v>0.1</v>
      </c>
      <c r="Y296" t="n">
        <v>0.5</v>
      </c>
      <c r="Z296" t="n">
        <v>10</v>
      </c>
    </row>
    <row r="297">
      <c r="A297" t="n">
        <v>19</v>
      </c>
      <c r="B297" t="n">
        <v>95</v>
      </c>
      <c r="C297" t="inlineStr">
        <is>
          <t xml:space="preserve">CONCLUIDO	</t>
        </is>
      </c>
      <c r="D297" t="n">
        <v>8.4216</v>
      </c>
      <c r="E297" t="n">
        <v>11.87</v>
      </c>
      <c r="F297" t="n">
        <v>9.18</v>
      </c>
      <c r="G297" t="n">
        <v>91.81999999999999</v>
      </c>
      <c r="H297" t="n">
        <v>1.65</v>
      </c>
      <c r="I297" t="n">
        <v>6</v>
      </c>
      <c r="J297" t="n">
        <v>215.5</v>
      </c>
      <c r="K297" t="n">
        <v>53.44</v>
      </c>
      <c r="L297" t="n">
        <v>20</v>
      </c>
      <c r="M297" t="n">
        <v>4</v>
      </c>
      <c r="N297" t="n">
        <v>47.07</v>
      </c>
      <c r="O297" t="n">
        <v>26812.71</v>
      </c>
      <c r="P297" t="n">
        <v>114.34</v>
      </c>
      <c r="Q297" t="n">
        <v>195.42</v>
      </c>
      <c r="R297" t="n">
        <v>21.07</v>
      </c>
      <c r="S297" t="n">
        <v>14.2</v>
      </c>
      <c r="T297" t="n">
        <v>1706.84</v>
      </c>
      <c r="U297" t="n">
        <v>0.67</v>
      </c>
      <c r="V297" t="n">
        <v>0.77</v>
      </c>
      <c r="W297" t="n">
        <v>0.64</v>
      </c>
      <c r="X297" t="n">
        <v>0.09</v>
      </c>
      <c r="Y297" t="n">
        <v>0.5</v>
      </c>
      <c r="Z297" t="n">
        <v>10</v>
      </c>
    </row>
    <row r="298">
      <c r="A298" t="n">
        <v>20</v>
      </c>
      <c r="B298" t="n">
        <v>95</v>
      </c>
      <c r="C298" t="inlineStr">
        <is>
          <t xml:space="preserve">CONCLUIDO	</t>
        </is>
      </c>
      <c r="D298" t="n">
        <v>8.456899999999999</v>
      </c>
      <c r="E298" t="n">
        <v>11.82</v>
      </c>
      <c r="F298" t="n">
        <v>9.17</v>
      </c>
      <c r="G298" t="n">
        <v>110.04</v>
      </c>
      <c r="H298" t="n">
        <v>1.72</v>
      </c>
      <c r="I298" t="n">
        <v>5</v>
      </c>
      <c r="J298" t="n">
        <v>217.14</v>
      </c>
      <c r="K298" t="n">
        <v>53.44</v>
      </c>
      <c r="L298" t="n">
        <v>21</v>
      </c>
      <c r="M298" t="n">
        <v>3</v>
      </c>
      <c r="N298" t="n">
        <v>47.7</v>
      </c>
      <c r="O298" t="n">
        <v>27014.3</v>
      </c>
      <c r="P298" t="n">
        <v>113.73</v>
      </c>
      <c r="Q298" t="n">
        <v>195.42</v>
      </c>
      <c r="R298" t="n">
        <v>20.68</v>
      </c>
      <c r="S298" t="n">
        <v>14.2</v>
      </c>
      <c r="T298" t="n">
        <v>1516.84</v>
      </c>
      <c r="U298" t="n">
        <v>0.6899999999999999</v>
      </c>
      <c r="V298" t="n">
        <v>0.77</v>
      </c>
      <c r="W298" t="n">
        <v>0.64</v>
      </c>
      <c r="X298" t="n">
        <v>0.08</v>
      </c>
      <c r="Y298" t="n">
        <v>0.5</v>
      </c>
      <c r="Z298" t="n">
        <v>10</v>
      </c>
    </row>
    <row r="299">
      <c r="A299" t="n">
        <v>21</v>
      </c>
      <c r="B299" t="n">
        <v>95</v>
      </c>
      <c r="C299" t="inlineStr">
        <is>
          <t xml:space="preserve">CONCLUIDO	</t>
        </is>
      </c>
      <c r="D299" t="n">
        <v>8.458399999999999</v>
      </c>
      <c r="E299" t="n">
        <v>11.82</v>
      </c>
      <c r="F299" t="n">
        <v>9.17</v>
      </c>
      <c r="G299" t="n">
        <v>110.01</v>
      </c>
      <c r="H299" t="n">
        <v>1.79</v>
      </c>
      <c r="I299" t="n">
        <v>5</v>
      </c>
      <c r="J299" t="n">
        <v>218.78</v>
      </c>
      <c r="K299" t="n">
        <v>53.44</v>
      </c>
      <c r="L299" t="n">
        <v>22</v>
      </c>
      <c r="M299" t="n">
        <v>3</v>
      </c>
      <c r="N299" t="n">
        <v>48.34</v>
      </c>
      <c r="O299" t="n">
        <v>27216.79</v>
      </c>
      <c r="P299" t="n">
        <v>113.46</v>
      </c>
      <c r="Q299" t="n">
        <v>195.42</v>
      </c>
      <c r="R299" t="n">
        <v>20.59</v>
      </c>
      <c r="S299" t="n">
        <v>14.2</v>
      </c>
      <c r="T299" t="n">
        <v>1475.85</v>
      </c>
      <c r="U299" t="n">
        <v>0.6899999999999999</v>
      </c>
      <c r="V299" t="n">
        <v>0.77</v>
      </c>
      <c r="W299" t="n">
        <v>0.64</v>
      </c>
      <c r="X299" t="n">
        <v>0.08</v>
      </c>
      <c r="Y299" t="n">
        <v>0.5</v>
      </c>
      <c r="Z299" t="n">
        <v>10</v>
      </c>
    </row>
    <row r="300">
      <c r="A300" t="n">
        <v>22</v>
      </c>
      <c r="B300" t="n">
        <v>95</v>
      </c>
      <c r="C300" t="inlineStr">
        <is>
          <t xml:space="preserve">CONCLUIDO	</t>
        </is>
      </c>
      <c r="D300" t="n">
        <v>8.4551</v>
      </c>
      <c r="E300" t="n">
        <v>11.83</v>
      </c>
      <c r="F300" t="n">
        <v>9.17</v>
      </c>
      <c r="G300" t="n">
        <v>110.07</v>
      </c>
      <c r="H300" t="n">
        <v>1.85</v>
      </c>
      <c r="I300" t="n">
        <v>5</v>
      </c>
      <c r="J300" t="n">
        <v>220.43</v>
      </c>
      <c r="K300" t="n">
        <v>53.44</v>
      </c>
      <c r="L300" t="n">
        <v>23</v>
      </c>
      <c r="M300" t="n">
        <v>3</v>
      </c>
      <c r="N300" t="n">
        <v>48.99</v>
      </c>
      <c r="O300" t="n">
        <v>27420.16</v>
      </c>
      <c r="P300" t="n">
        <v>113.46</v>
      </c>
      <c r="Q300" t="n">
        <v>195.42</v>
      </c>
      <c r="R300" t="n">
        <v>20.71</v>
      </c>
      <c r="S300" t="n">
        <v>14.2</v>
      </c>
      <c r="T300" t="n">
        <v>1536.33</v>
      </c>
      <c r="U300" t="n">
        <v>0.6899999999999999</v>
      </c>
      <c r="V300" t="n">
        <v>0.77</v>
      </c>
      <c r="W300" t="n">
        <v>0.64</v>
      </c>
      <c r="X300" t="n">
        <v>0.09</v>
      </c>
      <c r="Y300" t="n">
        <v>0.5</v>
      </c>
      <c r="Z300" t="n">
        <v>10</v>
      </c>
    </row>
    <row r="301">
      <c r="A301" t="n">
        <v>23</v>
      </c>
      <c r="B301" t="n">
        <v>95</v>
      </c>
      <c r="C301" t="inlineStr">
        <is>
          <t xml:space="preserve">CONCLUIDO	</t>
        </is>
      </c>
      <c r="D301" t="n">
        <v>8.4582</v>
      </c>
      <c r="E301" t="n">
        <v>11.82</v>
      </c>
      <c r="F301" t="n">
        <v>9.17</v>
      </c>
      <c r="G301" t="n">
        <v>110.02</v>
      </c>
      <c r="H301" t="n">
        <v>1.92</v>
      </c>
      <c r="I301" t="n">
        <v>5</v>
      </c>
      <c r="J301" t="n">
        <v>222.08</v>
      </c>
      <c r="K301" t="n">
        <v>53.44</v>
      </c>
      <c r="L301" t="n">
        <v>24</v>
      </c>
      <c r="M301" t="n">
        <v>3</v>
      </c>
      <c r="N301" t="n">
        <v>49.65</v>
      </c>
      <c r="O301" t="n">
        <v>27624.44</v>
      </c>
      <c r="P301" t="n">
        <v>112.6</v>
      </c>
      <c r="Q301" t="n">
        <v>195.42</v>
      </c>
      <c r="R301" t="n">
        <v>20.57</v>
      </c>
      <c r="S301" t="n">
        <v>14.2</v>
      </c>
      <c r="T301" t="n">
        <v>1464.15</v>
      </c>
      <c r="U301" t="n">
        <v>0.6899999999999999</v>
      </c>
      <c r="V301" t="n">
        <v>0.77</v>
      </c>
      <c r="W301" t="n">
        <v>0.64</v>
      </c>
      <c r="X301" t="n">
        <v>0.08</v>
      </c>
      <c r="Y301" t="n">
        <v>0.5</v>
      </c>
      <c r="Z301" t="n">
        <v>10</v>
      </c>
    </row>
    <row r="302">
      <c r="A302" t="n">
        <v>24</v>
      </c>
      <c r="B302" t="n">
        <v>95</v>
      </c>
      <c r="C302" t="inlineStr">
        <is>
          <t xml:space="preserve">CONCLUIDO	</t>
        </is>
      </c>
      <c r="D302" t="n">
        <v>8.461</v>
      </c>
      <c r="E302" t="n">
        <v>11.82</v>
      </c>
      <c r="F302" t="n">
        <v>9.16</v>
      </c>
      <c r="G302" t="n">
        <v>109.97</v>
      </c>
      <c r="H302" t="n">
        <v>1.99</v>
      </c>
      <c r="I302" t="n">
        <v>5</v>
      </c>
      <c r="J302" t="n">
        <v>223.75</v>
      </c>
      <c r="K302" t="n">
        <v>53.44</v>
      </c>
      <c r="L302" t="n">
        <v>25</v>
      </c>
      <c r="M302" t="n">
        <v>3</v>
      </c>
      <c r="N302" t="n">
        <v>50.31</v>
      </c>
      <c r="O302" t="n">
        <v>27829.77</v>
      </c>
      <c r="P302" t="n">
        <v>110.97</v>
      </c>
      <c r="Q302" t="n">
        <v>195.42</v>
      </c>
      <c r="R302" t="n">
        <v>20.38</v>
      </c>
      <c r="S302" t="n">
        <v>14.2</v>
      </c>
      <c r="T302" t="n">
        <v>1371.61</v>
      </c>
      <c r="U302" t="n">
        <v>0.7</v>
      </c>
      <c r="V302" t="n">
        <v>0.77</v>
      </c>
      <c r="W302" t="n">
        <v>0.65</v>
      </c>
      <c r="X302" t="n">
        <v>0.08</v>
      </c>
      <c r="Y302" t="n">
        <v>0.5</v>
      </c>
      <c r="Z302" t="n">
        <v>10</v>
      </c>
    </row>
    <row r="303">
      <c r="A303" t="n">
        <v>25</v>
      </c>
      <c r="B303" t="n">
        <v>95</v>
      </c>
      <c r="C303" t="inlineStr">
        <is>
          <t xml:space="preserve">CONCLUIDO	</t>
        </is>
      </c>
      <c r="D303" t="n">
        <v>8.4594</v>
      </c>
      <c r="E303" t="n">
        <v>11.82</v>
      </c>
      <c r="F303" t="n">
        <v>9.17</v>
      </c>
      <c r="G303" t="n">
        <v>110</v>
      </c>
      <c r="H303" t="n">
        <v>2.05</v>
      </c>
      <c r="I303" t="n">
        <v>5</v>
      </c>
      <c r="J303" t="n">
        <v>225.42</v>
      </c>
      <c r="K303" t="n">
        <v>53.44</v>
      </c>
      <c r="L303" t="n">
        <v>26</v>
      </c>
      <c r="M303" t="n">
        <v>3</v>
      </c>
      <c r="N303" t="n">
        <v>50.98</v>
      </c>
      <c r="O303" t="n">
        <v>28035.92</v>
      </c>
      <c r="P303" t="n">
        <v>109.94</v>
      </c>
      <c r="Q303" t="n">
        <v>195.42</v>
      </c>
      <c r="R303" t="n">
        <v>20.49</v>
      </c>
      <c r="S303" t="n">
        <v>14.2</v>
      </c>
      <c r="T303" t="n">
        <v>1426.33</v>
      </c>
      <c r="U303" t="n">
        <v>0.6899999999999999</v>
      </c>
      <c r="V303" t="n">
        <v>0.77</v>
      </c>
      <c r="W303" t="n">
        <v>0.65</v>
      </c>
      <c r="X303" t="n">
        <v>0.08</v>
      </c>
      <c r="Y303" t="n">
        <v>0.5</v>
      </c>
      <c r="Z303" t="n">
        <v>10</v>
      </c>
    </row>
    <row r="304">
      <c r="A304" t="n">
        <v>26</v>
      </c>
      <c r="B304" t="n">
        <v>95</v>
      </c>
      <c r="C304" t="inlineStr">
        <is>
          <t xml:space="preserve">CONCLUIDO	</t>
        </is>
      </c>
      <c r="D304" t="n">
        <v>8.498200000000001</v>
      </c>
      <c r="E304" t="n">
        <v>11.77</v>
      </c>
      <c r="F304" t="n">
        <v>9.15</v>
      </c>
      <c r="G304" t="n">
        <v>137.25</v>
      </c>
      <c r="H304" t="n">
        <v>2.11</v>
      </c>
      <c r="I304" t="n">
        <v>4</v>
      </c>
      <c r="J304" t="n">
        <v>227.1</v>
      </c>
      <c r="K304" t="n">
        <v>53.44</v>
      </c>
      <c r="L304" t="n">
        <v>27</v>
      </c>
      <c r="M304" t="n">
        <v>2</v>
      </c>
      <c r="N304" t="n">
        <v>51.66</v>
      </c>
      <c r="O304" t="n">
        <v>28243</v>
      </c>
      <c r="P304" t="n">
        <v>110.09</v>
      </c>
      <c r="Q304" t="n">
        <v>195.42</v>
      </c>
      <c r="R304" t="n">
        <v>19.94</v>
      </c>
      <c r="S304" t="n">
        <v>14.2</v>
      </c>
      <c r="T304" t="n">
        <v>1152.97</v>
      </c>
      <c r="U304" t="n">
        <v>0.71</v>
      </c>
      <c r="V304" t="n">
        <v>0.77</v>
      </c>
      <c r="W304" t="n">
        <v>0.64</v>
      </c>
      <c r="X304" t="n">
        <v>0.06</v>
      </c>
      <c r="Y304" t="n">
        <v>0.5</v>
      </c>
      <c r="Z304" t="n">
        <v>10</v>
      </c>
    </row>
    <row r="305">
      <c r="A305" t="n">
        <v>27</v>
      </c>
      <c r="B305" t="n">
        <v>95</v>
      </c>
      <c r="C305" t="inlineStr">
        <is>
          <t xml:space="preserve">CONCLUIDO	</t>
        </is>
      </c>
      <c r="D305" t="n">
        <v>8.4992</v>
      </c>
      <c r="E305" t="n">
        <v>11.77</v>
      </c>
      <c r="F305" t="n">
        <v>9.15</v>
      </c>
      <c r="G305" t="n">
        <v>137.22</v>
      </c>
      <c r="H305" t="n">
        <v>2.18</v>
      </c>
      <c r="I305" t="n">
        <v>4</v>
      </c>
      <c r="J305" t="n">
        <v>228.79</v>
      </c>
      <c r="K305" t="n">
        <v>53.44</v>
      </c>
      <c r="L305" t="n">
        <v>28</v>
      </c>
      <c r="M305" t="n">
        <v>2</v>
      </c>
      <c r="N305" t="n">
        <v>52.35</v>
      </c>
      <c r="O305" t="n">
        <v>28451.04</v>
      </c>
      <c r="P305" t="n">
        <v>110.83</v>
      </c>
      <c r="Q305" t="n">
        <v>195.42</v>
      </c>
      <c r="R305" t="n">
        <v>19.95</v>
      </c>
      <c r="S305" t="n">
        <v>14.2</v>
      </c>
      <c r="T305" t="n">
        <v>1160.96</v>
      </c>
      <c r="U305" t="n">
        <v>0.71</v>
      </c>
      <c r="V305" t="n">
        <v>0.77</v>
      </c>
      <c r="W305" t="n">
        <v>0.64</v>
      </c>
      <c r="X305" t="n">
        <v>0.06</v>
      </c>
      <c r="Y305" t="n">
        <v>0.5</v>
      </c>
      <c r="Z305" t="n">
        <v>10</v>
      </c>
    </row>
    <row r="306">
      <c r="A306" t="n">
        <v>28</v>
      </c>
      <c r="B306" t="n">
        <v>95</v>
      </c>
      <c r="C306" t="inlineStr">
        <is>
          <t xml:space="preserve">CONCLUIDO	</t>
        </is>
      </c>
      <c r="D306" t="n">
        <v>8.4986</v>
      </c>
      <c r="E306" t="n">
        <v>11.77</v>
      </c>
      <c r="F306" t="n">
        <v>9.15</v>
      </c>
      <c r="G306" t="n">
        <v>137.24</v>
      </c>
      <c r="H306" t="n">
        <v>2.24</v>
      </c>
      <c r="I306" t="n">
        <v>4</v>
      </c>
      <c r="J306" t="n">
        <v>230.48</v>
      </c>
      <c r="K306" t="n">
        <v>53.44</v>
      </c>
      <c r="L306" t="n">
        <v>29</v>
      </c>
      <c r="M306" t="n">
        <v>2</v>
      </c>
      <c r="N306" t="n">
        <v>53.05</v>
      </c>
      <c r="O306" t="n">
        <v>28660.06</v>
      </c>
      <c r="P306" t="n">
        <v>110.45</v>
      </c>
      <c r="Q306" t="n">
        <v>195.42</v>
      </c>
      <c r="R306" t="n">
        <v>19.97</v>
      </c>
      <c r="S306" t="n">
        <v>14.2</v>
      </c>
      <c r="T306" t="n">
        <v>1170.41</v>
      </c>
      <c r="U306" t="n">
        <v>0.71</v>
      </c>
      <c r="V306" t="n">
        <v>0.77</v>
      </c>
      <c r="W306" t="n">
        <v>0.64</v>
      </c>
      <c r="X306" t="n">
        <v>0.06</v>
      </c>
      <c r="Y306" t="n">
        <v>0.5</v>
      </c>
      <c r="Z306" t="n">
        <v>10</v>
      </c>
    </row>
    <row r="307">
      <c r="A307" t="n">
        <v>29</v>
      </c>
      <c r="B307" t="n">
        <v>95</v>
      </c>
      <c r="C307" t="inlineStr">
        <is>
          <t xml:space="preserve">CONCLUIDO	</t>
        </is>
      </c>
      <c r="D307" t="n">
        <v>8.500400000000001</v>
      </c>
      <c r="E307" t="n">
        <v>11.76</v>
      </c>
      <c r="F307" t="n">
        <v>9.15</v>
      </c>
      <c r="G307" t="n">
        <v>137.2</v>
      </c>
      <c r="H307" t="n">
        <v>2.3</v>
      </c>
      <c r="I307" t="n">
        <v>4</v>
      </c>
      <c r="J307" t="n">
        <v>232.18</v>
      </c>
      <c r="K307" t="n">
        <v>53.44</v>
      </c>
      <c r="L307" t="n">
        <v>30</v>
      </c>
      <c r="M307" t="n">
        <v>2</v>
      </c>
      <c r="N307" t="n">
        <v>53.75</v>
      </c>
      <c r="O307" t="n">
        <v>28870.05</v>
      </c>
      <c r="P307" t="n">
        <v>110.22</v>
      </c>
      <c r="Q307" t="n">
        <v>195.42</v>
      </c>
      <c r="R307" t="n">
        <v>19.88</v>
      </c>
      <c r="S307" t="n">
        <v>14.2</v>
      </c>
      <c r="T307" t="n">
        <v>1122.94</v>
      </c>
      <c r="U307" t="n">
        <v>0.71</v>
      </c>
      <c r="V307" t="n">
        <v>0.77</v>
      </c>
      <c r="W307" t="n">
        <v>0.64</v>
      </c>
      <c r="X307" t="n">
        <v>0.06</v>
      </c>
      <c r="Y307" t="n">
        <v>0.5</v>
      </c>
      <c r="Z307" t="n">
        <v>10</v>
      </c>
    </row>
    <row r="308">
      <c r="A308" t="n">
        <v>30</v>
      </c>
      <c r="B308" t="n">
        <v>95</v>
      </c>
      <c r="C308" t="inlineStr">
        <is>
          <t xml:space="preserve">CONCLUIDO	</t>
        </is>
      </c>
      <c r="D308" t="n">
        <v>8.500400000000001</v>
      </c>
      <c r="E308" t="n">
        <v>11.76</v>
      </c>
      <c r="F308" t="n">
        <v>9.15</v>
      </c>
      <c r="G308" t="n">
        <v>137.2</v>
      </c>
      <c r="H308" t="n">
        <v>2.36</v>
      </c>
      <c r="I308" t="n">
        <v>4</v>
      </c>
      <c r="J308" t="n">
        <v>233.89</v>
      </c>
      <c r="K308" t="n">
        <v>53.44</v>
      </c>
      <c r="L308" t="n">
        <v>31</v>
      </c>
      <c r="M308" t="n">
        <v>2</v>
      </c>
      <c r="N308" t="n">
        <v>54.46</v>
      </c>
      <c r="O308" t="n">
        <v>29081.05</v>
      </c>
      <c r="P308" t="n">
        <v>109.43</v>
      </c>
      <c r="Q308" t="n">
        <v>195.42</v>
      </c>
      <c r="R308" t="n">
        <v>19.82</v>
      </c>
      <c r="S308" t="n">
        <v>14.2</v>
      </c>
      <c r="T308" t="n">
        <v>1092.49</v>
      </c>
      <c r="U308" t="n">
        <v>0.72</v>
      </c>
      <c r="V308" t="n">
        <v>0.77</v>
      </c>
      <c r="W308" t="n">
        <v>0.65</v>
      </c>
      <c r="X308" t="n">
        <v>0.06</v>
      </c>
      <c r="Y308" t="n">
        <v>0.5</v>
      </c>
      <c r="Z308" t="n">
        <v>10</v>
      </c>
    </row>
    <row r="309">
      <c r="A309" t="n">
        <v>31</v>
      </c>
      <c r="B309" t="n">
        <v>95</v>
      </c>
      <c r="C309" t="inlineStr">
        <is>
          <t xml:space="preserve">CONCLUIDO	</t>
        </is>
      </c>
      <c r="D309" t="n">
        <v>8.501799999999999</v>
      </c>
      <c r="E309" t="n">
        <v>11.76</v>
      </c>
      <c r="F309" t="n">
        <v>9.140000000000001</v>
      </c>
      <c r="G309" t="n">
        <v>137.17</v>
      </c>
      <c r="H309" t="n">
        <v>2.41</v>
      </c>
      <c r="I309" t="n">
        <v>4</v>
      </c>
      <c r="J309" t="n">
        <v>235.61</v>
      </c>
      <c r="K309" t="n">
        <v>53.44</v>
      </c>
      <c r="L309" t="n">
        <v>32</v>
      </c>
      <c r="M309" t="n">
        <v>2</v>
      </c>
      <c r="N309" t="n">
        <v>55.18</v>
      </c>
      <c r="O309" t="n">
        <v>29293.06</v>
      </c>
      <c r="P309" t="n">
        <v>108.5</v>
      </c>
      <c r="Q309" t="n">
        <v>195.42</v>
      </c>
      <c r="R309" t="n">
        <v>19.79</v>
      </c>
      <c r="S309" t="n">
        <v>14.2</v>
      </c>
      <c r="T309" t="n">
        <v>1080.77</v>
      </c>
      <c r="U309" t="n">
        <v>0.72</v>
      </c>
      <c r="V309" t="n">
        <v>0.77</v>
      </c>
      <c r="W309" t="n">
        <v>0.64</v>
      </c>
      <c r="X309" t="n">
        <v>0.06</v>
      </c>
      <c r="Y309" t="n">
        <v>0.5</v>
      </c>
      <c r="Z309" t="n">
        <v>10</v>
      </c>
    </row>
    <row r="310">
      <c r="A310" t="n">
        <v>32</v>
      </c>
      <c r="B310" t="n">
        <v>95</v>
      </c>
      <c r="C310" t="inlineStr">
        <is>
          <t xml:space="preserve">CONCLUIDO	</t>
        </is>
      </c>
      <c r="D310" t="n">
        <v>8.507199999999999</v>
      </c>
      <c r="E310" t="n">
        <v>11.75</v>
      </c>
      <c r="F310" t="n">
        <v>9.140000000000001</v>
      </c>
      <c r="G310" t="n">
        <v>137.06</v>
      </c>
      <c r="H310" t="n">
        <v>2.47</v>
      </c>
      <c r="I310" t="n">
        <v>4</v>
      </c>
      <c r="J310" t="n">
        <v>237.34</v>
      </c>
      <c r="K310" t="n">
        <v>53.44</v>
      </c>
      <c r="L310" t="n">
        <v>33</v>
      </c>
      <c r="M310" t="n">
        <v>2</v>
      </c>
      <c r="N310" t="n">
        <v>55.91</v>
      </c>
      <c r="O310" t="n">
        <v>29506.09</v>
      </c>
      <c r="P310" t="n">
        <v>106.62</v>
      </c>
      <c r="Q310" t="n">
        <v>195.42</v>
      </c>
      <c r="R310" t="n">
        <v>19.55</v>
      </c>
      <c r="S310" t="n">
        <v>14.2</v>
      </c>
      <c r="T310" t="n">
        <v>958.39</v>
      </c>
      <c r="U310" t="n">
        <v>0.73</v>
      </c>
      <c r="V310" t="n">
        <v>0.77</v>
      </c>
      <c r="W310" t="n">
        <v>0.64</v>
      </c>
      <c r="X310" t="n">
        <v>0.05</v>
      </c>
      <c r="Y310" t="n">
        <v>0.5</v>
      </c>
      <c r="Z310" t="n">
        <v>10</v>
      </c>
    </row>
    <row r="311">
      <c r="A311" t="n">
        <v>33</v>
      </c>
      <c r="B311" t="n">
        <v>95</v>
      </c>
      <c r="C311" t="inlineStr">
        <is>
          <t xml:space="preserve">CONCLUIDO	</t>
        </is>
      </c>
      <c r="D311" t="n">
        <v>8.5078</v>
      </c>
      <c r="E311" t="n">
        <v>11.75</v>
      </c>
      <c r="F311" t="n">
        <v>9.140000000000001</v>
      </c>
      <c r="G311" t="n">
        <v>137.05</v>
      </c>
      <c r="H311" t="n">
        <v>2.53</v>
      </c>
      <c r="I311" t="n">
        <v>4</v>
      </c>
      <c r="J311" t="n">
        <v>239.08</v>
      </c>
      <c r="K311" t="n">
        <v>53.44</v>
      </c>
      <c r="L311" t="n">
        <v>34</v>
      </c>
      <c r="M311" t="n">
        <v>2</v>
      </c>
      <c r="N311" t="n">
        <v>56.64</v>
      </c>
      <c r="O311" t="n">
        <v>29720.17</v>
      </c>
      <c r="P311" t="n">
        <v>105.77</v>
      </c>
      <c r="Q311" t="n">
        <v>195.42</v>
      </c>
      <c r="R311" t="n">
        <v>19.54</v>
      </c>
      <c r="S311" t="n">
        <v>14.2</v>
      </c>
      <c r="T311" t="n">
        <v>952.52</v>
      </c>
      <c r="U311" t="n">
        <v>0.73</v>
      </c>
      <c r="V311" t="n">
        <v>0.77</v>
      </c>
      <c r="W311" t="n">
        <v>0.64</v>
      </c>
      <c r="X311" t="n">
        <v>0.05</v>
      </c>
      <c r="Y311" t="n">
        <v>0.5</v>
      </c>
      <c r="Z311" t="n">
        <v>10</v>
      </c>
    </row>
    <row r="312">
      <c r="A312" t="n">
        <v>34</v>
      </c>
      <c r="B312" t="n">
        <v>95</v>
      </c>
      <c r="C312" t="inlineStr">
        <is>
          <t xml:space="preserve">CONCLUIDO	</t>
        </is>
      </c>
      <c r="D312" t="n">
        <v>8.508599999999999</v>
      </c>
      <c r="E312" t="n">
        <v>11.75</v>
      </c>
      <c r="F312" t="n">
        <v>9.140000000000001</v>
      </c>
      <c r="G312" t="n">
        <v>137.03</v>
      </c>
      <c r="H312" t="n">
        <v>2.58</v>
      </c>
      <c r="I312" t="n">
        <v>4</v>
      </c>
      <c r="J312" t="n">
        <v>240.82</v>
      </c>
      <c r="K312" t="n">
        <v>53.44</v>
      </c>
      <c r="L312" t="n">
        <v>35</v>
      </c>
      <c r="M312" t="n">
        <v>1</v>
      </c>
      <c r="N312" t="n">
        <v>57.39</v>
      </c>
      <c r="O312" t="n">
        <v>29935.43</v>
      </c>
      <c r="P312" t="n">
        <v>104.86</v>
      </c>
      <c r="Q312" t="n">
        <v>195.42</v>
      </c>
      <c r="R312" t="n">
        <v>19.43</v>
      </c>
      <c r="S312" t="n">
        <v>14.2</v>
      </c>
      <c r="T312" t="n">
        <v>897.05</v>
      </c>
      <c r="U312" t="n">
        <v>0.73</v>
      </c>
      <c r="V312" t="n">
        <v>0.77</v>
      </c>
      <c r="W312" t="n">
        <v>0.64</v>
      </c>
      <c r="X312" t="n">
        <v>0.05</v>
      </c>
      <c r="Y312" t="n">
        <v>0.5</v>
      </c>
      <c r="Z312" t="n">
        <v>10</v>
      </c>
    </row>
    <row r="313">
      <c r="A313" t="n">
        <v>35</v>
      </c>
      <c r="B313" t="n">
        <v>95</v>
      </c>
      <c r="C313" t="inlineStr">
        <is>
          <t xml:space="preserve">CONCLUIDO	</t>
        </is>
      </c>
      <c r="D313" t="n">
        <v>8.508599999999999</v>
      </c>
      <c r="E313" t="n">
        <v>11.75</v>
      </c>
      <c r="F313" t="n">
        <v>9.140000000000001</v>
      </c>
      <c r="G313" t="n">
        <v>137.03</v>
      </c>
      <c r="H313" t="n">
        <v>2.64</v>
      </c>
      <c r="I313" t="n">
        <v>4</v>
      </c>
      <c r="J313" t="n">
        <v>242.57</v>
      </c>
      <c r="K313" t="n">
        <v>53.44</v>
      </c>
      <c r="L313" t="n">
        <v>36</v>
      </c>
      <c r="M313" t="n">
        <v>1</v>
      </c>
      <c r="N313" t="n">
        <v>58.14</v>
      </c>
      <c r="O313" t="n">
        <v>30151.65</v>
      </c>
      <c r="P313" t="n">
        <v>104.36</v>
      </c>
      <c r="Q313" t="n">
        <v>195.42</v>
      </c>
      <c r="R313" t="n">
        <v>19.44</v>
      </c>
      <c r="S313" t="n">
        <v>14.2</v>
      </c>
      <c r="T313" t="n">
        <v>906.02</v>
      </c>
      <c r="U313" t="n">
        <v>0.73</v>
      </c>
      <c r="V313" t="n">
        <v>0.77</v>
      </c>
      <c r="W313" t="n">
        <v>0.64</v>
      </c>
      <c r="X313" t="n">
        <v>0.05</v>
      </c>
      <c r="Y313" t="n">
        <v>0.5</v>
      </c>
      <c r="Z313" t="n">
        <v>10</v>
      </c>
    </row>
    <row r="314">
      <c r="A314" t="n">
        <v>36</v>
      </c>
      <c r="B314" t="n">
        <v>95</v>
      </c>
      <c r="C314" t="inlineStr">
        <is>
          <t xml:space="preserve">CONCLUIDO	</t>
        </is>
      </c>
      <c r="D314" t="n">
        <v>8.5068</v>
      </c>
      <c r="E314" t="n">
        <v>11.76</v>
      </c>
      <c r="F314" t="n">
        <v>9.140000000000001</v>
      </c>
      <c r="G314" t="n">
        <v>137.07</v>
      </c>
      <c r="H314" t="n">
        <v>2.69</v>
      </c>
      <c r="I314" t="n">
        <v>4</v>
      </c>
      <c r="J314" t="n">
        <v>244.34</v>
      </c>
      <c r="K314" t="n">
        <v>53.44</v>
      </c>
      <c r="L314" t="n">
        <v>37</v>
      </c>
      <c r="M314" t="n">
        <v>0</v>
      </c>
      <c r="N314" t="n">
        <v>58.9</v>
      </c>
      <c r="O314" t="n">
        <v>30368.96</v>
      </c>
      <c r="P314" t="n">
        <v>104.48</v>
      </c>
      <c r="Q314" t="n">
        <v>195.42</v>
      </c>
      <c r="R314" t="n">
        <v>19.47</v>
      </c>
      <c r="S314" t="n">
        <v>14.2</v>
      </c>
      <c r="T314" t="n">
        <v>921.61</v>
      </c>
      <c r="U314" t="n">
        <v>0.73</v>
      </c>
      <c r="V314" t="n">
        <v>0.77</v>
      </c>
      <c r="W314" t="n">
        <v>0.65</v>
      </c>
      <c r="X314" t="n">
        <v>0.05</v>
      </c>
      <c r="Y314" t="n">
        <v>0.5</v>
      </c>
      <c r="Z314" t="n">
        <v>10</v>
      </c>
    </row>
    <row r="315">
      <c r="A315" t="n">
        <v>0</v>
      </c>
      <c r="B315" t="n">
        <v>55</v>
      </c>
      <c r="C315" t="inlineStr">
        <is>
          <t xml:space="preserve">CONCLUIDO	</t>
        </is>
      </c>
      <c r="D315" t="n">
        <v>6.8633</v>
      </c>
      <c r="E315" t="n">
        <v>14.57</v>
      </c>
      <c r="F315" t="n">
        <v>10.65</v>
      </c>
      <c r="G315" t="n">
        <v>8.300000000000001</v>
      </c>
      <c r="H315" t="n">
        <v>0.15</v>
      </c>
      <c r="I315" t="n">
        <v>77</v>
      </c>
      <c r="J315" t="n">
        <v>116.05</v>
      </c>
      <c r="K315" t="n">
        <v>43.4</v>
      </c>
      <c r="L315" t="n">
        <v>1</v>
      </c>
      <c r="M315" t="n">
        <v>75</v>
      </c>
      <c r="N315" t="n">
        <v>16.65</v>
      </c>
      <c r="O315" t="n">
        <v>14546.17</v>
      </c>
      <c r="P315" t="n">
        <v>105.51</v>
      </c>
      <c r="Q315" t="n">
        <v>195.42</v>
      </c>
      <c r="R315" t="n">
        <v>66.39</v>
      </c>
      <c r="S315" t="n">
        <v>14.2</v>
      </c>
      <c r="T315" t="n">
        <v>24012.23</v>
      </c>
      <c r="U315" t="n">
        <v>0.21</v>
      </c>
      <c r="V315" t="n">
        <v>0.66</v>
      </c>
      <c r="W315" t="n">
        <v>0.77</v>
      </c>
      <c r="X315" t="n">
        <v>1.56</v>
      </c>
      <c r="Y315" t="n">
        <v>0.5</v>
      </c>
      <c r="Z315" t="n">
        <v>10</v>
      </c>
    </row>
    <row r="316">
      <c r="A316" t="n">
        <v>1</v>
      </c>
      <c r="B316" t="n">
        <v>55</v>
      </c>
      <c r="C316" t="inlineStr">
        <is>
          <t xml:space="preserve">CONCLUIDO	</t>
        </is>
      </c>
      <c r="D316" t="n">
        <v>7.8546</v>
      </c>
      <c r="E316" t="n">
        <v>12.73</v>
      </c>
      <c r="F316" t="n">
        <v>9.789999999999999</v>
      </c>
      <c r="G316" t="n">
        <v>16.31</v>
      </c>
      <c r="H316" t="n">
        <v>0.3</v>
      </c>
      <c r="I316" t="n">
        <v>36</v>
      </c>
      <c r="J316" t="n">
        <v>117.34</v>
      </c>
      <c r="K316" t="n">
        <v>43.4</v>
      </c>
      <c r="L316" t="n">
        <v>2</v>
      </c>
      <c r="M316" t="n">
        <v>34</v>
      </c>
      <c r="N316" t="n">
        <v>16.94</v>
      </c>
      <c r="O316" t="n">
        <v>14705.49</v>
      </c>
      <c r="P316" t="n">
        <v>95.88</v>
      </c>
      <c r="Q316" t="n">
        <v>195.43</v>
      </c>
      <c r="R316" t="n">
        <v>39.87</v>
      </c>
      <c r="S316" t="n">
        <v>14.2</v>
      </c>
      <c r="T316" t="n">
        <v>10961.7</v>
      </c>
      <c r="U316" t="n">
        <v>0.36</v>
      </c>
      <c r="V316" t="n">
        <v>0.72</v>
      </c>
      <c r="W316" t="n">
        <v>0.6899999999999999</v>
      </c>
      <c r="X316" t="n">
        <v>0.7</v>
      </c>
      <c r="Y316" t="n">
        <v>0.5</v>
      </c>
      <c r="Z316" t="n">
        <v>10</v>
      </c>
    </row>
    <row r="317">
      <c r="A317" t="n">
        <v>2</v>
      </c>
      <c r="B317" t="n">
        <v>55</v>
      </c>
      <c r="C317" t="inlineStr">
        <is>
          <t xml:space="preserve">CONCLUIDO	</t>
        </is>
      </c>
      <c r="D317" t="n">
        <v>8.2149</v>
      </c>
      <c r="E317" t="n">
        <v>12.17</v>
      </c>
      <c r="F317" t="n">
        <v>9.539999999999999</v>
      </c>
      <c r="G317" t="n">
        <v>24.89</v>
      </c>
      <c r="H317" t="n">
        <v>0.45</v>
      </c>
      <c r="I317" t="n">
        <v>23</v>
      </c>
      <c r="J317" t="n">
        <v>118.63</v>
      </c>
      <c r="K317" t="n">
        <v>43.4</v>
      </c>
      <c r="L317" t="n">
        <v>3</v>
      </c>
      <c r="M317" t="n">
        <v>21</v>
      </c>
      <c r="N317" t="n">
        <v>17.23</v>
      </c>
      <c r="O317" t="n">
        <v>14865.24</v>
      </c>
      <c r="P317" t="n">
        <v>92.08</v>
      </c>
      <c r="Q317" t="n">
        <v>195.42</v>
      </c>
      <c r="R317" t="n">
        <v>31.75</v>
      </c>
      <c r="S317" t="n">
        <v>14.2</v>
      </c>
      <c r="T317" t="n">
        <v>6964.07</v>
      </c>
      <c r="U317" t="n">
        <v>0.45</v>
      </c>
      <c r="V317" t="n">
        <v>0.74</v>
      </c>
      <c r="W317" t="n">
        <v>0.68</v>
      </c>
      <c r="X317" t="n">
        <v>0.45</v>
      </c>
      <c r="Y317" t="n">
        <v>0.5</v>
      </c>
      <c r="Z317" t="n">
        <v>10</v>
      </c>
    </row>
    <row r="318">
      <c r="A318" t="n">
        <v>3</v>
      </c>
      <c r="B318" t="n">
        <v>55</v>
      </c>
      <c r="C318" t="inlineStr">
        <is>
          <t xml:space="preserve">CONCLUIDO	</t>
        </is>
      </c>
      <c r="D318" t="n">
        <v>8.3787</v>
      </c>
      <c r="E318" t="n">
        <v>11.94</v>
      </c>
      <c r="F318" t="n">
        <v>9.42</v>
      </c>
      <c r="G318" t="n">
        <v>31.4</v>
      </c>
      <c r="H318" t="n">
        <v>0.59</v>
      </c>
      <c r="I318" t="n">
        <v>18</v>
      </c>
      <c r="J318" t="n">
        <v>119.93</v>
      </c>
      <c r="K318" t="n">
        <v>43.4</v>
      </c>
      <c r="L318" t="n">
        <v>4</v>
      </c>
      <c r="M318" t="n">
        <v>16</v>
      </c>
      <c r="N318" t="n">
        <v>17.53</v>
      </c>
      <c r="O318" t="n">
        <v>15025.44</v>
      </c>
      <c r="P318" t="n">
        <v>89.83</v>
      </c>
      <c r="Q318" t="n">
        <v>195.42</v>
      </c>
      <c r="R318" t="n">
        <v>28.34</v>
      </c>
      <c r="S318" t="n">
        <v>14.2</v>
      </c>
      <c r="T318" t="n">
        <v>5283.42</v>
      </c>
      <c r="U318" t="n">
        <v>0.5</v>
      </c>
      <c r="V318" t="n">
        <v>0.75</v>
      </c>
      <c r="W318" t="n">
        <v>0.67</v>
      </c>
      <c r="X318" t="n">
        <v>0.33</v>
      </c>
      <c r="Y318" t="n">
        <v>0.5</v>
      </c>
      <c r="Z318" t="n">
        <v>10</v>
      </c>
    </row>
    <row r="319">
      <c r="A319" t="n">
        <v>4</v>
      </c>
      <c r="B319" t="n">
        <v>55</v>
      </c>
      <c r="C319" t="inlineStr">
        <is>
          <t xml:space="preserve">CONCLUIDO	</t>
        </is>
      </c>
      <c r="D319" t="n">
        <v>8.4984</v>
      </c>
      <c r="E319" t="n">
        <v>11.77</v>
      </c>
      <c r="F319" t="n">
        <v>9.35</v>
      </c>
      <c r="G319" t="n">
        <v>40.06</v>
      </c>
      <c r="H319" t="n">
        <v>0.73</v>
      </c>
      <c r="I319" t="n">
        <v>14</v>
      </c>
      <c r="J319" t="n">
        <v>121.23</v>
      </c>
      <c r="K319" t="n">
        <v>43.4</v>
      </c>
      <c r="L319" t="n">
        <v>5</v>
      </c>
      <c r="M319" t="n">
        <v>12</v>
      </c>
      <c r="N319" t="n">
        <v>17.83</v>
      </c>
      <c r="O319" t="n">
        <v>15186.08</v>
      </c>
      <c r="P319" t="n">
        <v>88.14</v>
      </c>
      <c r="Q319" t="n">
        <v>195.42</v>
      </c>
      <c r="R319" t="n">
        <v>26.23</v>
      </c>
      <c r="S319" t="n">
        <v>14.2</v>
      </c>
      <c r="T319" t="n">
        <v>4250.74</v>
      </c>
      <c r="U319" t="n">
        <v>0.54</v>
      </c>
      <c r="V319" t="n">
        <v>0.75</v>
      </c>
      <c r="W319" t="n">
        <v>0.66</v>
      </c>
      <c r="X319" t="n">
        <v>0.26</v>
      </c>
      <c r="Y319" t="n">
        <v>0.5</v>
      </c>
      <c r="Z319" t="n">
        <v>10</v>
      </c>
    </row>
    <row r="320">
      <c r="A320" t="n">
        <v>5</v>
      </c>
      <c r="B320" t="n">
        <v>55</v>
      </c>
      <c r="C320" t="inlineStr">
        <is>
          <t xml:space="preserve">CONCLUIDO	</t>
        </is>
      </c>
      <c r="D320" t="n">
        <v>8.561</v>
      </c>
      <c r="E320" t="n">
        <v>11.68</v>
      </c>
      <c r="F320" t="n">
        <v>9.31</v>
      </c>
      <c r="G320" t="n">
        <v>46.55</v>
      </c>
      <c r="H320" t="n">
        <v>0.86</v>
      </c>
      <c r="I320" t="n">
        <v>12</v>
      </c>
      <c r="J320" t="n">
        <v>122.54</v>
      </c>
      <c r="K320" t="n">
        <v>43.4</v>
      </c>
      <c r="L320" t="n">
        <v>6</v>
      </c>
      <c r="M320" t="n">
        <v>10</v>
      </c>
      <c r="N320" t="n">
        <v>18.14</v>
      </c>
      <c r="O320" t="n">
        <v>15347.16</v>
      </c>
      <c r="P320" t="n">
        <v>86.81999999999999</v>
      </c>
      <c r="Q320" t="n">
        <v>195.42</v>
      </c>
      <c r="R320" t="n">
        <v>24.87</v>
      </c>
      <c r="S320" t="n">
        <v>14.2</v>
      </c>
      <c r="T320" t="n">
        <v>3577.84</v>
      </c>
      <c r="U320" t="n">
        <v>0.57</v>
      </c>
      <c r="V320" t="n">
        <v>0.76</v>
      </c>
      <c r="W320" t="n">
        <v>0.66</v>
      </c>
      <c r="X320" t="n">
        <v>0.22</v>
      </c>
      <c r="Y320" t="n">
        <v>0.5</v>
      </c>
      <c r="Z320" t="n">
        <v>10</v>
      </c>
    </row>
    <row r="321">
      <c r="A321" t="n">
        <v>6</v>
      </c>
      <c r="B321" t="n">
        <v>55</v>
      </c>
      <c r="C321" t="inlineStr">
        <is>
          <t xml:space="preserve">CONCLUIDO	</t>
        </is>
      </c>
      <c r="D321" t="n">
        <v>8.6279</v>
      </c>
      <c r="E321" t="n">
        <v>11.59</v>
      </c>
      <c r="F321" t="n">
        <v>9.27</v>
      </c>
      <c r="G321" t="n">
        <v>55.6</v>
      </c>
      <c r="H321" t="n">
        <v>1</v>
      </c>
      <c r="I321" t="n">
        <v>10</v>
      </c>
      <c r="J321" t="n">
        <v>123.85</v>
      </c>
      <c r="K321" t="n">
        <v>43.4</v>
      </c>
      <c r="L321" t="n">
        <v>7</v>
      </c>
      <c r="M321" t="n">
        <v>8</v>
      </c>
      <c r="N321" t="n">
        <v>18.45</v>
      </c>
      <c r="O321" t="n">
        <v>15508.69</v>
      </c>
      <c r="P321" t="n">
        <v>85.05</v>
      </c>
      <c r="Q321" t="n">
        <v>195.42</v>
      </c>
      <c r="R321" t="n">
        <v>23.6</v>
      </c>
      <c r="S321" t="n">
        <v>14.2</v>
      </c>
      <c r="T321" t="n">
        <v>2953</v>
      </c>
      <c r="U321" t="n">
        <v>0.6</v>
      </c>
      <c r="V321" t="n">
        <v>0.76</v>
      </c>
      <c r="W321" t="n">
        <v>0.65</v>
      </c>
      <c r="X321" t="n">
        <v>0.18</v>
      </c>
      <c r="Y321" t="n">
        <v>0.5</v>
      </c>
      <c r="Z321" t="n">
        <v>10</v>
      </c>
    </row>
    <row r="322">
      <c r="A322" t="n">
        <v>7</v>
      </c>
      <c r="B322" t="n">
        <v>55</v>
      </c>
      <c r="C322" t="inlineStr">
        <is>
          <t xml:space="preserve">CONCLUIDO	</t>
        </is>
      </c>
      <c r="D322" t="n">
        <v>8.661099999999999</v>
      </c>
      <c r="E322" t="n">
        <v>11.55</v>
      </c>
      <c r="F322" t="n">
        <v>9.25</v>
      </c>
      <c r="G322" t="n">
        <v>61.64</v>
      </c>
      <c r="H322" t="n">
        <v>1.13</v>
      </c>
      <c r="I322" t="n">
        <v>9</v>
      </c>
      <c r="J322" t="n">
        <v>125.16</v>
      </c>
      <c r="K322" t="n">
        <v>43.4</v>
      </c>
      <c r="L322" t="n">
        <v>8</v>
      </c>
      <c r="M322" t="n">
        <v>7</v>
      </c>
      <c r="N322" t="n">
        <v>18.76</v>
      </c>
      <c r="O322" t="n">
        <v>15670.68</v>
      </c>
      <c r="P322" t="n">
        <v>83.38</v>
      </c>
      <c r="Q322" t="n">
        <v>195.42</v>
      </c>
      <c r="R322" t="n">
        <v>22.95</v>
      </c>
      <c r="S322" t="n">
        <v>14.2</v>
      </c>
      <c r="T322" t="n">
        <v>2632.28</v>
      </c>
      <c r="U322" t="n">
        <v>0.62</v>
      </c>
      <c r="V322" t="n">
        <v>0.76</v>
      </c>
      <c r="W322" t="n">
        <v>0.65</v>
      </c>
      <c r="X322" t="n">
        <v>0.16</v>
      </c>
      <c r="Y322" t="n">
        <v>0.5</v>
      </c>
      <c r="Z322" t="n">
        <v>10</v>
      </c>
    </row>
    <row r="323">
      <c r="A323" t="n">
        <v>8</v>
      </c>
      <c r="B323" t="n">
        <v>55</v>
      </c>
      <c r="C323" t="inlineStr">
        <is>
          <t xml:space="preserve">CONCLUIDO	</t>
        </is>
      </c>
      <c r="D323" t="n">
        <v>8.698399999999999</v>
      </c>
      <c r="E323" t="n">
        <v>11.5</v>
      </c>
      <c r="F323" t="n">
        <v>9.220000000000001</v>
      </c>
      <c r="G323" t="n">
        <v>69.16</v>
      </c>
      <c r="H323" t="n">
        <v>1.26</v>
      </c>
      <c r="I323" t="n">
        <v>8</v>
      </c>
      <c r="J323" t="n">
        <v>126.48</v>
      </c>
      <c r="K323" t="n">
        <v>43.4</v>
      </c>
      <c r="L323" t="n">
        <v>9</v>
      </c>
      <c r="M323" t="n">
        <v>6</v>
      </c>
      <c r="N323" t="n">
        <v>19.08</v>
      </c>
      <c r="O323" t="n">
        <v>15833.12</v>
      </c>
      <c r="P323" t="n">
        <v>82.05</v>
      </c>
      <c r="Q323" t="n">
        <v>195.42</v>
      </c>
      <c r="R323" t="n">
        <v>22.19</v>
      </c>
      <c r="S323" t="n">
        <v>14.2</v>
      </c>
      <c r="T323" t="n">
        <v>2258.93</v>
      </c>
      <c r="U323" t="n">
        <v>0.64</v>
      </c>
      <c r="V323" t="n">
        <v>0.77</v>
      </c>
      <c r="W323" t="n">
        <v>0.65</v>
      </c>
      <c r="X323" t="n">
        <v>0.13</v>
      </c>
      <c r="Y323" t="n">
        <v>0.5</v>
      </c>
      <c r="Z323" t="n">
        <v>10</v>
      </c>
    </row>
    <row r="324">
      <c r="A324" t="n">
        <v>9</v>
      </c>
      <c r="B324" t="n">
        <v>55</v>
      </c>
      <c r="C324" t="inlineStr">
        <is>
          <t xml:space="preserve">CONCLUIDO	</t>
        </is>
      </c>
      <c r="D324" t="n">
        <v>8.728999999999999</v>
      </c>
      <c r="E324" t="n">
        <v>11.46</v>
      </c>
      <c r="F324" t="n">
        <v>9.199999999999999</v>
      </c>
      <c r="G324" t="n">
        <v>78.90000000000001</v>
      </c>
      <c r="H324" t="n">
        <v>1.38</v>
      </c>
      <c r="I324" t="n">
        <v>7</v>
      </c>
      <c r="J324" t="n">
        <v>127.8</v>
      </c>
      <c r="K324" t="n">
        <v>43.4</v>
      </c>
      <c r="L324" t="n">
        <v>10</v>
      </c>
      <c r="M324" t="n">
        <v>5</v>
      </c>
      <c r="N324" t="n">
        <v>19.4</v>
      </c>
      <c r="O324" t="n">
        <v>15996.02</v>
      </c>
      <c r="P324" t="n">
        <v>80.81999999999999</v>
      </c>
      <c r="Q324" t="n">
        <v>195.42</v>
      </c>
      <c r="R324" t="n">
        <v>21.7</v>
      </c>
      <c r="S324" t="n">
        <v>14.2</v>
      </c>
      <c r="T324" t="n">
        <v>2018.98</v>
      </c>
      <c r="U324" t="n">
        <v>0.65</v>
      </c>
      <c r="V324" t="n">
        <v>0.77</v>
      </c>
      <c r="W324" t="n">
        <v>0.65</v>
      </c>
      <c r="X324" t="n">
        <v>0.12</v>
      </c>
      <c r="Y324" t="n">
        <v>0.5</v>
      </c>
      <c r="Z324" t="n">
        <v>10</v>
      </c>
    </row>
    <row r="325">
      <c r="A325" t="n">
        <v>10</v>
      </c>
      <c r="B325" t="n">
        <v>55</v>
      </c>
      <c r="C325" t="inlineStr">
        <is>
          <t xml:space="preserve">CONCLUIDO	</t>
        </is>
      </c>
      <c r="D325" t="n">
        <v>8.7226</v>
      </c>
      <c r="E325" t="n">
        <v>11.46</v>
      </c>
      <c r="F325" t="n">
        <v>9.210000000000001</v>
      </c>
      <c r="G325" t="n">
        <v>78.97</v>
      </c>
      <c r="H325" t="n">
        <v>1.5</v>
      </c>
      <c r="I325" t="n">
        <v>7</v>
      </c>
      <c r="J325" t="n">
        <v>129.13</v>
      </c>
      <c r="K325" t="n">
        <v>43.4</v>
      </c>
      <c r="L325" t="n">
        <v>11</v>
      </c>
      <c r="M325" t="n">
        <v>5</v>
      </c>
      <c r="N325" t="n">
        <v>19.73</v>
      </c>
      <c r="O325" t="n">
        <v>16159.39</v>
      </c>
      <c r="P325" t="n">
        <v>79.52</v>
      </c>
      <c r="Q325" t="n">
        <v>195.42</v>
      </c>
      <c r="R325" t="n">
        <v>21.94</v>
      </c>
      <c r="S325" t="n">
        <v>14.2</v>
      </c>
      <c r="T325" t="n">
        <v>2139.94</v>
      </c>
      <c r="U325" t="n">
        <v>0.65</v>
      </c>
      <c r="V325" t="n">
        <v>0.77</v>
      </c>
      <c r="W325" t="n">
        <v>0.65</v>
      </c>
      <c r="X325" t="n">
        <v>0.13</v>
      </c>
      <c r="Y325" t="n">
        <v>0.5</v>
      </c>
      <c r="Z325" t="n">
        <v>10</v>
      </c>
    </row>
    <row r="326">
      <c r="A326" t="n">
        <v>11</v>
      </c>
      <c r="B326" t="n">
        <v>55</v>
      </c>
      <c r="C326" t="inlineStr">
        <is>
          <t xml:space="preserve">CONCLUIDO	</t>
        </is>
      </c>
      <c r="D326" t="n">
        <v>8.7608</v>
      </c>
      <c r="E326" t="n">
        <v>11.41</v>
      </c>
      <c r="F326" t="n">
        <v>9.19</v>
      </c>
      <c r="G326" t="n">
        <v>91.87</v>
      </c>
      <c r="H326" t="n">
        <v>1.63</v>
      </c>
      <c r="I326" t="n">
        <v>6</v>
      </c>
      <c r="J326" t="n">
        <v>130.45</v>
      </c>
      <c r="K326" t="n">
        <v>43.4</v>
      </c>
      <c r="L326" t="n">
        <v>12</v>
      </c>
      <c r="M326" t="n">
        <v>4</v>
      </c>
      <c r="N326" t="n">
        <v>20.05</v>
      </c>
      <c r="O326" t="n">
        <v>16323.22</v>
      </c>
      <c r="P326" t="n">
        <v>78.41</v>
      </c>
      <c r="Q326" t="n">
        <v>195.42</v>
      </c>
      <c r="R326" t="n">
        <v>21.15</v>
      </c>
      <c r="S326" t="n">
        <v>14.2</v>
      </c>
      <c r="T326" t="n">
        <v>1749.69</v>
      </c>
      <c r="U326" t="n">
        <v>0.67</v>
      </c>
      <c r="V326" t="n">
        <v>0.77</v>
      </c>
      <c r="W326" t="n">
        <v>0.65</v>
      </c>
      <c r="X326" t="n">
        <v>0.1</v>
      </c>
      <c r="Y326" t="n">
        <v>0.5</v>
      </c>
      <c r="Z326" t="n">
        <v>10</v>
      </c>
    </row>
    <row r="327">
      <c r="A327" t="n">
        <v>12</v>
      </c>
      <c r="B327" t="n">
        <v>55</v>
      </c>
      <c r="C327" t="inlineStr">
        <is>
          <t xml:space="preserve">CONCLUIDO	</t>
        </is>
      </c>
      <c r="D327" t="n">
        <v>8.7615</v>
      </c>
      <c r="E327" t="n">
        <v>11.41</v>
      </c>
      <c r="F327" t="n">
        <v>9.19</v>
      </c>
      <c r="G327" t="n">
        <v>91.86</v>
      </c>
      <c r="H327" t="n">
        <v>1.74</v>
      </c>
      <c r="I327" t="n">
        <v>6</v>
      </c>
      <c r="J327" t="n">
        <v>131.79</v>
      </c>
      <c r="K327" t="n">
        <v>43.4</v>
      </c>
      <c r="L327" t="n">
        <v>13</v>
      </c>
      <c r="M327" t="n">
        <v>4</v>
      </c>
      <c r="N327" t="n">
        <v>20.39</v>
      </c>
      <c r="O327" t="n">
        <v>16487.53</v>
      </c>
      <c r="P327" t="n">
        <v>76.98</v>
      </c>
      <c r="Q327" t="n">
        <v>195.42</v>
      </c>
      <c r="R327" t="n">
        <v>21.1</v>
      </c>
      <c r="S327" t="n">
        <v>14.2</v>
      </c>
      <c r="T327" t="n">
        <v>1723.49</v>
      </c>
      <c r="U327" t="n">
        <v>0.67</v>
      </c>
      <c r="V327" t="n">
        <v>0.77</v>
      </c>
      <c r="W327" t="n">
        <v>0.65</v>
      </c>
      <c r="X327" t="n">
        <v>0.1</v>
      </c>
      <c r="Y327" t="n">
        <v>0.5</v>
      </c>
      <c r="Z327" t="n">
        <v>10</v>
      </c>
    </row>
    <row r="328">
      <c r="A328" t="n">
        <v>13</v>
      </c>
      <c r="B328" t="n">
        <v>55</v>
      </c>
      <c r="C328" t="inlineStr">
        <is>
          <t xml:space="preserve">CONCLUIDO	</t>
        </is>
      </c>
      <c r="D328" t="n">
        <v>8.785600000000001</v>
      </c>
      <c r="E328" t="n">
        <v>11.38</v>
      </c>
      <c r="F328" t="n">
        <v>9.18</v>
      </c>
      <c r="G328" t="n">
        <v>110.14</v>
      </c>
      <c r="H328" t="n">
        <v>1.86</v>
      </c>
      <c r="I328" t="n">
        <v>5</v>
      </c>
      <c r="J328" t="n">
        <v>133.12</v>
      </c>
      <c r="K328" t="n">
        <v>43.4</v>
      </c>
      <c r="L328" t="n">
        <v>14</v>
      </c>
      <c r="M328" t="n">
        <v>1</v>
      </c>
      <c r="N328" t="n">
        <v>20.72</v>
      </c>
      <c r="O328" t="n">
        <v>16652.31</v>
      </c>
      <c r="P328" t="n">
        <v>76.09</v>
      </c>
      <c r="Q328" t="n">
        <v>195.42</v>
      </c>
      <c r="R328" t="n">
        <v>20.81</v>
      </c>
      <c r="S328" t="n">
        <v>14.2</v>
      </c>
      <c r="T328" t="n">
        <v>1586.59</v>
      </c>
      <c r="U328" t="n">
        <v>0.68</v>
      </c>
      <c r="V328" t="n">
        <v>0.77</v>
      </c>
      <c r="W328" t="n">
        <v>0.65</v>
      </c>
      <c r="X328" t="n">
        <v>0.09</v>
      </c>
      <c r="Y328" t="n">
        <v>0.5</v>
      </c>
      <c r="Z328" t="n">
        <v>10</v>
      </c>
    </row>
    <row r="329">
      <c r="A329" t="n">
        <v>14</v>
      </c>
      <c r="B329" t="n">
        <v>55</v>
      </c>
      <c r="C329" t="inlineStr">
        <is>
          <t xml:space="preserve">CONCLUIDO	</t>
        </is>
      </c>
      <c r="D329" t="n">
        <v>8.789300000000001</v>
      </c>
      <c r="E329" t="n">
        <v>11.38</v>
      </c>
      <c r="F329" t="n">
        <v>9.17</v>
      </c>
      <c r="G329" t="n">
        <v>110.09</v>
      </c>
      <c r="H329" t="n">
        <v>1.97</v>
      </c>
      <c r="I329" t="n">
        <v>5</v>
      </c>
      <c r="J329" t="n">
        <v>134.46</v>
      </c>
      <c r="K329" t="n">
        <v>43.4</v>
      </c>
      <c r="L329" t="n">
        <v>15</v>
      </c>
      <c r="M329" t="n">
        <v>1</v>
      </c>
      <c r="N329" t="n">
        <v>21.06</v>
      </c>
      <c r="O329" t="n">
        <v>16817.7</v>
      </c>
      <c r="P329" t="n">
        <v>76.09999999999999</v>
      </c>
      <c r="Q329" t="n">
        <v>195.42</v>
      </c>
      <c r="R329" t="n">
        <v>20.68</v>
      </c>
      <c r="S329" t="n">
        <v>14.2</v>
      </c>
      <c r="T329" t="n">
        <v>1519.08</v>
      </c>
      <c r="U329" t="n">
        <v>0.6899999999999999</v>
      </c>
      <c r="V329" t="n">
        <v>0.77</v>
      </c>
      <c r="W329" t="n">
        <v>0.65</v>
      </c>
      <c r="X329" t="n">
        <v>0.09</v>
      </c>
      <c r="Y329" t="n">
        <v>0.5</v>
      </c>
      <c r="Z329" t="n">
        <v>10</v>
      </c>
    </row>
    <row r="330">
      <c r="A330" t="n">
        <v>15</v>
      </c>
      <c r="B330" t="n">
        <v>55</v>
      </c>
      <c r="C330" t="inlineStr">
        <is>
          <t xml:space="preserve">CONCLUIDO	</t>
        </is>
      </c>
      <c r="D330" t="n">
        <v>8.791399999999999</v>
      </c>
      <c r="E330" t="n">
        <v>11.37</v>
      </c>
      <c r="F330" t="n">
        <v>9.17</v>
      </c>
      <c r="G330" t="n">
        <v>110.05</v>
      </c>
      <c r="H330" t="n">
        <v>2.08</v>
      </c>
      <c r="I330" t="n">
        <v>5</v>
      </c>
      <c r="J330" t="n">
        <v>135.81</v>
      </c>
      <c r="K330" t="n">
        <v>43.4</v>
      </c>
      <c r="L330" t="n">
        <v>16</v>
      </c>
      <c r="M330" t="n">
        <v>0</v>
      </c>
      <c r="N330" t="n">
        <v>21.41</v>
      </c>
      <c r="O330" t="n">
        <v>16983.46</v>
      </c>
      <c r="P330" t="n">
        <v>76.5</v>
      </c>
      <c r="Q330" t="n">
        <v>195.42</v>
      </c>
      <c r="R330" t="n">
        <v>20.49</v>
      </c>
      <c r="S330" t="n">
        <v>14.2</v>
      </c>
      <c r="T330" t="n">
        <v>1422.26</v>
      </c>
      <c r="U330" t="n">
        <v>0.6899999999999999</v>
      </c>
      <c r="V330" t="n">
        <v>0.77</v>
      </c>
      <c r="W330" t="n">
        <v>0.65</v>
      </c>
      <c r="X330" t="n">
        <v>0.08</v>
      </c>
      <c r="Y330" t="n">
        <v>0.5</v>
      </c>
      <c r="Z3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INDEX(resultados!$A$2:$ZZ$330, 1, MATCH($B$1, resultados!$A$1:$ZZ$1, 0))</f>
        <v/>
      </c>
      <c r="B7">
        <f>INDEX(resultados!$A$2:$ZZ$330, 1, MATCH($B$2, resultados!$A$1:$ZZ$1, 0))</f>
        <v/>
      </c>
      <c r="C7">
        <f>INDEX(resultados!$A$2:$ZZ$330, 1, MATCH($B$3, resultados!$A$1:$ZZ$1, 0))</f>
        <v/>
      </c>
    </row>
    <row r="8">
      <c r="A8">
        <f>INDEX(resultados!$A$2:$ZZ$330, 2, MATCH($B$1, resultados!$A$1:$ZZ$1, 0))</f>
        <v/>
      </c>
      <c r="B8">
        <f>INDEX(resultados!$A$2:$ZZ$330, 2, MATCH($B$2, resultados!$A$1:$ZZ$1, 0))</f>
        <v/>
      </c>
      <c r="C8">
        <f>INDEX(resultados!$A$2:$ZZ$330, 2, MATCH($B$3, resultados!$A$1:$ZZ$1, 0))</f>
        <v/>
      </c>
    </row>
    <row r="9">
      <c r="A9">
        <f>INDEX(resultados!$A$2:$ZZ$330, 3, MATCH($B$1, resultados!$A$1:$ZZ$1, 0))</f>
        <v/>
      </c>
      <c r="B9">
        <f>INDEX(resultados!$A$2:$ZZ$330, 3, MATCH($B$2, resultados!$A$1:$ZZ$1, 0))</f>
        <v/>
      </c>
      <c r="C9">
        <f>INDEX(resultados!$A$2:$ZZ$330, 3, MATCH($B$3, resultados!$A$1:$ZZ$1, 0))</f>
        <v/>
      </c>
    </row>
    <row r="10">
      <c r="A10">
        <f>INDEX(resultados!$A$2:$ZZ$330, 4, MATCH($B$1, resultados!$A$1:$ZZ$1, 0))</f>
        <v/>
      </c>
      <c r="B10">
        <f>INDEX(resultados!$A$2:$ZZ$330, 4, MATCH($B$2, resultados!$A$1:$ZZ$1, 0))</f>
        <v/>
      </c>
      <c r="C10">
        <f>INDEX(resultados!$A$2:$ZZ$330, 4, MATCH($B$3, resultados!$A$1:$ZZ$1, 0))</f>
        <v/>
      </c>
    </row>
    <row r="11">
      <c r="A11">
        <f>INDEX(resultados!$A$2:$ZZ$330, 5, MATCH($B$1, resultados!$A$1:$ZZ$1, 0))</f>
        <v/>
      </c>
      <c r="B11">
        <f>INDEX(resultados!$A$2:$ZZ$330, 5, MATCH($B$2, resultados!$A$1:$ZZ$1, 0))</f>
        <v/>
      </c>
      <c r="C11">
        <f>INDEX(resultados!$A$2:$ZZ$330, 5, MATCH($B$3, resultados!$A$1:$ZZ$1, 0))</f>
        <v/>
      </c>
    </row>
    <row r="12">
      <c r="A12">
        <f>INDEX(resultados!$A$2:$ZZ$330, 6, MATCH($B$1, resultados!$A$1:$ZZ$1, 0))</f>
        <v/>
      </c>
      <c r="B12">
        <f>INDEX(resultados!$A$2:$ZZ$330, 6, MATCH($B$2, resultados!$A$1:$ZZ$1, 0))</f>
        <v/>
      </c>
      <c r="C12">
        <f>INDEX(resultados!$A$2:$ZZ$330, 6, MATCH($B$3, resultados!$A$1:$ZZ$1, 0))</f>
        <v/>
      </c>
    </row>
    <row r="13">
      <c r="A13">
        <f>INDEX(resultados!$A$2:$ZZ$330, 7, MATCH($B$1, resultados!$A$1:$ZZ$1, 0))</f>
        <v/>
      </c>
      <c r="B13">
        <f>INDEX(resultados!$A$2:$ZZ$330, 7, MATCH($B$2, resultados!$A$1:$ZZ$1, 0))</f>
        <v/>
      </c>
      <c r="C13">
        <f>INDEX(resultados!$A$2:$ZZ$330, 7, MATCH($B$3, resultados!$A$1:$ZZ$1, 0))</f>
        <v/>
      </c>
    </row>
    <row r="14">
      <c r="A14">
        <f>INDEX(resultados!$A$2:$ZZ$330, 8, MATCH($B$1, resultados!$A$1:$ZZ$1, 0))</f>
        <v/>
      </c>
      <c r="B14">
        <f>INDEX(resultados!$A$2:$ZZ$330, 8, MATCH($B$2, resultados!$A$1:$ZZ$1, 0))</f>
        <v/>
      </c>
      <c r="C14">
        <f>INDEX(resultados!$A$2:$ZZ$330, 8, MATCH($B$3, resultados!$A$1:$ZZ$1, 0))</f>
        <v/>
      </c>
    </row>
    <row r="15">
      <c r="A15">
        <f>INDEX(resultados!$A$2:$ZZ$330, 9, MATCH($B$1, resultados!$A$1:$ZZ$1, 0))</f>
        <v/>
      </c>
      <c r="B15">
        <f>INDEX(resultados!$A$2:$ZZ$330, 9, MATCH($B$2, resultados!$A$1:$ZZ$1, 0))</f>
        <v/>
      </c>
      <c r="C15">
        <f>INDEX(resultados!$A$2:$ZZ$330, 9, MATCH($B$3, resultados!$A$1:$ZZ$1, 0))</f>
        <v/>
      </c>
    </row>
    <row r="16">
      <c r="A16">
        <f>INDEX(resultados!$A$2:$ZZ$330, 10, MATCH($B$1, resultados!$A$1:$ZZ$1, 0))</f>
        <v/>
      </c>
      <c r="B16">
        <f>INDEX(resultados!$A$2:$ZZ$330, 10, MATCH($B$2, resultados!$A$1:$ZZ$1, 0))</f>
        <v/>
      </c>
      <c r="C16">
        <f>INDEX(resultados!$A$2:$ZZ$330, 10, MATCH($B$3, resultados!$A$1:$ZZ$1, 0))</f>
        <v/>
      </c>
    </row>
    <row r="17">
      <c r="A17">
        <f>INDEX(resultados!$A$2:$ZZ$330, 11, MATCH($B$1, resultados!$A$1:$ZZ$1, 0))</f>
        <v/>
      </c>
      <c r="B17">
        <f>INDEX(resultados!$A$2:$ZZ$330, 11, MATCH($B$2, resultados!$A$1:$ZZ$1, 0))</f>
        <v/>
      </c>
      <c r="C17">
        <f>INDEX(resultados!$A$2:$ZZ$330, 11, MATCH($B$3, resultados!$A$1:$ZZ$1, 0))</f>
        <v/>
      </c>
    </row>
    <row r="18">
      <c r="A18">
        <f>INDEX(resultados!$A$2:$ZZ$330, 12, MATCH($B$1, resultados!$A$1:$ZZ$1, 0))</f>
        <v/>
      </c>
      <c r="B18">
        <f>INDEX(resultados!$A$2:$ZZ$330, 12, MATCH($B$2, resultados!$A$1:$ZZ$1, 0))</f>
        <v/>
      </c>
      <c r="C18">
        <f>INDEX(resultados!$A$2:$ZZ$330, 12, MATCH($B$3, resultados!$A$1:$ZZ$1, 0))</f>
        <v/>
      </c>
    </row>
    <row r="19">
      <c r="A19">
        <f>INDEX(resultados!$A$2:$ZZ$330, 13, MATCH($B$1, resultados!$A$1:$ZZ$1, 0))</f>
        <v/>
      </c>
      <c r="B19">
        <f>INDEX(resultados!$A$2:$ZZ$330, 13, MATCH($B$2, resultados!$A$1:$ZZ$1, 0))</f>
        <v/>
      </c>
      <c r="C19">
        <f>INDEX(resultados!$A$2:$ZZ$330, 13, MATCH($B$3, resultados!$A$1:$ZZ$1, 0))</f>
        <v/>
      </c>
    </row>
    <row r="20">
      <c r="A20">
        <f>INDEX(resultados!$A$2:$ZZ$330, 14, MATCH($B$1, resultados!$A$1:$ZZ$1, 0))</f>
        <v/>
      </c>
      <c r="B20">
        <f>INDEX(resultados!$A$2:$ZZ$330, 14, MATCH($B$2, resultados!$A$1:$ZZ$1, 0))</f>
        <v/>
      </c>
      <c r="C20">
        <f>INDEX(resultados!$A$2:$ZZ$330, 14, MATCH($B$3, resultados!$A$1:$ZZ$1, 0))</f>
        <v/>
      </c>
    </row>
    <row r="21">
      <c r="A21">
        <f>INDEX(resultados!$A$2:$ZZ$330, 15, MATCH($B$1, resultados!$A$1:$ZZ$1, 0))</f>
        <v/>
      </c>
      <c r="B21">
        <f>INDEX(resultados!$A$2:$ZZ$330, 15, MATCH($B$2, resultados!$A$1:$ZZ$1, 0))</f>
        <v/>
      </c>
      <c r="C21">
        <f>INDEX(resultados!$A$2:$ZZ$330, 15, MATCH($B$3, resultados!$A$1:$ZZ$1, 0))</f>
        <v/>
      </c>
    </row>
    <row r="22">
      <c r="A22">
        <f>INDEX(resultados!$A$2:$ZZ$330, 16, MATCH($B$1, resultados!$A$1:$ZZ$1, 0))</f>
        <v/>
      </c>
      <c r="B22">
        <f>INDEX(resultados!$A$2:$ZZ$330, 16, MATCH($B$2, resultados!$A$1:$ZZ$1, 0))</f>
        <v/>
      </c>
      <c r="C22">
        <f>INDEX(resultados!$A$2:$ZZ$330, 16, MATCH($B$3, resultados!$A$1:$ZZ$1, 0))</f>
        <v/>
      </c>
    </row>
    <row r="23">
      <c r="A23">
        <f>INDEX(resultados!$A$2:$ZZ$330, 17, MATCH($B$1, resultados!$A$1:$ZZ$1, 0))</f>
        <v/>
      </c>
      <c r="B23">
        <f>INDEX(resultados!$A$2:$ZZ$330, 17, MATCH($B$2, resultados!$A$1:$ZZ$1, 0))</f>
        <v/>
      </c>
      <c r="C23">
        <f>INDEX(resultados!$A$2:$ZZ$330, 17, MATCH($B$3, resultados!$A$1:$ZZ$1, 0))</f>
        <v/>
      </c>
    </row>
    <row r="24">
      <c r="A24">
        <f>INDEX(resultados!$A$2:$ZZ$330, 18, MATCH($B$1, resultados!$A$1:$ZZ$1, 0))</f>
        <v/>
      </c>
      <c r="B24">
        <f>INDEX(resultados!$A$2:$ZZ$330, 18, MATCH($B$2, resultados!$A$1:$ZZ$1, 0))</f>
        <v/>
      </c>
      <c r="C24">
        <f>INDEX(resultados!$A$2:$ZZ$330, 18, MATCH($B$3, resultados!$A$1:$ZZ$1, 0))</f>
        <v/>
      </c>
    </row>
    <row r="25">
      <c r="A25">
        <f>INDEX(resultados!$A$2:$ZZ$330, 19, MATCH($B$1, resultados!$A$1:$ZZ$1, 0))</f>
        <v/>
      </c>
      <c r="B25">
        <f>INDEX(resultados!$A$2:$ZZ$330, 19, MATCH($B$2, resultados!$A$1:$ZZ$1, 0))</f>
        <v/>
      </c>
      <c r="C25">
        <f>INDEX(resultados!$A$2:$ZZ$330, 19, MATCH($B$3, resultados!$A$1:$ZZ$1, 0))</f>
        <v/>
      </c>
    </row>
    <row r="26">
      <c r="A26">
        <f>INDEX(resultados!$A$2:$ZZ$330, 20, MATCH($B$1, resultados!$A$1:$ZZ$1, 0))</f>
        <v/>
      </c>
      <c r="B26">
        <f>INDEX(resultados!$A$2:$ZZ$330, 20, MATCH($B$2, resultados!$A$1:$ZZ$1, 0))</f>
        <v/>
      </c>
      <c r="C26">
        <f>INDEX(resultados!$A$2:$ZZ$330, 20, MATCH($B$3, resultados!$A$1:$ZZ$1, 0))</f>
        <v/>
      </c>
    </row>
    <row r="27">
      <c r="A27">
        <f>INDEX(resultados!$A$2:$ZZ$330, 21, MATCH($B$1, resultados!$A$1:$ZZ$1, 0))</f>
        <v/>
      </c>
      <c r="B27">
        <f>INDEX(resultados!$A$2:$ZZ$330, 21, MATCH($B$2, resultados!$A$1:$ZZ$1, 0))</f>
        <v/>
      </c>
      <c r="C27">
        <f>INDEX(resultados!$A$2:$ZZ$330, 21, MATCH($B$3, resultados!$A$1:$ZZ$1, 0))</f>
        <v/>
      </c>
    </row>
    <row r="28">
      <c r="A28">
        <f>INDEX(resultados!$A$2:$ZZ$330, 22, MATCH($B$1, resultados!$A$1:$ZZ$1, 0))</f>
        <v/>
      </c>
      <c r="B28">
        <f>INDEX(resultados!$A$2:$ZZ$330, 22, MATCH($B$2, resultados!$A$1:$ZZ$1, 0))</f>
        <v/>
      </c>
      <c r="C28">
        <f>INDEX(resultados!$A$2:$ZZ$330, 22, MATCH($B$3, resultados!$A$1:$ZZ$1, 0))</f>
        <v/>
      </c>
    </row>
    <row r="29">
      <c r="A29">
        <f>INDEX(resultados!$A$2:$ZZ$330, 23, MATCH($B$1, resultados!$A$1:$ZZ$1, 0))</f>
        <v/>
      </c>
      <c r="B29">
        <f>INDEX(resultados!$A$2:$ZZ$330, 23, MATCH($B$2, resultados!$A$1:$ZZ$1, 0))</f>
        <v/>
      </c>
      <c r="C29">
        <f>INDEX(resultados!$A$2:$ZZ$330, 23, MATCH($B$3, resultados!$A$1:$ZZ$1, 0))</f>
        <v/>
      </c>
    </row>
    <row r="30">
      <c r="A30">
        <f>INDEX(resultados!$A$2:$ZZ$330, 24, MATCH($B$1, resultados!$A$1:$ZZ$1, 0))</f>
        <v/>
      </c>
      <c r="B30">
        <f>INDEX(resultados!$A$2:$ZZ$330, 24, MATCH($B$2, resultados!$A$1:$ZZ$1, 0))</f>
        <v/>
      </c>
      <c r="C30">
        <f>INDEX(resultados!$A$2:$ZZ$330, 24, MATCH($B$3, resultados!$A$1:$ZZ$1, 0))</f>
        <v/>
      </c>
    </row>
    <row r="31">
      <c r="A31">
        <f>INDEX(resultados!$A$2:$ZZ$330, 25, MATCH($B$1, resultados!$A$1:$ZZ$1, 0))</f>
        <v/>
      </c>
      <c r="B31">
        <f>INDEX(resultados!$A$2:$ZZ$330, 25, MATCH($B$2, resultados!$A$1:$ZZ$1, 0))</f>
        <v/>
      </c>
      <c r="C31">
        <f>INDEX(resultados!$A$2:$ZZ$330, 25, MATCH($B$3, resultados!$A$1:$ZZ$1, 0))</f>
        <v/>
      </c>
    </row>
    <row r="32">
      <c r="A32">
        <f>INDEX(resultados!$A$2:$ZZ$330, 26, MATCH($B$1, resultados!$A$1:$ZZ$1, 0))</f>
        <v/>
      </c>
      <c r="B32">
        <f>INDEX(resultados!$A$2:$ZZ$330, 26, MATCH($B$2, resultados!$A$1:$ZZ$1, 0))</f>
        <v/>
      </c>
      <c r="C32">
        <f>INDEX(resultados!$A$2:$ZZ$330, 26, MATCH($B$3, resultados!$A$1:$ZZ$1, 0))</f>
        <v/>
      </c>
    </row>
    <row r="33">
      <c r="A33">
        <f>INDEX(resultados!$A$2:$ZZ$330, 27, MATCH($B$1, resultados!$A$1:$ZZ$1, 0))</f>
        <v/>
      </c>
      <c r="B33">
        <f>INDEX(resultados!$A$2:$ZZ$330, 27, MATCH($B$2, resultados!$A$1:$ZZ$1, 0))</f>
        <v/>
      </c>
      <c r="C33">
        <f>INDEX(resultados!$A$2:$ZZ$330, 27, MATCH($B$3, resultados!$A$1:$ZZ$1, 0))</f>
        <v/>
      </c>
    </row>
    <row r="34">
      <c r="A34">
        <f>INDEX(resultados!$A$2:$ZZ$330, 28, MATCH($B$1, resultados!$A$1:$ZZ$1, 0))</f>
        <v/>
      </c>
      <c r="B34">
        <f>INDEX(resultados!$A$2:$ZZ$330, 28, MATCH($B$2, resultados!$A$1:$ZZ$1, 0))</f>
        <v/>
      </c>
      <c r="C34">
        <f>INDEX(resultados!$A$2:$ZZ$330, 28, MATCH($B$3, resultados!$A$1:$ZZ$1, 0))</f>
        <v/>
      </c>
    </row>
    <row r="35">
      <c r="A35">
        <f>INDEX(resultados!$A$2:$ZZ$330, 29, MATCH($B$1, resultados!$A$1:$ZZ$1, 0))</f>
        <v/>
      </c>
      <c r="B35">
        <f>INDEX(resultados!$A$2:$ZZ$330, 29, MATCH($B$2, resultados!$A$1:$ZZ$1, 0))</f>
        <v/>
      </c>
      <c r="C35">
        <f>INDEX(resultados!$A$2:$ZZ$330, 29, MATCH($B$3, resultados!$A$1:$ZZ$1, 0))</f>
        <v/>
      </c>
    </row>
    <row r="36">
      <c r="A36">
        <f>INDEX(resultados!$A$2:$ZZ$330, 30, MATCH($B$1, resultados!$A$1:$ZZ$1, 0))</f>
        <v/>
      </c>
      <c r="B36">
        <f>INDEX(resultados!$A$2:$ZZ$330, 30, MATCH($B$2, resultados!$A$1:$ZZ$1, 0))</f>
        <v/>
      </c>
      <c r="C36">
        <f>INDEX(resultados!$A$2:$ZZ$330, 30, MATCH($B$3, resultados!$A$1:$ZZ$1, 0))</f>
        <v/>
      </c>
    </row>
    <row r="37">
      <c r="A37">
        <f>INDEX(resultados!$A$2:$ZZ$330, 31, MATCH($B$1, resultados!$A$1:$ZZ$1, 0))</f>
        <v/>
      </c>
      <c r="B37">
        <f>INDEX(resultados!$A$2:$ZZ$330, 31, MATCH($B$2, resultados!$A$1:$ZZ$1, 0))</f>
        <v/>
      </c>
      <c r="C37">
        <f>INDEX(resultados!$A$2:$ZZ$330, 31, MATCH($B$3, resultados!$A$1:$ZZ$1, 0))</f>
        <v/>
      </c>
    </row>
    <row r="38">
      <c r="A38">
        <f>INDEX(resultados!$A$2:$ZZ$330, 32, MATCH($B$1, resultados!$A$1:$ZZ$1, 0))</f>
        <v/>
      </c>
      <c r="B38">
        <f>INDEX(resultados!$A$2:$ZZ$330, 32, MATCH($B$2, resultados!$A$1:$ZZ$1, 0))</f>
        <v/>
      </c>
      <c r="C38">
        <f>INDEX(resultados!$A$2:$ZZ$330, 32, MATCH($B$3, resultados!$A$1:$ZZ$1, 0))</f>
        <v/>
      </c>
    </row>
    <row r="39">
      <c r="A39">
        <f>INDEX(resultados!$A$2:$ZZ$330, 33, MATCH($B$1, resultados!$A$1:$ZZ$1, 0))</f>
        <v/>
      </c>
      <c r="B39">
        <f>INDEX(resultados!$A$2:$ZZ$330, 33, MATCH($B$2, resultados!$A$1:$ZZ$1, 0))</f>
        <v/>
      </c>
      <c r="C39">
        <f>INDEX(resultados!$A$2:$ZZ$330, 33, MATCH($B$3, resultados!$A$1:$ZZ$1, 0))</f>
        <v/>
      </c>
    </row>
    <row r="40">
      <c r="A40">
        <f>INDEX(resultados!$A$2:$ZZ$330, 34, MATCH($B$1, resultados!$A$1:$ZZ$1, 0))</f>
        <v/>
      </c>
      <c r="B40">
        <f>INDEX(resultados!$A$2:$ZZ$330, 34, MATCH($B$2, resultados!$A$1:$ZZ$1, 0))</f>
        <v/>
      </c>
      <c r="C40">
        <f>INDEX(resultados!$A$2:$ZZ$330, 34, MATCH($B$3, resultados!$A$1:$ZZ$1, 0))</f>
        <v/>
      </c>
    </row>
    <row r="41">
      <c r="A41">
        <f>INDEX(resultados!$A$2:$ZZ$330, 35, MATCH($B$1, resultados!$A$1:$ZZ$1, 0))</f>
        <v/>
      </c>
      <c r="B41">
        <f>INDEX(resultados!$A$2:$ZZ$330, 35, MATCH($B$2, resultados!$A$1:$ZZ$1, 0))</f>
        <v/>
      </c>
      <c r="C41">
        <f>INDEX(resultados!$A$2:$ZZ$330, 35, MATCH($B$3, resultados!$A$1:$ZZ$1, 0))</f>
        <v/>
      </c>
    </row>
    <row r="42">
      <c r="A42">
        <f>INDEX(resultados!$A$2:$ZZ$330, 36, MATCH($B$1, resultados!$A$1:$ZZ$1, 0))</f>
        <v/>
      </c>
      <c r="B42">
        <f>INDEX(resultados!$A$2:$ZZ$330, 36, MATCH($B$2, resultados!$A$1:$ZZ$1, 0))</f>
        <v/>
      </c>
      <c r="C42">
        <f>INDEX(resultados!$A$2:$ZZ$330, 36, MATCH($B$3, resultados!$A$1:$ZZ$1, 0))</f>
        <v/>
      </c>
    </row>
    <row r="43">
      <c r="A43">
        <f>INDEX(resultados!$A$2:$ZZ$330, 37, MATCH($B$1, resultados!$A$1:$ZZ$1, 0))</f>
        <v/>
      </c>
      <c r="B43">
        <f>INDEX(resultados!$A$2:$ZZ$330, 37, MATCH($B$2, resultados!$A$1:$ZZ$1, 0))</f>
        <v/>
      </c>
      <c r="C43">
        <f>INDEX(resultados!$A$2:$ZZ$330, 37, MATCH($B$3, resultados!$A$1:$ZZ$1, 0))</f>
        <v/>
      </c>
    </row>
    <row r="44">
      <c r="A44">
        <f>INDEX(resultados!$A$2:$ZZ$330, 38, MATCH($B$1, resultados!$A$1:$ZZ$1, 0))</f>
        <v/>
      </c>
      <c r="B44">
        <f>INDEX(resultados!$A$2:$ZZ$330, 38, MATCH($B$2, resultados!$A$1:$ZZ$1, 0))</f>
        <v/>
      </c>
      <c r="C44">
        <f>INDEX(resultados!$A$2:$ZZ$330, 38, MATCH($B$3, resultados!$A$1:$ZZ$1, 0))</f>
        <v/>
      </c>
    </row>
    <row r="45">
      <c r="A45">
        <f>INDEX(resultados!$A$2:$ZZ$330, 39, MATCH($B$1, resultados!$A$1:$ZZ$1, 0))</f>
        <v/>
      </c>
      <c r="B45">
        <f>INDEX(resultados!$A$2:$ZZ$330, 39, MATCH($B$2, resultados!$A$1:$ZZ$1, 0))</f>
        <v/>
      </c>
      <c r="C45">
        <f>INDEX(resultados!$A$2:$ZZ$330, 39, MATCH($B$3, resultados!$A$1:$ZZ$1, 0))</f>
        <v/>
      </c>
    </row>
    <row r="46">
      <c r="A46">
        <f>INDEX(resultados!$A$2:$ZZ$330, 40, MATCH($B$1, resultados!$A$1:$ZZ$1, 0))</f>
        <v/>
      </c>
      <c r="B46">
        <f>INDEX(resultados!$A$2:$ZZ$330, 40, MATCH($B$2, resultados!$A$1:$ZZ$1, 0))</f>
        <v/>
      </c>
      <c r="C46">
        <f>INDEX(resultados!$A$2:$ZZ$330, 40, MATCH($B$3, resultados!$A$1:$ZZ$1, 0))</f>
        <v/>
      </c>
    </row>
    <row r="47">
      <c r="A47">
        <f>INDEX(resultados!$A$2:$ZZ$330, 41, MATCH($B$1, resultados!$A$1:$ZZ$1, 0))</f>
        <v/>
      </c>
      <c r="B47">
        <f>INDEX(resultados!$A$2:$ZZ$330, 41, MATCH($B$2, resultados!$A$1:$ZZ$1, 0))</f>
        <v/>
      </c>
      <c r="C47">
        <f>INDEX(resultados!$A$2:$ZZ$330, 41, MATCH($B$3, resultados!$A$1:$ZZ$1, 0))</f>
        <v/>
      </c>
    </row>
    <row r="48">
      <c r="A48">
        <f>INDEX(resultados!$A$2:$ZZ$330, 42, MATCH($B$1, resultados!$A$1:$ZZ$1, 0))</f>
        <v/>
      </c>
      <c r="B48">
        <f>INDEX(resultados!$A$2:$ZZ$330, 42, MATCH($B$2, resultados!$A$1:$ZZ$1, 0))</f>
        <v/>
      </c>
      <c r="C48">
        <f>INDEX(resultados!$A$2:$ZZ$330, 42, MATCH($B$3, resultados!$A$1:$ZZ$1, 0))</f>
        <v/>
      </c>
    </row>
    <row r="49">
      <c r="A49">
        <f>INDEX(resultados!$A$2:$ZZ$330, 43, MATCH($B$1, resultados!$A$1:$ZZ$1, 0))</f>
        <v/>
      </c>
      <c r="B49">
        <f>INDEX(resultados!$A$2:$ZZ$330, 43, MATCH($B$2, resultados!$A$1:$ZZ$1, 0))</f>
        <v/>
      </c>
      <c r="C49">
        <f>INDEX(resultados!$A$2:$ZZ$330, 43, MATCH($B$3, resultados!$A$1:$ZZ$1, 0))</f>
        <v/>
      </c>
    </row>
    <row r="50">
      <c r="A50">
        <f>INDEX(resultados!$A$2:$ZZ$330, 44, MATCH($B$1, resultados!$A$1:$ZZ$1, 0))</f>
        <v/>
      </c>
      <c r="B50">
        <f>INDEX(resultados!$A$2:$ZZ$330, 44, MATCH($B$2, resultados!$A$1:$ZZ$1, 0))</f>
        <v/>
      </c>
      <c r="C50">
        <f>INDEX(resultados!$A$2:$ZZ$330, 44, MATCH($B$3, resultados!$A$1:$ZZ$1, 0))</f>
        <v/>
      </c>
    </row>
    <row r="51">
      <c r="A51">
        <f>INDEX(resultados!$A$2:$ZZ$330, 45, MATCH($B$1, resultados!$A$1:$ZZ$1, 0))</f>
        <v/>
      </c>
      <c r="B51">
        <f>INDEX(resultados!$A$2:$ZZ$330, 45, MATCH($B$2, resultados!$A$1:$ZZ$1, 0))</f>
        <v/>
      </c>
      <c r="C51">
        <f>INDEX(resultados!$A$2:$ZZ$330, 45, MATCH($B$3, resultados!$A$1:$ZZ$1, 0))</f>
        <v/>
      </c>
    </row>
    <row r="52">
      <c r="A52">
        <f>INDEX(resultados!$A$2:$ZZ$330, 46, MATCH($B$1, resultados!$A$1:$ZZ$1, 0))</f>
        <v/>
      </c>
      <c r="B52">
        <f>INDEX(resultados!$A$2:$ZZ$330, 46, MATCH($B$2, resultados!$A$1:$ZZ$1, 0))</f>
        <v/>
      </c>
      <c r="C52">
        <f>INDEX(resultados!$A$2:$ZZ$330, 46, MATCH($B$3, resultados!$A$1:$ZZ$1, 0))</f>
        <v/>
      </c>
    </row>
    <row r="53">
      <c r="A53">
        <f>INDEX(resultados!$A$2:$ZZ$330, 47, MATCH($B$1, resultados!$A$1:$ZZ$1, 0))</f>
        <v/>
      </c>
      <c r="B53">
        <f>INDEX(resultados!$A$2:$ZZ$330, 47, MATCH($B$2, resultados!$A$1:$ZZ$1, 0))</f>
        <v/>
      </c>
      <c r="C53">
        <f>INDEX(resultados!$A$2:$ZZ$330, 47, MATCH($B$3, resultados!$A$1:$ZZ$1, 0))</f>
        <v/>
      </c>
    </row>
    <row r="54">
      <c r="A54">
        <f>INDEX(resultados!$A$2:$ZZ$330, 48, MATCH($B$1, resultados!$A$1:$ZZ$1, 0))</f>
        <v/>
      </c>
      <c r="B54">
        <f>INDEX(resultados!$A$2:$ZZ$330, 48, MATCH($B$2, resultados!$A$1:$ZZ$1, 0))</f>
        <v/>
      </c>
      <c r="C54">
        <f>INDEX(resultados!$A$2:$ZZ$330, 48, MATCH($B$3, resultados!$A$1:$ZZ$1, 0))</f>
        <v/>
      </c>
    </row>
    <row r="55">
      <c r="A55">
        <f>INDEX(resultados!$A$2:$ZZ$330, 49, MATCH($B$1, resultados!$A$1:$ZZ$1, 0))</f>
        <v/>
      </c>
      <c r="B55">
        <f>INDEX(resultados!$A$2:$ZZ$330, 49, MATCH($B$2, resultados!$A$1:$ZZ$1, 0))</f>
        <v/>
      </c>
      <c r="C55">
        <f>INDEX(resultados!$A$2:$ZZ$330, 49, MATCH($B$3, resultados!$A$1:$ZZ$1, 0))</f>
        <v/>
      </c>
    </row>
    <row r="56">
      <c r="A56">
        <f>INDEX(resultados!$A$2:$ZZ$330, 50, MATCH($B$1, resultados!$A$1:$ZZ$1, 0))</f>
        <v/>
      </c>
      <c r="B56">
        <f>INDEX(resultados!$A$2:$ZZ$330, 50, MATCH($B$2, resultados!$A$1:$ZZ$1, 0))</f>
        <v/>
      </c>
      <c r="C56">
        <f>INDEX(resultados!$A$2:$ZZ$330, 50, MATCH($B$3, resultados!$A$1:$ZZ$1, 0))</f>
        <v/>
      </c>
    </row>
    <row r="57">
      <c r="A57">
        <f>INDEX(resultados!$A$2:$ZZ$330, 51, MATCH($B$1, resultados!$A$1:$ZZ$1, 0))</f>
        <v/>
      </c>
      <c r="B57">
        <f>INDEX(resultados!$A$2:$ZZ$330, 51, MATCH($B$2, resultados!$A$1:$ZZ$1, 0))</f>
        <v/>
      </c>
      <c r="C57">
        <f>INDEX(resultados!$A$2:$ZZ$330, 51, MATCH($B$3, resultados!$A$1:$ZZ$1, 0))</f>
        <v/>
      </c>
    </row>
    <row r="58">
      <c r="A58">
        <f>INDEX(resultados!$A$2:$ZZ$330, 52, MATCH($B$1, resultados!$A$1:$ZZ$1, 0))</f>
        <v/>
      </c>
      <c r="B58">
        <f>INDEX(resultados!$A$2:$ZZ$330, 52, MATCH($B$2, resultados!$A$1:$ZZ$1, 0))</f>
        <v/>
      </c>
      <c r="C58">
        <f>INDEX(resultados!$A$2:$ZZ$330, 52, MATCH($B$3, resultados!$A$1:$ZZ$1, 0))</f>
        <v/>
      </c>
    </row>
    <row r="59">
      <c r="A59">
        <f>INDEX(resultados!$A$2:$ZZ$330, 53, MATCH($B$1, resultados!$A$1:$ZZ$1, 0))</f>
        <v/>
      </c>
      <c r="B59">
        <f>INDEX(resultados!$A$2:$ZZ$330, 53, MATCH($B$2, resultados!$A$1:$ZZ$1, 0))</f>
        <v/>
      </c>
      <c r="C59">
        <f>INDEX(resultados!$A$2:$ZZ$330, 53, MATCH($B$3, resultados!$A$1:$ZZ$1, 0))</f>
        <v/>
      </c>
    </row>
    <row r="60">
      <c r="A60">
        <f>INDEX(resultados!$A$2:$ZZ$330, 54, MATCH($B$1, resultados!$A$1:$ZZ$1, 0))</f>
        <v/>
      </c>
      <c r="B60">
        <f>INDEX(resultados!$A$2:$ZZ$330, 54, MATCH($B$2, resultados!$A$1:$ZZ$1, 0))</f>
        <v/>
      </c>
      <c r="C60">
        <f>INDEX(resultados!$A$2:$ZZ$330, 54, MATCH($B$3, resultados!$A$1:$ZZ$1, 0))</f>
        <v/>
      </c>
    </row>
    <row r="61">
      <c r="A61">
        <f>INDEX(resultados!$A$2:$ZZ$330, 55, MATCH($B$1, resultados!$A$1:$ZZ$1, 0))</f>
        <v/>
      </c>
      <c r="B61">
        <f>INDEX(resultados!$A$2:$ZZ$330, 55, MATCH($B$2, resultados!$A$1:$ZZ$1, 0))</f>
        <v/>
      </c>
      <c r="C61">
        <f>INDEX(resultados!$A$2:$ZZ$330, 55, MATCH($B$3, resultados!$A$1:$ZZ$1, 0))</f>
        <v/>
      </c>
    </row>
    <row r="62">
      <c r="A62">
        <f>INDEX(resultados!$A$2:$ZZ$330, 56, MATCH($B$1, resultados!$A$1:$ZZ$1, 0))</f>
        <v/>
      </c>
      <c r="B62">
        <f>INDEX(resultados!$A$2:$ZZ$330, 56, MATCH($B$2, resultados!$A$1:$ZZ$1, 0))</f>
        <v/>
      </c>
      <c r="C62">
        <f>INDEX(resultados!$A$2:$ZZ$330, 56, MATCH($B$3, resultados!$A$1:$ZZ$1, 0))</f>
        <v/>
      </c>
    </row>
    <row r="63">
      <c r="A63">
        <f>INDEX(resultados!$A$2:$ZZ$330, 57, MATCH($B$1, resultados!$A$1:$ZZ$1, 0))</f>
        <v/>
      </c>
      <c r="B63">
        <f>INDEX(resultados!$A$2:$ZZ$330, 57, MATCH($B$2, resultados!$A$1:$ZZ$1, 0))</f>
        <v/>
      </c>
      <c r="C63">
        <f>INDEX(resultados!$A$2:$ZZ$330, 57, MATCH($B$3, resultados!$A$1:$ZZ$1, 0))</f>
        <v/>
      </c>
    </row>
    <row r="64">
      <c r="A64">
        <f>INDEX(resultados!$A$2:$ZZ$330, 58, MATCH($B$1, resultados!$A$1:$ZZ$1, 0))</f>
        <v/>
      </c>
      <c r="B64">
        <f>INDEX(resultados!$A$2:$ZZ$330, 58, MATCH($B$2, resultados!$A$1:$ZZ$1, 0))</f>
        <v/>
      </c>
      <c r="C64">
        <f>INDEX(resultados!$A$2:$ZZ$330, 58, MATCH($B$3, resultados!$A$1:$ZZ$1, 0))</f>
        <v/>
      </c>
    </row>
    <row r="65">
      <c r="A65">
        <f>INDEX(resultados!$A$2:$ZZ$330, 59, MATCH($B$1, resultados!$A$1:$ZZ$1, 0))</f>
        <v/>
      </c>
      <c r="B65">
        <f>INDEX(resultados!$A$2:$ZZ$330, 59, MATCH($B$2, resultados!$A$1:$ZZ$1, 0))</f>
        <v/>
      </c>
      <c r="C65">
        <f>INDEX(resultados!$A$2:$ZZ$330, 59, MATCH($B$3, resultados!$A$1:$ZZ$1, 0))</f>
        <v/>
      </c>
    </row>
    <row r="66">
      <c r="A66">
        <f>INDEX(resultados!$A$2:$ZZ$330, 60, MATCH($B$1, resultados!$A$1:$ZZ$1, 0))</f>
        <v/>
      </c>
      <c r="B66">
        <f>INDEX(resultados!$A$2:$ZZ$330, 60, MATCH($B$2, resultados!$A$1:$ZZ$1, 0))</f>
        <v/>
      </c>
      <c r="C66">
        <f>INDEX(resultados!$A$2:$ZZ$330, 60, MATCH($B$3, resultados!$A$1:$ZZ$1, 0))</f>
        <v/>
      </c>
    </row>
    <row r="67">
      <c r="A67">
        <f>INDEX(resultados!$A$2:$ZZ$330, 61, MATCH($B$1, resultados!$A$1:$ZZ$1, 0))</f>
        <v/>
      </c>
      <c r="B67">
        <f>INDEX(resultados!$A$2:$ZZ$330, 61, MATCH($B$2, resultados!$A$1:$ZZ$1, 0))</f>
        <v/>
      </c>
      <c r="C67">
        <f>INDEX(resultados!$A$2:$ZZ$330, 61, MATCH($B$3, resultados!$A$1:$ZZ$1, 0))</f>
        <v/>
      </c>
    </row>
    <row r="68">
      <c r="A68">
        <f>INDEX(resultados!$A$2:$ZZ$330, 62, MATCH($B$1, resultados!$A$1:$ZZ$1, 0))</f>
        <v/>
      </c>
      <c r="B68">
        <f>INDEX(resultados!$A$2:$ZZ$330, 62, MATCH($B$2, resultados!$A$1:$ZZ$1, 0))</f>
        <v/>
      </c>
      <c r="C68">
        <f>INDEX(resultados!$A$2:$ZZ$330, 62, MATCH($B$3, resultados!$A$1:$ZZ$1, 0))</f>
        <v/>
      </c>
    </row>
    <row r="69">
      <c r="A69">
        <f>INDEX(resultados!$A$2:$ZZ$330, 63, MATCH($B$1, resultados!$A$1:$ZZ$1, 0))</f>
        <v/>
      </c>
      <c r="B69">
        <f>INDEX(resultados!$A$2:$ZZ$330, 63, MATCH($B$2, resultados!$A$1:$ZZ$1, 0))</f>
        <v/>
      </c>
      <c r="C69">
        <f>INDEX(resultados!$A$2:$ZZ$330, 63, MATCH($B$3, resultados!$A$1:$ZZ$1, 0))</f>
        <v/>
      </c>
    </row>
    <row r="70">
      <c r="A70">
        <f>INDEX(resultados!$A$2:$ZZ$330, 64, MATCH($B$1, resultados!$A$1:$ZZ$1, 0))</f>
        <v/>
      </c>
      <c r="B70">
        <f>INDEX(resultados!$A$2:$ZZ$330, 64, MATCH($B$2, resultados!$A$1:$ZZ$1, 0))</f>
        <v/>
      </c>
      <c r="C70">
        <f>INDEX(resultados!$A$2:$ZZ$330, 64, MATCH($B$3, resultados!$A$1:$ZZ$1, 0))</f>
        <v/>
      </c>
    </row>
    <row r="71">
      <c r="A71">
        <f>INDEX(resultados!$A$2:$ZZ$330, 65, MATCH($B$1, resultados!$A$1:$ZZ$1, 0))</f>
        <v/>
      </c>
      <c r="B71">
        <f>INDEX(resultados!$A$2:$ZZ$330, 65, MATCH($B$2, resultados!$A$1:$ZZ$1, 0))</f>
        <v/>
      </c>
      <c r="C71">
        <f>INDEX(resultados!$A$2:$ZZ$330, 65, MATCH($B$3, resultados!$A$1:$ZZ$1, 0))</f>
        <v/>
      </c>
    </row>
    <row r="72">
      <c r="A72">
        <f>INDEX(resultados!$A$2:$ZZ$330, 66, MATCH($B$1, resultados!$A$1:$ZZ$1, 0))</f>
        <v/>
      </c>
      <c r="B72">
        <f>INDEX(resultados!$A$2:$ZZ$330, 66, MATCH($B$2, resultados!$A$1:$ZZ$1, 0))</f>
        <v/>
      </c>
      <c r="C72">
        <f>INDEX(resultados!$A$2:$ZZ$330, 66, MATCH($B$3, resultados!$A$1:$ZZ$1, 0))</f>
        <v/>
      </c>
    </row>
    <row r="73">
      <c r="A73">
        <f>INDEX(resultados!$A$2:$ZZ$330, 67, MATCH($B$1, resultados!$A$1:$ZZ$1, 0))</f>
        <v/>
      </c>
      <c r="B73">
        <f>INDEX(resultados!$A$2:$ZZ$330, 67, MATCH($B$2, resultados!$A$1:$ZZ$1, 0))</f>
        <v/>
      </c>
      <c r="C73">
        <f>INDEX(resultados!$A$2:$ZZ$330, 67, MATCH($B$3, resultados!$A$1:$ZZ$1, 0))</f>
        <v/>
      </c>
    </row>
    <row r="74">
      <c r="A74">
        <f>INDEX(resultados!$A$2:$ZZ$330, 68, MATCH($B$1, resultados!$A$1:$ZZ$1, 0))</f>
        <v/>
      </c>
      <c r="B74">
        <f>INDEX(resultados!$A$2:$ZZ$330, 68, MATCH($B$2, resultados!$A$1:$ZZ$1, 0))</f>
        <v/>
      </c>
      <c r="C74">
        <f>INDEX(resultados!$A$2:$ZZ$330, 68, MATCH($B$3, resultados!$A$1:$ZZ$1, 0))</f>
        <v/>
      </c>
    </row>
    <row r="75">
      <c r="A75">
        <f>INDEX(resultados!$A$2:$ZZ$330, 69, MATCH($B$1, resultados!$A$1:$ZZ$1, 0))</f>
        <v/>
      </c>
      <c r="B75">
        <f>INDEX(resultados!$A$2:$ZZ$330, 69, MATCH($B$2, resultados!$A$1:$ZZ$1, 0))</f>
        <v/>
      </c>
      <c r="C75">
        <f>INDEX(resultados!$A$2:$ZZ$330, 69, MATCH($B$3, resultados!$A$1:$ZZ$1, 0))</f>
        <v/>
      </c>
    </row>
    <row r="76">
      <c r="A76">
        <f>INDEX(resultados!$A$2:$ZZ$330, 70, MATCH($B$1, resultados!$A$1:$ZZ$1, 0))</f>
        <v/>
      </c>
      <c r="B76">
        <f>INDEX(resultados!$A$2:$ZZ$330, 70, MATCH($B$2, resultados!$A$1:$ZZ$1, 0))</f>
        <v/>
      </c>
      <c r="C76">
        <f>INDEX(resultados!$A$2:$ZZ$330, 70, MATCH($B$3, resultados!$A$1:$ZZ$1, 0))</f>
        <v/>
      </c>
    </row>
    <row r="77">
      <c r="A77">
        <f>INDEX(resultados!$A$2:$ZZ$330, 71, MATCH($B$1, resultados!$A$1:$ZZ$1, 0))</f>
        <v/>
      </c>
      <c r="B77">
        <f>INDEX(resultados!$A$2:$ZZ$330, 71, MATCH($B$2, resultados!$A$1:$ZZ$1, 0))</f>
        <v/>
      </c>
      <c r="C77">
        <f>INDEX(resultados!$A$2:$ZZ$330, 71, MATCH($B$3, resultados!$A$1:$ZZ$1, 0))</f>
        <v/>
      </c>
    </row>
    <row r="78">
      <c r="A78">
        <f>INDEX(resultados!$A$2:$ZZ$330, 72, MATCH($B$1, resultados!$A$1:$ZZ$1, 0))</f>
        <v/>
      </c>
      <c r="B78">
        <f>INDEX(resultados!$A$2:$ZZ$330, 72, MATCH($B$2, resultados!$A$1:$ZZ$1, 0))</f>
        <v/>
      </c>
      <c r="C78">
        <f>INDEX(resultados!$A$2:$ZZ$330, 72, MATCH($B$3, resultados!$A$1:$ZZ$1, 0))</f>
        <v/>
      </c>
    </row>
    <row r="79">
      <c r="A79">
        <f>INDEX(resultados!$A$2:$ZZ$330, 73, MATCH($B$1, resultados!$A$1:$ZZ$1, 0))</f>
        <v/>
      </c>
      <c r="B79">
        <f>INDEX(resultados!$A$2:$ZZ$330, 73, MATCH($B$2, resultados!$A$1:$ZZ$1, 0))</f>
        <v/>
      </c>
      <c r="C79">
        <f>INDEX(resultados!$A$2:$ZZ$330, 73, MATCH($B$3, resultados!$A$1:$ZZ$1, 0))</f>
        <v/>
      </c>
    </row>
    <row r="80">
      <c r="A80">
        <f>INDEX(resultados!$A$2:$ZZ$330, 74, MATCH($B$1, resultados!$A$1:$ZZ$1, 0))</f>
        <v/>
      </c>
      <c r="B80">
        <f>INDEX(resultados!$A$2:$ZZ$330, 74, MATCH($B$2, resultados!$A$1:$ZZ$1, 0))</f>
        <v/>
      </c>
      <c r="C80">
        <f>INDEX(resultados!$A$2:$ZZ$330, 74, MATCH($B$3, resultados!$A$1:$ZZ$1, 0))</f>
        <v/>
      </c>
    </row>
    <row r="81">
      <c r="A81">
        <f>INDEX(resultados!$A$2:$ZZ$330, 75, MATCH($B$1, resultados!$A$1:$ZZ$1, 0))</f>
        <v/>
      </c>
      <c r="B81">
        <f>INDEX(resultados!$A$2:$ZZ$330, 75, MATCH($B$2, resultados!$A$1:$ZZ$1, 0))</f>
        <v/>
      </c>
      <c r="C81">
        <f>INDEX(resultados!$A$2:$ZZ$330, 75, MATCH($B$3, resultados!$A$1:$ZZ$1, 0))</f>
        <v/>
      </c>
    </row>
    <row r="82">
      <c r="A82">
        <f>INDEX(resultados!$A$2:$ZZ$330, 76, MATCH($B$1, resultados!$A$1:$ZZ$1, 0))</f>
        <v/>
      </c>
      <c r="B82">
        <f>INDEX(resultados!$A$2:$ZZ$330, 76, MATCH($B$2, resultados!$A$1:$ZZ$1, 0))</f>
        <v/>
      </c>
      <c r="C82">
        <f>INDEX(resultados!$A$2:$ZZ$330, 76, MATCH($B$3, resultados!$A$1:$ZZ$1, 0))</f>
        <v/>
      </c>
    </row>
    <row r="83">
      <c r="A83">
        <f>INDEX(resultados!$A$2:$ZZ$330, 77, MATCH($B$1, resultados!$A$1:$ZZ$1, 0))</f>
        <v/>
      </c>
      <c r="B83">
        <f>INDEX(resultados!$A$2:$ZZ$330, 77, MATCH($B$2, resultados!$A$1:$ZZ$1, 0))</f>
        <v/>
      </c>
      <c r="C83">
        <f>INDEX(resultados!$A$2:$ZZ$330, 77, MATCH($B$3, resultados!$A$1:$ZZ$1, 0))</f>
        <v/>
      </c>
    </row>
    <row r="84">
      <c r="A84">
        <f>INDEX(resultados!$A$2:$ZZ$330, 78, MATCH($B$1, resultados!$A$1:$ZZ$1, 0))</f>
        <v/>
      </c>
      <c r="B84">
        <f>INDEX(resultados!$A$2:$ZZ$330, 78, MATCH($B$2, resultados!$A$1:$ZZ$1, 0))</f>
        <v/>
      </c>
      <c r="C84">
        <f>INDEX(resultados!$A$2:$ZZ$330, 78, MATCH($B$3, resultados!$A$1:$ZZ$1, 0))</f>
        <v/>
      </c>
    </row>
    <row r="85">
      <c r="A85">
        <f>INDEX(resultados!$A$2:$ZZ$330, 79, MATCH($B$1, resultados!$A$1:$ZZ$1, 0))</f>
        <v/>
      </c>
      <c r="B85">
        <f>INDEX(resultados!$A$2:$ZZ$330, 79, MATCH($B$2, resultados!$A$1:$ZZ$1, 0))</f>
        <v/>
      </c>
      <c r="C85">
        <f>INDEX(resultados!$A$2:$ZZ$330, 79, MATCH($B$3, resultados!$A$1:$ZZ$1, 0))</f>
        <v/>
      </c>
    </row>
    <row r="86">
      <c r="A86">
        <f>INDEX(resultados!$A$2:$ZZ$330, 80, MATCH($B$1, resultados!$A$1:$ZZ$1, 0))</f>
        <v/>
      </c>
      <c r="B86">
        <f>INDEX(resultados!$A$2:$ZZ$330, 80, MATCH($B$2, resultados!$A$1:$ZZ$1, 0))</f>
        <v/>
      </c>
      <c r="C86">
        <f>INDEX(resultados!$A$2:$ZZ$330, 80, MATCH($B$3, resultados!$A$1:$ZZ$1, 0))</f>
        <v/>
      </c>
    </row>
    <row r="87">
      <c r="A87">
        <f>INDEX(resultados!$A$2:$ZZ$330, 81, MATCH($B$1, resultados!$A$1:$ZZ$1, 0))</f>
        <v/>
      </c>
      <c r="B87">
        <f>INDEX(resultados!$A$2:$ZZ$330, 81, MATCH($B$2, resultados!$A$1:$ZZ$1, 0))</f>
        <v/>
      </c>
      <c r="C87">
        <f>INDEX(resultados!$A$2:$ZZ$330, 81, MATCH($B$3, resultados!$A$1:$ZZ$1, 0))</f>
        <v/>
      </c>
    </row>
    <row r="88">
      <c r="A88">
        <f>INDEX(resultados!$A$2:$ZZ$330, 82, MATCH($B$1, resultados!$A$1:$ZZ$1, 0))</f>
        <v/>
      </c>
      <c r="B88">
        <f>INDEX(resultados!$A$2:$ZZ$330, 82, MATCH($B$2, resultados!$A$1:$ZZ$1, 0))</f>
        <v/>
      </c>
      <c r="C88">
        <f>INDEX(resultados!$A$2:$ZZ$330, 82, MATCH($B$3, resultados!$A$1:$ZZ$1, 0))</f>
        <v/>
      </c>
    </row>
    <row r="89">
      <c r="A89">
        <f>INDEX(resultados!$A$2:$ZZ$330, 83, MATCH($B$1, resultados!$A$1:$ZZ$1, 0))</f>
        <v/>
      </c>
      <c r="B89">
        <f>INDEX(resultados!$A$2:$ZZ$330, 83, MATCH($B$2, resultados!$A$1:$ZZ$1, 0))</f>
        <v/>
      </c>
      <c r="C89">
        <f>INDEX(resultados!$A$2:$ZZ$330, 83, MATCH($B$3, resultados!$A$1:$ZZ$1, 0))</f>
        <v/>
      </c>
    </row>
    <row r="90">
      <c r="A90">
        <f>INDEX(resultados!$A$2:$ZZ$330, 84, MATCH($B$1, resultados!$A$1:$ZZ$1, 0))</f>
        <v/>
      </c>
      <c r="B90">
        <f>INDEX(resultados!$A$2:$ZZ$330, 84, MATCH($B$2, resultados!$A$1:$ZZ$1, 0))</f>
        <v/>
      </c>
      <c r="C90">
        <f>INDEX(resultados!$A$2:$ZZ$330, 84, MATCH($B$3, resultados!$A$1:$ZZ$1, 0))</f>
        <v/>
      </c>
    </row>
    <row r="91">
      <c r="A91">
        <f>INDEX(resultados!$A$2:$ZZ$330, 85, MATCH($B$1, resultados!$A$1:$ZZ$1, 0))</f>
        <v/>
      </c>
      <c r="B91">
        <f>INDEX(resultados!$A$2:$ZZ$330, 85, MATCH($B$2, resultados!$A$1:$ZZ$1, 0))</f>
        <v/>
      </c>
      <c r="C91">
        <f>INDEX(resultados!$A$2:$ZZ$330, 85, MATCH($B$3, resultados!$A$1:$ZZ$1, 0))</f>
        <v/>
      </c>
    </row>
    <row r="92">
      <c r="A92">
        <f>INDEX(resultados!$A$2:$ZZ$330, 86, MATCH($B$1, resultados!$A$1:$ZZ$1, 0))</f>
        <v/>
      </c>
      <c r="B92">
        <f>INDEX(resultados!$A$2:$ZZ$330, 86, MATCH($B$2, resultados!$A$1:$ZZ$1, 0))</f>
        <v/>
      </c>
      <c r="C92">
        <f>INDEX(resultados!$A$2:$ZZ$330, 86, MATCH($B$3, resultados!$A$1:$ZZ$1, 0))</f>
        <v/>
      </c>
    </row>
    <row r="93">
      <c r="A93">
        <f>INDEX(resultados!$A$2:$ZZ$330, 87, MATCH($B$1, resultados!$A$1:$ZZ$1, 0))</f>
        <v/>
      </c>
      <c r="B93">
        <f>INDEX(resultados!$A$2:$ZZ$330, 87, MATCH($B$2, resultados!$A$1:$ZZ$1, 0))</f>
        <v/>
      </c>
      <c r="C93">
        <f>INDEX(resultados!$A$2:$ZZ$330, 87, MATCH($B$3, resultados!$A$1:$ZZ$1, 0))</f>
        <v/>
      </c>
    </row>
    <row r="94">
      <c r="A94">
        <f>INDEX(resultados!$A$2:$ZZ$330, 88, MATCH($B$1, resultados!$A$1:$ZZ$1, 0))</f>
        <v/>
      </c>
      <c r="B94">
        <f>INDEX(resultados!$A$2:$ZZ$330, 88, MATCH($B$2, resultados!$A$1:$ZZ$1, 0))</f>
        <v/>
      </c>
      <c r="C94">
        <f>INDEX(resultados!$A$2:$ZZ$330, 88, MATCH($B$3, resultados!$A$1:$ZZ$1, 0))</f>
        <v/>
      </c>
    </row>
    <row r="95">
      <c r="A95">
        <f>INDEX(resultados!$A$2:$ZZ$330, 89, MATCH($B$1, resultados!$A$1:$ZZ$1, 0))</f>
        <v/>
      </c>
      <c r="B95">
        <f>INDEX(resultados!$A$2:$ZZ$330, 89, MATCH($B$2, resultados!$A$1:$ZZ$1, 0))</f>
        <v/>
      </c>
      <c r="C95">
        <f>INDEX(resultados!$A$2:$ZZ$330, 89, MATCH($B$3, resultados!$A$1:$ZZ$1, 0))</f>
        <v/>
      </c>
    </row>
    <row r="96">
      <c r="A96">
        <f>INDEX(resultados!$A$2:$ZZ$330, 90, MATCH($B$1, resultados!$A$1:$ZZ$1, 0))</f>
        <v/>
      </c>
      <c r="B96">
        <f>INDEX(resultados!$A$2:$ZZ$330, 90, MATCH($B$2, resultados!$A$1:$ZZ$1, 0))</f>
        <v/>
      </c>
      <c r="C96">
        <f>INDEX(resultados!$A$2:$ZZ$330, 90, MATCH($B$3, resultados!$A$1:$ZZ$1, 0))</f>
        <v/>
      </c>
    </row>
    <row r="97">
      <c r="A97">
        <f>INDEX(resultados!$A$2:$ZZ$330, 91, MATCH($B$1, resultados!$A$1:$ZZ$1, 0))</f>
        <v/>
      </c>
      <c r="B97">
        <f>INDEX(resultados!$A$2:$ZZ$330, 91, MATCH($B$2, resultados!$A$1:$ZZ$1, 0))</f>
        <v/>
      </c>
      <c r="C97">
        <f>INDEX(resultados!$A$2:$ZZ$330, 91, MATCH($B$3, resultados!$A$1:$ZZ$1, 0))</f>
        <v/>
      </c>
    </row>
    <row r="98">
      <c r="A98">
        <f>INDEX(resultados!$A$2:$ZZ$330, 92, MATCH($B$1, resultados!$A$1:$ZZ$1, 0))</f>
        <v/>
      </c>
      <c r="B98">
        <f>INDEX(resultados!$A$2:$ZZ$330, 92, MATCH($B$2, resultados!$A$1:$ZZ$1, 0))</f>
        <v/>
      </c>
      <c r="C98">
        <f>INDEX(resultados!$A$2:$ZZ$330, 92, MATCH($B$3, resultados!$A$1:$ZZ$1, 0))</f>
        <v/>
      </c>
    </row>
    <row r="99">
      <c r="A99">
        <f>INDEX(resultados!$A$2:$ZZ$330, 93, MATCH($B$1, resultados!$A$1:$ZZ$1, 0))</f>
        <v/>
      </c>
      <c r="B99">
        <f>INDEX(resultados!$A$2:$ZZ$330, 93, MATCH($B$2, resultados!$A$1:$ZZ$1, 0))</f>
        <v/>
      </c>
      <c r="C99">
        <f>INDEX(resultados!$A$2:$ZZ$330, 93, MATCH($B$3, resultados!$A$1:$ZZ$1, 0))</f>
        <v/>
      </c>
    </row>
    <row r="100">
      <c r="A100">
        <f>INDEX(resultados!$A$2:$ZZ$330, 94, MATCH($B$1, resultados!$A$1:$ZZ$1, 0))</f>
        <v/>
      </c>
      <c r="B100">
        <f>INDEX(resultados!$A$2:$ZZ$330, 94, MATCH($B$2, resultados!$A$1:$ZZ$1, 0))</f>
        <v/>
      </c>
      <c r="C100">
        <f>INDEX(resultados!$A$2:$ZZ$330, 94, MATCH($B$3, resultados!$A$1:$ZZ$1, 0))</f>
        <v/>
      </c>
    </row>
    <row r="101">
      <c r="A101">
        <f>INDEX(resultados!$A$2:$ZZ$330, 95, MATCH($B$1, resultados!$A$1:$ZZ$1, 0))</f>
        <v/>
      </c>
      <c r="B101">
        <f>INDEX(resultados!$A$2:$ZZ$330, 95, MATCH($B$2, resultados!$A$1:$ZZ$1, 0))</f>
        <v/>
      </c>
      <c r="C101">
        <f>INDEX(resultados!$A$2:$ZZ$330, 95, MATCH($B$3, resultados!$A$1:$ZZ$1, 0))</f>
        <v/>
      </c>
    </row>
    <row r="102">
      <c r="A102">
        <f>INDEX(resultados!$A$2:$ZZ$330, 96, MATCH($B$1, resultados!$A$1:$ZZ$1, 0))</f>
        <v/>
      </c>
      <c r="B102">
        <f>INDEX(resultados!$A$2:$ZZ$330, 96, MATCH($B$2, resultados!$A$1:$ZZ$1, 0))</f>
        <v/>
      </c>
      <c r="C102">
        <f>INDEX(resultados!$A$2:$ZZ$330, 96, MATCH($B$3, resultados!$A$1:$ZZ$1, 0))</f>
        <v/>
      </c>
    </row>
    <row r="103">
      <c r="A103">
        <f>INDEX(resultados!$A$2:$ZZ$330, 97, MATCH($B$1, resultados!$A$1:$ZZ$1, 0))</f>
        <v/>
      </c>
      <c r="B103">
        <f>INDEX(resultados!$A$2:$ZZ$330, 97, MATCH($B$2, resultados!$A$1:$ZZ$1, 0))</f>
        <v/>
      </c>
      <c r="C103">
        <f>INDEX(resultados!$A$2:$ZZ$330, 97, MATCH($B$3, resultados!$A$1:$ZZ$1, 0))</f>
        <v/>
      </c>
    </row>
    <row r="104">
      <c r="A104">
        <f>INDEX(resultados!$A$2:$ZZ$330, 98, MATCH($B$1, resultados!$A$1:$ZZ$1, 0))</f>
        <v/>
      </c>
      <c r="B104">
        <f>INDEX(resultados!$A$2:$ZZ$330, 98, MATCH($B$2, resultados!$A$1:$ZZ$1, 0))</f>
        <v/>
      </c>
      <c r="C104">
        <f>INDEX(resultados!$A$2:$ZZ$330, 98, MATCH($B$3, resultados!$A$1:$ZZ$1, 0))</f>
        <v/>
      </c>
    </row>
    <row r="105">
      <c r="A105">
        <f>INDEX(resultados!$A$2:$ZZ$330, 99, MATCH($B$1, resultados!$A$1:$ZZ$1, 0))</f>
        <v/>
      </c>
      <c r="B105">
        <f>INDEX(resultados!$A$2:$ZZ$330, 99, MATCH($B$2, resultados!$A$1:$ZZ$1, 0))</f>
        <v/>
      </c>
      <c r="C105">
        <f>INDEX(resultados!$A$2:$ZZ$330, 99, MATCH($B$3, resultados!$A$1:$ZZ$1, 0))</f>
        <v/>
      </c>
    </row>
    <row r="106">
      <c r="A106">
        <f>INDEX(resultados!$A$2:$ZZ$330, 100, MATCH($B$1, resultados!$A$1:$ZZ$1, 0))</f>
        <v/>
      </c>
      <c r="B106">
        <f>INDEX(resultados!$A$2:$ZZ$330, 100, MATCH($B$2, resultados!$A$1:$ZZ$1, 0))</f>
        <v/>
      </c>
      <c r="C106">
        <f>INDEX(resultados!$A$2:$ZZ$330, 100, MATCH($B$3, resultados!$A$1:$ZZ$1, 0))</f>
        <v/>
      </c>
    </row>
    <row r="107">
      <c r="A107">
        <f>INDEX(resultados!$A$2:$ZZ$330, 101, MATCH($B$1, resultados!$A$1:$ZZ$1, 0))</f>
        <v/>
      </c>
      <c r="B107">
        <f>INDEX(resultados!$A$2:$ZZ$330, 101, MATCH($B$2, resultados!$A$1:$ZZ$1, 0))</f>
        <v/>
      </c>
      <c r="C107">
        <f>INDEX(resultados!$A$2:$ZZ$330, 101, MATCH($B$3, resultados!$A$1:$ZZ$1, 0))</f>
        <v/>
      </c>
    </row>
    <row r="108">
      <c r="A108">
        <f>INDEX(resultados!$A$2:$ZZ$330, 102, MATCH($B$1, resultados!$A$1:$ZZ$1, 0))</f>
        <v/>
      </c>
      <c r="B108">
        <f>INDEX(resultados!$A$2:$ZZ$330, 102, MATCH($B$2, resultados!$A$1:$ZZ$1, 0))</f>
        <v/>
      </c>
      <c r="C108">
        <f>INDEX(resultados!$A$2:$ZZ$330, 102, MATCH($B$3, resultados!$A$1:$ZZ$1, 0))</f>
        <v/>
      </c>
    </row>
    <row r="109">
      <c r="A109">
        <f>INDEX(resultados!$A$2:$ZZ$330, 103, MATCH($B$1, resultados!$A$1:$ZZ$1, 0))</f>
        <v/>
      </c>
      <c r="B109">
        <f>INDEX(resultados!$A$2:$ZZ$330, 103, MATCH($B$2, resultados!$A$1:$ZZ$1, 0))</f>
        <v/>
      </c>
      <c r="C109">
        <f>INDEX(resultados!$A$2:$ZZ$330, 103, MATCH($B$3, resultados!$A$1:$ZZ$1, 0))</f>
        <v/>
      </c>
    </row>
    <row r="110">
      <c r="A110">
        <f>INDEX(resultados!$A$2:$ZZ$330, 104, MATCH($B$1, resultados!$A$1:$ZZ$1, 0))</f>
        <v/>
      </c>
      <c r="B110">
        <f>INDEX(resultados!$A$2:$ZZ$330, 104, MATCH($B$2, resultados!$A$1:$ZZ$1, 0))</f>
        <v/>
      </c>
      <c r="C110">
        <f>INDEX(resultados!$A$2:$ZZ$330, 104, MATCH($B$3, resultados!$A$1:$ZZ$1, 0))</f>
        <v/>
      </c>
    </row>
    <row r="111">
      <c r="A111">
        <f>INDEX(resultados!$A$2:$ZZ$330, 105, MATCH($B$1, resultados!$A$1:$ZZ$1, 0))</f>
        <v/>
      </c>
      <c r="B111">
        <f>INDEX(resultados!$A$2:$ZZ$330, 105, MATCH($B$2, resultados!$A$1:$ZZ$1, 0))</f>
        <v/>
      </c>
      <c r="C111">
        <f>INDEX(resultados!$A$2:$ZZ$330, 105, MATCH($B$3, resultados!$A$1:$ZZ$1, 0))</f>
        <v/>
      </c>
    </row>
    <row r="112">
      <c r="A112">
        <f>INDEX(resultados!$A$2:$ZZ$330, 106, MATCH($B$1, resultados!$A$1:$ZZ$1, 0))</f>
        <v/>
      </c>
      <c r="B112">
        <f>INDEX(resultados!$A$2:$ZZ$330, 106, MATCH($B$2, resultados!$A$1:$ZZ$1, 0))</f>
        <v/>
      </c>
      <c r="C112">
        <f>INDEX(resultados!$A$2:$ZZ$330, 106, MATCH($B$3, resultados!$A$1:$ZZ$1, 0))</f>
        <v/>
      </c>
    </row>
    <row r="113">
      <c r="A113">
        <f>INDEX(resultados!$A$2:$ZZ$330, 107, MATCH($B$1, resultados!$A$1:$ZZ$1, 0))</f>
        <v/>
      </c>
      <c r="B113">
        <f>INDEX(resultados!$A$2:$ZZ$330, 107, MATCH($B$2, resultados!$A$1:$ZZ$1, 0))</f>
        <v/>
      </c>
      <c r="C113">
        <f>INDEX(resultados!$A$2:$ZZ$330, 107, MATCH($B$3, resultados!$A$1:$ZZ$1, 0))</f>
        <v/>
      </c>
    </row>
    <row r="114">
      <c r="A114">
        <f>INDEX(resultados!$A$2:$ZZ$330, 108, MATCH($B$1, resultados!$A$1:$ZZ$1, 0))</f>
        <v/>
      </c>
      <c r="B114">
        <f>INDEX(resultados!$A$2:$ZZ$330, 108, MATCH($B$2, resultados!$A$1:$ZZ$1, 0))</f>
        <v/>
      </c>
      <c r="C114">
        <f>INDEX(resultados!$A$2:$ZZ$330, 108, MATCH($B$3, resultados!$A$1:$ZZ$1, 0))</f>
        <v/>
      </c>
    </row>
    <row r="115">
      <c r="A115">
        <f>INDEX(resultados!$A$2:$ZZ$330, 109, MATCH($B$1, resultados!$A$1:$ZZ$1, 0))</f>
        <v/>
      </c>
      <c r="B115">
        <f>INDEX(resultados!$A$2:$ZZ$330, 109, MATCH($B$2, resultados!$A$1:$ZZ$1, 0))</f>
        <v/>
      </c>
      <c r="C115">
        <f>INDEX(resultados!$A$2:$ZZ$330, 109, MATCH($B$3, resultados!$A$1:$ZZ$1, 0))</f>
        <v/>
      </c>
    </row>
    <row r="116">
      <c r="A116">
        <f>INDEX(resultados!$A$2:$ZZ$330, 110, MATCH($B$1, resultados!$A$1:$ZZ$1, 0))</f>
        <v/>
      </c>
      <c r="B116">
        <f>INDEX(resultados!$A$2:$ZZ$330, 110, MATCH($B$2, resultados!$A$1:$ZZ$1, 0))</f>
        <v/>
      </c>
      <c r="C116">
        <f>INDEX(resultados!$A$2:$ZZ$330, 110, MATCH($B$3, resultados!$A$1:$ZZ$1, 0))</f>
        <v/>
      </c>
    </row>
    <row r="117">
      <c r="A117">
        <f>INDEX(resultados!$A$2:$ZZ$330, 111, MATCH($B$1, resultados!$A$1:$ZZ$1, 0))</f>
        <v/>
      </c>
      <c r="B117">
        <f>INDEX(resultados!$A$2:$ZZ$330, 111, MATCH($B$2, resultados!$A$1:$ZZ$1, 0))</f>
        <v/>
      </c>
      <c r="C117">
        <f>INDEX(resultados!$A$2:$ZZ$330, 111, MATCH($B$3, resultados!$A$1:$ZZ$1, 0))</f>
        <v/>
      </c>
    </row>
    <row r="118">
      <c r="A118">
        <f>INDEX(resultados!$A$2:$ZZ$330, 112, MATCH($B$1, resultados!$A$1:$ZZ$1, 0))</f>
        <v/>
      </c>
      <c r="B118">
        <f>INDEX(resultados!$A$2:$ZZ$330, 112, MATCH($B$2, resultados!$A$1:$ZZ$1, 0))</f>
        <v/>
      </c>
      <c r="C118">
        <f>INDEX(resultados!$A$2:$ZZ$330, 112, MATCH($B$3, resultados!$A$1:$ZZ$1, 0))</f>
        <v/>
      </c>
    </row>
    <row r="119">
      <c r="A119">
        <f>INDEX(resultados!$A$2:$ZZ$330, 113, MATCH($B$1, resultados!$A$1:$ZZ$1, 0))</f>
        <v/>
      </c>
      <c r="B119">
        <f>INDEX(resultados!$A$2:$ZZ$330, 113, MATCH($B$2, resultados!$A$1:$ZZ$1, 0))</f>
        <v/>
      </c>
      <c r="C119">
        <f>INDEX(resultados!$A$2:$ZZ$330, 113, MATCH($B$3, resultados!$A$1:$ZZ$1, 0))</f>
        <v/>
      </c>
    </row>
    <row r="120">
      <c r="A120">
        <f>INDEX(resultados!$A$2:$ZZ$330, 114, MATCH($B$1, resultados!$A$1:$ZZ$1, 0))</f>
        <v/>
      </c>
      <c r="B120">
        <f>INDEX(resultados!$A$2:$ZZ$330, 114, MATCH($B$2, resultados!$A$1:$ZZ$1, 0))</f>
        <v/>
      </c>
      <c r="C120">
        <f>INDEX(resultados!$A$2:$ZZ$330, 114, MATCH($B$3, resultados!$A$1:$ZZ$1, 0))</f>
        <v/>
      </c>
    </row>
    <row r="121">
      <c r="A121">
        <f>INDEX(resultados!$A$2:$ZZ$330, 115, MATCH($B$1, resultados!$A$1:$ZZ$1, 0))</f>
        <v/>
      </c>
      <c r="B121">
        <f>INDEX(resultados!$A$2:$ZZ$330, 115, MATCH($B$2, resultados!$A$1:$ZZ$1, 0))</f>
        <v/>
      </c>
      <c r="C121">
        <f>INDEX(resultados!$A$2:$ZZ$330, 115, MATCH($B$3, resultados!$A$1:$ZZ$1, 0))</f>
        <v/>
      </c>
    </row>
    <row r="122">
      <c r="A122">
        <f>INDEX(resultados!$A$2:$ZZ$330, 116, MATCH($B$1, resultados!$A$1:$ZZ$1, 0))</f>
        <v/>
      </c>
      <c r="B122">
        <f>INDEX(resultados!$A$2:$ZZ$330, 116, MATCH($B$2, resultados!$A$1:$ZZ$1, 0))</f>
        <v/>
      </c>
      <c r="C122">
        <f>INDEX(resultados!$A$2:$ZZ$330, 116, MATCH($B$3, resultados!$A$1:$ZZ$1, 0))</f>
        <v/>
      </c>
    </row>
    <row r="123">
      <c r="A123">
        <f>INDEX(resultados!$A$2:$ZZ$330, 117, MATCH($B$1, resultados!$A$1:$ZZ$1, 0))</f>
        <v/>
      </c>
      <c r="B123">
        <f>INDEX(resultados!$A$2:$ZZ$330, 117, MATCH($B$2, resultados!$A$1:$ZZ$1, 0))</f>
        <v/>
      </c>
      <c r="C123">
        <f>INDEX(resultados!$A$2:$ZZ$330, 117, MATCH($B$3, resultados!$A$1:$ZZ$1, 0))</f>
        <v/>
      </c>
    </row>
    <row r="124">
      <c r="A124">
        <f>INDEX(resultados!$A$2:$ZZ$330, 118, MATCH($B$1, resultados!$A$1:$ZZ$1, 0))</f>
        <v/>
      </c>
      <c r="B124">
        <f>INDEX(resultados!$A$2:$ZZ$330, 118, MATCH($B$2, resultados!$A$1:$ZZ$1, 0))</f>
        <v/>
      </c>
      <c r="C124">
        <f>INDEX(resultados!$A$2:$ZZ$330, 118, MATCH($B$3, resultados!$A$1:$ZZ$1, 0))</f>
        <v/>
      </c>
    </row>
    <row r="125">
      <c r="A125">
        <f>INDEX(resultados!$A$2:$ZZ$330, 119, MATCH($B$1, resultados!$A$1:$ZZ$1, 0))</f>
        <v/>
      </c>
      <c r="B125">
        <f>INDEX(resultados!$A$2:$ZZ$330, 119, MATCH($B$2, resultados!$A$1:$ZZ$1, 0))</f>
        <v/>
      </c>
      <c r="C125">
        <f>INDEX(resultados!$A$2:$ZZ$330, 119, MATCH($B$3, resultados!$A$1:$ZZ$1, 0))</f>
        <v/>
      </c>
    </row>
    <row r="126">
      <c r="A126">
        <f>INDEX(resultados!$A$2:$ZZ$330, 120, MATCH($B$1, resultados!$A$1:$ZZ$1, 0))</f>
        <v/>
      </c>
      <c r="B126">
        <f>INDEX(resultados!$A$2:$ZZ$330, 120, MATCH($B$2, resultados!$A$1:$ZZ$1, 0))</f>
        <v/>
      </c>
      <c r="C126">
        <f>INDEX(resultados!$A$2:$ZZ$330, 120, MATCH($B$3, resultados!$A$1:$ZZ$1, 0))</f>
        <v/>
      </c>
    </row>
    <row r="127">
      <c r="A127">
        <f>INDEX(resultados!$A$2:$ZZ$330, 121, MATCH($B$1, resultados!$A$1:$ZZ$1, 0))</f>
        <v/>
      </c>
      <c r="B127">
        <f>INDEX(resultados!$A$2:$ZZ$330, 121, MATCH($B$2, resultados!$A$1:$ZZ$1, 0))</f>
        <v/>
      </c>
      <c r="C127">
        <f>INDEX(resultados!$A$2:$ZZ$330, 121, MATCH($B$3, resultados!$A$1:$ZZ$1, 0))</f>
        <v/>
      </c>
    </row>
    <row r="128">
      <c r="A128">
        <f>INDEX(resultados!$A$2:$ZZ$330, 122, MATCH($B$1, resultados!$A$1:$ZZ$1, 0))</f>
        <v/>
      </c>
      <c r="B128">
        <f>INDEX(resultados!$A$2:$ZZ$330, 122, MATCH($B$2, resultados!$A$1:$ZZ$1, 0))</f>
        <v/>
      </c>
      <c r="C128">
        <f>INDEX(resultados!$A$2:$ZZ$330, 122, MATCH($B$3, resultados!$A$1:$ZZ$1, 0))</f>
        <v/>
      </c>
    </row>
    <row r="129">
      <c r="A129">
        <f>INDEX(resultados!$A$2:$ZZ$330, 123, MATCH($B$1, resultados!$A$1:$ZZ$1, 0))</f>
        <v/>
      </c>
      <c r="B129">
        <f>INDEX(resultados!$A$2:$ZZ$330, 123, MATCH($B$2, resultados!$A$1:$ZZ$1, 0))</f>
        <v/>
      </c>
      <c r="C129">
        <f>INDEX(resultados!$A$2:$ZZ$330, 123, MATCH($B$3, resultados!$A$1:$ZZ$1, 0))</f>
        <v/>
      </c>
    </row>
    <row r="130">
      <c r="A130">
        <f>INDEX(resultados!$A$2:$ZZ$330, 124, MATCH($B$1, resultados!$A$1:$ZZ$1, 0))</f>
        <v/>
      </c>
      <c r="B130">
        <f>INDEX(resultados!$A$2:$ZZ$330, 124, MATCH($B$2, resultados!$A$1:$ZZ$1, 0))</f>
        <v/>
      </c>
      <c r="C130">
        <f>INDEX(resultados!$A$2:$ZZ$330, 124, MATCH($B$3, resultados!$A$1:$ZZ$1, 0))</f>
        <v/>
      </c>
    </row>
    <row r="131">
      <c r="A131">
        <f>INDEX(resultados!$A$2:$ZZ$330, 125, MATCH($B$1, resultados!$A$1:$ZZ$1, 0))</f>
        <v/>
      </c>
      <c r="B131">
        <f>INDEX(resultados!$A$2:$ZZ$330, 125, MATCH($B$2, resultados!$A$1:$ZZ$1, 0))</f>
        <v/>
      </c>
      <c r="C131">
        <f>INDEX(resultados!$A$2:$ZZ$330, 125, MATCH($B$3, resultados!$A$1:$ZZ$1, 0))</f>
        <v/>
      </c>
    </row>
    <row r="132">
      <c r="A132">
        <f>INDEX(resultados!$A$2:$ZZ$330, 126, MATCH($B$1, resultados!$A$1:$ZZ$1, 0))</f>
        <v/>
      </c>
      <c r="B132">
        <f>INDEX(resultados!$A$2:$ZZ$330, 126, MATCH($B$2, resultados!$A$1:$ZZ$1, 0))</f>
        <v/>
      </c>
      <c r="C132">
        <f>INDEX(resultados!$A$2:$ZZ$330, 126, MATCH($B$3, resultados!$A$1:$ZZ$1, 0))</f>
        <v/>
      </c>
    </row>
    <row r="133">
      <c r="A133">
        <f>INDEX(resultados!$A$2:$ZZ$330, 127, MATCH($B$1, resultados!$A$1:$ZZ$1, 0))</f>
        <v/>
      </c>
      <c r="B133">
        <f>INDEX(resultados!$A$2:$ZZ$330, 127, MATCH($B$2, resultados!$A$1:$ZZ$1, 0))</f>
        <v/>
      </c>
      <c r="C133">
        <f>INDEX(resultados!$A$2:$ZZ$330, 127, MATCH($B$3, resultados!$A$1:$ZZ$1, 0))</f>
        <v/>
      </c>
    </row>
    <row r="134">
      <c r="A134">
        <f>INDEX(resultados!$A$2:$ZZ$330, 128, MATCH($B$1, resultados!$A$1:$ZZ$1, 0))</f>
        <v/>
      </c>
      <c r="B134">
        <f>INDEX(resultados!$A$2:$ZZ$330, 128, MATCH($B$2, resultados!$A$1:$ZZ$1, 0))</f>
        <v/>
      </c>
      <c r="C134">
        <f>INDEX(resultados!$A$2:$ZZ$330, 128, MATCH($B$3, resultados!$A$1:$ZZ$1, 0))</f>
        <v/>
      </c>
    </row>
    <row r="135">
      <c r="A135">
        <f>INDEX(resultados!$A$2:$ZZ$330, 129, MATCH($B$1, resultados!$A$1:$ZZ$1, 0))</f>
        <v/>
      </c>
      <c r="B135">
        <f>INDEX(resultados!$A$2:$ZZ$330, 129, MATCH($B$2, resultados!$A$1:$ZZ$1, 0))</f>
        <v/>
      </c>
      <c r="C135">
        <f>INDEX(resultados!$A$2:$ZZ$330, 129, MATCH($B$3, resultados!$A$1:$ZZ$1, 0))</f>
        <v/>
      </c>
    </row>
    <row r="136">
      <c r="A136">
        <f>INDEX(resultados!$A$2:$ZZ$330, 130, MATCH($B$1, resultados!$A$1:$ZZ$1, 0))</f>
        <v/>
      </c>
      <c r="B136">
        <f>INDEX(resultados!$A$2:$ZZ$330, 130, MATCH($B$2, resultados!$A$1:$ZZ$1, 0))</f>
        <v/>
      </c>
      <c r="C136">
        <f>INDEX(resultados!$A$2:$ZZ$330, 130, MATCH($B$3, resultados!$A$1:$ZZ$1, 0))</f>
        <v/>
      </c>
    </row>
    <row r="137">
      <c r="A137">
        <f>INDEX(resultados!$A$2:$ZZ$330, 131, MATCH($B$1, resultados!$A$1:$ZZ$1, 0))</f>
        <v/>
      </c>
      <c r="B137">
        <f>INDEX(resultados!$A$2:$ZZ$330, 131, MATCH($B$2, resultados!$A$1:$ZZ$1, 0))</f>
        <v/>
      </c>
      <c r="C137">
        <f>INDEX(resultados!$A$2:$ZZ$330, 131, MATCH($B$3, resultados!$A$1:$ZZ$1, 0))</f>
        <v/>
      </c>
    </row>
    <row r="138">
      <c r="A138">
        <f>INDEX(resultados!$A$2:$ZZ$330, 132, MATCH($B$1, resultados!$A$1:$ZZ$1, 0))</f>
        <v/>
      </c>
      <c r="B138">
        <f>INDEX(resultados!$A$2:$ZZ$330, 132, MATCH($B$2, resultados!$A$1:$ZZ$1, 0))</f>
        <v/>
      </c>
      <c r="C138">
        <f>INDEX(resultados!$A$2:$ZZ$330, 132, MATCH($B$3, resultados!$A$1:$ZZ$1, 0))</f>
        <v/>
      </c>
    </row>
    <row r="139">
      <c r="A139">
        <f>INDEX(resultados!$A$2:$ZZ$330, 133, MATCH($B$1, resultados!$A$1:$ZZ$1, 0))</f>
        <v/>
      </c>
      <c r="B139">
        <f>INDEX(resultados!$A$2:$ZZ$330, 133, MATCH($B$2, resultados!$A$1:$ZZ$1, 0))</f>
        <v/>
      </c>
      <c r="C139">
        <f>INDEX(resultados!$A$2:$ZZ$330, 133, MATCH($B$3, resultados!$A$1:$ZZ$1, 0))</f>
        <v/>
      </c>
    </row>
    <row r="140">
      <c r="A140">
        <f>INDEX(resultados!$A$2:$ZZ$330, 134, MATCH($B$1, resultados!$A$1:$ZZ$1, 0))</f>
        <v/>
      </c>
      <c r="B140">
        <f>INDEX(resultados!$A$2:$ZZ$330, 134, MATCH($B$2, resultados!$A$1:$ZZ$1, 0))</f>
        <v/>
      </c>
      <c r="C140">
        <f>INDEX(resultados!$A$2:$ZZ$330, 134, MATCH($B$3, resultados!$A$1:$ZZ$1, 0))</f>
        <v/>
      </c>
    </row>
    <row r="141">
      <c r="A141">
        <f>INDEX(resultados!$A$2:$ZZ$330, 135, MATCH($B$1, resultados!$A$1:$ZZ$1, 0))</f>
        <v/>
      </c>
      <c r="B141">
        <f>INDEX(resultados!$A$2:$ZZ$330, 135, MATCH($B$2, resultados!$A$1:$ZZ$1, 0))</f>
        <v/>
      </c>
      <c r="C141">
        <f>INDEX(resultados!$A$2:$ZZ$330, 135, MATCH($B$3, resultados!$A$1:$ZZ$1, 0))</f>
        <v/>
      </c>
    </row>
    <row r="142">
      <c r="A142">
        <f>INDEX(resultados!$A$2:$ZZ$330, 136, MATCH($B$1, resultados!$A$1:$ZZ$1, 0))</f>
        <v/>
      </c>
      <c r="B142">
        <f>INDEX(resultados!$A$2:$ZZ$330, 136, MATCH($B$2, resultados!$A$1:$ZZ$1, 0))</f>
        <v/>
      </c>
      <c r="C142">
        <f>INDEX(resultados!$A$2:$ZZ$330, 136, MATCH($B$3, resultados!$A$1:$ZZ$1, 0))</f>
        <v/>
      </c>
    </row>
    <row r="143">
      <c r="A143">
        <f>INDEX(resultados!$A$2:$ZZ$330, 137, MATCH($B$1, resultados!$A$1:$ZZ$1, 0))</f>
        <v/>
      </c>
      <c r="B143">
        <f>INDEX(resultados!$A$2:$ZZ$330, 137, MATCH($B$2, resultados!$A$1:$ZZ$1, 0))</f>
        <v/>
      </c>
      <c r="C143">
        <f>INDEX(resultados!$A$2:$ZZ$330, 137, MATCH($B$3, resultados!$A$1:$ZZ$1, 0))</f>
        <v/>
      </c>
    </row>
    <row r="144">
      <c r="A144">
        <f>INDEX(resultados!$A$2:$ZZ$330, 138, MATCH($B$1, resultados!$A$1:$ZZ$1, 0))</f>
        <v/>
      </c>
      <c r="B144">
        <f>INDEX(resultados!$A$2:$ZZ$330, 138, MATCH($B$2, resultados!$A$1:$ZZ$1, 0))</f>
        <v/>
      </c>
      <c r="C144">
        <f>INDEX(resultados!$A$2:$ZZ$330, 138, MATCH($B$3, resultados!$A$1:$ZZ$1, 0))</f>
        <v/>
      </c>
    </row>
    <row r="145">
      <c r="A145">
        <f>INDEX(resultados!$A$2:$ZZ$330, 139, MATCH($B$1, resultados!$A$1:$ZZ$1, 0))</f>
        <v/>
      </c>
      <c r="B145">
        <f>INDEX(resultados!$A$2:$ZZ$330, 139, MATCH($B$2, resultados!$A$1:$ZZ$1, 0))</f>
        <v/>
      </c>
      <c r="C145">
        <f>INDEX(resultados!$A$2:$ZZ$330, 139, MATCH($B$3, resultados!$A$1:$ZZ$1, 0))</f>
        <v/>
      </c>
    </row>
    <row r="146">
      <c r="A146">
        <f>INDEX(resultados!$A$2:$ZZ$330, 140, MATCH($B$1, resultados!$A$1:$ZZ$1, 0))</f>
        <v/>
      </c>
      <c r="B146">
        <f>INDEX(resultados!$A$2:$ZZ$330, 140, MATCH($B$2, resultados!$A$1:$ZZ$1, 0))</f>
        <v/>
      </c>
      <c r="C146">
        <f>INDEX(resultados!$A$2:$ZZ$330, 140, MATCH($B$3, resultados!$A$1:$ZZ$1, 0))</f>
        <v/>
      </c>
    </row>
    <row r="147">
      <c r="A147">
        <f>INDEX(resultados!$A$2:$ZZ$330, 141, MATCH($B$1, resultados!$A$1:$ZZ$1, 0))</f>
        <v/>
      </c>
      <c r="B147">
        <f>INDEX(resultados!$A$2:$ZZ$330, 141, MATCH($B$2, resultados!$A$1:$ZZ$1, 0))</f>
        <v/>
      </c>
      <c r="C147">
        <f>INDEX(resultados!$A$2:$ZZ$330, 141, MATCH($B$3, resultados!$A$1:$ZZ$1, 0))</f>
        <v/>
      </c>
    </row>
    <row r="148">
      <c r="A148">
        <f>INDEX(resultados!$A$2:$ZZ$330, 142, MATCH($B$1, resultados!$A$1:$ZZ$1, 0))</f>
        <v/>
      </c>
      <c r="B148">
        <f>INDEX(resultados!$A$2:$ZZ$330, 142, MATCH($B$2, resultados!$A$1:$ZZ$1, 0))</f>
        <v/>
      </c>
      <c r="C148">
        <f>INDEX(resultados!$A$2:$ZZ$330, 142, MATCH($B$3, resultados!$A$1:$ZZ$1, 0))</f>
        <v/>
      </c>
    </row>
    <row r="149">
      <c r="A149">
        <f>INDEX(resultados!$A$2:$ZZ$330, 143, MATCH($B$1, resultados!$A$1:$ZZ$1, 0))</f>
        <v/>
      </c>
      <c r="B149">
        <f>INDEX(resultados!$A$2:$ZZ$330, 143, MATCH($B$2, resultados!$A$1:$ZZ$1, 0))</f>
        <v/>
      </c>
      <c r="C149">
        <f>INDEX(resultados!$A$2:$ZZ$330, 143, MATCH($B$3, resultados!$A$1:$ZZ$1, 0))</f>
        <v/>
      </c>
    </row>
    <row r="150">
      <c r="A150">
        <f>INDEX(resultados!$A$2:$ZZ$330, 144, MATCH($B$1, resultados!$A$1:$ZZ$1, 0))</f>
        <v/>
      </c>
      <c r="B150">
        <f>INDEX(resultados!$A$2:$ZZ$330, 144, MATCH($B$2, resultados!$A$1:$ZZ$1, 0))</f>
        <v/>
      </c>
      <c r="C150">
        <f>INDEX(resultados!$A$2:$ZZ$330, 144, MATCH($B$3, resultados!$A$1:$ZZ$1, 0))</f>
        <v/>
      </c>
    </row>
    <row r="151">
      <c r="A151">
        <f>INDEX(resultados!$A$2:$ZZ$330, 145, MATCH($B$1, resultados!$A$1:$ZZ$1, 0))</f>
        <v/>
      </c>
      <c r="B151">
        <f>INDEX(resultados!$A$2:$ZZ$330, 145, MATCH($B$2, resultados!$A$1:$ZZ$1, 0))</f>
        <v/>
      </c>
      <c r="C151">
        <f>INDEX(resultados!$A$2:$ZZ$330, 145, MATCH($B$3, resultados!$A$1:$ZZ$1, 0))</f>
        <v/>
      </c>
    </row>
    <row r="152">
      <c r="A152">
        <f>INDEX(resultados!$A$2:$ZZ$330, 146, MATCH($B$1, resultados!$A$1:$ZZ$1, 0))</f>
        <v/>
      </c>
      <c r="B152">
        <f>INDEX(resultados!$A$2:$ZZ$330, 146, MATCH($B$2, resultados!$A$1:$ZZ$1, 0))</f>
        <v/>
      </c>
      <c r="C152">
        <f>INDEX(resultados!$A$2:$ZZ$330, 146, MATCH($B$3, resultados!$A$1:$ZZ$1, 0))</f>
        <v/>
      </c>
    </row>
    <row r="153">
      <c r="A153">
        <f>INDEX(resultados!$A$2:$ZZ$330, 147, MATCH($B$1, resultados!$A$1:$ZZ$1, 0))</f>
        <v/>
      </c>
      <c r="B153">
        <f>INDEX(resultados!$A$2:$ZZ$330, 147, MATCH($B$2, resultados!$A$1:$ZZ$1, 0))</f>
        <v/>
      </c>
      <c r="C153">
        <f>INDEX(resultados!$A$2:$ZZ$330, 147, MATCH($B$3, resultados!$A$1:$ZZ$1, 0))</f>
        <v/>
      </c>
    </row>
    <row r="154">
      <c r="A154">
        <f>INDEX(resultados!$A$2:$ZZ$330, 148, MATCH($B$1, resultados!$A$1:$ZZ$1, 0))</f>
        <v/>
      </c>
      <c r="B154">
        <f>INDEX(resultados!$A$2:$ZZ$330, 148, MATCH($B$2, resultados!$A$1:$ZZ$1, 0))</f>
        <v/>
      </c>
      <c r="C154">
        <f>INDEX(resultados!$A$2:$ZZ$330, 148, MATCH($B$3, resultados!$A$1:$ZZ$1, 0))</f>
        <v/>
      </c>
    </row>
    <row r="155">
      <c r="A155">
        <f>INDEX(resultados!$A$2:$ZZ$330, 149, MATCH($B$1, resultados!$A$1:$ZZ$1, 0))</f>
        <v/>
      </c>
      <c r="B155">
        <f>INDEX(resultados!$A$2:$ZZ$330, 149, MATCH($B$2, resultados!$A$1:$ZZ$1, 0))</f>
        <v/>
      </c>
      <c r="C155">
        <f>INDEX(resultados!$A$2:$ZZ$330, 149, MATCH($B$3, resultados!$A$1:$ZZ$1, 0))</f>
        <v/>
      </c>
    </row>
    <row r="156">
      <c r="A156">
        <f>INDEX(resultados!$A$2:$ZZ$330, 150, MATCH($B$1, resultados!$A$1:$ZZ$1, 0))</f>
        <v/>
      </c>
      <c r="B156">
        <f>INDEX(resultados!$A$2:$ZZ$330, 150, MATCH($B$2, resultados!$A$1:$ZZ$1, 0))</f>
        <v/>
      </c>
      <c r="C156">
        <f>INDEX(resultados!$A$2:$ZZ$330, 150, MATCH($B$3, resultados!$A$1:$ZZ$1, 0))</f>
        <v/>
      </c>
    </row>
    <row r="157">
      <c r="A157">
        <f>INDEX(resultados!$A$2:$ZZ$330, 151, MATCH($B$1, resultados!$A$1:$ZZ$1, 0))</f>
        <v/>
      </c>
      <c r="B157">
        <f>INDEX(resultados!$A$2:$ZZ$330, 151, MATCH($B$2, resultados!$A$1:$ZZ$1, 0))</f>
        <v/>
      </c>
      <c r="C157">
        <f>INDEX(resultados!$A$2:$ZZ$330, 151, MATCH($B$3, resultados!$A$1:$ZZ$1, 0))</f>
        <v/>
      </c>
    </row>
    <row r="158">
      <c r="A158">
        <f>INDEX(resultados!$A$2:$ZZ$330, 152, MATCH($B$1, resultados!$A$1:$ZZ$1, 0))</f>
        <v/>
      </c>
      <c r="B158">
        <f>INDEX(resultados!$A$2:$ZZ$330, 152, MATCH($B$2, resultados!$A$1:$ZZ$1, 0))</f>
        <v/>
      </c>
      <c r="C158">
        <f>INDEX(resultados!$A$2:$ZZ$330, 152, MATCH($B$3, resultados!$A$1:$ZZ$1, 0))</f>
        <v/>
      </c>
    </row>
    <row r="159">
      <c r="A159">
        <f>INDEX(resultados!$A$2:$ZZ$330, 153, MATCH($B$1, resultados!$A$1:$ZZ$1, 0))</f>
        <v/>
      </c>
      <c r="B159">
        <f>INDEX(resultados!$A$2:$ZZ$330, 153, MATCH($B$2, resultados!$A$1:$ZZ$1, 0))</f>
        <v/>
      </c>
      <c r="C159">
        <f>INDEX(resultados!$A$2:$ZZ$330, 153, MATCH($B$3, resultados!$A$1:$ZZ$1, 0))</f>
        <v/>
      </c>
    </row>
    <row r="160">
      <c r="A160">
        <f>INDEX(resultados!$A$2:$ZZ$330, 154, MATCH($B$1, resultados!$A$1:$ZZ$1, 0))</f>
        <v/>
      </c>
      <c r="B160">
        <f>INDEX(resultados!$A$2:$ZZ$330, 154, MATCH($B$2, resultados!$A$1:$ZZ$1, 0))</f>
        <v/>
      </c>
      <c r="C160">
        <f>INDEX(resultados!$A$2:$ZZ$330, 154, MATCH($B$3, resultados!$A$1:$ZZ$1, 0))</f>
        <v/>
      </c>
    </row>
    <row r="161">
      <c r="A161">
        <f>INDEX(resultados!$A$2:$ZZ$330, 155, MATCH($B$1, resultados!$A$1:$ZZ$1, 0))</f>
        <v/>
      </c>
      <c r="B161">
        <f>INDEX(resultados!$A$2:$ZZ$330, 155, MATCH($B$2, resultados!$A$1:$ZZ$1, 0))</f>
        <v/>
      </c>
      <c r="C161">
        <f>INDEX(resultados!$A$2:$ZZ$330, 155, MATCH($B$3, resultados!$A$1:$ZZ$1, 0))</f>
        <v/>
      </c>
    </row>
    <row r="162">
      <c r="A162">
        <f>INDEX(resultados!$A$2:$ZZ$330, 156, MATCH($B$1, resultados!$A$1:$ZZ$1, 0))</f>
        <v/>
      </c>
      <c r="B162">
        <f>INDEX(resultados!$A$2:$ZZ$330, 156, MATCH($B$2, resultados!$A$1:$ZZ$1, 0))</f>
        <v/>
      </c>
      <c r="C162">
        <f>INDEX(resultados!$A$2:$ZZ$330, 156, MATCH($B$3, resultados!$A$1:$ZZ$1, 0))</f>
        <v/>
      </c>
    </row>
    <row r="163">
      <c r="A163">
        <f>INDEX(resultados!$A$2:$ZZ$330, 157, MATCH($B$1, resultados!$A$1:$ZZ$1, 0))</f>
        <v/>
      </c>
      <c r="B163">
        <f>INDEX(resultados!$A$2:$ZZ$330, 157, MATCH($B$2, resultados!$A$1:$ZZ$1, 0))</f>
        <v/>
      </c>
      <c r="C163">
        <f>INDEX(resultados!$A$2:$ZZ$330, 157, MATCH($B$3, resultados!$A$1:$ZZ$1, 0))</f>
        <v/>
      </c>
    </row>
    <row r="164">
      <c r="A164">
        <f>INDEX(resultados!$A$2:$ZZ$330, 158, MATCH($B$1, resultados!$A$1:$ZZ$1, 0))</f>
        <v/>
      </c>
      <c r="B164">
        <f>INDEX(resultados!$A$2:$ZZ$330, 158, MATCH($B$2, resultados!$A$1:$ZZ$1, 0))</f>
        <v/>
      </c>
      <c r="C164">
        <f>INDEX(resultados!$A$2:$ZZ$330, 158, MATCH($B$3, resultados!$A$1:$ZZ$1, 0))</f>
        <v/>
      </c>
    </row>
    <row r="165">
      <c r="A165">
        <f>INDEX(resultados!$A$2:$ZZ$330, 159, MATCH($B$1, resultados!$A$1:$ZZ$1, 0))</f>
        <v/>
      </c>
      <c r="B165">
        <f>INDEX(resultados!$A$2:$ZZ$330, 159, MATCH($B$2, resultados!$A$1:$ZZ$1, 0))</f>
        <v/>
      </c>
      <c r="C165">
        <f>INDEX(resultados!$A$2:$ZZ$330, 159, MATCH($B$3, resultados!$A$1:$ZZ$1, 0))</f>
        <v/>
      </c>
    </row>
    <row r="166">
      <c r="A166">
        <f>INDEX(resultados!$A$2:$ZZ$330, 160, MATCH($B$1, resultados!$A$1:$ZZ$1, 0))</f>
        <v/>
      </c>
      <c r="B166">
        <f>INDEX(resultados!$A$2:$ZZ$330, 160, MATCH($B$2, resultados!$A$1:$ZZ$1, 0))</f>
        <v/>
      </c>
      <c r="C166">
        <f>INDEX(resultados!$A$2:$ZZ$330, 160, MATCH($B$3, resultados!$A$1:$ZZ$1, 0))</f>
        <v/>
      </c>
    </row>
    <row r="167">
      <c r="A167">
        <f>INDEX(resultados!$A$2:$ZZ$330, 161, MATCH($B$1, resultados!$A$1:$ZZ$1, 0))</f>
        <v/>
      </c>
      <c r="B167">
        <f>INDEX(resultados!$A$2:$ZZ$330, 161, MATCH($B$2, resultados!$A$1:$ZZ$1, 0))</f>
        <v/>
      </c>
      <c r="C167">
        <f>INDEX(resultados!$A$2:$ZZ$330, 161, MATCH($B$3, resultados!$A$1:$ZZ$1, 0))</f>
        <v/>
      </c>
    </row>
    <row r="168">
      <c r="A168">
        <f>INDEX(resultados!$A$2:$ZZ$330, 162, MATCH($B$1, resultados!$A$1:$ZZ$1, 0))</f>
        <v/>
      </c>
      <c r="B168">
        <f>INDEX(resultados!$A$2:$ZZ$330, 162, MATCH($B$2, resultados!$A$1:$ZZ$1, 0))</f>
        <v/>
      </c>
      <c r="C168">
        <f>INDEX(resultados!$A$2:$ZZ$330, 162, MATCH($B$3, resultados!$A$1:$ZZ$1, 0))</f>
        <v/>
      </c>
    </row>
    <row r="169">
      <c r="A169">
        <f>INDEX(resultados!$A$2:$ZZ$330, 163, MATCH($B$1, resultados!$A$1:$ZZ$1, 0))</f>
        <v/>
      </c>
      <c r="B169">
        <f>INDEX(resultados!$A$2:$ZZ$330, 163, MATCH($B$2, resultados!$A$1:$ZZ$1, 0))</f>
        <v/>
      </c>
      <c r="C169">
        <f>INDEX(resultados!$A$2:$ZZ$330, 163, MATCH($B$3, resultados!$A$1:$ZZ$1, 0))</f>
        <v/>
      </c>
    </row>
    <row r="170">
      <c r="A170">
        <f>INDEX(resultados!$A$2:$ZZ$330, 164, MATCH($B$1, resultados!$A$1:$ZZ$1, 0))</f>
        <v/>
      </c>
      <c r="B170">
        <f>INDEX(resultados!$A$2:$ZZ$330, 164, MATCH($B$2, resultados!$A$1:$ZZ$1, 0))</f>
        <v/>
      </c>
      <c r="C170">
        <f>INDEX(resultados!$A$2:$ZZ$330, 164, MATCH($B$3, resultados!$A$1:$ZZ$1, 0))</f>
        <v/>
      </c>
    </row>
    <row r="171">
      <c r="A171">
        <f>INDEX(resultados!$A$2:$ZZ$330, 165, MATCH($B$1, resultados!$A$1:$ZZ$1, 0))</f>
        <v/>
      </c>
      <c r="B171">
        <f>INDEX(resultados!$A$2:$ZZ$330, 165, MATCH($B$2, resultados!$A$1:$ZZ$1, 0))</f>
        <v/>
      </c>
      <c r="C171">
        <f>INDEX(resultados!$A$2:$ZZ$330, 165, MATCH($B$3, resultados!$A$1:$ZZ$1, 0))</f>
        <v/>
      </c>
    </row>
    <row r="172">
      <c r="A172">
        <f>INDEX(resultados!$A$2:$ZZ$330, 166, MATCH($B$1, resultados!$A$1:$ZZ$1, 0))</f>
        <v/>
      </c>
      <c r="B172">
        <f>INDEX(resultados!$A$2:$ZZ$330, 166, MATCH($B$2, resultados!$A$1:$ZZ$1, 0))</f>
        <v/>
      </c>
      <c r="C172">
        <f>INDEX(resultados!$A$2:$ZZ$330, 166, MATCH($B$3, resultados!$A$1:$ZZ$1, 0))</f>
        <v/>
      </c>
    </row>
    <row r="173">
      <c r="A173">
        <f>INDEX(resultados!$A$2:$ZZ$330, 167, MATCH($B$1, resultados!$A$1:$ZZ$1, 0))</f>
        <v/>
      </c>
      <c r="B173">
        <f>INDEX(resultados!$A$2:$ZZ$330, 167, MATCH($B$2, resultados!$A$1:$ZZ$1, 0))</f>
        <v/>
      </c>
      <c r="C173">
        <f>INDEX(resultados!$A$2:$ZZ$330, 167, MATCH($B$3, resultados!$A$1:$ZZ$1, 0))</f>
        <v/>
      </c>
    </row>
    <row r="174">
      <c r="A174">
        <f>INDEX(resultados!$A$2:$ZZ$330, 168, MATCH($B$1, resultados!$A$1:$ZZ$1, 0))</f>
        <v/>
      </c>
      <c r="B174">
        <f>INDEX(resultados!$A$2:$ZZ$330, 168, MATCH($B$2, resultados!$A$1:$ZZ$1, 0))</f>
        <v/>
      </c>
      <c r="C174">
        <f>INDEX(resultados!$A$2:$ZZ$330, 168, MATCH($B$3, resultados!$A$1:$ZZ$1, 0))</f>
        <v/>
      </c>
    </row>
    <row r="175">
      <c r="A175">
        <f>INDEX(resultados!$A$2:$ZZ$330, 169, MATCH($B$1, resultados!$A$1:$ZZ$1, 0))</f>
        <v/>
      </c>
      <c r="B175">
        <f>INDEX(resultados!$A$2:$ZZ$330, 169, MATCH($B$2, resultados!$A$1:$ZZ$1, 0))</f>
        <v/>
      </c>
      <c r="C175">
        <f>INDEX(resultados!$A$2:$ZZ$330, 169, MATCH($B$3, resultados!$A$1:$ZZ$1, 0))</f>
        <v/>
      </c>
    </row>
    <row r="176">
      <c r="A176">
        <f>INDEX(resultados!$A$2:$ZZ$330, 170, MATCH($B$1, resultados!$A$1:$ZZ$1, 0))</f>
        <v/>
      </c>
      <c r="B176">
        <f>INDEX(resultados!$A$2:$ZZ$330, 170, MATCH($B$2, resultados!$A$1:$ZZ$1, 0))</f>
        <v/>
      </c>
      <c r="C176">
        <f>INDEX(resultados!$A$2:$ZZ$330, 170, MATCH($B$3, resultados!$A$1:$ZZ$1, 0))</f>
        <v/>
      </c>
    </row>
    <row r="177">
      <c r="A177">
        <f>INDEX(resultados!$A$2:$ZZ$330, 171, MATCH($B$1, resultados!$A$1:$ZZ$1, 0))</f>
        <v/>
      </c>
      <c r="B177">
        <f>INDEX(resultados!$A$2:$ZZ$330, 171, MATCH($B$2, resultados!$A$1:$ZZ$1, 0))</f>
        <v/>
      </c>
      <c r="C177">
        <f>INDEX(resultados!$A$2:$ZZ$330, 171, MATCH($B$3, resultados!$A$1:$ZZ$1, 0))</f>
        <v/>
      </c>
    </row>
    <row r="178">
      <c r="A178">
        <f>INDEX(resultados!$A$2:$ZZ$330, 172, MATCH($B$1, resultados!$A$1:$ZZ$1, 0))</f>
        <v/>
      </c>
      <c r="B178">
        <f>INDEX(resultados!$A$2:$ZZ$330, 172, MATCH($B$2, resultados!$A$1:$ZZ$1, 0))</f>
        <v/>
      </c>
      <c r="C178">
        <f>INDEX(resultados!$A$2:$ZZ$330, 172, MATCH($B$3, resultados!$A$1:$ZZ$1, 0))</f>
        <v/>
      </c>
    </row>
    <row r="179">
      <c r="A179">
        <f>INDEX(resultados!$A$2:$ZZ$330, 173, MATCH($B$1, resultados!$A$1:$ZZ$1, 0))</f>
        <v/>
      </c>
      <c r="B179">
        <f>INDEX(resultados!$A$2:$ZZ$330, 173, MATCH($B$2, resultados!$A$1:$ZZ$1, 0))</f>
        <v/>
      </c>
      <c r="C179">
        <f>INDEX(resultados!$A$2:$ZZ$330, 173, MATCH($B$3, resultados!$A$1:$ZZ$1, 0))</f>
        <v/>
      </c>
    </row>
    <row r="180">
      <c r="A180">
        <f>INDEX(resultados!$A$2:$ZZ$330, 174, MATCH($B$1, resultados!$A$1:$ZZ$1, 0))</f>
        <v/>
      </c>
      <c r="B180">
        <f>INDEX(resultados!$A$2:$ZZ$330, 174, MATCH($B$2, resultados!$A$1:$ZZ$1, 0))</f>
        <v/>
      </c>
      <c r="C180">
        <f>INDEX(resultados!$A$2:$ZZ$330, 174, MATCH($B$3, resultados!$A$1:$ZZ$1, 0))</f>
        <v/>
      </c>
    </row>
    <row r="181">
      <c r="A181">
        <f>INDEX(resultados!$A$2:$ZZ$330, 175, MATCH($B$1, resultados!$A$1:$ZZ$1, 0))</f>
        <v/>
      </c>
      <c r="B181">
        <f>INDEX(resultados!$A$2:$ZZ$330, 175, MATCH($B$2, resultados!$A$1:$ZZ$1, 0))</f>
        <v/>
      </c>
      <c r="C181">
        <f>INDEX(resultados!$A$2:$ZZ$330, 175, MATCH($B$3, resultados!$A$1:$ZZ$1, 0))</f>
        <v/>
      </c>
    </row>
    <row r="182">
      <c r="A182">
        <f>INDEX(resultados!$A$2:$ZZ$330, 176, MATCH($B$1, resultados!$A$1:$ZZ$1, 0))</f>
        <v/>
      </c>
      <c r="B182">
        <f>INDEX(resultados!$A$2:$ZZ$330, 176, MATCH($B$2, resultados!$A$1:$ZZ$1, 0))</f>
        <v/>
      </c>
      <c r="C182">
        <f>INDEX(resultados!$A$2:$ZZ$330, 176, MATCH($B$3, resultados!$A$1:$ZZ$1, 0))</f>
        <v/>
      </c>
    </row>
    <row r="183">
      <c r="A183">
        <f>INDEX(resultados!$A$2:$ZZ$330, 177, MATCH($B$1, resultados!$A$1:$ZZ$1, 0))</f>
        <v/>
      </c>
      <c r="B183">
        <f>INDEX(resultados!$A$2:$ZZ$330, 177, MATCH($B$2, resultados!$A$1:$ZZ$1, 0))</f>
        <v/>
      </c>
      <c r="C183">
        <f>INDEX(resultados!$A$2:$ZZ$330, 177, MATCH($B$3, resultados!$A$1:$ZZ$1, 0))</f>
        <v/>
      </c>
    </row>
    <row r="184">
      <c r="A184">
        <f>INDEX(resultados!$A$2:$ZZ$330, 178, MATCH($B$1, resultados!$A$1:$ZZ$1, 0))</f>
        <v/>
      </c>
      <c r="B184">
        <f>INDEX(resultados!$A$2:$ZZ$330, 178, MATCH($B$2, resultados!$A$1:$ZZ$1, 0))</f>
        <v/>
      </c>
      <c r="C184">
        <f>INDEX(resultados!$A$2:$ZZ$330, 178, MATCH($B$3, resultados!$A$1:$ZZ$1, 0))</f>
        <v/>
      </c>
    </row>
    <row r="185">
      <c r="A185">
        <f>INDEX(resultados!$A$2:$ZZ$330, 179, MATCH($B$1, resultados!$A$1:$ZZ$1, 0))</f>
        <v/>
      </c>
      <c r="B185">
        <f>INDEX(resultados!$A$2:$ZZ$330, 179, MATCH($B$2, resultados!$A$1:$ZZ$1, 0))</f>
        <v/>
      </c>
      <c r="C185">
        <f>INDEX(resultados!$A$2:$ZZ$330, 179, MATCH($B$3, resultados!$A$1:$ZZ$1, 0))</f>
        <v/>
      </c>
    </row>
    <row r="186">
      <c r="A186">
        <f>INDEX(resultados!$A$2:$ZZ$330, 180, MATCH($B$1, resultados!$A$1:$ZZ$1, 0))</f>
        <v/>
      </c>
      <c r="B186">
        <f>INDEX(resultados!$A$2:$ZZ$330, 180, MATCH($B$2, resultados!$A$1:$ZZ$1, 0))</f>
        <v/>
      </c>
      <c r="C186">
        <f>INDEX(resultados!$A$2:$ZZ$330, 180, MATCH($B$3, resultados!$A$1:$ZZ$1, 0))</f>
        <v/>
      </c>
    </row>
    <row r="187">
      <c r="A187">
        <f>INDEX(resultados!$A$2:$ZZ$330, 181, MATCH($B$1, resultados!$A$1:$ZZ$1, 0))</f>
        <v/>
      </c>
      <c r="B187">
        <f>INDEX(resultados!$A$2:$ZZ$330, 181, MATCH($B$2, resultados!$A$1:$ZZ$1, 0))</f>
        <v/>
      </c>
      <c r="C187">
        <f>INDEX(resultados!$A$2:$ZZ$330, 181, MATCH($B$3, resultados!$A$1:$ZZ$1, 0))</f>
        <v/>
      </c>
    </row>
    <row r="188">
      <c r="A188">
        <f>INDEX(resultados!$A$2:$ZZ$330, 182, MATCH($B$1, resultados!$A$1:$ZZ$1, 0))</f>
        <v/>
      </c>
      <c r="B188">
        <f>INDEX(resultados!$A$2:$ZZ$330, 182, MATCH($B$2, resultados!$A$1:$ZZ$1, 0))</f>
        <v/>
      </c>
      <c r="C188">
        <f>INDEX(resultados!$A$2:$ZZ$330, 182, MATCH($B$3, resultados!$A$1:$ZZ$1, 0))</f>
        <v/>
      </c>
    </row>
    <row r="189">
      <c r="A189">
        <f>INDEX(resultados!$A$2:$ZZ$330, 183, MATCH($B$1, resultados!$A$1:$ZZ$1, 0))</f>
        <v/>
      </c>
      <c r="B189">
        <f>INDEX(resultados!$A$2:$ZZ$330, 183, MATCH($B$2, resultados!$A$1:$ZZ$1, 0))</f>
        <v/>
      </c>
      <c r="C189">
        <f>INDEX(resultados!$A$2:$ZZ$330, 183, MATCH($B$3, resultados!$A$1:$ZZ$1, 0))</f>
        <v/>
      </c>
    </row>
    <row r="190">
      <c r="A190">
        <f>INDEX(resultados!$A$2:$ZZ$330, 184, MATCH($B$1, resultados!$A$1:$ZZ$1, 0))</f>
        <v/>
      </c>
      <c r="B190">
        <f>INDEX(resultados!$A$2:$ZZ$330, 184, MATCH($B$2, resultados!$A$1:$ZZ$1, 0))</f>
        <v/>
      </c>
      <c r="C190">
        <f>INDEX(resultados!$A$2:$ZZ$330, 184, MATCH($B$3, resultados!$A$1:$ZZ$1, 0))</f>
        <v/>
      </c>
    </row>
    <row r="191">
      <c r="A191">
        <f>INDEX(resultados!$A$2:$ZZ$330, 185, MATCH($B$1, resultados!$A$1:$ZZ$1, 0))</f>
        <v/>
      </c>
      <c r="B191">
        <f>INDEX(resultados!$A$2:$ZZ$330, 185, MATCH($B$2, resultados!$A$1:$ZZ$1, 0))</f>
        <v/>
      </c>
      <c r="C191">
        <f>INDEX(resultados!$A$2:$ZZ$330, 185, MATCH($B$3, resultados!$A$1:$ZZ$1, 0))</f>
        <v/>
      </c>
    </row>
    <row r="192">
      <c r="A192">
        <f>INDEX(resultados!$A$2:$ZZ$330, 186, MATCH($B$1, resultados!$A$1:$ZZ$1, 0))</f>
        <v/>
      </c>
      <c r="B192">
        <f>INDEX(resultados!$A$2:$ZZ$330, 186, MATCH($B$2, resultados!$A$1:$ZZ$1, 0))</f>
        <v/>
      </c>
      <c r="C192">
        <f>INDEX(resultados!$A$2:$ZZ$330, 186, MATCH($B$3, resultados!$A$1:$ZZ$1, 0))</f>
        <v/>
      </c>
    </row>
    <row r="193">
      <c r="A193">
        <f>INDEX(resultados!$A$2:$ZZ$330, 187, MATCH($B$1, resultados!$A$1:$ZZ$1, 0))</f>
        <v/>
      </c>
      <c r="B193">
        <f>INDEX(resultados!$A$2:$ZZ$330, 187, MATCH($B$2, resultados!$A$1:$ZZ$1, 0))</f>
        <v/>
      </c>
      <c r="C193">
        <f>INDEX(resultados!$A$2:$ZZ$330, 187, MATCH($B$3, resultados!$A$1:$ZZ$1, 0))</f>
        <v/>
      </c>
    </row>
    <row r="194">
      <c r="A194">
        <f>INDEX(resultados!$A$2:$ZZ$330, 188, MATCH($B$1, resultados!$A$1:$ZZ$1, 0))</f>
        <v/>
      </c>
      <c r="B194">
        <f>INDEX(resultados!$A$2:$ZZ$330, 188, MATCH($B$2, resultados!$A$1:$ZZ$1, 0))</f>
        <v/>
      </c>
      <c r="C194">
        <f>INDEX(resultados!$A$2:$ZZ$330, 188, MATCH($B$3, resultados!$A$1:$ZZ$1, 0))</f>
        <v/>
      </c>
    </row>
    <row r="195">
      <c r="A195">
        <f>INDEX(resultados!$A$2:$ZZ$330, 189, MATCH($B$1, resultados!$A$1:$ZZ$1, 0))</f>
        <v/>
      </c>
      <c r="B195">
        <f>INDEX(resultados!$A$2:$ZZ$330, 189, MATCH($B$2, resultados!$A$1:$ZZ$1, 0))</f>
        <v/>
      </c>
      <c r="C195">
        <f>INDEX(resultados!$A$2:$ZZ$330, 189, MATCH($B$3, resultados!$A$1:$ZZ$1, 0))</f>
        <v/>
      </c>
    </row>
    <row r="196">
      <c r="A196">
        <f>INDEX(resultados!$A$2:$ZZ$330, 190, MATCH($B$1, resultados!$A$1:$ZZ$1, 0))</f>
        <v/>
      </c>
      <c r="B196">
        <f>INDEX(resultados!$A$2:$ZZ$330, 190, MATCH($B$2, resultados!$A$1:$ZZ$1, 0))</f>
        <v/>
      </c>
      <c r="C196">
        <f>INDEX(resultados!$A$2:$ZZ$330, 190, MATCH($B$3, resultados!$A$1:$ZZ$1, 0))</f>
        <v/>
      </c>
    </row>
    <row r="197">
      <c r="A197">
        <f>INDEX(resultados!$A$2:$ZZ$330, 191, MATCH($B$1, resultados!$A$1:$ZZ$1, 0))</f>
        <v/>
      </c>
      <c r="B197">
        <f>INDEX(resultados!$A$2:$ZZ$330, 191, MATCH($B$2, resultados!$A$1:$ZZ$1, 0))</f>
        <v/>
      </c>
      <c r="C197">
        <f>INDEX(resultados!$A$2:$ZZ$330, 191, MATCH($B$3, resultados!$A$1:$ZZ$1, 0))</f>
        <v/>
      </c>
    </row>
    <row r="198">
      <c r="A198">
        <f>INDEX(resultados!$A$2:$ZZ$330, 192, MATCH($B$1, resultados!$A$1:$ZZ$1, 0))</f>
        <v/>
      </c>
      <c r="B198">
        <f>INDEX(resultados!$A$2:$ZZ$330, 192, MATCH($B$2, resultados!$A$1:$ZZ$1, 0))</f>
        <v/>
      </c>
      <c r="C198">
        <f>INDEX(resultados!$A$2:$ZZ$330, 192, MATCH($B$3, resultados!$A$1:$ZZ$1, 0))</f>
        <v/>
      </c>
    </row>
    <row r="199">
      <c r="A199">
        <f>INDEX(resultados!$A$2:$ZZ$330, 193, MATCH($B$1, resultados!$A$1:$ZZ$1, 0))</f>
        <v/>
      </c>
      <c r="B199">
        <f>INDEX(resultados!$A$2:$ZZ$330, 193, MATCH($B$2, resultados!$A$1:$ZZ$1, 0))</f>
        <v/>
      </c>
      <c r="C199">
        <f>INDEX(resultados!$A$2:$ZZ$330, 193, MATCH($B$3, resultados!$A$1:$ZZ$1, 0))</f>
        <v/>
      </c>
    </row>
    <row r="200">
      <c r="A200">
        <f>INDEX(resultados!$A$2:$ZZ$330, 194, MATCH($B$1, resultados!$A$1:$ZZ$1, 0))</f>
        <v/>
      </c>
      <c r="B200">
        <f>INDEX(resultados!$A$2:$ZZ$330, 194, MATCH($B$2, resultados!$A$1:$ZZ$1, 0))</f>
        <v/>
      </c>
      <c r="C200">
        <f>INDEX(resultados!$A$2:$ZZ$330, 194, MATCH($B$3, resultados!$A$1:$ZZ$1, 0))</f>
        <v/>
      </c>
    </row>
    <row r="201">
      <c r="A201">
        <f>INDEX(resultados!$A$2:$ZZ$330, 195, MATCH($B$1, resultados!$A$1:$ZZ$1, 0))</f>
        <v/>
      </c>
      <c r="B201">
        <f>INDEX(resultados!$A$2:$ZZ$330, 195, MATCH($B$2, resultados!$A$1:$ZZ$1, 0))</f>
        <v/>
      </c>
      <c r="C201">
        <f>INDEX(resultados!$A$2:$ZZ$330, 195, MATCH($B$3, resultados!$A$1:$ZZ$1, 0))</f>
        <v/>
      </c>
    </row>
    <row r="202">
      <c r="A202">
        <f>INDEX(resultados!$A$2:$ZZ$330, 196, MATCH($B$1, resultados!$A$1:$ZZ$1, 0))</f>
        <v/>
      </c>
      <c r="B202">
        <f>INDEX(resultados!$A$2:$ZZ$330, 196, MATCH($B$2, resultados!$A$1:$ZZ$1, 0))</f>
        <v/>
      </c>
      <c r="C202">
        <f>INDEX(resultados!$A$2:$ZZ$330, 196, MATCH($B$3, resultados!$A$1:$ZZ$1, 0))</f>
        <v/>
      </c>
    </row>
    <row r="203">
      <c r="A203">
        <f>INDEX(resultados!$A$2:$ZZ$330, 197, MATCH($B$1, resultados!$A$1:$ZZ$1, 0))</f>
        <v/>
      </c>
      <c r="B203">
        <f>INDEX(resultados!$A$2:$ZZ$330, 197, MATCH($B$2, resultados!$A$1:$ZZ$1, 0))</f>
        <v/>
      </c>
      <c r="C203">
        <f>INDEX(resultados!$A$2:$ZZ$330, 197, MATCH($B$3, resultados!$A$1:$ZZ$1, 0))</f>
        <v/>
      </c>
    </row>
    <row r="204">
      <c r="A204">
        <f>INDEX(resultados!$A$2:$ZZ$330, 198, MATCH($B$1, resultados!$A$1:$ZZ$1, 0))</f>
        <v/>
      </c>
      <c r="B204">
        <f>INDEX(resultados!$A$2:$ZZ$330, 198, MATCH($B$2, resultados!$A$1:$ZZ$1, 0))</f>
        <v/>
      </c>
      <c r="C204">
        <f>INDEX(resultados!$A$2:$ZZ$330, 198, MATCH($B$3, resultados!$A$1:$ZZ$1, 0))</f>
        <v/>
      </c>
    </row>
    <row r="205">
      <c r="A205">
        <f>INDEX(resultados!$A$2:$ZZ$330, 199, MATCH($B$1, resultados!$A$1:$ZZ$1, 0))</f>
        <v/>
      </c>
      <c r="B205">
        <f>INDEX(resultados!$A$2:$ZZ$330, 199, MATCH($B$2, resultados!$A$1:$ZZ$1, 0))</f>
        <v/>
      </c>
      <c r="C205">
        <f>INDEX(resultados!$A$2:$ZZ$330, 199, MATCH($B$3, resultados!$A$1:$ZZ$1, 0))</f>
        <v/>
      </c>
    </row>
    <row r="206">
      <c r="A206">
        <f>INDEX(resultados!$A$2:$ZZ$330, 200, MATCH($B$1, resultados!$A$1:$ZZ$1, 0))</f>
        <v/>
      </c>
      <c r="B206">
        <f>INDEX(resultados!$A$2:$ZZ$330, 200, MATCH($B$2, resultados!$A$1:$ZZ$1, 0))</f>
        <v/>
      </c>
      <c r="C206">
        <f>INDEX(resultados!$A$2:$ZZ$330, 200, MATCH($B$3, resultados!$A$1:$ZZ$1, 0))</f>
        <v/>
      </c>
    </row>
    <row r="207">
      <c r="A207">
        <f>INDEX(resultados!$A$2:$ZZ$330, 201, MATCH($B$1, resultados!$A$1:$ZZ$1, 0))</f>
        <v/>
      </c>
      <c r="B207">
        <f>INDEX(resultados!$A$2:$ZZ$330, 201, MATCH($B$2, resultados!$A$1:$ZZ$1, 0))</f>
        <v/>
      </c>
      <c r="C207">
        <f>INDEX(resultados!$A$2:$ZZ$330, 201, MATCH($B$3, resultados!$A$1:$ZZ$1, 0))</f>
        <v/>
      </c>
    </row>
    <row r="208">
      <c r="A208">
        <f>INDEX(resultados!$A$2:$ZZ$330, 202, MATCH($B$1, resultados!$A$1:$ZZ$1, 0))</f>
        <v/>
      </c>
      <c r="B208">
        <f>INDEX(resultados!$A$2:$ZZ$330, 202, MATCH($B$2, resultados!$A$1:$ZZ$1, 0))</f>
        <v/>
      </c>
      <c r="C208">
        <f>INDEX(resultados!$A$2:$ZZ$330, 202, MATCH($B$3, resultados!$A$1:$ZZ$1, 0))</f>
        <v/>
      </c>
    </row>
    <row r="209">
      <c r="A209">
        <f>INDEX(resultados!$A$2:$ZZ$330, 203, MATCH($B$1, resultados!$A$1:$ZZ$1, 0))</f>
        <v/>
      </c>
      <c r="B209">
        <f>INDEX(resultados!$A$2:$ZZ$330, 203, MATCH($B$2, resultados!$A$1:$ZZ$1, 0))</f>
        <v/>
      </c>
      <c r="C209">
        <f>INDEX(resultados!$A$2:$ZZ$330, 203, MATCH($B$3, resultados!$A$1:$ZZ$1, 0))</f>
        <v/>
      </c>
    </row>
    <row r="210">
      <c r="A210">
        <f>INDEX(resultados!$A$2:$ZZ$330, 204, MATCH($B$1, resultados!$A$1:$ZZ$1, 0))</f>
        <v/>
      </c>
      <c r="B210">
        <f>INDEX(resultados!$A$2:$ZZ$330, 204, MATCH($B$2, resultados!$A$1:$ZZ$1, 0))</f>
        <v/>
      </c>
      <c r="C210">
        <f>INDEX(resultados!$A$2:$ZZ$330, 204, MATCH($B$3, resultados!$A$1:$ZZ$1, 0))</f>
        <v/>
      </c>
    </row>
    <row r="211">
      <c r="A211">
        <f>INDEX(resultados!$A$2:$ZZ$330, 205, MATCH($B$1, resultados!$A$1:$ZZ$1, 0))</f>
        <v/>
      </c>
      <c r="B211">
        <f>INDEX(resultados!$A$2:$ZZ$330, 205, MATCH($B$2, resultados!$A$1:$ZZ$1, 0))</f>
        <v/>
      </c>
      <c r="C211">
        <f>INDEX(resultados!$A$2:$ZZ$330, 205, MATCH($B$3, resultados!$A$1:$ZZ$1, 0))</f>
        <v/>
      </c>
    </row>
    <row r="212">
      <c r="A212">
        <f>INDEX(resultados!$A$2:$ZZ$330, 206, MATCH($B$1, resultados!$A$1:$ZZ$1, 0))</f>
        <v/>
      </c>
      <c r="B212">
        <f>INDEX(resultados!$A$2:$ZZ$330, 206, MATCH($B$2, resultados!$A$1:$ZZ$1, 0))</f>
        <v/>
      </c>
      <c r="C212">
        <f>INDEX(resultados!$A$2:$ZZ$330, 206, MATCH($B$3, resultados!$A$1:$ZZ$1, 0))</f>
        <v/>
      </c>
    </row>
    <row r="213">
      <c r="A213">
        <f>INDEX(resultados!$A$2:$ZZ$330, 207, MATCH($B$1, resultados!$A$1:$ZZ$1, 0))</f>
        <v/>
      </c>
      <c r="B213">
        <f>INDEX(resultados!$A$2:$ZZ$330, 207, MATCH($B$2, resultados!$A$1:$ZZ$1, 0))</f>
        <v/>
      </c>
      <c r="C213">
        <f>INDEX(resultados!$A$2:$ZZ$330, 207, MATCH($B$3, resultados!$A$1:$ZZ$1, 0))</f>
        <v/>
      </c>
    </row>
    <row r="214">
      <c r="A214">
        <f>INDEX(resultados!$A$2:$ZZ$330, 208, MATCH($B$1, resultados!$A$1:$ZZ$1, 0))</f>
        <v/>
      </c>
      <c r="B214">
        <f>INDEX(resultados!$A$2:$ZZ$330, 208, MATCH($B$2, resultados!$A$1:$ZZ$1, 0))</f>
        <v/>
      </c>
      <c r="C214">
        <f>INDEX(resultados!$A$2:$ZZ$330, 208, MATCH($B$3, resultados!$A$1:$ZZ$1, 0))</f>
        <v/>
      </c>
    </row>
    <row r="215">
      <c r="A215">
        <f>INDEX(resultados!$A$2:$ZZ$330, 209, MATCH($B$1, resultados!$A$1:$ZZ$1, 0))</f>
        <v/>
      </c>
      <c r="B215">
        <f>INDEX(resultados!$A$2:$ZZ$330, 209, MATCH($B$2, resultados!$A$1:$ZZ$1, 0))</f>
        <v/>
      </c>
      <c r="C215">
        <f>INDEX(resultados!$A$2:$ZZ$330, 209, MATCH($B$3, resultados!$A$1:$ZZ$1, 0))</f>
        <v/>
      </c>
    </row>
    <row r="216">
      <c r="A216">
        <f>INDEX(resultados!$A$2:$ZZ$330, 210, MATCH($B$1, resultados!$A$1:$ZZ$1, 0))</f>
        <v/>
      </c>
      <c r="B216">
        <f>INDEX(resultados!$A$2:$ZZ$330, 210, MATCH($B$2, resultados!$A$1:$ZZ$1, 0))</f>
        <v/>
      </c>
      <c r="C216">
        <f>INDEX(resultados!$A$2:$ZZ$330, 210, MATCH($B$3, resultados!$A$1:$ZZ$1, 0))</f>
        <v/>
      </c>
    </row>
    <row r="217">
      <c r="A217">
        <f>INDEX(resultados!$A$2:$ZZ$330, 211, MATCH($B$1, resultados!$A$1:$ZZ$1, 0))</f>
        <v/>
      </c>
      <c r="B217">
        <f>INDEX(resultados!$A$2:$ZZ$330, 211, MATCH($B$2, resultados!$A$1:$ZZ$1, 0))</f>
        <v/>
      </c>
      <c r="C217">
        <f>INDEX(resultados!$A$2:$ZZ$330, 211, MATCH($B$3, resultados!$A$1:$ZZ$1, 0))</f>
        <v/>
      </c>
    </row>
    <row r="218">
      <c r="A218">
        <f>INDEX(resultados!$A$2:$ZZ$330, 212, MATCH($B$1, resultados!$A$1:$ZZ$1, 0))</f>
        <v/>
      </c>
      <c r="B218">
        <f>INDEX(resultados!$A$2:$ZZ$330, 212, MATCH($B$2, resultados!$A$1:$ZZ$1, 0))</f>
        <v/>
      </c>
      <c r="C218">
        <f>INDEX(resultados!$A$2:$ZZ$330, 212, MATCH($B$3, resultados!$A$1:$ZZ$1, 0))</f>
        <v/>
      </c>
    </row>
    <row r="219">
      <c r="A219">
        <f>INDEX(resultados!$A$2:$ZZ$330, 213, MATCH($B$1, resultados!$A$1:$ZZ$1, 0))</f>
        <v/>
      </c>
      <c r="B219">
        <f>INDEX(resultados!$A$2:$ZZ$330, 213, MATCH($B$2, resultados!$A$1:$ZZ$1, 0))</f>
        <v/>
      </c>
      <c r="C219">
        <f>INDEX(resultados!$A$2:$ZZ$330, 213, MATCH($B$3, resultados!$A$1:$ZZ$1, 0))</f>
        <v/>
      </c>
    </row>
    <row r="220">
      <c r="A220">
        <f>INDEX(resultados!$A$2:$ZZ$330, 214, MATCH($B$1, resultados!$A$1:$ZZ$1, 0))</f>
        <v/>
      </c>
      <c r="B220">
        <f>INDEX(resultados!$A$2:$ZZ$330, 214, MATCH($B$2, resultados!$A$1:$ZZ$1, 0))</f>
        <v/>
      </c>
      <c r="C220">
        <f>INDEX(resultados!$A$2:$ZZ$330, 214, MATCH($B$3, resultados!$A$1:$ZZ$1, 0))</f>
        <v/>
      </c>
    </row>
    <row r="221">
      <c r="A221">
        <f>INDEX(resultados!$A$2:$ZZ$330, 215, MATCH($B$1, resultados!$A$1:$ZZ$1, 0))</f>
        <v/>
      </c>
      <c r="B221">
        <f>INDEX(resultados!$A$2:$ZZ$330, 215, MATCH($B$2, resultados!$A$1:$ZZ$1, 0))</f>
        <v/>
      </c>
      <c r="C221">
        <f>INDEX(resultados!$A$2:$ZZ$330, 215, MATCH($B$3, resultados!$A$1:$ZZ$1, 0))</f>
        <v/>
      </c>
    </row>
    <row r="222">
      <c r="A222">
        <f>INDEX(resultados!$A$2:$ZZ$330, 216, MATCH($B$1, resultados!$A$1:$ZZ$1, 0))</f>
        <v/>
      </c>
      <c r="B222">
        <f>INDEX(resultados!$A$2:$ZZ$330, 216, MATCH($B$2, resultados!$A$1:$ZZ$1, 0))</f>
        <v/>
      </c>
      <c r="C222">
        <f>INDEX(resultados!$A$2:$ZZ$330, 216, MATCH($B$3, resultados!$A$1:$ZZ$1, 0))</f>
        <v/>
      </c>
    </row>
    <row r="223">
      <c r="A223">
        <f>INDEX(resultados!$A$2:$ZZ$330, 217, MATCH($B$1, resultados!$A$1:$ZZ$1, 0))</f>
        <v/>
      </c>
      <c r="B223">
        <f>INDEX(resultados!$A$2:$ZZ$330, 217, MATCH($B$2, resultados!$A$1:$ZZ$1, 0))</f>
        <v/>
      </c>
      <c r="C223">
        <f>INDEX(resultados!$A$2:$ZZ$330, 217, MATCH($B$3, resultados!$A$1:$ZZ$1, 0))</f>
        <v/>
      </c>
    </row>
    <row r="224">
      <c r="A224">
        <f>INDEX(resultados!$A$2:$ZZ$330, 218, MATCH($B$1, resultados!$A$1:$ZZ$1, 0))</f>
        <v/>
      </c>
      <c r="B224">
        <f>INDEX(resultados!$A$2:$ZZ$330, 218, MATCH($B$2, resultados!$A$1:$ZZ$1, 0))</f>
        <v/>
      </c>
      <c r="C224">
        <f>INDEX(resultados!$A$2:$ZZ$330, 218, MATCH($B$3, resultados!$A$1:$ZZ$1, 0))</f>
        <v/>
      </c>
    </row>
    <row r="225">
      <c r="A225">
        <f>INDEX(resultados!$A$2:$ZZ$330, 219, MATCH($B$1, resultados!$A$1:$ZZ$1, 0))</f>
        <v/>
      </c>
      <c r="B225">
        <f>INDEX(resultados!$A$2:$ZZ$330, 219, MATCH($B$2, resultados!$A$1:$ZZ$1, 0))</f>
        <v/>
      </c>
      <c r="C225">
        <f>INDEX(resultados!$A$2:$ZZ$330, 219, MATCH($B$3, resultados!$A$1:$ZZ$1, 0))</f>
        <v/>
      </c>
    </row>
    <row r="226">
      <c r="A226">
        <f>INDEX(resultados!$A$2:$ZZ$330, 220, MATCH($B$1, resultados!$A$1:$ZZ$1, 0))</f>
        <v/>
      </c>
      <c r="B226">
        <f>INDEX(resultados!$A$2:$ZZ$330, 220, MATCH($B$2, resultados!$A$1:$ZZ$1, 0))</f>
        <v/>
      </c>
      <c r="C226">
        <f>INDEX(resultados!$A$2:$ZZ$330, 220, MATCH($B$3, resultados!$A$1:$ZZ$1, 0))</f>
        <v/>
      </c>
    </row>
    <row r="227">
      <c r="A227">
        <f>INDEX(resultados!$A$2:$ZZ$330, 221, MATCH($B$1, resultados!$A$1:$ZZ$1, 0))</f>
        <v/>
      </c>
      <c r="B227">
        <f>INDEX(resultados!$A$2:$ZZ$330, 221, MATCH($B$2, resultados!$A$1:$ZZ$1, 0))</f>
        <v/>
      </c>
      <c r="C227">
        <f>INDEX(resultados!$A$2:$ZZ$330, 221, MATCH($B$3, resultados!$A$1:$ZZ$1, 0))</f>
        <v/>
      </c>
    </row>
    <row r="228">
      <c r="A228">
        <f>INDEX(resultados!$A$2:$ZZ$330, 222, MATCH($B$1, resultados!$A$1:$ZZ$1, 0))</f>
        <v/>
      </c>
      <c r="B228">
        <f>INDEX(resultados!$A$2:$ZZ$330, 222, MATCH($B$2, resultados!$A$1:$ZZ$1, 0))</f>
        <v/>
      </c>
      <c r="C228">
        <f>INDEX(resultados!$A$2:$ZZ$330, 222, MATCH($B$3, resultados!$A$1:$ZZ$1, 0))</f>
        <v/>
      </c>
    </row>
    <row r="229">
      <c r="A229">
        <f>INDEX(resultados!$A$2:$ZZ$330, 223, MATCH($B$1, resultados!$A$1:$ZZ$1, 0))</f>
        <v/>
      </c>
      <c r="B229">
        <f>INDEX(resultados!$A$2:$ZZ$330, 223, MATCH($B$2, resultados!$A$1:$ZZ$1, 0))</f>
        <v/>
      </c>
      <c r="C229">
        <f>INDEX(resultados!$A$2:$ZZ$330, 223, MATCH($B$3, resultados!$A$1:$ZZ$1, 0))</f>
        <v/>
      </c>
    </row>
    <row r="230">
      <c r="A230">
        <f>INDEX(resultados!$A$2:$ZZ$330, 224, MATCH($B$1, resultados!$A$1:$ZZ$1, 0))</f>
        <v/>
      </c>
      <c r="B230">
        <f>INDEX(resultados!$A$2:$ZZ$330, 224, MATCH($B$2, resultados!$A$1:$ZZ$1, 0))</f>
        <v/>
      </c>
      <c r="C230">
        <f>INDEX(resultados!$A$2:$ZZ$330, 224, MATCH($B$3, resultados!$A$1:$ZZ$1, 0))</f>
        <v/>
      </c>
    </row>
    <row r="231">
      <c r="A231">
        <f>INDEX(resultados!$A$2:$ZZ$330, 225, MATCH($B$1, resultados!$A$1:$ZZ$1, 0))</f>
        <v/>
      </c>
      <c r="B231">
        <f>INDEX(resultados!$A$2:$ZZ$330, 225, MATCH($B$2, resultados!$A$1:$ZZ$1, 0))</f>
        <v/>
      </c>
      <c r="C231">
        <f>INDEX(resultados!$A$2:$ZZ$330, 225, MATCH($B$3, resultados!$A$1:$ZZ$1, 0))</f>
        <v/>
      </c>
    </row>
    <row r="232">
      <c r="A232">
        <f>INDEX(resultados!$A$2:$ZZ$330, 226, MATCH($B$1, resultados!$A$1:$ZZ$1, 0))</f>
        <v/>
      </c>
      <c r="B232">
        <f>INDEX(resultados!$A$2:$ZZ$330, 226, MATCH($B$2, resultados!$A$1:$ZZ$1, 0))</f>
        <v/>
      </c>
      <c r="C232">
        <f>INDEX(resultados!$A$2:$ZZ$330, 226, MATCH($B$3, resultados!$A$1:$ZZ$1, 0))</f>
        <v/>
      </c>
    </row>
    <row r="233">
      <c r="A233">
        <f>INDEX(resultados!$A$2:$ZZ$330, 227, MATCH($B$1, resultados!$A$1:$ZZ$1, 0))</f>
        <v/>
      </c>
      <c r="B233">
        <f>INDEX(resultados!$A$2:$ZZ$330, 227, MATCH($B$2, resultados!$A$1:$ZZ$1, 0))</f>
        <v/>
      </c>
      <c r="C233">
        <f>INDEX(resultados!$A$2:$ZZ$330, 227, MATCH($B$3, resultados!$A$1:$ZZ$1, 0))</f>
        <v/>
      </c>
    </row>
    <row r="234">
      <c r="A234">
        <f>INDEX(resultados!$A$2:$ZZ$330, 228, MATCH($B$1, resultados!$A$1:$ZZ$1, 0))</f>
        <v/>
      </c>
      <c r="B234">
        <f>INDEX(resultados!$A$2:$ZZ$330, 228, MATCH($B$2, resultados!$A$1:$ZZ$1, 0))</f>
        <v/>
      </c>
      <c r="C234">
        <f>INDEX(resultados!$A$2:$ZZ$330, 228, MATCH($B$3, resultados!$A$1:$ZZ$1, 0))</f>
        <v/>
      </c>
    </row>
    <row r="235">
      <c r="A235">
        <f>INDEX(resultados!$A$2:$ZZ$330, 229, MATCH($B$1, resultados!$A$1:$ZZ$1, 0))</f>
        <v/>
      </c>
      <c r="B235">
        <f>INDEX(resultados!$A$2:$ZZ$330, 229, MATCH($B$2, resultados!$A$1:$ZZ$1, 0))</f>
        <v/>
      </c>
      <c r="C235">
        <f>INDEX(resultados!$A$2:$ZZ$330, 229, MATCH($B$3, resultados!$A$1:$ZZ$1, 0))</f>
        <v/>
      </c>
    </row>
    <row r="236">
      <c r="A236">
        <f>INDEX(resultados!$A$2:$ZZ$330, 230, MATCH($B$1, resultados!$A$1:$ZZ$1, 0))</f>
        <v/>
      </c>
      <c r="B236">
        <f>INDEX(resultados!$A$2:$ZZ$330, 230, MATCH($B$2, resultados!$A$1:$ZZ$1, 0))</f>
        <v/>
      </c>
      <c r="C236">
        <f>INDEX(resultados!$A$2:$ZZ$330, 230, MATCH($B$3, resultados!$A$1:$ZZ$1, 0))</f>
        <v/>
      </c>
    </row>
    <row r="237">
      <c r="A237">
        <f>INDEX(resultados!$A$2:$ZZ$330, 231, MATCH($B$1, resultados!$A$1:$ZZ$1, 0))</f>
        <v/>
      </c>
      <c r="B237">
        <f>INDEX(resultados!$A$2:$ZZ$330, 231, MATCH($B$2, resultados!$A$1:$ZZ$1, 0))</f>
        <v/>
      </c>
      <c r="C237">
        <f>INDEX(resultados!$A$2:$ZZ$330, 231, MATCH($B$3, resultados!$A$1:$ZZ$1, 0))</f>
        <v/>
      </c>
    </row>
    <row r="238">
      <c r="A238">
        <f>INDEX(resultados!$A$2:$ZZ$330, 232, MATCH($B$1, resultados!$A$1:$ZZ$1, 0))</f>
        <v/>
      </c>
      <c r="B238">
        <f>INDEX(resultados!$A$2:$ZZ$330, 232, MATCH($B$2, resultados!$A$1:$ZZ$1, 0))</f>
        <v/>
      </c>
      <c r="C238">
        <f>INDEX(resultados!$A$2:$ZZ$330, 232, MATCH($B$3, resultados!$A$1:$ZZ$1, 0))</f>
        <v/>
      </c>
    </row>
    <row r="239">
      <c r="A239">
        <f>INDEX(resultados!$A$2:$ZZ$330, 233, MATCH($B$1, resultados!$A$1:$ZZ$1, 0))</f>
        <v/>
      </c>
      <c r="B239">
        <f>INDEX(resultados!$A$2:$ZZ$330, 233, MATCH($B$2, resultados!$A$1:$ZZ$1, 0))</f>
        <v/>
      </c>
      <c r="C239">
        <f>INDEX(resultados!$A$2:$ZZ$330, 233, MATCH($B$3, resultados!$A$1:$ZZ$1, 0))</f>
        <v/>
      </c>
    </row>
    <row r="240">
      <c r="A240">
        <f>INDEX(resultados!$A$2:$ZZ$330, 234, MATCH($B$1, resultados!$A$1:$ZZ$1, 0))</f>
        <v/>
      </c>
      <c r="B240">
        <f>INDEX(resultados!$A$2:$ZZ$330, 234, MATCH($B$2, resultados!$A$1:$ZZ$1, 0))</f>
        <v/>
      </c>
      <c r="C240">
        <f>INDEX(resultados!$A$2:$ZZ$330, 234, MATCH($B$3, resultados!$A$1:$ZZ$1, 0))</f>
        <v/>
      </c>
    </row>
    <row r="241">
      <c r="A241">
        <f>INDEX(resultados!$A$2:$ZZ$330, 235, MATCH($B$1, resultados!$A$1:$ZZ$1, 0))</f>
        <v/>
      </c>
      <c r="B241">
        <f>INDEX(resultados!$A$2:$ZZ$330, 235, MATCH($B$2, resultados!$A$1:$ZZ$1, 0))</f>
        <v/>
      </c>
      <c r="C241">
        <f>INDEX(resultados!$A$2:$ZZ$330, 235, MATCH($B$3, resultados!$A$1:$ZZ$1, 0))</f>
        <v/>
      </c>
    </row>
    <row r="242">
      <c r="A242">
        <f>INDEX(resultados!$A$2:$ZZ$330, 236, MATCH($B$1, resultados!$A$1:$ZZ$1, 0))</f>
        <v/>
      </c>
      <c r="B242">
        <f>INDEX(resultados!$A$2:$ZZ$330, 236, MATCH($B$2, resultados!$A$1:$ZZ$1, 0))</f>
        <v/>
      </c>
      <c r="C242">
        <f>INDEX(resultados!$A$2:$ZZ$330, 236, MATCH($B$3, resultados!$A$1:$ZZ$1, 0))</f>
        <v/>
      </c>
    </row>
    <row r="243">
      <c r="A243">
        <f>INDEX(resultados!$A$2:$ZZ$330, 237, MATCH($B$1, resultados!$A$1:$ZZ$1, 0))</f>
        <v/>
      </c>
      <c r="B243">
        <f>INDEX(resultados!$A$2:$ZZ$330, 237, MATCH($B$2, resultados!$A$1:$ZZ$1, 0))</f>
        <v/>
      </c>
      <c r="C243">
        <f>INDEX(resultados!$A$2:$ZZ$330, 237, MATCH($B$3, resultados!$A$1:$ZZ$1, 0))</f>
        <v/>
      </c>
    </row>
    <row r="244">
      <c r="A244">
        <f>INDEX(resultados!$A$2:$ZZ$330, 238, MATCH($B$1, resultados!$A$1:$ZZ$1, 0))</f>
        <v/>
      </c>
      <c r="B244">
        <f>INDEX(resultados!$A$2:$ZZ$330, 238, MATCH($B$2, resultados!$A$1:$ZZ$1, 0))</f>
        <v/>
      </c>
      <c r="C244">
        <f>INDEX(resultados!$A$2:$ZZ$330, 238, MATCH($B$3, resultados!$A$1:$ZZ$1, 0))</f>
        <v/>
      </c>
    </row>
    <row r="245">
      <c r="A245">
        <f>INDEX(resultados!$A$2:$ZZ$330, 239, MATCH($B$1, resultados!$A$1:$ZZ$1, 0))</f>
        <v/>
      </c>
      <c r="B245">
        <f>INDEX(resultados!$A$2:$ZZ$330, 239, MATCH($B$2, resultados!$A$1:$ZZ$1, 0))</f>
        <v/>
      </c>
      <c r="C245">
        <f>INDEX(resultados!$A$2:$ZZ$330, 239, MATCH($B$3, resultados!$A$1:$ZZ$1, 0))</f>
        <v/>
      </c>
    </row>
    <row r="246">
      <c r="A246">
        <f>INDEX(resultados!$A$2:$ZZ$330, 240, MATCH($B$1, resultados!$A$1:$ZZ$1, 0))</f>
        <v/>
      </c>
      <c r="B246">
        <f>INDEX(resultados!$A$2:$ZZ$330, 240, MATCH($B$2, resultados!$A$1:$ZZ$1, 0))</f>
        <v/>
      </c>
      <c r="C246">
        <f>INDEX(resultados!$A$2:$ZZ$330, 240, MATCH($B$3, resultados!$A$1:$ZZ$1, 0))</f>
        <v/>
      </c>
    </row>
    <row r="247">
      <c r="A247">
        <f>INDEX(resultados!$A$2:$ZZ$330, 241, MATCH($B$1, resultados!$A$1:$ZZ$1, 0))</f>
        <v/>
      </c>
      <c r="B247">
        <f>INDEX(resultados!$A$2:$ZZ$330, 241, MATCH($B$2, resultados!$A$1:$ZZ$1, 0))</f>
        <v/>
      </c>
      <c r="C247">
        <f>INDEX(resultados!$A$2:$ZZ$330, 241, MATCH($B$3, resultados!$A$1:$ZZ$1, 0))</f>
        <v/>
      </c>
    </row>
    <row r="248">
      <c r="A248">
        <f>INDEX(resultados!$A$2:$ZZ$330, 242, MATCH($B$1, resultados!$A$1:$ZZ$1, 0))</f>
        <v/>
      </c>
      <c r="B248">
        <f>INDEX(resultados!$A$2:$ZZ$330, 242, MATCH($B$2, resultados!$A$1:$ZZ$1, 0))</f>
        <v/>
      </c>
      <c r="C248">
        <f>INDEX(resultados!$A$2:$ZZ$330, 242, MATCH($B$3, resultados!$A$1:$ZZ$1, 0))</f>
        <v/>
      </c>
    </row>
    <row r="249">
      <c r="A249">
        <f>INDEX(resultados!$A$2:$ZZ$330, 243, MATCH($B$1, resultados!$A$1:$ZZ$1, 0))</f>
        <v/>
      </c>
      <c r="B249">
        <f>INDEX(resultados!$A$2:$ZZ$330, 243, MATCH($B$2, resultados!$A$1:$ZZ$1, 0))</f>
        <v/>
      </c>
      <c r="C249">
        <f>INDEX(resultados!$A$2:$ZZ$330, 243, MATCH($B$3, resultados!$A$1:$ZZ$1, 0))</f>
        <v/>
      </c>
    </row>
    <row r="250">
      <c r="A250">
        <f>INDEX(resultados!$A$2:$ZZ$330, 244, MATCH($B$1, resultados!$A$1:$ZZ$1, 0))</f>
        <v/>
      </c>
      <c r="B250">
        <f>INDEX(resultados!$A$2:$ZZ$330, 244, MATCH($B$2, resultados!$A$1:$ZZ$1, 0))</f>
        <v/>
      </c>
      <c r="C250">
        <f>INDEX(resultados!$A$2:$ZZ$330, 244, MATCH($B$3, resultados!$A$1:$ZZ$1, 0))</f>
        <v/>
      </c>
    </row>
    <row r="251">
      <c r="A251">
        <f>INDEX(resultados!$A$2:$ZZ$330, 245, MATCH($B$1, resultados!$A$1:$ZZ$1, 0))</f>
        <v/>
      </c>
      <c r="B251">
        <f>INDEX(resultados!$A$2:$ZZ$330, 245, MATCH($B$2, resultados!$A$1:$ZZ$1, 0))</f>
        <v/>
      </c>
      <c r="C251">
        <f>INDEX(resultados!$A$2:$ZZ$330, 245, MATCH($B$3, resultados!$A$1:$ZZ$1, 0))</f>
        <v/>
      </c>
    </row>
    <row r="252">
      <c r="A252">
        <f>INDEX(resultados!$A$2:$ZZ$330, 246, MATCH($B$1, resultados!$A$1:$ZZ$1, 0))</f>
        <v/>
      </c>
      <c r="B252">
        <f>INDEX(resultados!$A$2:$ZZ$330, 246, MATCH($B$2, resultados!$A$1:$ZZ$1, 0))</f>
        <v/>
      </c>
      <c r="C252">
        <f>INDEX(resultados!$A$2:$ZZ$330, 246, MATCH($B$3, resultados!$A$1:$ZZ$1, 0))</f>
        <v/>
      </c>
    </row>
    <row r="253">
      <c r="A253">
        <f>INDEX(resultados!$A$2:$ZZ$330, 247, MATCH($B$1, resultados!$A$1:$ZZ$1, 0))</f>
        <v/>
      </c>
      <c r="B253">
        <f>INDEX(resultados!$A$2:$ZZ$330, 247, MATCH($B$2, resultados!$A$1:$ZZ$1, 0))</f>
        <v/>
      </c>
      <c r="C253">
        <f>INDEX(resultados!$A$2:$ZZ$330, 247, MATCH($B$3, resultados!$A$1:$ZZ$1, 0))</f>
        <v/>
      </c>
    </row>
    <row r="254">
      <c r="A254">
        <f>INDEX(resultados!$A$2:$ZZ$330, 248, MATCH($B$1, resultados!$A$1:$ZZ$1, 0))</f>
        <v/>
      </c>
      <c r="B254">
        <f>INDEX(resultados!$A$2:$ZZ$330, 248, MATCH($B$2, resultados!$A$1:$ZZ$1, 0))</f>
        <v/>
      </c>
      <c r="C254">
        <f>INDEX(resultados!$A$2:$ZZ$330, 248, MATCH($B$3, resultados!$A$1:$ZZ$1, 0))</f>
        <v/>
      </c>
    </row>
    <row r="255">
      <c r="A255">
        <f>INDEX(resultados!$A$2:$ZZ$330, 249, MATCH($B$1, resultados!$A$1:$ZZ$1, 0))</f>
        <v/>
      </c>
      <c r="B255">
        <f>INDEX(resultados!$A$2:$ZZ$330, 249, MATCH($B$2, resultados!$A$1:$ZZ$1, 0))</f>
        <v/>
      </c>
      <c r="C255">
        <f>INDEX(resultados!$A$2:$ZZ$330, 249, MATCH($B$3, resultados!$A$1:$ZZ$1, 0))</f>
        <v/>
      </c>
    </row>
    <row r="256">
      <c r="A256">
        <f>INDEX(resultados!$A$2:$ZZ$330, 250, MATCH($B$1, resultados!$A$1:$ZZ$1, 0))</f>
        <v/>
      </c>
      <c r="B256">
        <f>INDEX(resultados!$A$2:$ZZ$330, 250, MATCH($B$2, resultados!$A$1:$ZZ$1, 0))</f>
        <v/>
      </c>
      <c r="C256">
        <f>INDEX(resultados!$A$2:$ZZ$330, 250, MATCH($B$3, resultados!$A$1:$ZZ$1, 0))</f>
        <v/>
      </c>
    </row>
    <row r="257">
      <c r="A257">
        <f>INDEX(resultados!$A$2:$ZZ$330, 251, MATCH($B$1, resultados!$A$1:$ZZ$1, 0))</f>
        <v/>
      </c>
      <c r="B257">
        <f>INDEX(resultados!$A$2:$ZZ$330, 251, MATCH($B$2, resultados!$A$1:$ZZ$1, 0))</f>
        <v/>
      </c>
      <c r="C257">
        <f>INDEX(resultados!$A$2:$ZZ$330, 251, MATCH($B$3, resultados!$A$1:$ZZ$1, 0))</f>
        <v/>
      </c>
    </row>
    <row r="258">
      <c r="A258">
        <f>INDEX(resultados!$A$2:$ZZ$330, 252, MATCH($B$1, resultados!$A$1:$ZZ$1, 0))</f>
        <v/>
      </c>
      <c r="B258">
        <f>INDEX(resultados!$A$2:$ZZ$330, 252, MATCH($B$2, resultados!$A$1:$ZZ$1, 0))</f>
        <v/>
      </c>
      <c r="C258">
        <f>INDEX(resultados!$A$2:$ZZ$330, 252, MATCH($B$3, resultados!$A$1:$ZZ$1, 0))</f>
        <v/>
      </c>
    </row>
    <row r="259">
      <c r="A259">
        <f>INDEX(resultados!$A$2:$ZZ$330, 253, MATCH($B$1, resultados!$A$1:$ZZ$1, 0))</f>
        <v/>
      </c>
      <c r="B259">
        <f>INDEX(resultados!$A$2:$ZZ$330, 253, MATCH($B$2, resultados!$A$1:$ZZ$1, 0))</f>
        <v/>
      </c>
      <c r="C259">
        <f>INDEX(resultados!$A$2:$ZZ$330, 253, MATCH($B$3, resultados!$A$1:$ZZ$1, 0))</f>
        <v/>
      </c>
    </row>
    <row r="260">
      <c r="A260">
        <f>INDEX(resultados!$A$2:$ZZ$330, 254, MATCH($B$1, resultados!$A$1:$ZZ$1, 0))</f>
        <v/>
      </c>
      <c r="B260">
        <f>INDEX(resultados!$A$2:$ZZ$330, 254, MATCH($B$2, resultados!$A$1:$ZZ$1, 0))</f>
        <v/>
      </c>
      <c r="C260">
        <f>INDEX(resultados!$A$2:$ZZ$330, 254, MATCH($B$3, resultados!$A$1:$ZZ$1, 0))</f>
        <v/>
      </c>
    </row>
    <row r="261">
      <c r="A261">
        <f>INDEX(resultados!$A$2:$ZZ$330, 255, MATCH($B$1, resultados!$A$1:$ZZ$1, 0))</f>
        <v/>
      </c>
      <c r="B261">
        <f>INDEX(resultados!$A$2:$ZZ$330, 255, MATCH($B$2, resultados!$A$1:$ZZ$1, 0))</f>
        <v/>
      </c>
      <c r="C261">
        <f>INDEX(resultados!$A$2:$ZZ$330, 255, MATCH($B$3, resultados!$A$1:$ZZ$1, 0))</f>
        <v/>
      </c>
    </row>
    <row r="262">
      <c r="A262">
        <f>INDEX(resultados!$A$2:$ZZ$330, 256, MATCH($B$1, resultados!$A$1:$ZZ$1, 0))</f>
        <v/>
      </c>
      <c r="B262">
        <f>INDEX(resultados!$A$2:$ZZ$330, 256, MATCH($B$2, resultados!$A$1:$ZZ$1, 0))</f>
        <v/>
      </c>
      <c r="C262">
        <f>INDEX(resultados!$A$2:$ZZ$330, 256, MATCH($B$3, resultados!$A$1:$ZZ$1, 0))</f>
        <v/>
      </c>
    </row>
    <row r="263">
      <c r="A263">
        <f>INDEX(resultados!$A$2:$ZZ$330, 257, MATCH($B$1, resultados!$A$1:$ZZ$1, 0))</f>
        <v/>
      </c>
      <c r="B263">
        <f>INDEX(resultados!$A$2:$ZZ$330, 257, MATCH($B$2, resultados!$A$1:$ZZ$1, 0))</f>
        <v/>
      </c>
      <c r="C263">
        <f>INDEX(resultados!$A$2:$ZZ$330, 257, MATCH($B$3, resultados!$A$1:$ZZ$1, 0))</f>
        <v/>
      </c>
    </row>
    <row r="264">
      <c r="A264">
        <f>INDEX(resultados!$A$2:$ZZ$330, 258, MATCH($B$1, resultados!$A$1:$ZZ$1, 0))</f>
        <v/>
      </c>
      <c r="B264">
        <f>INDEX(resultados!$A$2:$ZZ$330, 258, MATCH($B$2, resultados!$A$1:$ZZ$1, 0))</f>
        <v/>
      </c>
      <c r="C264">
        <f>INDEX(resultados!$A$2:$ZZ$330, 258, MATCH($B$3, resultados!$A$1:$ZZ$1, 0))</f>
        <v/>
      </c>
    </row>
    <row r="265">
      <c r="A265">
        <f>INDEX(resultados!$A$2:$ZZ$330, 259, MATCH($B$1, resultados!$A$1:$ZZ$1, 0))</f>
        <v/>
      </c>
      <c r="B265">
        <f>INDEX(resultados!$A$2:$ZZ$330, 259, MATCH($B$2, resultados!$A$1:$ZZ$1, 0))</f>
        <v/>
      </c>
      <c r="C265">
        <f>INDEX(resultados!$A$2:$ZZ$330, 259, MATCH($B$3, resultados!$A$1:$ZZ$1, 0))</f>
        <v/>
      </c>
    </row>
    <row r="266">
      <c r="A266">
        <f>INDEX(resultados!$A$2:$ZZ$330, 260, MATCH($B$1, resultados!$A$1:$ZZ$1, 0))</f>
        <v/>
      </c>
      <c r="B266">
        <f>INDEX(resultados!$A$2:$ZZ$330, 260, MATCH($B$2, resultados!$A$1:$ZZ$1, 0))</f>
        <v/>
      </c>
      <c r="C266">
        <f>INDEX(resultados!$A$2:$ZZ$330, 260, MATCH($B$3, resultados!$A$1:$ZZ$1, 0))</f>
        <v/>
      </c>
    </row>
    <row r="267">
      <c r="A267">
        <f>INDEX(resultados!$A$2:$ZZ$330, 261, MATCH($B$1, resultados!$A$1:$ZZ$1, 0))</f>
        <v/>
      </c>
      <c r="B267">
        <f>INDEX(resultados!$A$2:$ZZ$330, 261, MATCH($B$2, resultados!$A$1:$ZZ$1, 0))</f>
        <v/>
      </c>
      <c r="C267">
        <f>INDEX(resultados!$A$2:$ZZ$330, 261, MATCH($B$3, resultados!$A$1:$ZZ$1, 0))</f>
        <v/>
      </c>
    </row>
    <row r="268">
      <c r="A268">
        <f>INDEX(resultados!$A$2:$ZZ$330, 262, MATCH($B$1, resultados!$A$1:$ZZ$1, 0))</f>
        <v/>
      </c>
      <c r="B268">
        <f>INDEX(resultados!$A$2:$ZZ$330, 262, MATCH($B$2, resultados!$A$1:$ZZ$1, 0))</f>
        <v/>
      </c>
      <c r="C268">
        <f>INDEX(resultados!$A$2:$ZZ$330, 262, MATCH($B$3, resultados!$A$1:$ZZ$1, 0))</f>
        <v/>
      </c>
    </row>
    <row r="269">
      <c r="A269">
        <f>INDEX(resultados!$A$2:$ZZ$330, 263, MATCH($B$1, resultados!$A$1:$ZZ$1, 0))</f>
        <v/>
      </c>
      <c r="B269">
        <f>INDEX(resultados!$A$2:$ZZ$330, 263, MATCH($B$2, resultados!$A$1:$ZZ$1, 0))</f>
        <v/>
      </c>
      <c r="C269">
        <f>INDEX(resultados!$A$2:$ZZ$330, 263, MATCH($B$3, resultados!$A$1:$ZZ$1, 0))</f>
        <v/>
      </c>
    </row>
    <row r="270">
      <c r="A270">
        <f>INDEX(resultados!$A$2:$ZZ$330, 264, MATCH($B$1, resultados!$A$1:$ZZ$1, 0))</f>
        <v/>
      </c>
      <c r="B270">
        <f>INDEX(resultados!$A$2:$ZZ$330, 264, MATCH($B$2, resultados!$A$1:$ZZ$1, 0))</f>
        <v/>
      </c>
      <c r="C270">
        <f>INDEX(resultados!$A$2:$ZZ$330, 264, MATCH($B$3, resultados!$A$1:$ZZ$1, 0))</f>
        <v/>
      </c>
    </row>
    <row r="271">
      <c r="A271">
        <f>INDEX(resultados!$A$2:$ZZ$330, 265, MATCH($B$1, resultados!$A$1:$ZZ$1, 0))</f>
        <v/>
      </c>
      <c r="B271">
        <f>INDEX(resultados!$A$2:$ZZ$330, 265, MATCH($B$2, resultados!$A$1:$ZZ$1, 0))</f>
        <v/>
      </c>
      <c r="C271">
        <f>INDEX(resultados!$A$2:$ZZ$330, 265, MATCH($B$3, resultados!$A$1:$ZZ$1, 0))</f>
        <v/>
      </c>
    </row>
    <row r="272">
      <c r="A272">
        <f>INDEX(resultados!$A$2:$ZZ$330, 266, MATCH($B$1, resultados!$A$1:$ZZ$1, 0))</f>
        <v/>
      </c>
      <c r="B272">
        <f>INDEX(resultados!$A$2:$ZZ$330, 266, MATCH($B$2, resultados!$A$1:$ZZ$1, 0))</f>
        <v/>
      </c>
      <c r="C272">
        <f>INDEX(resultados!$A$2:$ZZ$330, 266, MATCH($B$3, resultados!$A$1:$ZZ$1, 0))</f>
        <v/>
      </c>
    </row>
    <row r="273">
      <c r="A273">
        <f>INDEX(resultados!$A$2:$ZZ$330, 267, MATCH($B$1, resultados!$A$1:$ZZ$1, 0))</f>
        <v/>
      </c>
      <c r="B273">
        <f>INDEX(resultados!$A$2:$ZZ$330, 267, MATCH($B$2, resultados!$A$1:$ZZ$1, 0))</f>
        <v/>
      </c>
      <c r="C273">
        <f>INDEX(resultados!$A$2:$ZZ$330, 267, MATCH($B$3, resultados!$A$1:$ZZ$1, 0))</f>
        <v/>
      </c>
    </row>
    <row r="274">
      <c r="A274">
        <f>INDEX(resultados!$A$2:$ZZ$330, 268, MATCH($B$1, resultados!$A$1:$ZZ$1, 0))</f>
        <v/>
      </c>
      <c r="B274">
        <f>INDEX(resultados!$A$2:$ZZ$330, 268, MATCH($B$2, resultados!$A$1:$ZZ$1, 0))</f>
        <v/>
      </c>
      <c r="C274">
        <f>INDEX(resultados!$A$2:$ZZ$330, 268, MATCH($B$3, resultados!$A$1:$ZZ$1, 0))</f>
        <v/>
      </c>
    </row>
    <row r="275">
      <c r="A275">
        <f>INDEX(resultados!$A$2:$ZZ$330, 269, MATCH($B$1, resultados!$A$1:$ZZ$1, 0))</f>
        <v/>
      </c>
      <c r="B275">
        <f>INDEX(resultados!$A$2:$ZZ$330, 269, MATCH($B$2, resultados!$A$1:$ZZ$1, 0))</f>
        <v/>
      </c>
      <c r="C275">
        <f>INDEX(resultados!$A$2:$ZZ$330, 269, MATCH($B$3, resultados!$A$1:$ZZ$1, 0))</f>
        <v/>
      </c>
    </row>
    <row r="276">
      <c r="A276">
        <f>INDEX(resultados!$A$2:$ZZ$330, 270, MATCH($B$1, resultados!$A$1:$ZZ$1, 0))</f>
        <v/>
      </c>
      <c r="B276">
        <f>INDEX(resultados!$A$2:$ZZ$330, 270, MATCH($B$2, resultados!$A$1:$ZZ$1, 0))</f>
        <v/>
      </c>
      <c r="C276">
        <f>INDEX(resultados!$A$2:$ZZ$330, 270, MATCH($B$3, resultados!$A$1:$ZZ$1, 0))</f>
        <v/>
      </c>
    </row>
    <row r="277">
      <c r="A277">
        <f>INDEX(resultados!$A$2:$ZZ$330, 271, MATCH($B$1, resultados!$A$1:$ZZ$1, 0))</f>
        <v/>
      </c>
      <c r="B277">
        <f>INDEX(resultados!$A$2:$ZZ$330, 271, MATCH($B$2, resultados!$A$1:$ZZ$1, 0))</f>
        <v/>
      </c>
      <c r="C277">
        <f>INDEX(resultados!$A$2:$ZZ$330, 271, MATCH($B$3, resultados!$A$1:$ZZ$1, 0))</f>
        <v/>
      </c>
    </row>
    <row r="278">
      <c r="A278">
        <f>INDEX(resultados!$A$2:$ZZ$330, 272, MATCH($B$1, resultados!$A$1:$ZZ$1, 0))</f>
        <v/>
      </c>
      <c r="B278">
        <f>INDEX(resultados!$A$2:$ZZ$330, 272, MATCH($B$2, resultados!$A$1:$ZZ$1, 0))</f>
        <v/>
      </c>
      <c r="C278">
        <f>INDEX(resultados!$A$2:$ZZ$330, 272, MATCH($B$3, resultados!$A$1:$ZZ$1, 0))</f>
        <v/>
      </c>
    </row>
    <row r="279">
      <c r="A279">
        <f>INDEX(resultados!$A$2:$ZZ$330, 273, MATCH($B$1, resultados!$A$1:$ZZ$1, 0))</f>
        <v/>
      </c>
      <c r="B279">
        <f>INDEX(resultados!$A$2:$ZZ$330, 273, MATCH($B$2, resultados!$A$1:$ZZ$1, 0))</f>
        <v/>
      </c>
      <c r="C279">
        <f>INDEX(resultados!$A$2:$ZZ$330, 273, MATCH($B$3, resultados!$A$1:$ZZ$1, 0))</f>
        <v/>
      </c>
    </row>
    <row r="280">
      <c r="A280">
        <f>INDEX(resultados!$A$2:$ZZ$330, 274, MATCH($B$1, resultados!$A$1:$ZZ$1, 0))</f>
        <v/>
      </c>
      <c r="B280">
        <f>INDEX(resultados!$A$2:$ZZ$330, 274, MATCH($B$2, resultados!$A$1:$ZZ$1, 0))</f>
        <v/>
      </c>
      <c r="C280">
        <f>INDEX(resultados!$A$2:$ZZ$330, 274, MATCH($B$3, resultados!$A$1:$ZZ$1, 0))</f>
        <v/>
      </c>
    </row>
    <row r="281">
      <c r="A281">
        <f>INDEX(resultados!$A$2:$ZZ$330, 275, MATCH($B$1, resultados!$A$1:$ZZ$1, 0))</f>
        <v/>
      </c>
      <c r="B281">
        <f>INDEX(resultados!$A$2:$ZZ$330, 275, MATCH($B$2, resultados!$A$1:$ZZ$1, 0))</f>
        <v/>
      </c>
      <c r="C281">
        <f>INDEX(resultados!$A$2:$ZZ$330, 275, MATCH($B$3, resultados!$A$1:$ZZ$1, 0))</f>
        <v/>
      </c>
    </row>
    <row r="282">
      <c r="A282">
        <f>INDEX(resultados!$A$2:$ZZ$330, 276, MATCH($B$1, resultados!$A$1:$ZZ$1, 0))</f>
        <v/>
      </c>
      <c r="B282">
        <f>INDEX(resultados!$A$2:$ZZ$330, 276, MATCH($B$2, resultados!$A$1:$ZZ$1, 0))</f>
        <v/>
      </c>
      <c r="C282">
        <f>INDEX(resultados!$A$2:$ZZ$330, 276, MATCH($B$3, resultados!$A$1:$ZZ$1, 0))</f>
        <v/>
      </c>
    </row>
    <row r="283">
      <c r="A283">
        <f>INDEX(resultados!$A$2:$ZZ$330, 277, MATCH($B$1, resultados!$A$1:$ZZ$1, 0))</f>
        <v/>
      </c>
      <c r="B283">
        <f>INDEX(resultados!$A$2:$ZZ$330, 277, MATCH($B$2, resultados!$A$1:$ZZ$1, 0))</f>
        <v/>
      </c>
      <c r="C283">
        <f>INDEX(resultados!$A$2:$ZZ$330, 277, MATCH($B$3, resultados!$A$1:$ZZ$1, 0))</f>
        <v/>
      </c>
    </row>
    <row r="284">
      <c r="A284">
        <f>INDEX(resultados!$A$2:$ZZ$330, 278, MATCH($B$1, resultados!$A$1:$ZZ$1, 0))</f>
        <v/>
      </c>
      <c r="B284">
        <f>INDEX(resultados!$A$2:$ZZ$330, 278, MATCH($B$2, resultados!$A$1:$ZZ$1, 0))</f>
        <v/>
      </c>
      <c r="C284">
        <f>INDEX(resultados!$A$2:$ZZ$330, 278, MATCH($B$3, resultados!$A$1:$ZZ$1, 0))</f>
        <v/>
      </c>
    </row>
    <row r="285">
      <c r="A285">
        <f>INDEX(resultados!$A$2:$ZZ$330, 279, MATCH($B$1, resultados!$A$1:$ZZ$1, 0))</f>
        <v/>
      </c>
      <c r="B285">
        <f>INDEX(resultados!$A$2:$ZZ$330, 279, MATCH($B$2, resultados!$A$1:$ZZ$1, 0))</f>
        <v/>
      </c>
      <c r="C285">
        <f>INDEX(resultados!$A$2:$ZZ$330, 279, MATCH($B$3, resultados!$A$1:$ZZ$1, 0))</f>
        <v/>
      </c>
    </row>
    <row r="286">
      <c r="A286">
        <f>INDEX(resultados!$A$2:$ZZ$330, 280, MATCH($B$1, resultados!$A$1:$ZZ$1, 0))</f>
        <v/>
      </c>
      <c r="B286">
        <f>INDEX(resultados!$A$2:$ZZ$330, 280, MATCH($B$2, resultados!$A$1:$ZZ$1, 0))</f>
        <v/>
      </c>
      <c r="C286">
        <f>INDEX(resultados!$A$2:$ZZ$330, 280, MATCH($B$3, resultados!$A$1:$ZZ$1, 0))</f>
        <v/>
      </c>
    </row>
    <row r="287">
      <c r="A287">
        <f>INDEX(resultados!$A$2:$ZZ$330, 281, MATCH($B$1, resultados!$A$1:$ZZ$1, 0))</f>
        <v/>
      </c>
      <c r="B287">
        <f>INDEX(resultados!$A$2:$ZZ$330, 281, MATCH($B$2, resultados!$A$1:$ZZ$1, 0))</f>
        <v/>
      </c>
      <c r="C287">
        <f>INDEX(resultados!$A$2:$ZZ$330, 281, MATCH($B$3, resultados!$A$1:$ZZ$1, 0))</f>
        <v/>
      </c>
    </row>
    <row r="288">
      <c r="A288">
        <f>INDEX(resultados!$A$2:$ZZ$330, 282, MATCH($B$1, resultados!$A$1:$ZZ$1, 0))</f>
        <v/>
      </c>
      <c r="B288">
        <f>INDEX(resultados!$A$2:$ZZ$330, 282, MATCH($B$2, resultados!$A$1:$ZZ$1, 0))</f>
        <v/>
      </c>
      <c r="C288">
        <f>INDEX(resultados!$A$2:$ZZ$330, 282, MATCH($B$3, resultados!$A$1:$ZZ$1, 0))</f>
        <v/>
      </c>
    </row>
    <row r="289">
      <c r="A289">
        <f>INDEX(resultados!$A$2:$ZZ$330, 283, MATCH($B$1, resultados!$A$1:$ZZ$1, 0))</f>
        <v/>
      </c>
      <c r="B289">
        <f>INDEX(resultados!$A$2:$ZZ$330, 283, MATCH($B$2, resultados!$A$1:$ZZ$1, 0))</f>
        <v/>
      </c>
      <c r="C289">
        <f>INDEX(resultados!$A$2:$ZZ$330, 283, MATCH($B$3, resultados!$A$1:$ZZ$1, 0))</f>
        <v/>
      </c>
    </row>
    <row r="290">
      <c r="A290">
        <f>INDEX(resultados!$A$2:$ZZ$330, 284, MATCH($B$1, resultados!$A$1:$ZZ$1, 0))</f>
        <v/>
      </c>
      <c r="B290">
        <f>INDEX(resultados!$A$2:$ZZ$330, 284, MATCH($B$2, resultados!$A$1:$ZZ$1, 0))</f>
        <v/>
      </c>
      <c r="C290">
        <f>INDEX(resultados!$A$2:$ZZ$330, 284, MATCH($B$3, resultados!$A$1:$ZZ$1, 0))</f>
        <v/>
      </c>
    </row>
    <row r="291">
      <c r="A291">
        <f>INDEX(resultados!$A$2:$ZZ$330, 285, MATCH($B$1, resultados!$A$1:$ZZ$1, 0))</f>
        <v/>
      </c>
      <c r="B291">
        <f>INDEX(resultados!$A$2:$ZZ$330, 285, MATCH($B$2, resultados!$A$1:$ZZ$1, 0))</f>
        <v/>
      </c>
      <c r="C291">
        <f>INDEX(resultados!$A$2:$ZZ$330, 285, MATCH($B$3, resultados!$A$1:$ZZ$1, 0))</f>
        <v/>
      </c>
    </row>
    <row r="292">
      <c r="A292">
        <f>INDEX(resultados!$A$2:$ZZ$330, 286, MATCH($B$1, resultados!$A$1:$ZZ$1, 0))</f>
        <v/>
      </c>
      <c r="B292">
        <f>INDEX(resultados!$A$2:$ZZ$330, 286, MATCH($B$2, resultados!$A$1:$ZZ$1, 0))</f>
        <v/>
      </c>
      <c r="C292">
        <f>INDEX(resultados!$A$2:$ZZ$330, 286, MATCH($B$3, resultados!$A$1:$ZZ$1, 0))</f>
        <v/>
      </c>
    </row>
    <row r="293">
      <c r="A293">
        <f>INDEX(resultados!$A$2:$ZZ$330, 287, MATCH($B$1, resultados!$A$1:$ZZ$1, 0))</f>
        <v/>
      </c>
      <c r="B293">
        <f>INDEX(resultados!$A$2:$ZZ$330, 287, MATCH($B$2, resultados!$A$1:$ZZ$1, 0))</f>
        <v/>
      </c>
      <c r="C293">
        <f>INDEX(resultados!$A$2:$ZZ$330, 287, MATCH($B$3, resultados!$A$1:$ZZ$1, 0))</f>
        <v/>
      </c>
    </row>
    <row r="294">
      <c r="A294">
        <f>INDEX(resultados!$A$2:$ZZ$330, 288, MATCH($B$1, resultados!$A$1:$ZZ$1, 0))</f>
        <v/>
      </c>
      <c r="B294">
        <f>INDEX(resultados!$A$2:$ZZ$330, 288, MATCH($B$2, resultados!$A$1:$ZZ$1, 0))</f>
        <v/>
      </c>
      <c r="C294">
        <f>INDEX(resultados!$A$2:$ZZ$330, 288, MATCH($B$3, resultados!$A$1:$ZZ$1, 0))</f>
        <v/>
      </c>
    </row>
    <row r="295">
      <c r="A295">
        <f>INDEX(resultados!$A$2:$ZZ$330, 289, MATCH($B$1, resultados!$A$1:$ZZ$1, 0))</f>
        <v/>
      </c>
      <c r="B295">
        <f>INDEX(resultados!$A$2:$ZZ$330, 289, MATCH($B$2, resultados!$A$1:$ZZ$1, 0))</f>
        <v/>
      </c>
      <c r="C295">
        <f>INDEX(resultados!$A$2:$ZZ$330, 289, MATCH($B$3, resultados!$A$1:$ZZ$1, 0))</f>
        <v/>
      </c>
    </row>
    <row r="296">
      <c r="A296">
        <f>INDEX(resultados!$A$2:$ZZ$330, 290, MATCH($B$1, resultados!$A$1:$ZZ$1, 0))</f>
        <v/>
      </c>
      <c r="B296">
        <f>INDEX(resultados!$A$2:$ZZ$330, 290, MATCH($B$2, resultados!$A$1:$ZZ$1, 0))</f>
        <v/>
      </c>
      <c r="C296">
        <f>INDEX(resultados!$A$2:$ZZ$330, 290, MATCH($B$3, resultados!$A$1:$ZZ$1, 0))</f>
        <v/>
      </c>
    </row>
    <row r="297">
      <c r="A297">
        <f>INDEX(resultados!$A$2:$ZZ$330, 291, MATCH($B$1, resultados!$A$1:$ZZ$1, 0))</f>
        <v/>
      </c>
      <c r="B297">
        <f>INDEX(resultados!$A$2:$ZZ$330, 291, MATCH($B$2, resultados!$A$1:$ZZ$1, 0))</f>
        <v/>
      </c>
      <c r="C297">
        <f>INDEX(resultados!$A$2:$ZZ$330, 291, MATCH($B$3, resultados!$A$1:$ZZ$1, 0))</f>
        <v/>
      </c>
    </row>
    <row r="298">
      <c r="A298">
        <f>INDEX(resultados!$A$2:$ZZ$330, 292, MATCH($B$1, resultados!$A$1:$ZZ$1, 0))</f>
        <v/>
      </c>
      <c r="B298">
        <f>INDEX(resultados!$A$2:$ZZ$330, 292, MATCH($B$2, resultados!$A$1:$ZZ$1, 0))</f>
        <v/>
      </c>
      <c r="C298">
        <f>INDEX(resultados!$A$2:$ZZ$330, 292, MATCH($B$3, resultados!$A$1:$ZZ$1, 0))</f>
        <v/>
      </c>
    </row>
    <row r="299">
      <c r="A299">
        <f>INDEX(resultados!$A$2:$ZZ$330, 293, MATCH($B$1, resultados!$A$1:$ZZ$1, 0))</f>
        <v/>
      </c>
      <c r="B299">
        <f>INDEX(resultados!$A$2:$ZZ$330, 293, MATCH($B$2, resultados!$A$1:$ZZ$1, 0))</f>
        <v/>
      </c>
      <c r="C299">
        <f>INDEX(resultados!$A$2:$ZZ$330, 293, MATCH($B$3, resultados!$A$1:$ZZ$1, 0))</f>
        <v/>
      </c>
    </row>
    <row r="300">
      <c r="A300">
        <f>INDEX(resultados!$A$2:$ZZ$330, 294, MATCH($B$1, resultados!$A$1:$ZZ$1, 0))</f>
        <v/>
      </c>
      <c r="B300">
        <f>INDEX(resultados!$A$2:$ZZ$330, 294, MATCH($B$2, resultados!$A$1:$ZZ$1, 0))</f>
        <v/>
      </c>
      <c r="C300">
        <f>INDEX(resultados!$A$2:$ZZ$330, 294, MATCH($B$3, resultados!$A$1:$ZZ$1, 0))</f>
        <v/>
      </c>
    </row>
    <row r="301">
      <c r="A301">
        <f>INDEX(resultados!$A$2:$ZZ$330, 295, MATCH($B$1, resultados!$A$1:$ZZ$1, 0))</f>
        <v/>
      </c>
      <c r="B301">
        <f>INDEX(resultados!$A$2:$ZZ$330, 295, MATCH($B$2, resultados!$A$1:$ZZ$1, 0))</f>
        <v/>
      </c>
      <c r="C301">
        <f>INDEX(resultados!$A$2:$ZZ$330, 295, MATCH($B$3, resultados!$A$1:$ZZ$1, 0))</f>
        <v/>
      </c>
    </row>
    <row r="302">
      <c r="A302">
        <f>INDEX(resultados!$A$2:$ZZ$330, 296, MATCH($B$1, resultados!$A$1:$ZZ$1, 0))</f>
        <v/>
      </c>
      <c r="B302">
        <f>INDEX(resultados!$A$2:$ZZ$330, 296, MATCH($B$2, resultados!$A$1:$ZZ$1, 0))</f>
        <v/>
      </c>
      <c r="C302">
        <f>INDEX(resultados!$A$2:$ZZ$330, 296, MATCH($B$3, resultados!$A$1:$ZZ$1, 0))</f>
        <v/>
      </c>
    </row>
    <row r="303">
      <c r="A303">
        <f>INDEX(resultados!$A$2:$ZZ$330, 297, MATCH($B$1, resultados!$A$1:$ZZ$1, 0))</f>
        <v/>
      </c>
      <c r="B303">
        <f>INDEX(resultados!$A$2:$ZZ$330, 297, MATCH($B$2, resultados!$A$1:$ZZ$1, 0))</f>
        <v/>
      </c>
      <c r="C303">
        <f>INDEX(resultados!$A$2:$ZZ$330, 297, MATCH($B$3, resultados!$A$1:$ZZ$1, 0))</f>
        <v/>
      </c>
    </row>
    <row r="304">
      <c r="A304">
        <f>INDEX(resultados!$A$2:$ZZ$330, 298, MATCH($B$1, resultados!$A$1:$ZZ$1, 0))</f>
        <v/>
      </c>
      <c r="B304">
        <f>INDEX(resultados!$A$2:$ZZ$330, 298, MATCH($B$2, resultados!$A$1:$ZZ$1, 0))</f>
        <v/>
      </c>
      <c r="C304">
        <f>INDEX(resultados!$A$2:$ZZ$330, 298, MATCH($B$3, resultados!$A$1:$ZZ$1, 0))</f>
        <v/>
      </c>
    </row>
    <row r="305">
      <c r="A305">
        <f>INDEX(resultados!$A$2:$ZZ$330, 299, MATCH($B$1, resultados!$A$1:$ZZ$1, 0))</f>
        <v/>
      </c>
      <c r="B305">
        <f>INDEX(resultados!$A$2:$ZZ$330, 299, MATCH($B$2, resultados!$A$1:$ZZ$1, 0))</f>
        <v/>
      </c>
      <c r="C305">
        <f>INDEX(resultados!$A$2:$ZZ$330, 299, MATCH($B$3, resultados!$A$1:$ZZ$1, 0))</f>
        <v/>
      </c>
    </row>
    <row r="306">
      <c r="A306">
        <f>INDEX(resultados!$A$2:$ZZ$330, 300, MATCH($B$1, resultados!$A$1:$ZZ$1, 0))</f>
        <v/>
      </c>
      <c r="B306">
        <f>INDEX(resultados!$A$2:$ZZ$330, 300, MATCH($B$2, resultados!$A$1:$ZZ$1, 0))</f>
        <v/>
      </c>
      <c r="C306">
        <f>INDEX(resultados!$A$2:$ZZ$330, 300, MATCH($B$3, resultados!$A$1:$ZZ$1, 0))</f>
        <v/>
      </c>
    </row>
    <row r="307">
      <c r="A307">
        <f>INDEX(resultados!$A$2:$ZZ$330, 301, MATCH($B$1, resultados!$A$1:$ZZ$1, 0))</f>
        <v/>
      </c>
      <c r="B307">
        <f>INDEX(resultados!$A$2:$ZZ$330, 301, MATCH($B$2, resultados!$A$1:$ZZ$1, 0))</f>
        <v/>
      </c>
      <c r="C307">
        <f>INDEX(resultados!$A$2:$ZZ$330, 301, MATCH($B$3, resultados!$A$1:$ZZ$1, 0))</f>
        <v/>
      </c>
    </row>
    <row r="308">
      <c r="A308">
        <f>INDEX(resultados!$A$2:$ZZ$330, 302, MATCH($B$1, resultados!$A$1:$ZZ$1, 0))</f>
        <v/>
      </c>
      <c r="B308">
        <f>INDEX(resultados!$A$2:$ZZ$330, 302, MATCH($B$2, resultados!$A$1:$ZZ$1, 0))</f>
        <v/>
      </c>
      <c r="C308">
        <f>INDEX(resultados!$A$2:$ZZ$330, 302, MATCH($B$3, resultados!$A$1:$ZZ$1, 0))</f>
        <v/>
      </c>
    </row>
    <row r="309">
      <c r="A309">
        <f>INDEX(resultados!$A$2:$ZZ$330, 303, MATCH($B$1, resultados!$A$1:$ZZ$1, 0))</f>
        <v/>
      </c>
      <c r="B309">
        <f>INDEX(resultados!$A$2:$ZZ$330, 303, MATCH($B$2, resultados!$A$1:$ZZ$1, 0))</f>
        <v/>
      </c>
      <c r="C309">
        <f>INDEX(resultados!$A$2:$ZZ$330, 303, MATCH($B$3, resultados!$A$1:$ZZ$1, 0))</f>
        <v/>
      </c>
    </row>
    <row r="310">
      <c r="A310">
        <f>INDEX(resultados!$A$2:$ZZ$330, 304, MATCH($B$1, resultados!$A$1:$ZZ$1, 0))</f>
        <v/>
      </c>
      <c r="B310">
        <f>INDEX(resultados!$A$2:$ZZ$330, 304, MATCH($B$2, resultados!$A$1:$ZZ$1, 0))</f>
        <v/>
      </c>
      <c r="C310">
        <f>INDEX(resultados!$A$2:$ZZ$330, 304, MATCH($B$3, resultados!$A$1:$ZZ$1, 0))</f>
        <v/>
      </c>
    </row>
    <row r="311">
      <c r="A311">
        <f>INDEX(resultados!$A$2:$ZZ$330, 305, MATCH($B$1, resultados!$A$1:$ZZ$1, 0))</f>
        <v/>
      </c>
      <c r="B311">
        <f>INDEX(resultados!$A$2:$ZZ$330, 305, MATCH($B$2, resultados!$A$1:$ZZ$1, 0))</f>
        <v/>
      </c>
      <c r="C311">
        <f>INDEX(resultados!$A$2:$ZZ$330, 305, MATCH($B$3, resultados!$A$1:$ZZ$1, 0))</f>
        <v/>
      </c>
    </row>
    <row r="312">
      <c r="A312">
        <f>INDEX(resultados!$A$2:$ZZ$330, 306, MATCH($B$1, resultados!$A$1:$ZZ$1, 0))</f>
        <v/>
      </c>
      <c r="B312">
        <f>INDEX(resultados!$A$2:$ZZ$330, 306, MATCH($B$2, resultados!$A$1:$ZZ$1, 0))</f>
        <v/>
      </c>
      <c r="C312">
        <f>INDEX(resultados!$A$2:$ZZ$330, 306, MATCH($B$3, resultados!$A$1:$ZZ$1, 0))</f>
        <v/>
      </c>
    </row>
    <row r="313">
      <c r="A313">
        <f>INDEX(resultados!$A$2:$ZZ$330, 307, MATCH($B$1, resultados!$A$1:$ZZ$1, 0))</f>
        <v/>
      </c>
      <c r="B313">
        <f>INDEX(resultados!$A$2:$ZZ$330, 307, MATCH($B$2, resultados!$A$1:$ZZ$1, 0))</f>
        <v/>
      </c>
      <c r="C313">
        <f>INDEX(resultados!$A$2:$ZZ$330, 307, MATCH($B$3, resultados!$A$1:$ZZ$1, 0))</f>
        <v/>
      </c>
    </row>
    <row r="314">
      <c r="A314">
        <f>INDEX(resultados!$A$2:$ZZ$330, 308, MATCH($B$1, resultados!$A$1:$ZZ$1, 0))</f>
        <v/>
      </c>
      <c r="B314">
        <f>INDEX(resultados!$A$2:$ZZ$330, 308, MATCH($B$2, resultados!$A$1:$ZZ$1, 0))</f>
        <v/>
      </c>
      <c r="C314">
        <f>INDEX(resultados!$A$2:$ZZ$330, 308, MATCH($B$3, resultados!$A$1:$ZZ$1, 0))</f>
        <v/>
      </c>
    </row>
    <row r="315">
      <c r="A315">
        <f>INDEX(resultados!$A$2:$ZZ$330, 309, MATCH($B$1, resultados!$A$1:$ZZ$1, 0))</f>
        <v/>
      </c>
      <c r="B315">
        <f>INDEX(resultados!$A$2:$ZZ$330, 309, MATCH($B$2, resultados!$A$1:$ZZ$1, 0))</f>
        <v/>
      </c>
      <c r="C315">
        <f>INDEX(resultados!$A$2:$ZZ$330, 309, MATCH($B$3, resultados!$A$1:$ZZ$1, 0))</f>
        <v/>
      </c>
    </row>
    <row r="316">
      <c r="A316">
        <f>INDEX(resultados!$A$2:$ZZ$330, 310, MATCH($B$1, resultados!$A$1:$ZZ$1, 0))</f>
        <v/>
      </c>
      <c r="B316">
        <f>INDEX(resultados!$A$2:$ZZ$330, 310, MATCH($B$2, resultados!$A$1:$ZZ$1, 0))</f>
        <v/>
      </c>
      <c r="C316">
        <f>INDEX(resultados!$A$2:$ZZ$330, 310, MATCH($B$3, resultados!$A$1:$ZZ$1, 0))</f>
        <v/>
      </c>
    </row>
    <row r="317">
      <c r="A317">
        <f>INDEX(resultados!$A$2:$ZZ$330, 311, MATCH($B$1, resultados!$A$1:$ZZ$1, 0))</f>
        <v/>
      </c>
      <c r="B317">
        <f>INDEX(resultados!$A$2:$ZZ$330, 311, MATCH($B$2, resultados!$A$1:$ZZ$1, 0))</f>
        <v/>
      </c>
      <c r="C317">
        <f>INDEX(resultados!$A$2:$ZZ$330, 311, MATCH($B$3, resultados!$A$1:$ZZ$1, 0))</f>
        <v/>
      </c>
    </row>
    <row r="318">
      <c r="A318">
        <f>INDEX(resultados!$A$2:$ZZ$330, 312, MATCH($B$1, resultados!$A$1:$ZZ$1, 0))</f>
        <v/>
      </c>
      <c r="B318">
        <f>INDEX(resultados!$A$2:$ZZ$330, 312, MATCH($B$2, resultados!$A$1:$ZZ$1, 0))</f>
        <v/>
      </c>
      <c r="C318">
        <f>INDEX(resultados!$A$2:$ZZ$330, 312, MATCH($B$3, resultados!$A$1:$ZZ$1, 0))</f>
        <v/>
      </c>
    </row>
    <row r="319">
      <c r="A319">
        <f>INDEX(resultados!$A$2:$ZZ$330, 313, MATCH($B$1, resultados!$A$1:$ZZ$1, 0))</f>
        <v/>
      </c>
      <c r="B319">
        <f>INDEX(resultados!$A$2:$ZZ$330, 313, MATCH($B$2, resultados!$A$1:$ZZ$1, 0))</f>
        <v/>
      </c>
      <c r="C319">
        <f>INDEX(resultados!$A$2:$ZZ$330, 313, MATCH($B$3, resultados!$A$1:$ZZ$1, 0))</f>
        <v/>
      </c>
    </row>
    <row r="320">
      <c r="A320">
        <f>INDEX(resultados!$A$2:$ZZ$330, 314, MATCH($B$1, resultados!$A$1:$ZZ$1, 0))</f>
        <v/>
      </c>
      <c r="B320">
        <f>INDEX(resultados!$A$2:$ZZ$330, 314, MATCH($B$2, resultados!$A$1:$ZZ$1, 0))</f>
        <v/>
      </c>
      <c r="C320">
        <f>INDEX(resultados!$A$2:$ZZ$330, 314, MATCH($B$3, resultados!$A$1:$ZZ$1, 0))</f>
        <v/>
      </c>
    </row>
    <row r="321">
      <c r="A321">
        <f>INDEX(resultados!$A$2:$ZZ$330, 315, MATCH($B$1, resultados!$A$1:$ZZ$1, 0))</f>
        <v/>
      </c>
      <c r="B321">
        <f>INDEX(resultados!$A$2:$ZZ$330, 315, MATCH($B$2, resultados!$A$1:$ZZ$1, 0))</f>
        <v/>
      </c>
      <c r="C321">
        <f>INDEX(resultados!$A$2:$ZZ$330, 315, MATCH($B$3, resultados!$A$1:$ZZ$1, 0))</f>
        <v/>
      </c>
    </row>
    <row r="322">
      <c r="A322">
        <f>INDEX(resultados!$A$2:$ZZ$330, 316, MATCH($B$1, resultados!$A$1:$ZZ$1, 0))</f>
        <v/>
      </c>
      <c r="B322">
        <f>INDEX(resultados!$A$2:$ZZ$330, 316, MATCH($B$2, resultados!$A$1:$ZZ$1, 0))</f>
        <v/>
      </c>
      <c r="C322">
        <f>INDEX(resultados!$A$2:$ZZ$330, 316, MATCH($B$3, resultados!$A$1:$ZZ$1, 0))</f>
        <v/>
      </c>
    </row>
    <row r="323">
      <c r="A323">
        <f>INDEX(resultados!$A$2:$ZZ$330, 317, MATCH($B$1, resultados!$A$1:$ZZ$1, 0))</f>
        <v/>
      </c>
      <c r="B323">
        <f>INDEX(resultados!$A$2:$ZZ$330, 317, MATCH($B$2, resultados!$A$1:$ZZ$1, 0))</f>
        <v/>
      </c>
      <c r="C323">
        <f>INDEX(resultados!$A$2:$ZZ$330, 317, MATCH($B$3, resultados!$A$1:$ZZ$1, 0))</f>
        <v/>
      </c>
    </row>
    <row r="324">
      <c r="A324">
        <f>INDEX(resultados!$A$2:$ZZ$330, 318, MATCH($B$1, resultados!$A$1:$ZZ$1, 0))</f>
        <v/>
      </c>
      <c r="B324">
        <f>INDEX(resultados!$A$2:$ZZ$330, 318, MATCH($B$2, resultados!$A$1:$ZZ$1, 0))</f>
        <v/>
      </c>
      <c r="C324">
        <f>INDEX(resultados!$A$2:$ZZ$330, 318, MATCH($B$3, resultados!$A$1:$ZZ$1, 0))</f>
        <v/>
      </c>
    </row>
    <row r="325">
      <c r="A325">
        <f>INDEX(resultados!$A$2:$ZZ$330, 319, MATCH($B$1, resultados!$A$1:$ZZ$1, 0))</f>
        <v/>
      </c>
      <c r="B325">
        <f>INDEX(resultados!$A$2:$ZZ$330, 319, MATCH($B$2, resultados!$A$1:$ZZ$1, 0))</f>
        <v/>
      </c>
      <c r="C325">
        <f>INDEX(resultados!$A$2:$ZZ$330, 319, MATCH($B$3, resultados!$A$1:$ZZ$1, 0))</f>
        <v/>
      </c>
    </row>
    <row r="326">
      <c r="A326">
        <f>INDEX(resultados!$A$2:$ZZ$330, 320, MATCH($B$1, resultados!$A$1:$ZZ$1, 0))</f>
        <v/>
      </c>
      <c r="B326">
        <f>INDEX(resultados!$A$2:$ZZ$330, 320, MATCH($B$2, resultados!$A$1:$ZZ$1, 0))</f>
        <v/>
      </c>
      <c r="C326">
        <f>INDEX(resultados!$A$2:$ZZ$330, 320, MATCH($B$3, resultados!$A$1:$ZZ$1, 0))</f>
        <v/>
      </c>
    </row>
    <row r="327">
      <c r="A327">
        <f>INDEX(resultados!$A$2:$ZZ$330, 321, MATCH($B$1, resultados!$A$1:$ZZ$1, 0))</f>
        <v/>
      </c>
      <c r="B327">
        <f>INDEX(resultados!$A$2:$ZZ$330, 321, MATCH($B$2, resultados!$A$1:$ZZ$1, 0))</f>
        <v/>
      </c>
      <c r="C327">
        <f>INDEX(resultados!$A$2:$ZZ$330, 321, MATCH($B$3, resultados!$A$1:$ZZ$1, 0))</f>
        <v/>
      </c>
    </row>
    <row r="328">
      <c r="A328">
        <f>INDEX(resultados!$A$2:$ZZ$330, 322, MATCH($B$1, resultados!$A$1:$ZZ$1, 0))</f>
        <v/>
      </c>
      <c r="B328">
        <f>INDEX(resultados!$A$2:$ZZ$330, 322, MATCH($B$2, resultados!$A$1:$ZZ$1, 0))</f>
        <v/>
      </c>
      <c r="C328">
        <f>INDEX(resultados!$A$2:$ZZ$330, 322, MATCH($B$3, resultados!$A$1:$ZZ$1, 0))</f>
        <v/>
      </c>
    </row>
    <row r="329">
      <c r="A329">
        <f>INDEX(resultados!$A$2:$ZZ$330, 323, MATCH($B$1, resultados!$A$1:$ZZ$1, 0))</f>
        <v/>
      </c>
      <c r="B329">
        <f>INDEX(resultados!$A$2:$ZZ$330, 323, MATCH($B$2, resultados!$A$1:$ZZ$1, 0))</f>
        <v/>
      </c>
      <c r="C329">
        <f>INDEX(resultados!$A$2:$ZZ$330, 323, MATCH($B$3, resultados!$A$1:$ZZ$1, 0))</f>
        <v/>
      </c>
    </row>
    <row r="330">
      <c r="A330">
        <f>INDEX(resultados!$A$2:$ZZ$330, 324, MATCH($B$1, resultados!$A$1:$ZZ$1, 0))</f>
        <v/>
      </c>
      <c r="B330">
        <f>INDEX(resultados!$A$2:$ZZ$330, 324, MATCH($B$2, resultados!$A$1:$ZZ$1, 0))</f>
        <v/>
      </c>
      <c r="C330">
        <f>INDEX(resultados!$A$2:$ZZ$330, 324, MATCH($B$3, resultados!$A$1:$ZZ$1, 0))</f>
        <v/>
      </c>
    </row>
    <row r="331">
      <c r="A331">
        <f>INDEX(resultados!$A$2:$ZZ$330, 325, MATCH($B$1, resultados!$A$1:$ZZ$1, 0))</f>
        <v/>
      </c>
      <c r="B331">
        <f>INDEX(resultados!$A$2:$ZZ$330, 325, MATCH($B$2, resultados!$A$1:$ZZ$1, 0))</f>
        <v/>
      </c>
      <c r="C331">
        <f>INDEX(resultados!$A$2:$ZZ$330, 325, MATCH($B$3, resultados!$A$1:$ZZ$1, 0))</f>
        <v/>
      </c>
    </row>
    <row r="332">
      <c r="A332">
        <f>INDEX(resultados!$A$2:$ZZ$330, 326, MATCH($B$1, resultados!$A$1:$ZZ$1, 0))</f>
        <v/>
      </c>
      <c r="B332">
        <f>INDEX(resultados!$A$2:$ZZ$330, 326, MATCH($B$2, resultados!$A$1:$ZZ$1, 0))</f>
        <v/>
      </c>
      <c r="C332">
        <f>INDEX(resultados!$A$2:$ZZ$330, 326, MATCH($B$3, resultados!$A$1:$ZZ$1, 0))</f>
        <v/>
      </c>
    </row>
    <row r="333">
      <c r="A333">
        <f>INDEX(resultados!$A$2:$ZZ$330, 327, MATCH($B$1, resultados!$A$1:$ZZ$1, 0))</f>
        <v/>
      </c>
      <c r="B333">
        <f>INDEX(resultados!$A$2:$ZZ$330, 327, MATCH($B$2, resultados!$A$1:$ZZ$1, 0))</f>
        <v/>
      </c>
      <c r="C333">
        <f>INDEX(resultados!$A$2:$ZZ$330, 327, MATCH($B$3, resultados!$A$1:$ZZ$1, 0))</f>
        <v/>
      </c>
    </row>
    <row r="334">
      <c r="A334">
        <f>INDEX(resultados!$A$2:$ZZ$330, 328, MATCH($B$1, resultados!$A$1:$ZZ$1, 0))</f>
        <v/>
      </c>
      <c r="B334">
        <f>INDEX(resultados!$A$2:$ZZ$330, 328, MATCH($B$2, resultados!$A$1:$ZZ$1, 0))</f>
        <v/>
      </c>
      <c r="C334">
        <f>INDEX(resultados!$A$2:$ZZ$330, 328, MATCH($B$3, resultados!$A$1:$ZZ$1, 0))</f>
        <v/>
      </c>
    </row>
    <row r="335">
      <c r="A335">
        <f>INDEX(resultados!$A$2:$ZZ$330, 329, MATCH($B$1, resultados!$A$1:$ZZ$1, 0))</f>
        <v/>
      </c>
      <c r="B335">
        <f>INDEX(resultados!$A$2:$ZZ$330, 329, MATCH($B$2, resultados!$A$1:$ZZ$1, 0))</f>
        <v/>
      </c>
      <c r="C335">
        <f>INDEX(resultados!$A$2:$ZZ$330, 329,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7.8349</v>
      </c>
      <c r="E2" t="n">
        <v>12.76</v>
      </c>
      <c r="F2" t="n">
        <v>10.11</v>
      </c>
      <c r="G2" t="n">
        <v>11.67</v>
      </c>
      <c r="H2" t="n">
        <v>0.24</v>
      </c>
      <c r="I2" t="n">
        <v>52</v>
      </c>
      <c r="J2" t="n">
        <v>71.52</v>
      </c>
      <c r="K2" t="n">
        <v>32.27</v>
      </c>
      <c r="L2" t="n">
        <v>1</v>
      </c>
      <c r="M2" t="n">
        <v>50</v>
      </c>
      <c r="N2" t="n">
        <v>8.25</v>
      </c>
      <c r="O2" t="n">
        <v>9054.6</v>
      </c>
      <c r="P2" t="n">
        <v>71.26000000000001</v>
      </c>
      <c r="Q2" t="n">
        <v>195.43</v>
      </c>
      <c r="R2" t="n">
        <v>49.75</v>
      </c>
      <c r="S2" t="n">
        <v>14.2</v>
      </c>
      <c r="T2" t="n">
        <v>15819.87</v>
      </c>
      <c r="U2" t="n">
        <v>0.29</v>
      </c>
      <c r="V2" t="n">
        <v>0.7</v>
      </c>
      <c r="W2" t="n">
        <v>0.72</v>
      </c>
      <c r="X2" t="n">
        <v>1.02</v>
      </c>
      <c r="Y2" t="n">
        <v>0.5</v>
      </c>
      <c r="Z2" t="n">
        <v>10</v>
      </c>
      <c r="AA2" t="n">
        <v>85.62402143973222</v>
      </c>
      <c r="AB2" t="n">
        <v>117.1545635990199</v>
      </c>
      <c r="AC2" t="n">
        <v>105.9734964766225</v>
      </c>
      <c r="AD2" t="n">
        <v>85624.02143973221</v>
      </c>
      <c r="AE2" t="n">
        <v>117154.5635990199</v>
      </c>
      <c r="AF2" t="n">
        <v>7.674388928116295e-06</v>
      </c>
      <c r="AG2" t="n">
        <v>0.5316666666666666</v>
      </c>
      <c r="AH2" t="n">
        <v>105973.4964766225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8.472200000000001</v>
      </c>
      <c r="E3" t="n">
        <v>11.8</v>
      </c>
      <c r="F3" t="n">
        <v>9.57</v>
      </c>
      <c r="G3" t="n">
        <v>22.97</v>
      </c>
      <c r="H3" t="n">
        <v>0.48</v>
      </c>
      <c r="I3" t="n">
        <v>25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65.45</v>
      </c>
      <c r="Q3" t="n">
        <v>195.42</v>
      </c>
      <c r="R3" t="n">
        <v>33</v>
      </c>
      <c r="S3" t="n">
        <v>14.2</v>
      </c>
      <c r="T3" t="n">
        <v>7581.24</v>
      </c>
      <c r="U3" t="n">
        <v>0.43</v>
      </c>
      <c r="V3" t="n">
        <v>0.74</v>
      </c>
      <c r="W3" t="n">
        <v>0.68</v>
      </c>
      <c r="X3" t="n">
        <v>0.48</v>
      </c>
      <c r="Y3" t="n">
        <v>0.5</v>
      </c>
      <c r="Z3" t="n">
        <v>10</v>
      </c>
      <c r="AA3" t="n">
        <v>73.94052442595526</v>
      </c>
      <c r="AB3" t="n">
        <v>101.1686875452679</v>
      </c>
      <c r="AC3" t="n">
        <v>91.51328999711761</v>
      </c>
      <c r="AD3" t="n">
        <v>73940.52442595526</v>
      </c>
      <c r="AE3" t="n">
        <v>101168.6875452679</v>
      </c>
      <c r="AF3" t="n">
        <v>8.298632768355292e-06</v>
      </c>
      <c r="AG3" t="n">
        <v>0.4916666666666667</v>
      </c>
      <c r="AH3" t="n">
        <v>91513.28999711761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8.711</v>
      </c>
      <c r="E4" t="n">
        <v>11.48</v>
      </c>
      <c r="F4" t="n">
        <v>9.390000000000001</v>
      </c>
      <c r="G4" t="n">
        <v>35.2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14</v>
      </c>
      <c r="N4" t="n">
        <v>8.609999999999999</v>
      </c>
      <c r="O4" t="n">
        <v>9346.23</v>
      </c>
      <c r="P4" t="n">
        <v>61.79</v>
      </c>
      <c r="Q4" t="n">
        <v>195.43</v>
      </c>
      <c r="R4" t="n">
        <v>27.19</v>
      </c>
      <c r="S4" t="n">
        <v>14.2</v>
      </c>
      <c r="T4" t="n">
        <v>4721.39</v>
      </c>
      <c r="U4" t="n">
        <v>0.52</v>
      </c>
      <c r="V4" t="n">
        <v>0.75</v>
      </c>
      <c r="W4" t="n">
        <v>0.67</v>
      </c>
      <c r="X4" t="n">
        <v>0.3</v>
      </c>
      <c r="Y4" t="n">
        <v>0.5</v>
      </c>
      <c r="Z4" t="n">
        <v>10</v>
      </c>
      <c r="AA4" t="n">
        <v>69.17202150853656</v>
      </c>
      <c r="AB4" t="n">
        <v>94.64421148215747</v>
      </c>
      <c r="AC4" t="n">
        <v>85.6115007723087</v>
      </c>
      <c r="AD4" t="n">
        <v>69172.02150853656</v>
      </c>
      <c r="AE4" t="n">
        <v>94644.21148215748</v>
      </c>
      <c r="AF4" t="n">
        <v>8.532540549697003e-06</v>
      </c>
      <c r="AG4" t="n">
        <v>0.4783333333333333</v>
      </c>
      <c r="AH4" t="n">
        <v>85611.5007723087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8.819000000000001</v>
      </c>
      <c r="E5" t="n">
        <v>11.34</v>
      </c>
      <c r="F5" t="n">
        <v>9.31</v>
      </c>
      <c r="G5" t="n">
        <v>46.54</v>
      </c>
      <c r="H5" t="n">
        <v>0.93</v>
      </c>
      <c r="I5" t="n">
        <v>12</v>
      </c>
      <c r="J5" t="n">
        <v>75.06999999999999</v>
      </c>
      <c r="K5" t="n">
        <v>32.27</v>
      </c>
      <c r="L5" t="n">
        <v>4</v>
      </c>
      <c r="M5" t="n">
        <v>10</v>
      </c>
      <c r="N5" t="n">
        <v>8.800000000000001</v>
      </c>
      <c r="O5" t="n">
        <v>9492.549999999999</v>
      </c>
      <c r="P5" t="n">
        <v>59.8</v>
      </c>
      <c r="Q5" t="n">
        <v>195.42</v>
      </c>
      <c r="R5" t="n">
        <v>24.91</v>
      </c>
      <c r="S5" t="n">
        <v>14.2</v>
      </c>
      <c r="T5" t="n">
        <v>3600.48</v>
      </c>
      <c r="U5" t="n">
        <v>0.57</v>
      </c>
      <c r="V5" t="n">
        <v>0.76</v>
      </c>
      <c r="W5" t="n">
        <v>0.66</v>
      </c>
      <c r="X5" t="n">
        <v>0.22</v>
      </c>
      <c r="Y5" t="n">
        <v>0.5</v>
      </c>
      <c r="Z5" t="n">
        <v>10</v>
      </c>
      <c r="AA5" t="n">
        <v>66.89702878092108</v>
      </c>
      <c r="AB5" t="n">
        <v>91.53146606663982</v>
      </c>
      <c r="AC5" t="n">
        <v>82.79583141048145</v>
      </c>
      <c r="AD5" t="n">
        <v>66897.02878092107</v>
      </c>
      <c r="AE5" t="n">
        <v>91531.46606663983</v>
      </c>
      <c r="AF5" t="n">
        <v>8.638327988494762e-06</v>
      </c>
      <c r="AG5" t="n">
        <v>0.4725</v>
      </c>
      <c r="AH5" t="n">
        <v>82795.83141048145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8.880100000000001</v>
      </c>
      <c r="E6" t="n">
        <v>11.26</v>
      </c>
      <c r="F6" t="n">
        <v>9.26</v>
      </c>
      <c r="G6" t="n">
        <v>55.57</v>
      </c>
      <c r="H6" t="n">
        <v>1.15</v>
      </c>
      <c r="I6" t="n">
        <v>10</v>
      </c>
      <c r="J6" t="n">
        <v>76.26000000000001</v>
      </c>
      <c r="K6" t="n">
        <v>32.27</v>
      </c>
      <c r="L6" t="n">
        <v>5</v>
      </c>
      <c r="M6" t="n">
        <v>7</v>
      </c>
      <c r="N6" t="n">
        <v>8.99</v>
      </c>
      <c r="O6" t="n">
        <v>9639.200000000001</v>
      </c>
      <c r="P6" t="n">
        <v>56.9</v>
      </c>
      <c r="Q6" t="n">
        <v>195.42</v>
      </c>
      <c r="R6" t="n">
        <v>23.46</v>
      </c>
      <c r="S6" t="n">
        <v>14.2</v>
      </c>
      <c r="T6" t="n">
        <v>2886.76</v>
      </c>
      <c r="U6" t="n">
        <v>0.61</v>
      </c>
      <c r="V6" t="n">
        <v>0.76</v>
      </c>
      <c r="W6" t="n">
        <v>0.65</v>
      </c>
      <c r="X6" t="n">
        <v>0.17</v>
      </c>
      <c r="Y6" t="n">
        <v>0.5</v>
      </c>
      <c r="Z6" t="n">
        <v>10</v>
      </c>
      <c r="AA6" t="n">
        <v>64.53385736040707</v>
      </c>
      <c r="AB6" t="n">
        <v>88.29807067332914</v>
      </c>
      <c r="AC6" t="n">
        <v>79.87102673540834</v>
      </c>
      <c r="AD6" t="n">
        <v>64533.85736040706</v>
      </c>
      <c r="AE6" t="n">
        <v>88298.07067332913</v>
      </c>
      <c r="AF6" t="n">
        <v>8.698176252481272e-06</v>
      </c>
      <c r="AG6" t="n">
        <v>0.4691666666666667</v>
      </c>
      <c r="AH6" t="n">
        <v>79871.02673540833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8.925700000000001</v>
      </c>
      <c r="E7" t="n">
        <v>11.2</v>
      </c>
      <c r="F7" t="n">
        <v>9.24</v>
      </c>
      <c r="G7" t="n">
        <v>69.26000000000001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2</v>
      </c>
      <c r="N7" t="n">
        <v>9.18</v>
      </c>
      <c r="O7" t="n">
        <v>9786.190000000001</v>
      </c>
      <c r="P7" t="n">
        <v>55</v>
      </c>
      <c r="Q7" t="n">
        <v>195.42</v>
      </c>
      <c r="R7" t="n">
        <v>22.54</v>
      </c>
      <c r="S7" t="n">
        <v>14.2</v>
      </c>
      <c r="T7" t="n">
        <v>2433.91</v>
      </c>
      <c r="U7" t="n">
        <v>0.63</v>
      </c>
      <c r="V7" t="n">
        <v>0.76</v>
      </c>
      <c r="W7" t="n">
        <v>0.65</v>
      </c>
      <c r="X7" t="n">
        <v>0.15</v>
      </c>
      <c r="Y7" t="n">
        <v>0.5</v>
      </c>
      <c r="Z7" t="n">
        <v>10</v>
      </c>
      <c r="AA7" t="n">
        <v>62.99738008134969</v>
      </c>
      <c r="AB7" t="n">
        <v>86.19579467553032</v>
      </c>
      <c r="AC7" t="n">
        <v>77.96938900827588</v>
      </c>
      <c r="AD7" t="n">
        <v>62997.38008134969</v>
      </c>
      <c r="AE7" t="n">
        <v>86195.79467553033</v>
      </c>
      <c r="AF7" t="n">
        <v>8.74284205997366e-06</v>
      </c>
      <c r="AG7" t="n">
        <v>0.4666666666666666</v>
      </c>
      <c r="AH7" t="n">
        <v>77969.38900827589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8.923500000000001</v>
      </c>
      <c r="E8" t="n">
        <v>11.21</v>
      </c>
      <c r="F8" t="n">
        <v>9.24</v>
      </c>
      <c r="G8" t="n">
        <v>69.29000000000001</v>
      </c>
      <c r="H8" t="n">
        <v>1.56</v>
      </c>
      <c r="I8" t="n">
        <v>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55.3</v>
      </c>
      <c r="Q8" t="n">
        <v>195.42</v>
      </c>
      <c r="R8" t="n">
        <v>22.47</v>
      </c>
      <c r="S8" t="n">
        <v>14.2</v>
      </c>
      <c r="T8" t="n">
        <v>2398.43</v>
      </c>
      <c r="U8" t="n">
        <v>0.63</v>
      </c>
      <c r="V8" t="n">
        <v>0.76</v>
      </c>
      <c r="W8" t="n">
        <v>0.66</v>
      </c>
      <c r="X8" t="n">
        <v>0.15</v>
      </c>
      <c r="Y8" t="n">
        <v>0.5</v>
      </c>
      <c r="Z8" t="n">
        <v>10</v>
      </c>
      <c r="AA8" t="n">
        <v>63.19840160614459</v>
      </c>
      <c r="AB8" t="n">
        <v>86.47084119419831</v>
      </c>
      <c r="AC8" t="n">
        <v>78.21818547323252</v>
      </c>
      <c r="AD8" t="n">
        <v>63198.40160614459</v>
      </c>
      <c r="AE8" t="n">
        <v>86470.84119419832</v>
      </c>
      <c r="AF8" t="n">
        <v>8.740687130664816e-06</v>
      </c>
      <c r="AG8" t="n">
        <v>0.4670833333333334</v>
      </c>
      <c r="AH8" t="n">
        <v>78218.18547323253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8.495799999999999</v>
      </c>
      <c r="E2" t="n">
        <v>11.77</v>
      </c>
      <c r="F2" t="n">
        <v>9.720000000000001</v>
      </c>
      <c r="G2" t="n">
        <v>18.22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30</v>
      </c>
      <c r="N2" t="n">
        <v>4.24</v>
      </c>
      <c r="O2" t="n">
        <v>5140</v>
      </c>
      <c r="P2" t="n">
        <v>42.86</v>
      </c>
      <c r="Q2" t="n">
        <v>195.45</v>
      </c>
      <c r="R2" t="n">
        <v>37.44</v>
      </c>
      <c r="S2" t="n">
        <v>14.2</v>
      </c>
      <c r="T2" t="n">
        <v>9766.129999999999</v>
      </c>
      <c r="U2" t="n">
        <v>0.38</v>
      </c>
      <c r="V2" t="n">
        <v>0.73</v>
      </c>
      <c r="W2" t="n">
        <v>0.6899999999999999</v>
      </c>
      <c r="X2" t="n">
        <v>0.63</v>
      </c>
      <c r="Y2" t="n">
        <v>0.5</v>
      </c>
      <c r="Z2" t="n">
        <v>10</v>
      </c>
      <c r="AA2" t="n">
        <v>53.06648364170309</v>
      </c>
      <c r="AB2" t="n">
        <v>72.60790404658272</v>
      </c>
      <c r="AC2" t="n">
        <v>65.67830759022645</v>
      </c>
      <c r="AD2" t="n">
        <v>53066.48364170309</v>
      </c>
      <c r="AE2" t="n">
        <v>72607.90404658271</v>
      </c>
      <c r="AF2" t="n">
        <v>1.100627849531746e-05</v>
      </c>
      <c r="AG2" t="n">
        <v>0.4904166666666667</v>
      </c>
      <c r="AH2" t="n">
        <v>65678.30759022645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8.888</v>
      </c>
      <c r="E3" t="n">
        <v>11.25</v>
      </c>
      <c r="F3" t="n">
        <v>9.390000000000001</v>
      </c>
      <c r="G3" t="n">
        <v>37.54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37.17</v>
      </c>
      <c r="Q3" t="n">
        <v>195.42</v>
      </c>
      <c r="R3" t="n">
        <v>27.06</v>
      </c>
      <c r="S3" t="n">
        <v>14.2</v>
      </c>
      <c r="T3" t="n">
        <v>4658.01</v>
      </c>
      <c r="U3" t="n">
        <v>0.52</v>
      </c>
      <c r="V3" t="n">
        <v>0.75</v>
      </c>
      <c r="W3" t="n">
        <v>0.67</v>
      </c>
      <c r="X3" t="n">
        <v>0.3</v>
      </c>
      <c r="Y3" t="n">
        <v>0.5</v>
      </c>
      <c r="Z3" t="n">
        <v>10</v>
      </c>
      <c r="AA3" t="n">
        <v>46.62737780756523</v>
      </c>
      <c r="AB3" t="n">
        <v>63.79763537101919</v>
      </c>
      <c r="AC3" t="n">
        <v>57.70887859176615</v>
      </c>
      <c r="AD3" t="n">
        <v>46627.37780756523</v>
      </c>
      <c r="AE3" t="n">
        <v>63797.63537101919</v>
      </c>
      <c r="AF3" t="n">
        <v>1.151437219171609e-05</v>
      </c>
      <c r="AG3" t="n">
        <v>0.46875</v>
      </c>
      <c r="AH3" t="n">
        <v>57708.87859176615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8.880599999999999</v>
      </c>
      <c r="E4" t="n">
        <v>11.26</v>
      </c>
      <c r="F4" t="n">
        <v>9.4</v>
      </c>
      <c r="G4" t="n">
        <v>37.58</v>
      </c>
      <c r="H4" t="n">
        <v>1.22</v>
      </c>
      <c r="I4" t="n">
        <v>15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37.65</v>
      </c>
      <c r="Q4" t="n">
        <v>195.42</v>
      </c>
      <c r="R4" t="n">
        <v>27.05</v>
      </c>
      <c r="S4" t="n">
        <v>14.2</v>
      </c>
      <c r="T4" t="n">
        <v>4656.55</v>
      </c>
      <c r="U4" t="n">
        <v>0.52</v>
      </c>
      <c r="V4" t="n">
        <v>0.75</v>
      </c>
      <c r="W4" t="n">
        <v>0.68</v>
      </c>
      <c r="X4" t="n">
        <v>0.31</v>
      </c>
      <c r="Y4" t="n">
        <v>0.5</v>
      </c>
      <c r="Z4" t="n">
        <v>10</v>
      </c>
      <c r="AA4" t="n">
        <v>46.97969813585487</v>
      </c>
      <c r="AB4" t="n">
        <v>64.27969558746074</v>
      </c>
      <c r="AC4" t="n">
        <v>58.14493165772642</v>
      </c>
      <c r="AD4" t="n">
        <v>46979.69813585487</v>
      </c>
      <c r="AE4" t="n">
        <v>64279.69558746074</v>
      </c>
      <c r="AF4" t="n">
        <v>1.150478551819914e-05</v>
      </c>
      <c r="AG4" t="n">
        <v>0.4691666666666667</v>
      </c>
      <c r="AH4" t="n">
        <v>58144.93165772643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6.3538</v>
      </c>
      <c r="E2" t="n">
        <v>15.74</v>
      </c>
      <c r="F2" t="n">
        <v>10.91</v>
      </c>
      <c r="G2" t="n">
        <v>7.27</v>
      </c>
      <c r="H2" t="n">
        <v>0.12</v>
      </c>
      <c r="I2" t="n">
        <v>90</v>
      </c>
      <c r="J2" t="n">
        <v>141.81</v>
      </c>
      <c r="K2" t="n">
        <v>47.83</v>
      </c>
      <c r="L2" t="n">
        <v>1</v>
      </c>
      <c r="M2" t="n">
        <v>88</v>
      </c>
      <c r="N2" t="n">
        <v>22.98</v>
      </c>
      <c r="O2" t="n">
        <v>17723.39</v>
      </c>
      <c r="P2" t="n">
        <v>123.6</v>
      </c>
      <c r="Q2" t="n">
        <v>195.42</v>
      </c>
      <c r="R2" t="n">
        <v>74.88</v>
      </c>
      <c r="S2" t="n">
        <v>14.2</v>
      </c>
      <c r="T2" t="n">
        <v>28196.02</v>
      </c>
      <c r="U2" t="n">
        <v>0.19</v>
      </c>
      <c r="V2" t="n">
        <v>0.65</v>
      </c>
      <c r="W2" t="n">
        <v>0.78</v>
      </c>
      <c r="X2" t="n">
        <v>1.82</v>
      </c>
      <c r="Y2" t="n">
        <v>0.5</v>
      </c>
      <c r="Z2" t="n">
        <v>10</v>
      </c>
      <c r="AA2" t="n">
        <v>169.6665528222244</v>
      </c>
      <c r="AB2" t="n">
        <v>232.1452627312966</v>
      </c>
      <c r="AC2" t="n">
        <v>209.9896446742113</v>
      </c>
      <c r="AD2" t="n">
        <v>169666.5528222244</v>
      </c>
      <c r="AE2" t="n">
        <v>232145.2627312966</v>
      </c>
      <c r="AF2" t="n">
        <v>4.421949959906742e-06</v>
      </c>
      <c r="AG2" t="n">
        <v>0.6558333333333334</v>
      </c>
      <c r="AH2" t="n">
        <v>209989.6446742113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7.5106</v>
      </c>
      <c r="E3" t="n">
        <v>13.31</v>
      </c>
      <c r="F3" t="n">
        <v>9.9</v>
      </c>
      <c r="G3" t="n">
        <v>14.49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39</v>
      </c>
      <c r="N3" t="n">
        <v>23.34</v>
      </c>
      <c r="O3" t="n">
        <v>17891.86</v>
      </c>
      <c r="P3" t="n">
        <v>111.27</v>
      </c>
      <c r="Q3" t="n">
        <v>195.44</v>
      </c>
      <c r="R3" t="n">
        <v>43.41</v>
      </c>
      <c r="S3" t="n">
        <v>14.2</v>
      </c>
      <c r="T3" t="n">
        <v>12705.22</v>
      </c>
      <c r="U3" t="n">
        <v>0.33</v>
      </c>
      <c r="V3" t="n">
        <v>0.71</v>
      </c>
      <c r="W3" t="n">
        <v>0.7</v>
      </c>
      <c r="X3" t="n">
        <v>0.8100000000000001</v>
      </c>
      <c r="Y3" t="n">
        <v>0.5</v>
      </c>
      <c r="Z3" t="n">
        <v>10</v>
      </c>
      <c r="AA3" t="n">
        <v>130.3390663408233</v>
      </c>
      <c r="AB3" t="n">
        <v>178.3356607212176</v>
      </c>
      <c r="AC3" t="n">
        <v>161.3155555577063</v>
      </c>
      <c r="AD3" t="n">
        <v>130339.0663408233</v>
      </c>
      <c r="AE3" t="n">
        <v>178335.6607212176</v>
      </c>
      <c r="AF3" t="n">
        <v>5.227029080058482e-06</v>
      </c>
      <c r="AG3" t="n">
        <v>0.5545833333333333</v>
      </c>
      <c r="AH3" t="n">
        <v>161315.5555577063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7.9232</v>
      </c>
      <c r="E4" t="n">
        <v>12.62</v>
      </c>
      <c r="F4" t="n">
        <v>9.609999999999999</v>
      </c>
      <c r="G4" t="n">
        <v>21.36</v>
      </c>
      <c r="H4" t="n">
        <v>0.37</v>
      </c>
      <c r="I4" t="n">
        <v>27</v>
      </c>
      <c r="J4" t="n">
        <v>144.54</v>
      </c>
      <c r="K4" t="n">
        <v>47.83</v>
      </c>
      <c r="L4" t="n">
        <v>3</v>
      </c>
      <c r="M4" t="n">
        <v>25</v>
      </c>
      <c r="N4" t="n">
        <v>23.71</v>
      </c>
      <c r="O4" t="n">
        <v>18060.85</v>
      </c>
      <c r="P4" t="n">
        <v>107.15</v>
      </c>
      <c r="Q4" t="n">
        <v>195.42</v>
      </c>
      <c r="R4" t="n">
        <v>34.67</v>
      </c>
      <c r="S4" t="n">
        <v>14.2</v>
      </c>
      <c r="T4" t="n">
        <v>8404.08</v>
      </c>
      <c r="U4" t="n">
        <v>0.41</v>
      </c>
      <c r="V4" t="n">
        <v>0.73</v>
      </c>
      <c r="W4" t="n">
        <v>0.67</v>
      </c>
      <c r="X4" t="n">
        <v>0.53</v>
      </c>
      <c r="Y4" t="n">
        <v>0.5</v>
      </c>
      <c r="Z4" t="n">
        <v>10</v>
      </c>
      <c r="AA4" t="n">
        <v>119.5748682719045</v>
      </c>
      <c r="AB4" t="n">
        <v>163.6076100404272</v>
      </c>
      <c r="AC4" t="n">
        <v>147.9931293629369</v>
      </c>
      <c r="AD4" t="n">
        <v>119574.8682719045</v>
      </c>
      <c r="AE4" t="n">
        <v>163607.6100404272</v>
      </c>
      <c r="AF4" t="n">
        <v>5.514179533874705e-06</v>
      </c>
      <c r="AG4" t="n">
        <v>0.5258333333333333</v>
      </c>
      <c r="AH4" t="n">
        <v>147993.1293629369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8.140000000000001</v>
      </c>
      <c r="E5" t="n">
        <v>12.28</v>
      </c>
      <c r="F5" t="n">
        <v>9.48</v>
      </c>
      <c r="G5" t="n">
        <v>28.44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104.81</v>
      </c>
      <c r="Q5" t="n">
        <v>195.44</v>
      </c>
      <c r="R5" t="n">
        <v>30.2</v>
      </c>
      <c r="S5" t="n">
        <v>14.2</v>
      </c>
      <c r="T5" t="n">
        <v>6202.73</v>
      </c>
      <c r="U5" t="n">
        <v>0.47</v>
      </c>
      <c r="V5" t="n">
        <v>0.74</v>
      </c>
      <c r="W5" t="n">
        <v>0.67</v>
      </c>
      <c r="X5" t="n">
        <v>0.39</v>
      </c>
      <c r="Y5" t="n">
        <v>0.5</v>
      </c>
      <c r="Z5" t="n">
        <v>10</v>
      </c>
      <c r="AA5" t="n">
        <v>114.327355057048</v>
      </c>
      <c r="AB5" t="n">
        <v>156.4277309559197</v>
      </c>
      <c r="AC5" t="n">
        <v>141.4984878612289</v>
      </c>
      <c r="AD5" t="n">
        <v>114327.355057048</v>
      </c>
      <c r="AE5" t="n">
        <v>156427.7309559197</v>
      </c>
      <c r="AF5" t="n">
        <v>5.665062273543532e-06</v>
      </c>
      <c r="AG5" t="n">
        <v>0.5116666666666666</v>
      </c>
      <c r="AH5" t="n">
        <v>141498.4878612289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8.2873</v>
      </c>
      <c r="E6" t="n">
        <v>12.07</v>
      </c>
      <c r="F6" t="n">
        <v>9.380000000000001</v>
      </c>
      <c r="G6" t="n">
        <v>35.16</v>
      </c>
      <c r="H6" t="n">
        <v>0.6</v>
      </c>
      <c r="I6" t="n">
        <v>16</v>
      </c>
      <c r="J6" t="n">
        <v>147.3</v>
      </c>
      <c r="K6" t="n">
        <v>47.83</v>
      </c>
      <c r="L6" t="n">
        <v>5</v>
      </c>
      <c r="M6" t="n">
        <v>14</v>
      </c>
      <c r="N6" t="n">
        <v>24.47</v>
      </c>
      <c r="O6" t="n">
        <v>18400.38</v>
      </c>
      <c r="P6" t="n">
        <v>102.64</v>
      </c>
      <c r="Q6" t="n">
        <v>195.42</v>
      </c>
      <c r="R6" t="n">
        <v>27.1</v>
      </c>
      <c r="S6" t="n">
        <v>14.2</v>
      </c>
      <c r="T6" t="n">
        <v>4672.15</v>
      </c>
      <c r="U6" t="n">
        <v>0.52</v>
      </c>
      <c r="V6" t="n">
        <v>0.75</v>
      </c>
      <c r="W6" t="n">
        <v>0.66</v>
      </c>
      <c r="X6" t="n">
        <v>0.29</v>
      </c>
      <c r="Y6" t="n">
        <v>0.5</v>
      </c>
      <c r="Z6" t="n">
        <v>10</v>
      </c>
      <c r="AA6" t="n">
        <v>110.4956941656084</v>
      </c>
      <c r="AB6" t="n">
        <v>151.1850834833065</v>
      </c>
      <c r="AC6" t="n">
        <v>136.7561913052982</v>
      </c>
      <c r="AD6" t="n">
        <v>110495.6941656084</v>
      </c>
      <c r="AE6" t="n">
        <v>151185.0834833065</v>
      </c>
      <c r="AF6" t="n">
        <v>5.767576238272396e-06</v>
      </c>
      <c r="AG6" t="n">
        <v>0.5029166666666667</v>
      </c>
      <c r="AH6" t="n">
        <v>136756.1913052982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8.344900000000001</v>
      </c>
      <c r="E7" t="n">
        <v>11.98</v>
      </c>
      <c r="F7" t="n">
        <v>9.35</v>
      </c>
      <c r="G7" t="n">
        <v>40.07</v>
      </c>
      <c r="H7" t="n">
        <v>0.71</v>
      </c>
      <c r="I7" t="n">
        <v>14</v>
      </c>
      <c r="J7" t="n">
        <v>148.68</v>
      </c>
      <c r="K7" t="n">
        <v>47.83</v>
      </c>
      <c r="L7" t="n">
        <v>6</v>
      </c>
      <c r="M7" t="n">
        <v>12</v>
      </c>
      <c r="N7" t="n">
        <v>24.85</v>
      </c>
      <c r="O7" t="n">
        <v>18570.94</v>
      </c>
      <c r="P7" t="n">
        <v>101.77</v>
      </c>
      <c r="Q7" t="n">
        <v>195.42</v>
      </c>
      <c r="R7" t="n">
        <v>26.28</v>
      </c>
      <c r="S7" t="n">
        <v>14.2</v>
      </c>
      <c r="T7" t="n">
        <v>4273.93</v>
      </c>
      <c r="U7" t="n">
        <v>0.54</v>
      </c>
      <c r="V7" t="n">
        <v>0.75</v>
      </c>
      <c r="W7" t="n">
        <v>0.66</v>
      </c>
      <c r="X7" t="n">
        <v>0.26</v>
      </c>
      <c r="Y7" t="n">
        <v>0.5</v>
      </c>
      <c r="Z7" t="n">
        <v>10</v>
      </c>
      <c r="AA7" t="n">
        <v>108.9506507098646</v>
      </c>
      <c r="AB7" t="n">
        <v>149.0710868646523</v>
      </c>
      <c r="AC7" t="n">
        <v>134.8439515569149</v>
      </c>
      <c r="AD7" t="n">
        <v>108950.6507098646</v>
      </c>
      <c r="AE7" t="n">
        <v>149071.0868646523</v>
      </c>
      <c r="AF7" t="n">
        <v>5.807663165416881e-06</v>
      </c>
      <c r="AG7" t="n">
        <v>0.4991666666666667</v>
      </c>
      <c r="AH7" t="n">
        <v>134843.9515569149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8.4124</v>
      </c>
      <c r="E8" t="n">
        <v>11.89</v>
      </c>
      <c r="F8" t="n">
        <v>9.31</v>
      </c>
      <c r="G8" t="n">
        <v>46.56</v>
      </c>
      <c r="H8" t="n">
        <v>0.83</v>
      </c>
      <c r="I8" t="n">
        <v>12</v>
      </c>
      <c r="J8" t="n">
        <v>150.07</v>
      </c>
      <c r="K8" t="n">
        <v>47.83</v>
      </c>
      <c r="L8" t="n">
        <v>7</v>
      </c>
      <c r="M8" t="n">
        <v>10</v>
      </c>
      <c r="N8" t="n">
        <v>25.24</v>
      </c>
      <c r="O8" t="n">
        <v>18742.03</v>
      </c>
      <c r="P8" t="n">
        <v>100.58</v>
      </c>
      <c r="Q8" t="n">
        <v>195.42</v>
      </c>
      <c r="R8" t="n">
        <v>25.06</v>
      </c>
      <c r="S8" t="n">
        <v>14.2</v>
      </c>
      <c r="T8" t="n">
        <v>3673.22</v>
      </c>
      <c r="U8" t="n">
        <v>0.57</v>
      </c>
      <c r="V8" t="n">
        <v>0.76</v>
      </c>
      <c r="W8" t="n">
        <v>0.66</v>
      </c>
      <c r="X8" t="n">
        <v>0.22</v>
      </c>
      <c r="Y8" t="n">
        <v>0.5</v>
      </c>
      <c r="Z8" t="n">
        <v>10</v>
      </c>
      <c r="AA8" t="n">
        <v>107.1604318590316</v>
      </c>
      <c r="AB8" t="n">
        <v>146.6216304540621</v>
      </c>
      <c r="AC8" t="n">
        <v>132.628267828317</v>
      </c>
      <c r="AD8" t="n">
        <v>107160.4318590316</v>
      </c>
      <c r="AE8" t="n">
        <v>146621.6304540621</v>
      </c>
      <c r="AF8" t="n">
        <v>5.854640033164324e-06</v>
      </c>
      <c r="AG8" t="n">
        <v>0.4954166666666667</v>
      </c>
      <c r="AH8" t="n">
        <v>132628.267828317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8.486599999999999</v>
      </c>
      <c r="E9" t="n">
        <v>11.78</v>
      </c>
      <c r="F9" t="n">
        <v>9.27</v>
      </c>
      <c r="G9" t="n">
        <v>55.6</v>
      </c>
      <c r="H9" t="n">
        <v>0.9399999999999999</v>
      </c>
      <c r="I9" t="n">
        <v>10</v>
      </c>
      <c r="J9" t="n">
        <v>151.46</v>
      </c>
      <c r="K9" t="n">
        <v>47.83</v>
      </c>
      <c r="L9" t="n">
        <v>8</v>
      </c>
      <c r="M9" t="n">
        <v>8</v>
      </c>
      <c r="N9" t="n">
        <v>25.63</v>
      </c>
      <c r="O9" t="n">
        <v>18913.66</v>
      </c>
      <c r="P9" t="n">
        <v>98.81</v>
      </c>
      <c r="Q9" t="n">
        <v>195.42</v>
      </c>
      <c r="R9" t="n">
        <v>23.56</v>
      </c>
      <c r="S9" t="n">
        <v>14.2</v>
      </c>
      <c r="T9" t="n">
        <v>2933.93</v>
      </c>
      <c r="U9" t="n">
        <v>0.6</v>
      </c>
      <c r="V9" t="n">
        <v>0.76</v>
      </c>
      <c r="W9" t="n">
        <v>0.65</v>
      </c>
      <c r="X9" t="n">
        <v>0.18</v>
      </c>
      <c r="Y9" t="n">
        <v>0.5</v>
      </c>
      <c r="Z9" t="n">
        <v>10</v>
      </c>
      <c r="AA9" t="n">
        <v>104.9395451343246</v>
      </c>
      <c r="AB9" t="n">
        <v>143.5829152587122</v>
      </c>
      <c r="AC9" t="n">
        <v>129.8795633463467</v>
      </c>
      <c r="AD9" t="n">
        <v>104939.5451343246</v>
      </c>
      <c r="AE9" t="n">
        <v>143582.9152587122</v>
      </c>
      <c r="AF9" t="n">
        <v>5.906279790006699e-06</v>
      </c>
      <c r="AG9" t="n">
        <v>0.4908333333333333</v>
      </c>
      <c r="AH9" t="n">
        <v>129879.5633463467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8.5175</v>
      </c>
      <c r="E10" t="n">
        <v>11.74</v>
      </c>
      <c r="F10" t="n">
        <v>9.25</v>
      </c>
      <c r="G10" t="n">
        <v>61.68</v>
      </c>
      <c r="H10" t="n">
        <v>1.04</v>
      </c>
      <c r="I10" t="n">
        <v>9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97.95999999999999</v>
      </c>
      <c r="Q10" t="n">
        <v>195.42</v>
      </c>
      <c r="R10" t="n">
        <v>23.12</v>
      </c>
      <c r="S10" t="n">
        <v>14.2</v>
      </c>
      <c r="T10" t="n">
        <v>2720.62</v>
      </c>
      <c r="U10" t="n">
        <v>0.61</v>
      </c>
      <c r="V10" t="n">
        <v>0.76</v>
      </c>
      <c r="W10" t="n">
        <v>0.65</v>
      </c>
      <c r="X10" t="n">
        <v>0.16</v>
      </c>
      <c r="Y10" t="n">
        <v>0.5</v>
      </c>
      <c r="Z10" t="n">
        <v>10</v>
      </c>
      <c r="AA10" t="n">
        <v>103.9431246597973</v>
      </c>
      <c r="AB10" t="n">
        <v>142.2195688064959</v>
      </c>
      <c r="AC10" t="n">
        <v>128.6463327660608</v>
      </c>
      <c r="AD10" t="n">
        <v>103943.1246597974</v>
      </c>
      <c r="AE10" t="n">
        <v>142219.5688064959</v>
      </c>
      <c r="AF10" t="n">
        <v>5.927784756131084e-06</v>
      </c>
      <c r="AG10" t="n">
        <v>0.4891666666666667</v>
      </c>
      <c r="AH10" t="n">
        <v>128646.3327660608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8.5517</v>
      </c>
      <c r="E11" t="n">
        <v>11.69</v>
      </c>
      <c r="F11" t="n">
        <v>9.23</v>
      </c>
      <c r="G11" t="n">
        <v>69.26000000000001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6</v>
      </c>
      <c r="N11" t="n">
        <v>26.43</v>
      </c>
      <c r="O11" t="n">
        <v>19258.55</v>
      </c>
      <c r="P11" t="n">
        <v>96.88</v>
      </c>
      <c r="Q11" t="n">
        <v>195.42</v>
      </c>
      <c r="R11" t="n">
        <v>22.61</v>
      </c>
      <c r="S11" t="n">
        <v>14.2</v>
      </c>
      <c r="T11" t="n">
        <v>2471.43</v>
      </c>
      <c r="U11" t="n">
        <v>0.63</v>
      </c>
      <c r="V11" t="n">
        <v>0.76</v>
      </c>
      <c r="W11" t="n">
        <v>0.65</v>
      </c>
      <c r="X11" t="n">
        <v>0.15</v>
      </c>
      <c r="Y11" t="n">
        <v>0.5</v>
      </c>
      <c r="Z11" t="n">
        <v>10</v>
      </c>
      <c r="AA11" t="n">
        <v>102.7659011767107</v>
      </c>
      <c r="AB11" t="n">
        <v>140.6088397015029</v>
      </c>
      <c r="AC11" t="n">
        <v>127.1893293861753</v>
      </c>
      <c r="AD11" t="n">
        <v>102765.9011767107</v>
      </c>
      <c r="AE11" t="n">
        <v>140608.8397015029</v>
      </c>
      <c r="AF11" t="n">
        <v>5.951586369123123e-06</v>
      </c>
      <c r="AG11" t="n">
        <v>0.4870833333333333</v>
      </c>
      <c r="AH11" t="n">
        <v>127189.3293861753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8.5566</v>
      </c>
      <c r="E12" t="n">
        <v>11.69</v>
      </c>
      <c r="F12" t="n">
        <v>9.23</v>
      </c>
      <c r="G12" t="n">
        <v>69.20999999999999</v>
      </c>
      <c r="H12" t="n">
        <v>1.25</v>
      </c>
      <c r="I12" t="n">
        <v>8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95.75</v>
      </c>
      <c r="Q12" t="n">
        <v>195.42</v>
      </c>
      <c r="R12" t="n">
        <v>22.31</v>
      </c>
      <c r="S12" t="n">
        <v>14.2</v>
      </c>
      <c r="T12" t="n">
        <v>2318.51</v>
      </c>
      <c r="U12" t="n">
        <v>0.64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101.9915877934589</v>
      </c>
      <c r="AB12" t="n">
        <v>139.5493899702427</v>
      </c>
      <c r="AC12" t="n">
        <v>126.2309920503192</v>
      </c>
      <c r="AD12" t="n">
        <v>101991.5877934589</v>
      </c>
      <c r="AE12" t="n">
        <v>139549.3899702427</v>
      </c>
      <c r="AF12" t="n">
        <v>5.954996541744788e-06</v>
      </c>
      <c r="AG12" t="n">
        <v>0.4870833333333333</v>
      </c>
      <c r="AH12" t="n">
        <v>126230.9920503192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8.598699999999999</v>
      </c>
      <c r="E13" t="n">
        <v>11.63</v>
      </c>
      <c r="F13" t="n">
        <v>9.199999999999999</v>
      </c>
      <c r="G13" t="n">
        <v>78.84999999999999</v>
      </c>
      <c r="H13" t="n">
        <v>1.35</v>
      </c>
      <c r="I13" t="n">
        <v>7</v>
      </c>
      <c r="J13" t="n">
        <v>157.07</v>
      </c>
      <c r="K13" t="n">
        <v>47.83</v>
      </c>
      <c r="L13" t="n">
        <v>12</v>
      </c>
      <c r="M13" t="n">
        <v>5</v>
      </c>
      <c r="N13" t="n">
        <v>27.24</v>
      </c>
      <c r="O13" t="n">
        <v>19605.66</v>
      </c>
      <c r="P13" t="n">
        <v>95.16</v>
      </c>
      <c r="Q13" t="n">
        <v>195.42</v>
      </c>
      <c r="R13" t="n">
        <v>21.54</v>
      </c>
      <c r="S13" t="n">
        <v>14.2</v>
      </c>
      <c r="T13" t="n">
        <v>1939.06</v>
      </c>
      <c r="U13" t="n">
        <v>0.66</v>
      </c>
      <c r="V13" t="n">
        <v>0.77</v>
      </c>
      <c r="W13" t="n">
        <v>0.65</v>
      </c>
      <c r="X13" t="n">
        <v>0.11</v>
      </c>
      <c r="Y13" t="n">
        <v>0.5</v>
      </c>
      <c r="Z13" t="n">
        <v>10</v>
      </c>
      <c r="AA13" t="n">
        <v>101.0077075236635</v>
      </c>
      <c r="AB13" t="n">
        <v>138.2032015793753</v>
      </c>
      <c r="AC13" t="n">
        <v>125.0132819900885</v>
      </c>
      <c r="AD13" t="n">
        <v>101007.7075236635</v>
      </c>
      <c r="AE13" t="n">
        <v>138203.2015793753</v>
      </c>
      <c r="AF13" t="n">
        <v>5.984296188147267e-06</v>
      </c>
      <c r="AG13" t="n">
        <v>0.4845833333333334</v>
      </c>
      <c r="AH13" t="n">
        <v>125013.2819900885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8.5876</v>
      </c>
      <c r="E14" t="n">
        <v>11.64</v>
      </c>
      <c r="F14" t="n">
        <v>9.210000000000001</v>
      </c>
      <c r="G14" t="n">
        <v>78.98</v>
      </c>
      <c r="H14" t="n">
        <v>1.45</v>
      </c>
      <c r="I14" t="n">
        <v>7</v>
      </c>
      <c r="J14" t="n">
        <v>158.48</v>
      </c>
      <c r="K14" t="n">
        <v>47.83</v>
      </c>
      <c r="L14" t="n">
        <v>13</v>
      </c>
      <c r="M14" t="n">
        <v>5</v>
      </c>
      <c r="N14" t="n">
        <v>27.65</v>
      </c>
      <c r="O14" t="n">
        <v>19780.06</v>
      </c>
      <c r="P14" t="n">
        <v>94.09</v>
      </c>
      <c r="Q14" t="n">
        <v>195.42</v>
      </c>
      <c r="R14" t="n">
        <v>21.98</v>
      </c>
      <c r="S14" t="n">
        <v>14.2</v>
      </c>
      <c r="T14" t="n">
        <v>2159.64</v>
      </c>
      <c r="U14" t="n">
        <v>0.65</v>
      </c>
      <c r="V14" t="n">
        <v>0.77</v>
      </c>
      <c r="W14" t="n">
        <v>0.65</v>
      </c>
      <c r="X14" t="n">
        <v>0.13</v>
      </c>
      <c r="Y14" t="n">
        <v>0.5</v>
      </c>
      <c r="Z14" t="n">
        <v>10</v>
      </c>
      <c r="AA14" t="n">
        <v>100.4952656493547</v>
      </c>
      <c r="AB14" t="n">
        <v>137.5020559996064</v>
      </c>
      <c r="AC14" t="n">
        <v>124.3790527603885</v>
      </c>
      <c r="AD14" t="n">
        <v>100495.2656493547</v>
      </c>
      <c r="AE14" t="n">
        <v>137502.0559996064</v>
      </c>
      <c r="AF14" t="n">
        <v>5.9765711032288e-06</v>
      </c>
      <c r="AG14" t="n">
        <v>0.485</v>
      </c>
      <c r="AH14" t="n">
        <v>124379.0527603885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8.6275</v>
      </c>
      <c r="E15" t="n">
        <v>11.59</v>
      </c>
      <c r="F15" t="n">
        <v>9.19</v>
      </c>
      <c r="G15" t="n">
        <v>91.89</v>
      </c>
      <c r="H15" t="n">
        <v>1.55</v>
      </c>
      <c r="I15" t="n">
        <v>6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92.97</v>
      </c>
      <c r="Q15" t="n">
        <v>195.42</v>
      </c>
      <c r="R15" t="n">
        <v>21.16</v>
      </c>
      <c r="S15" t="n">
        <v>14.2</v>
      </c>
      <c r="T15" t="n">
        <v>1755.04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99.25378701703531</v>
      </c>
      <c r="AB15" t="n">
        <v>135.803410164696</v>
      </c>
      <c r="AC15" t="n">
        <v>122.8425232998971</v>
      </c>
      <c r="AD15" t="n">
        <v>99253.78701703531</v>
      </c>
      <c r="AE15" t="n">
        <v>135803.410164696</v>
      </c>
      <c r="AF15" t="n">
        <v>6.00433965171951e-06</v>
      </c>
      <c r="AG15" t="n">
        <v>0.4829166666666667</v>
      </c>
      <c r="AH15" t="n">
        <v>122842.5232998971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8.6273</v>
      </c>
      <c r="E16" t="n">
        <v>11.59</v>
      </c>
      <c r="F16" t="n">
        <v>9.19</v>
      </c>
      <c r="G16" t="n">
        <v>91.89</v>
      </c>
      <c r="H16" t="n">
        <v>1.65</v>
      </c>
      <c r="I16" t="n">
        <v>6</v>
      </c>
      <c r="J16" t="n">
        <v>161.32</v>
      </c>
      <c r="K16" t="n">
        <v>47.83</v>
      </c>
      <c r="L16" t="n">
        <v>15</v>
      </c>
      <c r="M16" t="n">
        <v>4</v>
      </c>
      <c r="N16" t="n">
        <v>28.5</v>
      </c>
      <c r="O16" t="n">
        <v>20130.71</v>
      </c>
      <c r="P16" t="n">
        <v>92.28</v>
      </c>
      <c r="Q16" t="n">
        <v>195.42</v>
      </c>
      <c r="R16" t="n">
        <v>21.08</v>
      </c>
      <c r="S16" t="n">
        <v>14.2</v>
      </c>
      <c r="T16" t="n">
        <v>1712.71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98.82071824699298</v>
      </c>
      <c r="AB16" t="n">
        <v>135.2108663678787</v>
      </c>
      <c r="AC16" t="n">
        <v>122.3065310514073</v>
      </c>
      <c r="AD16" t="n">
        <v>98820.71824699298</v>
      </c>
      <c r="AE16" t="n">
        <v>135210.8663678787</v>
      </c>
      <c r="AF16" t="n">
        <v>6.004200461000258e-06</v>
      </c>
      <c r="AG16" t="n">
        <v>0.4829166666666667</v>
      </c>
      <c r="AH16" t="n">
        <v>122306.5310514073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8.6275</v>
      </c>
      <c r="E17" t="n">
        <v>11.59</v>
      </c>
      <c r="F17" t="n">
        <v>9.19</v>
      </c>
      <c r="G17" t="n">
        <v>91.89</v>
      </c>
      <c r="H17" t="n">
        <v>1.74</v>
      </c>
      <c r="I17" t="n">
        <v>6</v>
      </c>
      <c r="J17" t="n">
        <v>162.75</v>
      </c>
      <c r="K17" t="n">
        <v>47.83</v>
      </c>
      <c r="L17" t="n">
        <v>16</v>
      </c>
      <c r="M17" t="n">
        <v>4</v>
      </c>
      <c r="N17" t="n">
        <v>28.92</v>
      </c>
      <c r="O17" t="n">
        <v>20306.85</v>
      </c>
      <c r="P17" t="n">
        <v>91.23999999999999</v>
      </c>
      <c r="Q17" t="n">
        <v>195.44</v>
      </c>
      <c r="R17" t="n">
        <v>21.12</v>
      </c>
      <c r="S17" t="n">
        <v>14.2</v>
      </c>
      <c r="T17" t="n">
        <v>1733.05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98.16255684365507</v>
      </c>
      <c r="AB17" t="n">
        <v>134.3103408998004</v>
      </c>
      <c r="AC17" t="n">
        <v>121.4919504701067</v>
      </c>
      <c r="AD17" t="n">
        <v>98162.55684365507</v>
      </c>
      <c r="AE17" t="n">
        <v>134310.3408998004</v>
      </c>
      <c r="AF17" t="n">
        <v>6.00433965171951e-06</v>
      </c>
      <c r="AG17" t="n">
        <v>0.4829166666666667</v>
      </c>
      <c r="AH17" t="n">
        <v>121491.9504701067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8.665699999999999</v>
      </c>
      <c r="E18" t="n">
        <v>11.54</v>
      </c>
      <c r="F18" t="n">
        <v>9.17</v>
      </c>
      <c r="G18" t="n">
        <v>110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89.91</v>
      </c>
      <c r="Q18" t="n">
        <v>195.42</v>
      </c>
      <c r="R18" t="n">
        <v>20.54</v>
      </c>
      <c r="S18" t="n">
        <v>14.2</v>
      </c>
      <c r="T18" t="n">
        <v>1449.23</v>
      </c>
      <c r="U18" t="n">
        <v>0.6899999999999999</v>
      </c>
      <c r="V18" t="n">
        <v>0.77</v>
      </c>
      <c r="W18" t="n">
        <v>0.64</v>
      </c>
      <c r="X18" t="n">
        <v>0.08</v>
      </c>
      <c r="Y18" t="n">
        <v>0.5</v>
      </c>
      <c r="Z18" t="n">
        <v>10</v>
      </c>
      <c r="AA18" t="n">
        <v>96.82340010383068</v>
      </c>
      <c r="AB18" t="n">
        <v>132.4780475689478</v>
      </c>
      <c r="AC18" t="n">
        <v>119.8345286431103</v>
      </c>
      <c r="AD18" t="n">
        <v>96823.40010383067</v>
      </c>
      <c r="AE18" t="n">
        <v>132478.0475689478</v>
      </c>
      <c r="AF18" t="n">
        <v>6.030925079096581e-06</v>
      </c>
      <c r="AG18" t="n">
        <v>0.4808333333333333</v>
      </c>
      <c r="AH18" t="n">
        <v>119834.5286431103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8.6599</v>
      </c>
      <c r="E19" t="n">
        <v>11.55</v>
      </c>
      <c r="F19" t="n">
        <v>9.17</v>
      </c>
      <c r="G19" t="n">
        <v>110.1</v>
      </c>
      <c r="H19" t="n">
        <v>1.93</v>
      </c>
      <c r="I19" t="n">
        <v>5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89.91</v>
      </c>
      <c r="Q19" t="n">
        <v>195.42</v>
      </c>
      <c r="R19" t="n">
        <v>20.74</v>
      </c>
      <c r="S19" t="n">
        <v>14.2</v>
      </c>
      <c r="T19" t="n">
        <v>1550.42</v>
      </c>
      <c r="U19" t="n">
        <v>0.68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96.88849801432852</v>
      </c>
      <c r="AB19" t="n">
        <v>132.5671174020081</v>
      </c>
      <c r="AC19" t="n">
        <v>119.9150977763136</v>
      </c>
      <c r="AD19" t="n">
        <v>96888.49801432852</v>
      </c>
      <c r="AE19" t="n">
        <v>132567.1174020081</v>
      </c>
      <c r="AF19" t="n">
        <v>6.026888548238283e-06</v>
      </c>
      <c r="AG19" t="n">
        <v>0.48125</v>
      </c>
      <c r="AH19" t="n">
        <v>119915.0977763136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8.6701</v>
      </c>
      <c r="E20" t="n">
        <v>11.53</v>
      </c>
      <c r="F20" t="n">
        <v>9.16</v>
      </c>
      <c r="G20" t="n">
        <v>109.93</v>
      </c>
      <c r="H20" t="n">
        <v>2.02</v>
      </c>
      <c r="I20" t="n">
        <v>5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87.76000000000001</v>
      </c>
      <c r="Q20" t="n">
        <v>195.42</v>
      </c>
      <c r="R20" t="n">
        <v>20.35</v>
      </c>
      <c r="S20" t="n">
        <v>14.2</v>
      </c>
      <c r="T20" t="n">
        <v>1352.56</v>
      </c>
      <c r="U20" t="n">
        <v>0.7</v>
      </c>
      <c r="V20" t="n">
        <v>0.77</v>
      </c>
      <c r="W20" t="n">
        <v>0.64</v>
      </c>
      <c r="X20" t="n">
        <v>0.07000000000000001</v>
      </c>
      <c r="Y20" t="n">
        <v>0.5</v>
      </c>
      <c r="Z20" t="n">
        <v>10</v>
      </c>
      <c r="AA20" t="n">
        <v>95.38567822609748</v>
      </c>
      <c r="AB20" t="n">
        <v>130.5108930680215</v>
      </c>
      <c r="AC20" t="n">
        <v>118.0551166068331</v>
      </c>
      <c r="AD20" t="n">
        <v>95385.67822609749</v>
      </c>
      <c r="AE20" t="n">
        <v>130510.8930680215</v>
      </c>
      <c r="AF20" t="n">
        <v>6.033987274920119e-06</v>
      </c>
      <c r="AG20" t="n">
        <v>0.4804166666666667</v>
      </c>
      <c r="AH20" t="n">
        <v>118055.1166068331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8.667</v>
      </c>
      <c r="E21" t="n">
        <v>11.54</v>
      </c>
      <c r="F21" t="n">
        <v>9.17</v>
      </c>
      <c r="G21" t="n">
        <v>109.98</v>
      </c>
      <c r="H21" t="n">
        <v>2.1</v>
      </c>
      <c r="I21" t="n">
        <v>5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86.12</v>
      </c>
      <c r="Q21" t="n">
        <v>195.42</v>
      </c>
      <c r="R21" t="n">
        <v>20.52</v>
      </c>
      <c r="S21" t="n">
        <v>14.2</v>
      </c>
      <c r="T21" t="n">
        <v>1440.79</v>
      </c>
      <c r="U21" t="n">
        <v>0.6899999999999999</v>
      </c>
      <c r="V21" t="n">
        <v>0.77</v>
      </c>
      <c r="W21" t="n">
        <v>0.64</v>
      </c>
      <c r="X21" t="n">
        <v>0.08</v>
      </c>
      <c r="Y21" t="n">
        <v>0.5</v>
      </c>
      <c r="Z21" t="n">
        <v>10</v>
      </c>
      <c r="AA21" t="n">
        <v>94.42999049061552</v>
      </c>
      <c r="AB21" t="n">
        <v>129.2032789463685</v>
      </c>
      <c r="AC21" t="n">
        <v>116.8722993417022</v>
      </c>
      <c r="AD21" t="n">
        <v>94429.99049061553</v>
      </c>
      <c r="AE21" t="n">
        <v>129203.2789463685</v>
      </c>
      <c r="AF21" t="n">
        <v>6.031829818771717e-06</v>
      </c>
      <c r="AG21" t="n">
        <v>0.4808333333333333</v>
      </c>
      <c r="AH21" t="n">
        <v>116872.2993417023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8.700100000000001</v>
      </c>
      <c r="E22" t="n">
        <v>11.49</v>
      </c>
      <c r="F22" t="n">
        <v>9.15</v>
      </c>
      <c r="G22" t="n">
        <v>137.25</v>
      </c>
      <c r="H22" t="n">
        <v>2.19</v>
      </c>
      <c r="I22" t="n">
        <v>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85.25</v>
      </c>
      <c r="Q22" t="n">
        <v>195.42</v>
      </c>
      <c r="R22" t="n">
        <v>19.85</v>
      </c>
      <c r="S22" t="n">
        <v>14.2</v>
      </c>
      <c r="T22" t="n">
        <v>1108.31</v>
      </c>
      <c r="U22" t="n">
        <v>0.72</v>
      </c>
      <c r="V22" t="n">
        <v>0.77</v>
      </c>
      <c r="W22" t="n">
        <v>0.65</v>
      </c>
      <c r="X22" t="n">
        <v>0.06</v>
      </c>
      <c r="Y22" t="n">
        <v>0.5</v>
      </c>
      <c r="Z22" t="n">
        <v>10</v>
      </c>
      <c r="AA22" t="n">
        <v>93.45218718764568</v>
      </c>
      <c r="AB22" t="n">
        <v>127.8654053296086</v>
      </c>
      <c r="AC22" t="n">
        <v>115.6621105052081</v>
      </c>
      <c r="AD22" t="n">
        <v>93452.18718764567</v>
      </c>
      <c r="AE22" t="n">
        <v>127865.4053296086</v>
      </c>
      <c r="AF22" t="n">
        <v>6.054865882807872e-06</v>
      </c>
      <c r="AG22" t="n">
        <v>0.47875</v>
      </c>
      <c r="AH22" t="n">
        <v>115662.1105052081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5.7164</v>
      </c>
      <c r="E2" t="n">
        <v>17.49</v>
      </c>
      <c r="F2" t="n">
        <v>11.27</v>
      </c>
      <c r="G2" t="n">
        <v>6.32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147.45</v>
      </c>
      <c r="Q2" t="n">
        <v>195.44</v>
      </c>
      <c r="R2" t="n">
        <v>85.79000000000001</v>
      </c>
      <c r="S2" t="n">
        <v>14.2</v>
      </c>
      <c r="T2" t="n">
        <v>33565.93</v>
      </c>
      <c r="U2" t="n">
        <v>0.17</v>
      </c>
      <c r="V2" t="n">
        <v>0.63</v>
      </c>
      <c r="W2" t="n">
        <v>0.82</v>
      </c>
      <c r="X2" t="n">
        <v>2.18</v>
      </c>
      <c r="Y2" t="n">
        <v>0.5</v>
      </c>
      <c r="Z2" t="n">
        <v>10</v>
      </c>
      <c r="AA2" t="n">
        <v>220.2444747646068</v>
      </c>
      <c r="AB2" t="n">
        <v>301.3482068732655</v>
      </c>
      <c r="AC2" t="n">
        <v>272.5879569542348</v>
      </c>
      <c r="AD2" t="n">
        <v>220244.4747646068</v>
      </c>
      <c r="AE2" t="n">
        <v>301348.2068732655</v>
      </c>
      <c r="AF2" t="n">
        <v>3.594822956339955e-06</v>
      </c>
      <c r="AG2" t="n">
        <v>0.7287499999999999</v>
      </c>
      <c r="AH2" t="n">
        <v>272587.9569542347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7.0494</v>
      </c>
      <c r="E3" t="n">
        <v>14.19</v>
      </c>
      <c r="F3" t="n">
        <v>10.06</v>
      </c>
      <c r="G3" t="n">
        <v>12.57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130.98</v>
      </c>
      <c r="Q3" t="n">
        <v>195.43</v>
      </c>
      <c r="R3" t="n">
        <v>47.94</v>
      </c>
      <c r="S3" t="n">
        <v>14.2</v>
      </c>
      <c r="T3" t="n">
        <v>14936.33</v>
      </c>
      <c r="U3" t="n">
        <v>0.3</v>
      </c>
      <c r="V3" t="n">
        <v>0.7</v>
      </c>
      <c r="W3" t="n">
        <v>0.73</v>
      </c>
      <c r="X3" t="n">
        <v>0.97</v>
      </c>
      <c r="Y3" t="n">
        <v>0.5</v>
      </c>
      <c r="Z3" t="n">
        <v>10</v>
      </c>
      <c r="AA3" t="n">
        <v>159.8395446894187</v>
      </c>
      <c r="AB3" t="n">
        <v>218.6995166669973</v>
      </c>
      <c r="AC3" t="n">
        <v>197.8271417430613</v>
      </c>
      <c r="AD3" t="n">
        <v>159839.5446894187</v>
      </c>
      <c r="AE3" t="n">
        <v>218699.5166669973</v>
      </c>
      <c r="AF3" t="n">
        <v>4.433095120779315e-06</v>
      </c>
      <c r="AG3" t="n">
        <v>0.5912499999999999</v>
      </c>
      <c r="AH3" t="n">
        <v>197827.1417430613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7.5711</v>
      </c>
      <c r="E4" t="n">
        <v>13.21</v>
      </c>
      <c r="F4" t="n">
        <v>9.69</v>
      </c>
      <c r="G4" t="n">
        <v>18.75</v>
      </c>
      <c r="H4" t="n">
        <v>0.3</v>
      </c>
      <c r="I4" t="n">
        <v>31</v>
      </c>
      <c r="J4" t="n">
        <v>179.7</v>
      </c>
      <c r="K4" t="n">
        <v>52.44</v>
      </c>
      <c r="L4" t="n">
        <v>3</v>
      </c>
      <c r="M4" t="n">
        <v>29</v>
      </c>
      <c r="N4" t="n">
        <v>34.26</v>
      </c>
      <c r="O4" t="n">
        <v>22397.24</v>
      </c>
      <c r="P4" t="n">
        <v>125.37</v>
      </c>
      <c r="Q4" t="n">
        <v>195.42</v>
      </c>
      <c r="R4" t="n">
        <v>36.62</v>
      </c>
      <c r="S4" t="n">
        <v>14.2</v>
      </c>
      <c r="T4" t="n">
        <v>9360.030000000001</v>
      </c>
      <c r="U4" t="n">
        <v>0.39</v>
      </c>
      <c r="V4" t="n">
        <v>0.73</v>
      </c>
      <c r="W4" t="n">
        <v>0.6899999999999999</v>
      </c>
      <c r="X4" t="n">
        <v>0.6</v>
      </c>
      <c r="Y4" t="n">
        <v>0.5</v>
      </c>
      <c r="Z4" t="n">
        <v>10</v>
      </c>
      <c r="AA4" t="n">
        <v>143.0869167467288</v>
      </c>
      <c r="AB4" t="n">
        <v>195.7778320420369</v>
      </c>
      <c r="AC4" t="n">
        <v>177.0930705279133</v>
      </c>
      <c r="AD4" t="n">
        <v>143086.9167467288</v>
      </c>
      <c r="AE4" t="n">
        <v>195777.8320420369</v>
      </c>
      <c r="AF4" t="n">
        <v>4.761172081160421e-06</v>
      </c>
      <c r="AG4" t="n">
        <v>0.5504166666666667</v>
      </c>
      <c r="AH4" t="n">
        <v>177093.0705279133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7.8285</v>
      </c>
      <c r="E5" t="n">
        <v>12.77</v>
      </c>
      <c r="F5" t="n">
        <v>9.539999999999999</v>
      </c>
      <c r="G5" t="n">
        <v>24.88</v>
      </c>
      <c r="H5" t="n">
        <v>0.39</v>
      </c>
      <c r="I5" t="n">
        <v>23</v>
      </c>
      <c r="J5" t="n">
        <v>181.19</v>
      </c>
      <c r="K5" t="n">
        <v>52.44</v>
      </c>
      <c r="L5" t="n">
        <v>4</v>
      </c>
      <c r="M5" t="n">
        <v>21</v>
      </c>
      <c r="N5" t="n">
        <v>34.75</v>
      </c>
      <c r="O5" t="n">
        <v>22581.25</v>
      </c>
      <c r="P5" t="n">
        <v>122.75</v>
      </c>
      <c r="Q5" t="n">
        <v>195.42</v>
      </c>
      <c r="R5" t="n">
        <v>31.69</v>
      </c>
      <c r="S5" t="n">
        <v>14.2</v>
      </c>
      <c r="T5" t="n">
        <v>6934.86</v>
      </c>
      <c r="U5" t="n">
        <v>0.45</v>
      </c>
      <c r="V5" t="n">
        <v>0.74</v>
      </c>
      <c r="W5" t="n">
        <v>0.68</v>
      </c>
      <c r="X5" t="n">
        <v>0.45</v>
      </c>
      <c r="Y5" t="n">
        <v>0.5</v>
      </c>
      <c r="Z5" t="n">
        <v>10</v>
      </c>
      <c r="AA5" t="n">
        <v>135.8963443930903</v>
      </c>
      <c r="AB5" t="n">
        <v>185.93937372213</v>
      </c>
      <c r="AC5" t="n">
        <v>168.1935808616923</v>
      </c>
      <c r="AD5" t="n">
        <v>135896.3443930903</v>
      </c>
      <c r="AE5" t="n">
        <v>185939.37372213</v>
      </c>
      <c r="AF5" t="n">
        <v>4.923040989732583e-06</v>
      </c>
      <c r="AG5" t="n">
        <v>0.5320833333333334</v>
      </c>
      <c r="AH5" t="n">
        <v>168193.5808616923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7.9632</v>
      </c>
      <c r="E6" t="n">
        <v>12.56</v>
      </c>
      <c r="F6" t="n">
        <v>9.460000000000001</v>
      </c>
      <c r="G6" t="n">
        <v>29.88</v>
      </c>
      <c r="H6" t="n">
        <v>0.49</v>
      </c>
      <c r="I6" t="n">
        <v>19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121.48</v>
      </c>
      <c r="Q6" t="n">
        <v>195.44</v>
      </c>
      <c r="R6" t="n">
        <v>29.62</v>
      </c>
      <c r="S6" t="n">
        <v>14.2</v>
      </c>
      <c r="T6" t="n">
        <v>5918.09</v>
      </c>
      <c r="U6" t="n">
        <v>0.48</v>
      </c>
      <c r="V6" t="n">
        <v>0.75</v>
      </c>
      <c r="W6" t="n">
        <v>0.67</v>
      </c>
      <c r="X6" t="n">
        <v>0.37</v>
      </c>
      <c r="Y6" t="n">
        <v>0.5</v>
      </c>
      <c r="Z6" t="n">
        <v>10</v>
      </c>
      <c r="AA6" t="n">
        <v>132.3845047636169</v>
      </c>
      <c r="AB6" t="n">
        <v>181.134319809657</v>
      </c>
      <c r="AC6" t="n">
        <v>163.8471145506887</v>
      </c>
      <c r="AD6" t="n">
        <v>132384.5047636169</v>
      </c>
      <c r="AE6" t="n">
        <v>181134.319809657</v>
      </c>
      <c r="AF6" t="n">
        <v>5.007748612050648e-06</v>
      </c>
      <c r="AG6" t="n">
        <v>0.5233333333333333</v>
      </c>
      <c r="AH6" t="n">
        <v>163847.1145506887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8.077199999999999</v>
      </c>
      <c r="E7" t="n">
        <v>12.38</v>
      </c>
      <c r="F7" t="n">
        <v>9.390000000000001</v>
      </c>
      <c r="G7" t="n">
        <v>35.22</v>
      </c>
      <c r="H7" t="n">
        <v>0.58</v>
      </c>
      <c r="I7" t="n">
        <v>16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119.93</v>
      </c>
      <c r="Q7" t="n">
        <v>195.42</v>
      </c>
      <c r="R7" t="n">
        <v>27.57</v>
      </c>
      <c r="S7" t="n">
        <v>14.2</v>
      </c>
      <c r="T7" t="n">
        <v>4907.4</v>
      </c>
      <c r="U7" t="n">
        <v>0.52</v>
      </c>
      <c r="V7" t="n">
        <v>0.75</v>
      </c>
      <c r="W7" t="n">
        <v>0.66</v>
      </c>
      <c r="X7" t="n">
        <v>0.3</v>
      </c>
      <c r="Y7" t="n">
        <v>0.5</v>
      </c>
      <c r="Z7" t="n">
        <v>10</v>
      </c>
      <c r="AA7" t="n">
        <v>129.1702709990571</v>
      </c>
      <c r="AB7" t="n">
        <v>176.7364633710027</v>
      </c>
      <c r="AC7" t="n">
        <v>159.8689833581078</v>
      </c>
      <c r="AD7" t="n">
        <v>129170.2709990571</v>
      </c>
      <c r="AE7" t="n">
        <v>176736.4633710027</v>
      </c>
      <c r="AF7" t="n">
        <v>5.079438804658365e-06</v>
      </c>
      <c r="AG7" t="n">
        <v>0.5158333333333334</v>
      </c>
      <c r="AH7" t="n">
        <v>159868.9833581078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8.1511</v>
      </c>
      <c r="E8" t="n">
        <v>12.27</v>
      </c>
      <c r="F8" t="n">
        <v>9.35</v>
      </c>
      <c r="G8" t="n">
        <v>40.07</v>
      </c>
      <c r="H8" t="n">
        <v>0.67</v>
      </c>
      <c r="I8" t="n">
        <v>14</v>
      </c>
      <c r="J8" t="n">
        <v>185.7</v>
      </c>
      <c r="K8" t="n">
        <v>52.44</v>
      </c>
      <c r="L8" t="n">
        <v>7</v>
      </c>
      <c r="M8" t="n">
        <v>12</v>
      </c>
      <c r="N8" t="n">
        <v>36.26</v>
      </c>
      <c r="O8" t="n">
        <v>23137.49</v>
      </c>
      <c r="P8" t="n">
        <v>118.83</v>
      </c>
      <c r="Q8" t="n">
        <v>195.42</v>
      </c>
      <c r="R8" t="n">
        <v>26.2</v>
      </c>
      <c r="S8" t="n">
        <v>14.2</v>
      </c>
      <c r="T8" t="n">
        <v>4233.5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  <c r="AA8" t="n">
        <v>127.0967396364647</v>
      </c>
      <c r="AB8" t="n">
        <v>173.8993662829576</v>
      </c>
      <c r="AC8" t="n">
        <v>157.3026548342541</v>
      </c>
      <c r="AD8" t="n">
        <v>127096.7396364647</v>
      </c>
      <c r="AE8" t="n">
        <v>173899.3662829576</v>
      </c>
      <c r="AF8" t="n">
        <v>5.125911657585649e-06</v>
      </c>
      <c r="AG8" t="n">
        <v>0.51125</v>
      </c>
      <c r="AH8" t="n">
        <v>157302.6548342541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8.222</v>
      </c>
      <c r="E9" t="n">
        <v>12.16</v>
      </c>
      <c r="F9" t="n">
        <v>9.32</v>
      </c>
      <c r="G9" t="n">
        <v>46.58</v>
      </c>
      <c r="H9" t="n">
        <v>0.76</v>
      </c>
      <c r="I9" t="n">
        <v>12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118.03</v>
      </c>
      <c r="Q9" t="n">
        <v>195.42</v>
      </c>
      <c r="R9" t="n">
        <v>24.95</v>
      </c>
      <c r="S9" t="n">
        <v>14.2</v>
      </c>
      <c r="T9" t="n">
        <v>3618.24</v>
      </c>
      <c r="U9" t="n">
        <v>0.57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125.3459790583101</v>
      </c>
      <c r="AB9" t="n">
        <v>171.5038984218222</v>
      </c>
      <c r="AC9" t="n">
        <v>155.1358070637243</v>
      </c>
      <c r="AD9" t="n">
        <v>125345.9790583101</v>
      </c>
      <c r="AE9" t="n">
        <v>171503.8984218221</v>
      </c>
      <c r="AF9" t="n">
        <v>5.17049792649694e-06</v>
      </c>
      <c r="AG9" t="n">
        <v>0.5066666666666667</v>
      </c>
      <c r="AH9" t="n">
        <v>155135.8070637244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8.260899999999999</v>
      </c>
      <c r="E10" t="n">
        <v>12.11</v>
      </c>
      <c r="F10" t="n">
        <v>9.289999999999999</v>
      </c>
      <c r="G10" t="n">
        <v>50.69</v>
      </c>
      <c r="H10" t="n">
        <v>0.85</v>
      </c>
      <c r="I10" t="n">
        <v>11</v>
      </c>
      <c r="J10" t="n">
        <v>188.74</v>
      </c>
      <c r="K10" t="n">
        <v>52.44</v>
      </c>
      <c r="L10" t="n">
        <v>9</v>
      </c>
      <c r="M10" t="n">
        <v>9</v>
      </c>
      <c r="N10" t="n">
        <v>37.3</v>
      </c>
      <c r="O10" t="n">
        <v>23511.69</v>
      </c>
      <c r="P10" t="n">
        <v>116.96</v>
      </c>
      <c r="Q10" t="n">
        <v>195.42</v>
      </c>
      <c r="R10" t="n">
        <v>24.51</v>
      </c>
      <c r="S10" t="n">
        <v>14.2</v>
      </c>
      <c r="T10" t="n">
        <v>3403.15</v>
      </c>
      <c r="U10" t="n">
        <v>0.58</v>
      </c>
      <c r="V10" t="n">
        <v>0.76</v>
      </c>
      <c r="W10" t="n">
        <v>0.65</v>
      </c>
      <c r="X10" t="n">
        <v>0.21</v>
      </c>
      <c r="Y10" t="n">
        <v>0.5</v>
      </c>
      <c r="Z10" t="n">
        <v>10</v>
      </c>
      <c r="AA10" t="n">
        <v>123.9266061715116</v>
      </c>
      <c r="AB10" t="n">
        <v>169.561849819793</v>
      </c>
      <c r="AC10" t="n">
        <v>153.37910485459</v>
      </c>
      <c r="AD10" t="n">
        <v>123926.6061715116</v>
      </c>
      <c r="AE10" t="n">
        <v>169561.849819793</v>
      </c>
      <c r="AF10" t="n">
        <v>5.194960632570977e-06</v>
      </c>
      <c r="AG10" t="n">
        <v>0.5045833333333333</v>
      </c>
      <c r="AH10" t="n">
        <v>153379.10485459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8.3055</v>
      </c>
      <c r="E11" t="n">
        <v>12.04</v>
      </c>
      <c r="F11" t="n">
        <v>9.26</v>
      </c>
      <c r="G11" t="n">
        <v>55.59</v>
      </c>
      <c r="H11" t="n">
        <v>0.93</v>
      </c>
      <c r="I11" t="n">
        <v>10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116.28</v>
      </c>
      <c r="Q11" t="n">
        <v>195.42</v>
      </c>
      <c r="R11" t="n">
        <v>23.51</v>
      </c>
      <c r="S11" t="n">
        <v>14.2</v>
      </c>
      <c r="T11" t="n">
        <v>2909.16</v>
      </c>
      <c r="U11" t="n">
        <v>0.6</v>
      </c>
      <c r="V11" t="n">
        <v>0.76</v>
      </c>
      <c r="W11" t="n">
        <v>0.65</v>
      </c>
      <c r="X11" t="n">
        <v>0.18</v>
      </c>
      <c r="Y11" t="n">
        <v>0.5</v>
      </c>
      <c r="Z11" t="n">
        <v>10</v>
      </c>
      <c r="AA11" t="n">
        <v>122.6878327777578</v>
      </c>
      <c r="AB11" t="n">
        <v>167.8669054116349</v>
      </c>
      <c r="AC11" t="n">
        <v>151.8459235618765</v>
      </c>
      <c r="AD11" t="n">
        <v>122687.8327777578</v>
      </c>
      <c r="AE11" t="n">
        <v>167866.9054116349</v>
      </c>
      <c r="AF11" t="n">
        <v>5.2230078482754e-06</v>
      </c>
      <c r="AG11" t="n">
        <v>0.5016666666666666</v>
      </c>
      <c r="AH11" t="n">
        <v>151845.9235618765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8.343999999999999</v>
      </c>
      <c r="E12" t="n">
        <v>11.98</v>
      </c>
      <c r="F12" t="n">
        <v>9.24</v>
      </c>
      <c r="G12" t="n">
        <v>61.63</v>
      </c>
      <c r="H12" t="n">
        <v>1.02</v>
      </c>
      <c r="I12" t="n">
        <v>9</v>
      </c>
      <c r="J12" t="n">
        <v>191.79</v>
      </c>
      <c r="K12" t="n">
        <v>52.44</v>
      </c>
      <c r="L12" t="n">
        <v>11</v>
      </c>
      <c r="M12" t="n">
        <v>7</v>
      </c>
      <c r="N12" t="n">
        <v>38.35</v>
      </c>
      <c r="O12" t="n">
        <v>23888.73</v>
      </c>
      <c r="P12" t="n">
        <v>114.93</v>
      </c>
      <c r="Q12" t="n">
        <v>195.42</v>
      </c>
      <c r="R12" t="n">
        <v>22.95</v>
      </c>
      <c r="S12" t="n">
        <v>14.2</v>
      </c>
      <c r="T12" t="n">
        <v>2636.55</v>
      </c>
      <c r="U12" t="n">
        <v>0.62</v>
      </c>
      <c r="V12" t="n">
        <v>0.76</v>
      </c>
      <c r="W12" t="n">
        <v>0.65</v>
      </c>
      <c r="X12" t="n">
        <v>0.16</v>
      </c>
      <c r="Y12" t="n">
        <v>0.5</v>
      </c>
      <c r="Z12" t="n">
        <v>10</v>
      </c>
      <c r="AA12" t="n">
        <v>121.0556809513671</v>
      </c>
      <c r="AB12" t="n">
        <v>165.6337232773115</v>
      </c>
      <c r="AC12" t="n">
        <v>149.8258731961614</v>
      </c>
      <c r="AD12" t="n">
        <v>121055.6809513671</v>
      </c>
      <c r="AE12" t="n">
        <v>165633.7232773115</v>
      </c>
      <c r="AF12" t="n">
        <v>5.247219009813971e-06</v>
      </c>
      <c r="AG12" t="n">
        <v>0.4991666666666667</v>
      </c>
      <c r="AH12" t="n">
        <v>149825.8731961614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8.378500000000001</v>
      </c>
      <c r="E13" t="n">
        <v>11.94</v>
      </c>
      <c r="F13" t="n">
        <v>9.23</v>
      </c>
      <c r="G13" t="n">
        <v>69.23</v>
      </c>
      <c r="H13" t="n">
        <v>1.1</v>
      </c>
      <c r="I13" t="n">
        <v>8</v>
      </c>
      <c r="J13" t="n">
        <v>193.33</v>
      </c>
      <c r="K13" t="n">
        <v>52.44</v>
      </c>
      <c r="L13" t="n">
        <v>12</v>
      </c>
      <c r="M13" t="n">
        <v>6</v>
      </c>
      <c r="N13" t="n">
        <v>38.89</v>
      </c>
      <c r="O13" t="n">
        <v>24078.33</v>
      </c>
      <c r="P13" t="n">
        <v>114.31</v>
      </c>
      <c r="Q13" t="n">
        <v>195.42</v>
      </c>
      <c r="R13" t="n">
        <v>22.5</v>
      </c>
      <c r="S13" t="n">
        <v>14.2</v>
      </c>
      <c r="T13" t="n">
        <v>2413.23</v>
      </c>
      <c r="U13" t="n">
        <v>0.63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120.1188032796637</v>
      </c>
      <c r="AB13" t="n">
        <v>164.3518459147618</v>
      </c>
      <c r="AC13" t="n">
        <v>148.6663364099668</v>
      </c>
      <c r="AD13" t="n">
        <v>120118.8032796637</v>
      </c>
      <c r="AE13" t="n">
        <v>164351.8459147618</v>
      </c>
      <c r="AF13" t="n">
        <v>5.268914725997886e-06</v>
      </c>
      <c r="AG13" t="n">
        <v>0.4975</v>
      </c>
      <c r="AH13" t="n">
        <v>148666.3364099668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8.3775</v>
      </c>
      <c r="E14" t="n">
        <v>11.94</v>
      </c>
      <c r="F14" t="n">
        <v>9.23</v>
      </c>
      <c r="G14" t="n">
        <v>69.23999999999999</v>
      </c>
      <c r="H14" t="n">
        <v>1.18</v>
      </c>
      <c r="I14" t="n">
        <v>8</v>
      </c>
      <c r="J14" t="n">
        <v>194.88</v>
      </c>
      <c r="K14" t="n">
        <v>52.44</v>
      </c>
      <c r="L14" t="n">
        <v>13</v>
      </c>
      <c r="M14" t="n">
        <v>6</v>
      </c>
      <c r="N14" t="n">
        <v>39.43</v>
      </c>
      <c r="O14" t="n">
        <v>24268.67</v>
      </c>
      <c r="P14" t="n">
        <v>113.51</v>
      </c>
      <c r="Q14" t="n">
        <v>195.42</v>
      </c>
      <c r="R14" t="n">
        <v>22.37</v>
      </c>
      <c r="S14" t="n">
        <v>14.2</v>
      </c>
      <c r="T14" t="n">
        <v>2348.74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  <c r="AA14" t="n">
        <v>119.6127797355789</v>
      </c>
      <c r="AB14" t="n">
        <v>163.6594821775622</v>
      </c>
      <c r="AC14" t="n">
        <v>148.0400508961067</v>
      </c>
      <c r="AD14" t="n">
        <v>119612.7797355789</v>
      </c>
      <c r="AE14" t="n">
        <v>163659.4821775622</v>
      </c>
      <c r="AF14" t="n">
        <v>5.268285864659222e-06</v>
      </c>
      <c r="AG14" t="n">
        <v>0.4975</v>
      </c>
      <c r="AH14" t="n">
        <v>148040.0508961067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8.4201</v>
      </c>
      <c r="E15" t="n">
        <v>11.88</v>
      </c>
      <c r="F15" t="n">
        <v>9.210000000000001</v>
      </c>
      <c r="G15" t="n">
        <v>78.92</v>
      </c>
      <c r="H15" t="n">
        <v>1.27</v>
      </c>
      <c r="I15" t="n">
        <v>7</v>
      </c>
      <c r="J15" t="n">
        <v>196.42</v>
      </c>
      <c r="K15" t="n">
        <v>52.44</v>
      </c>
      <c r="L15" t="n">
        <v>14</v>
      </c>
      <c r="M15" t="n">
        <v>5</v>
      </c>
      <c r="N15" t="n">
        <v>39.98</v>
      </c>
      <c r="O15" t="n">
        <v>24459.75</v>
      </c>
      <c r="P15" t="n">
        <v>112.87</v>
      </c>
      <c r="Q15" t="n">
        <v>195.42</v>
      </c>
      <c r="R15" t="n">
        <v>21.76</v>
      </c>
      <c r="S15" t="n">
        <v>14.2</v>
      </c>
      <c r="T15" t="n">
        <v>2050.35</v>
      </c>
      <c r="U15" t="n">
        <v>0.65</v>
      </c>
      <c r="V15" t="n">
        <v>0.77</v>
      </c>
      <c r="W15" t="n">
        <v>0.65</v>
      </c>
      <c r="X15" t="n">
        <v>0.12</v>
      </c>
      <c r="Y15" t="n">
        <v>0.5</v>
      </c>
      <c r="Z15" t="n">
        <v>10</v>
      </c>
      <c r="AA15" t="n">
        <v>118.5125829865066</v>
      </c>
      <c r="AB15" t="n">
        <v>162.1541444482271</v>
      </c>
      <c r="AC15" t="n">
        <v>146.6783804869042</v>
      </c>
      <c r="AD15" t="n">
        <v>118512.5829865066</v>
      </c>
      <c r="AE15" t="n">
        <v>162154.1444482271</v>
      </c>
      <c r="AF15" t="n">
        <v>5.295075357686315e-06</v>
      </c>
      <c r="AG15" t="n">
        <v>0.4950000000000001</v>
      </c>
      <c r="AH15" t="n">
        <v>146678.3804869042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8.4153</v>
      </c>
      <c r="E16" t="n">
        <v>11.88</v>
      </c>
      <c r="F16" t="n">
        <v>9.210000000000001</v>
      </c>
      <c r="G16" t="n">
        <v>78.97</v>
      </c>
      <c r="H16" t="n">
        <v>1.35</v>
      </c>
      <c r="I16" t="n">
        <v>7</v>
      </c>
      <c r="J16" t="n">
        <v>197.98</v>
      </c>
      <c r="K16" t="n">
        <v>52.44</v>
      </c>
      <c r="L16" t="n">
        <v>15</v>
      </c>
      <c r="M16" t="n">
        <v>5</v>
      </c>
      <c r="N16" t="n">
        <v>40.54</v>
      </c>
      <c r="O16" t="n">
        <v>24651.58</v>
      </c>
      <c r="P16" t="n">
        <v>112.91</v>
      </c>
      <c r="Q16" t="n">
        <v>195.42</v>
      </c>
      <c r="R16" t="n">
        <v>22.01</v>
      </c>
      <c r="S16" t="n">
        <v>14.2</v>
      </c>
      <c r="T16" t="n">
        <v>2175.74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118.6027742136338</v>
      </c>
      <c r="AB16" t="n">
        <v>162.2775480641387</v>
      </c>
      <c r="AC16" t="n">
        <v>146.7900066349112</v>
      </c>
      <c r="AD16" t="n">
        <v>118602.7742136338</v>
      </c>
      <c r="AE16" t="n">
        <v>162277.5480641387</v>
      </c>
      <c r="AF16" t="n">
        <v>5.292056823260727e-06</v>
      </c>
      <c r="AG16" t="n">
        <v>0.4950000000000001</v>
      </c>
      <c r="AH16" t="n">
        <v>146790.0066349112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8.461399999999999</v>
      </c>
      <c r="E17" t="n">
        <v>11.82</v>
      </c>
      <c r="F17" t="n">
        <v>9.18</v>
      </c>
      <c r="G17" t="n">
        <v>91.84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111.06</v>
      </c>
      <c r="Q17" t="n">
        <v>195.42</v>
      </c>
      <c r="R17" t="n">
        <v>21.09</v>
      </c>
      <c r="S17" t="n">
        <v>14.2</v>
      </c>
      <c r="T17" t="n">
        <v>1719.84</v>
      </c>
      <c r="U17" t="n">
        <v>0.67</v>
      </c>
      <c r="V17" t="n">
        <v>0.77</v>
      </c>
      <c r="W17" t="n">
        <v>0.64</v>
      </c>
      <c r="X17" t="n">
        <v>0.1</v>
      </c>
      <c r="Y17" t="n">
        <v>0.5</v>
      </c>
      <c r="Z17" t="n">
        <v>10</v>
      </c>
      <c r="AA17" t="n">
        <v>116.6448671712047</v>
      </c>
      <c r="AB17" t="n">
        <v>159.5986532719259</v>
      </c>
      <c r="AC17" t="n">
        <v>144.366781801814</v>
      </c>
      <c r="AD17" t="n">
        <v>116644.8671712047</v>
      </c>
      <c r="AE17" t="n">
        <v>159598.6532719259</v>
      </c>
      <c r="AF17" t="n">
        <v>5.321047330973146e-06</v>
      </c>
      <c r="AG17" t="n">
        <v>0.4925</v>
      </c>
      <c r="AH17" t="n">
        <v>144366.781801814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8.4579</v>
      </c>
      <c r="E18" t="n">
        <v>11.82</v>
      </c>
      <c r="F18" t="n">
        <v>9.19</v>
      </c>
      <c r="G18" t="n">
        <v>91.89</v>
      </c>
      <c r="H18" t="n">
        <v>1.5</v>
      </c>
      <c r="I18" t="n">
        <v>6</v>
      </c>
      <c r="J18" t="n">
        <v>201.11</v>
      </c>
      <c r="K18" t="n">
        <v>52.44</v>
      </c>
      <c r="L18" t="n">
        <v>17</v>
      </c>
      <c r="M18" t="n">
        <v>4</v>
      </c>
      <c r="N18" t="n">
        <v>41.67</v>
      </c>
      <c r="O18" t="n">
        <v>25037.53</v>
      </c>
      <c r="P18" t="n">
        <v>111.19</v>
      </c>
      <c r="Q18" t="n">
        <v>195.42</v>
      </c>
      <c r="R18" t="n">
        <v>21.21</v>
      </c>
      <c r="S18" t="n">
        <v>14.2</v>
      </c>
      <c r="T18" t="n">
        <v>1776.91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116.8174620126993</v>
      </c>
      <c r="AB18" t="n">
        <v>159.8348051484058</v>
      </c>
      <c r="AC18" t="n">
        <v>144.5803956746439</v>
      </c>
      <c r="AD18" t="n">
        <v>116817.4620126993</v>
      </c>
      <c r="AE18" t="n">
        <v>159834.8051484058</v>
      </c>
      <c r="AF18" t="n">
        <v>5.318846316287821e-06</v>
      </c>
      <c r="AG18" t="n">
        <v>0.4925</v>
      </c>
      <c r="AH18" t="n">
        <v>144580.3956746439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8.4604</v>
      </c>
      <c r="E19" t="n">
        <v>11.82</v>
      </c>
      <c r="F19" t="n">
        <v>9.19</v>
      </c>
      <c r="G19" t="n">
        <v>91.86</v>
      </c>
      <c r="H19" t="n">
        <v>1.58</v>
      </c>
      <c r="I19" t="n">
        <v>6</v>
      </c>
      <c r="J19" t="n">
        <v>202.68</v>
      </c>
      <c r="K19" t="n">
        <v>52.44</v>
      </c>
      <c r="L19" t="n">
        <v>18</v>
      </c>
      <c r="M19" t="n">
        <v>4</v>
      </c>
      <c r="N19" t="n">
        <v>42.24</v>
      </c>
      <c r="O19" t="n">
        <v>25231.66</v>
      </c>
      <c r="P19" t="n">
        <v>110.66</v>
      </c>
      <c r="Q19" t="n">
        <v>195.42</v>
      </c>
      <c r="R19" t="n">
        <v>21.07</v>
      </c>
      <c r="S19" t="n">
        <v>14.2</v>
      </c>
      <c r="T19" t="n">
        <v>1709.06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116.4437218062412</v>
      </c>
      <c r="AB19" t="n">
        <v>159.3234373096758</v>
      </c>
      <c r="AC19" t="n">
        <v>144.1178320647329</v>
      </c>
      <c r="AD19" t="n">
        <v>116443.7218062412</v>
      </c>
      <c r="AE19" t="n">
        <v>159323.4373096758</v>
      </c>
      <c r="AF19" t="n">
        <v>5.320418469634482e-06</v>
      </c>
      <c r="AG19" t="n">
        <v>0.4925</v>
      </c>
      <c r="AH19" t="n">
        <v>144117.8320647329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8.461399999999999</v>
      </c>
      <c r="E20" t="n">
        <v>11.82</v>
      </c>
      <c r="F20" t="n">
        <v>9.18</v>
      </c>
      <c r="G20" t="n">
        <v>91.84</v>
      </c>
      <c r="H20" t="n">
        <v>1.65</v>
      </c>
      <c r="I20" t="n">
        <v>6</v>
      </c>
      <c r="J20" t="n">
        <v>204.26</v>
      </c>
      <c r="K20" t="n">
        <v>52.44</v>
      </c>
      <c r="L20" t="n">
        <v>19</v>
      </c>
      <c r="M20" t="n">
        <v>4</v>
      </c>
      <c r="N20" t="n">
        <v>42.82</v>
      </c>
      <c r="O20" t="n">
        <v>25426.72</v>
      </c>
      <c r="P20" t="n">
        <v>109.96</v>
      </c>
      <c r="Q20" t="n">
        <v>195.42</v>
      </c>
      <c r="R20" t="n">
        <v>21.11</v>
      </c>
      <c r="S20" t="n">
        <v>14.2</v>
      </c>
      <c r="T20" t="n">
        <v>1728.63</v>
      </c>
      <c r="U20" t="n">
        <v>0.67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115.9374009807806</v>
      </c>
      <c r="AB20" t="n">
        <v>158.6306668189827</v>
      </c>
      <c r="AC20" t="n">
        <v>143.4911786173618</v>
      </c>
      <c r="AD20" t="n">
        <v>115937.4009807806</v>
      </c>
      <c r="AE20" t="n">
        <v>158630.6668189827</v>
      </c>
      <c r="AF20" t="n">
        <v>5.321047330973146e-06</v>
      </c>
      <c r="AG20" t="n">
        <v>0.4925</v>
      </c>
      <c r="AH20" t="n">
        <v>143491.1786173618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8.495200000000001</v>
      </c>
      <c r="E21" t="n">
        <v>11.77</v>
      </c>
      <c r="F21" t="n">
        <v>9.17</v>
      </c>
      <c r="G21" t="n">
        <v>110.08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109.07</v>
      </c>
      <c r="Q21" t="n">
        <v>195.42</v>
      </c>
      <c r="R21" t="n">
        <v>20.7</v>
      </c>
      <c r="S21" t="n">
        <v>14.2</v>
      </c>
      <c r="T21" t="n">
        <v>1527.96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114.8658060944481</v>
      </c>
      <c r="AB21" t="n">
        <v>157.1644634200734</v>
      </c>
      <c r="AC21" t="n">
        <v>142.1649076130146</v>
      </c>
      <c r="AD21" t="n">
        <v>114865.8060944481</v>
      </c>
      <c r="AE21" t="n">
        <v>157164.4634200734</v>
      </c>
      <c r="AF21" t="n">
        <v>5.342302844219997e-06</v>
      </c>
      <c r="AG21" t="n">
        <v>0.4904166666666667</v>
      </c>
      <c r="AH21" t="n">
        <v>142164.9076130146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8.497999999999999</v>
      </c>
      <c r="E22" t="n">
        <v>11.77</v>
      </c>
      <c r="F22" t="n">
        <v>9.17</v>
      </c>
      <c r="G22" t="n">
        <v>110.03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108.87</v>
      </c>
      <c r="Q22" t="n">
        <v>195.42</v>
      </c>
      <c r="R22" t="n">
        <v>20.6</v>
      </c>
      <c r="S22" t="n">
        <v>14.2</v>
      </c>
      <c r="T22" t="n">
        <v>1481.68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114.7017595765998</v>
      </c>
      <c r="AB22" t="n">
        <v>156.9400077371319</v>
      </c>
      <c r="AC22" t="n">
        <v>141.9618736654274</v>
      </c>
      <c r="AD22" t="n">
        <v>114701.7595765998</v>
      </c>
      <c r="AE22" t="n">
        <v>156940.0077371319</v>
      </c>
      <c r="AF22" t="n">
        <v>5.344063655968255e-06</v>
      </c>
      <c r="AG22" t="n">
        <v>0.4904166666666667</v>
      </c>
      <c r="AH22" t="n">
        <v>141961.8736654274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8.4954</v>
      </c>
      <c r="E23" t="n">
        <v>11.77</v>
      </c>
      <c r="F23" t="n">
        <v>9.17</v>
      </c>
      <c r="G23" t="n">
        <v>110.07</v>
      </c>
      <c r="H23" t="n">
        <v>1.87</v>
      </c>
      <c r="I23" t="n">
        <v>5</v>
      </c>
      <c r="J23" t="n">
        <v>209.05</v>
      </c>
      <c r="K23" t="n">
        <v>52.44</v>
      </c>
      <c r="L23" t="n">
        <v>22</v>
      </c>
      <c r="M23" t="n">
        <v>3</v>
      </c>
      <c r="N23" t="n">
        <v>44.6</v>
      </c>
      <c r="O23" t="n">
        <v>26016.35</v>
      </c>
      <c r="P23" t="n">
        <v>108.77</v>
      </c>
      <c r="Q23" t="n">
        <v>195.42</v>
      </c>
      <c r="R23" t="n">
        <v>20.68</v>
      </c>
      <c r="S23" t="n">
        <v>14.2</v>
      </c>
      <c r="T23" t="n">
        <v>1520</v>
      </c>
      <c r="U23" t="n">
        <v>0.6899999999999999</v>
      </c>
      <c r="V23" t="n">
        <v>0.77</v>
      </c>
      <c r="W23" t="n">
        <v>0.65</v>
      </c>
      <c r="X23" t="n">
        <v>0.09</v>
      </c>
      <c r="Y23" t="n">
        <v>0.5</v>
      </c>
      <c r="Z23" t="n">
        <v>10</v>
      </c>
      <c r="AA23" t="n">
        <v>114.6710628756263</v>
      </c>
      <c r="AB23" t="n">
        <v>156.898007156617</v>
      </c>
      <c r="AC23" t="n">
        <v>141.9238815613687</v>
      </c>
      <c r="AD23" t="n">
        <v>114671.0628756263</v>
      </c>
      <c r="AE23" t="n">
        <v>156898.007156617</v>
      </c>
      <c r="AF23" t="n">
        <v>5.342428616487729e-06</v>
      </c>
      <c r="AG23" t="n">
        <v>0.4904166666666667</v>
      </c>
      <c r="AH23" t="n">
        <v>141923.8815613687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8.497999999999999</v>
      </c>
      <c r="E24" t="n">
        <v>11.77</v>
      </c>
      <c r="F24" t="n">
        <v>9.17</v>
      </c>
      <c r="G24" t="n">
        <v>110.03</v>
      </c>
      <c r="H24" t="n">
        <v>1.94</v>
      </c>
      <c r="I24" t="n">
        <v>5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107.8</v>
      </c>
      <c r="Q24" t="n">
        <v>195.42</v>
      </c>
      <c r="R24" t="n">
        <v>20.55</v>
      </c>
      <c r="S24" t="n">
        <v>14.2</v>
      </c>
      <c r="T24" t="n">
        <v>1454.99</v>
      </c>
      <c r="U24" t="n">
        <v>0.6899999999999999</v>
      </c>
      <c r="V24" t="n">
        <v>0.77</v>
      </c>
      <c r="W24" t="n">
        <v>0.65</v>
      </c>
      <c r="X24" t="n">
        <v>0.08</v>
      </c>
      <c r="Y24" t="n">
        <v>0.5</v>
      </c>
      <c r="Z24" t="n">
        <v>10</v>
      </c>
      <c r="AA24" t="n">
        <v>114.016551802224</v>
      </c>
      <c r="AB24" t="n">
        <v>156.0024762309979</v>
      </c>
      <c r="AC24" t="n">
        <v>141.1138188504048</v>
      </c>
      <c r="AD24" t="n">
        <v>114016.551802224</v>
      </c>
      <c r="AE24" t="n">
        <v>156002.4762309979</v>
      </c>
      <c r="AF24" t="n">
        <v>5.344063655968255e-06</v>
      </c>
      <c r="AG24" t="n">
        <v>0.4904166666666667</v>
      </c>
      <c r="AH24" t="n">
        <v>141113.8188504048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8.5024</v>
      </c>
      <c r="E25" t="n">
        <v>11.76</v>
      </c>
      <c r="F25" t="n">
        <v>9.16</v>
      </c>
      <c r="G25" t="n">
        <v>109.96</v>
      </c>
      <c r="H25" t="n">
        <v>2.01</v>
      </c>
      <c r="I25" t="n">
        <v>5</v>
      </c>
      <c r="J25" t="n">
        <v>212.27</v>
      </c>
      <c r="K25" t="n">
        <v>52.44</v>
      </c>
      <c r="L25" t="n">
        <v>24</v>
      </c>
      <c r="M25" t="n">
        <v>3</v>
      </c>
      <c r="N25" t="n">
        <v>45.82</v>
      </c>
      <c r="O25" t="n">
        <v>26413.56</v>
      </c>
      <c r="P25" t="n">
        <v>106.03</v>
      </c>
      <c r="Q25" t="n">
        <v>195.42</v>
      </c>
      <c r="R25" t="n">
        <v>20.36</v>
      </c>
      <c r="S25" t="n">
        <v>14.2</v>
      </c>
      <c r="T25" t="n">
        <v>1360.63</v>
      </c>
      <c r="U25" t="n">
        <v>0.7</v>
      </c>
      <c r="V25" t="n">
        <v>0.77</v>
      </c>
      <c r="W25" t="n">
        <v>0.64</v>
      </c>
      <c r="X25" t="n">
        <v>0.08</v>
      </c>
      <c r="Y25" t="n">
        <v>0.5</v>
      </c>
      <c r="Z25" t="n">
        <v>10</v>
      </c>
      <c r="AA25" t="n">
        <v>112.7807723633547</v>
      </c>
      <c r="AB25" t="n">
        <v>154.3116282839967</v>
      </c>
      <c r="AC25" t="n">
        <v>139.5843430583448</v>
      </c>
      <c r="AD25" t="n">
        <v>112780.7723633547</v>
      </c>
      <c r="AE25" t="n">
        <v>154311.6282839967</v>
      </c>
      <c r="AF25" t="n">
        <v>5.346830645858378e-06</v>
      </c>
      <c r="AG25" t="n">
        <v>0.49</v>
      </c>
      <c r="AH25" t="n">
        <v>139584.3430583448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8.544600000000001</v>
      </c>
      <c r="E26" t="n">
        <v>11.7</v>
      </c>
      <c r="F26" t="n">
        <v>9.140000000000001</v>
      </c>
      <c r="G26" t="n">
        <v>137.11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104.65</v>
      </c>
      <c r="Q26" t="n">
        <v>195.42</v>
      </c>
      <c r="R26" t="n">
        <v>19.66</v>
      </c>
      <c r="S26" t="n">
        <v>14.2</v>
      </c>
      <c r="T26" t="n">
        <v>1012.63</v>
      </c>
      <c r="U26" t="n">
        <v>0.72</v>
      </c>
      <c r="V26" t="n">
        <v>0.77</v>
      </c>
      <c r="W26" t="n">
        <v>0.64</v>
      </c>
      <c r="X26" t="n">
        <v>0.05</v>
      </c>
      <c r="Y26" t="n">
        <v>0.5</v>
      </c>
      <c r="Z26" t="n">
        <v>10</v>
      </c>
      <c r="AA26" t="n">
        <v>111.2636722676335</v>
      </c>
      <c r="AB26" t="n">
        <v>152.2358650032994</v>
      </c>
      <c r="AC26" t="n">
        <v>137.7066877118046</v>
      </c>
      <c r="AD26" t="n">
        <v>111263.6722676335</v>
      </c>
      <c r="AE26" t="n">
        <v>152235.8650032994</v>
      </c>
      <c r="AF26" t="n">
        <v>5.373368594350007e-06</v>
      </c>
      <c r="AG26" t="n">
        <v>0.4875</v>
      </c>
      <c r="AH26" t="n">
        <v>137706.6877118046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8.541700000000001</v>
      </c>
      <c r="E27" t="n">
        <v>11.71</v>
      </c>
      <c r="F27" t="n">
        <v>9.140000000000001</v>
      </c>
      <c r="G27" t="n">
        <v>137.17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105.4</v>
      </c>
      <c r="Q27" t="n">
        <v>195.43</v>
      </c>
      <c r="R27" t="n">
        <v>19.8</v>
      </c>
      <c r="S27" t="n">
        <v>14.2</v>
      </c>
      <c r="T27" t="n">
        <v>1086.39</v>
      </c>
      <c r="U27" t="n">
        <v>0.72</v>
      </c>
      <c r="V27" t="n">
        <v>0.77</v>
      </c>
      <c r="W27" t="n">
        <v>0.64</v>
      </c>
      <c r="X27" t="n">
        <v>0.06</v>
      </c>
      <c r="Y27" t="n">
        <v>0.5</v>
      </c>
      <c r="Z27" t="n">
        <v>10</v>
      </c>
      <c r="AA27" t="n">
        <v>111.7813659369879</v>
      </c>
      <c r="AB27" t="n">
        <v>152.9441963207425</v>
      </c>
      <c r="AC27" t="n">
        <v>138.3474168824603</v>
      </c>
      <c r="AD27" t="n">
        <v>111781.3659369879</v>
      </c>
      <c r="AE27" t="n">
        <v>152944.1963207425</v>
      </c>
      <c r="AF27" t="n">
        <v>5.371544896467881e-06</v>
      </c>
      <c r="AG27" t="n">
        <v>0.4879166666666667</v>
      </c>
      <c r="AH27" t="n">
        <v>138347.4168824603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8.5395</v>
      </c>
      <c r="E28" t="n">
        <v>11.71</v>
      </c>
      <c r="F28" t="n">
        <v>9.15</v>
      </c>
      <c r="G28" t="n">
        <v>137.21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105.8</v>
      </c>
      <c r="Q28" t="n">
        <v>195.42</v>
      </c>
      <c r="R28" t="n">
        <v>19.94</v>
      </c>
      <c r="S28" t="n">
        <v>14.2</v>
      </c>
      <c r="T28" t="n">
        <v>1155.54</v>
      </c>
      <c r="U28" t="n">
        <v>0.71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112.1062454570441</v>
      </c>
      <c r="AB28" t="n">
        <v>153.388710812756</v>
      </c>
      <c r="AC28" t="n">
        <v>138.7495075352362</v>
      </c>
      <c r="AD28" t="n">
        <v>112106.2454570441</v>
      </c>
      <c r="AE28" t="n">
        <v>153388.710812756</v>
      </c>
      <c r="AF28" t="n">
        <v>5.370161401522819e-06</v>
      </c>
      <c r="AG28" t="n">
        <v>0.4879166666666667</v>
      </c>
      <c r="AH28" t="n">
        <v>138749.5075352362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8.5425</v>
      </c>
      <c r="E29" t="n">
        <v>11.71</v>
      </c>
      <c r="F29" t="n">
        <v>9.140000000000001</v>
      </c>
      <c r="G29" t="n">
        <v>137.15</v>
      </c>
      <c r="H29" t="n">
        <v>2.27</v>
      </c>
      <c r="I29" t="n">
        <v>4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105.67</v>
      </c>
      <c r="Q29" t="n">
        <v>195.42</v>
      </c>
      <c r="R29" t="n">
        <v>19.76</v>
      </c>
      <c r="S29" t="n">
        <v>14.2</v>
      </c>
      <c r="T29" t="n">
        <v>1066.3</v>
      </c>
      <c r="U29" t="n">
        <v>0.72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111.9434310482753</v>
      </c>
      <c r="AB29" t="n">
        <v>153.165940955814</v>
      </c>
      <c r="AC29" t="n">
        <v>138.5479985207812</v>
      </c>
      <c r="AD29" t="n">
        <v>111943.4310482753</v>
      </c>
      <c r="AE29" t="n">
        <v>153165.940955814</v>
      </c>
      <c r="AF29" t="n">
        <v>5.372047985538812e-06</v>
      </c>
      <c r="AG29" t="n">
        <v>0.4879166666666667</v>
      </c>
      <c r="AH29" t="n">
        <v>138547.9985207812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8.5403</v>
      </c>
      <c r="E30" t="n">
        <v>11.71</v>
      </c>
      <c r="F30" t="n">
        <v>9.15</v>
      </c>
      <c r="G30" t="n">
        <v>137.2</v>
      </c>
      <c r="H30" t="n">
        <v>2.34</v>
      </c>
      <c r="I30" t="n">
        <v>4</v>
      </c>
      <c r="J30" t="n">
        <v>220.44</v>
      </c>
      <c r="K30" t="n">
        <v>52.44</v>
      </c>
      <c r="L30" t="n">
        <v>29</v>
      </c>
      <c r="M30" t="n">
        <v>2</v>
      </c>
      <c r="N30" t="n">
        <v>49</v>
      </c>
      <c r="O30" t="n">
        <v>27421.64</v>
      </c>
      <c r="P30" t="n">
        <v>104.69</v>
      </c>
      <c r="Q30" t="n">
        <v>195.42</v>
      </c>
      <c r="R30" t="n">
        <v>19.85</v>
      </c>
      <c r="S30" t="n">
        <v>14.2</v>
      </c>
      <c r="T30" t="n">
        <v>1111</v>
      </c>
      <c r="U30" t="n">
        <v>0.72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111.3889730529311</v>
      </c>
      <c r="AB30" t="n">
        <v>152.407307065624</v>
      </c>
      <c r="AC30" t="n">
        <v>137.8617675843213</v>
      </c>
      <c r="AD30" t="n">
        <v>111388.9730529311</v>
      </c>
      <c r="AE30" t="n">
        <v>152407.307065624</v>
      </c>
      <c r="AF30" t="n">
        <v>5.370664490593751e-06</v>
      </c>
      <c r="AG30" t="n">
        <v>0.4879166666666667</v>
      </c>
      <c r="AH30" t="n">
        <v>137861.7675843214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8.545999999999999</v>
      </c>
      <c r="E31" t="n">
        <v>11.7</v>
      </c>
      <c r="F31" t="n">
        <v>9.140000000000001</v>
      </c>
      <c r="G31" t="n">
        <v>137.08</v>
      </c>
      <c r="H31" t="n">
        <v>2.4</v>
      </c>
      <c r="I31" t="n">
        <v>4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103.78</v>
      </c>
      <c r="Q31" t="n">
        <v>195.42</v>
      </c>
      <c r="R31" t="n">
        <v>19.64</v>
      </c>
      <c r="S31" t="n">
        <v>14.2</v>
      </c>
      <c r="T31" t="n">
        <v>1004.64</v>
      </c>
      <c r="U31" t="n">
        <v>0.72</v>
      </c>
      <c r="V31" t="n">
        <v>0.77</v>
      </c>
      <c r="W31" t="n">
        <v>0.64</v>
      </c>
      <c r="X31" t="n">
        <v>0.05</v>
      </c>
      <c r="Y31" t="n">
        <v>0.5</v>
      </c>
      <c r="Z31" t="n">
        <v>10</v>
      </c>
      <c r="AA31" t="n">
        <v>110.6923712962215</v>
      </c>
      <c r="AB31" t="n">
        <v>151.4541858101937</v>
      </c>
      <c r="AC31" t="n">
        <v>136.999610883795</v>
      </c>
      <c r="AD31" t="n">
        <v>110692.3712962215</v>
      </c>
      <c r="AE31" t="n">
        <v>151454.1858101937</v>
      </c>
      <c r="AF31" t="n">
        <v>5.374249000224136e-06</v>
      </c>
      <c r="AG31" t="n">
        <v>0.4875</v>
      </c>
      <c r="AH31" t="n">
        <v>136999.610883795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8.546200000000001</v>
      </c>
      <c r="E32" t="n">
        <v>11.7</v>
      </c>
      <c r="F32" t="n">
        <v>9.140000000000001</v>
      </c>
      <c r="G32" t="n">
        <v>137.07</v>
      </c>
      <c r="H32" t="n">
        <v>2.46</v>
      </c>
      <c r="I32" t="n">
        <v>4</v>
      </c>
      <c r="J32" t="n">
        <v>223.76</v>
      </c>
      <c r="K32" t="n">
        <v>52.44</v>
      </c>
      <c r="L32" t="n">
        <v>31</v>
      </c>
      <c r="M32" t="n">
        <v>2</v>
      </c>
      <c r="N32" t="n">
        <v>50.32</v>
      </c>
      <c r="O32" t="n">
        <v>27831.27</v>
      </c>
      <c r="P32" t="n">
        <v>102</v>
      </c>
      <c r="Q32" t="n">
        <v>195.42</v>
      </c>
      <c r="R32" t="n">
        <v>19.58</v>
      </c>
      <c r="S32" t="n">
        <v>14.2</v>
      </c>
      <c r="T32" t="n">
        <v>972.08</v>
      </c>
      <c r="U32" t="n">
        <v>0.73</v>
      </c>
      <c r="V32" t="n">
        <v>0.77</v>
      </c>
      <c r="W32" t="n">
        <v>0.64</v>
      </c>
      <c r="X32" t="n">
        <v>0.05</v>
      </c>
      <c r="Y32" t="n">
        <v>0.5</v>
      </c>
      <c r="Z32" t="n">
        <v>10</v>
      </c>
      <c r="AA32" t="n">
        <v>109.5564639744815</v>
      </c>
      <c r="AB32" t="n">
        <v>149.8999872998957</v>
      </c>
      <c r="AC32" t="n">
        <v>135.593742897988</v>
      </c>
      <c r="AD32" t="n">
        <v>109556.4639744816</v>
      </c>
      <c r="AE32" t="n">
        <v>149899.9872998957</v>
      </c>
      <c r="AF32" t="n">
        <v>5.37437477249187e-06</v>
      </c>
      <c r="AG32" t="n">
        <v>0.4875</v>
      </c>
      <c r="AH32" t="n">
        <v>135593.742897988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8.544600000000001</v>
      </c>
      <c r="E33" t="n">
        <v>11.7</v>
      </c>
      <c r="F33" t="n">
        <v>9.140000000000001</v>
      </c>
      <c r="G33" t="n">
        <v>137.11</v>
      </c>
      <c r="H33" t="n">
        <v>2.52</v>
      </c>
      <c r="I33" t="n">
        <v>4</v>
      </c>
      <c r="J33" t="n">
        <v>225.43</v>
      </c>
      <c r="K33" t="n">
        <v>52.44</v>
      </c>
      <c r="L33" t="n">
        <v>32</v>
      </c>
      <c r="M33" t="n">
        <v>0</v>
      </c>
      <c r="N33" t="n">
        <v>50.99</v>
      </c>
      <c r="O33" t="n">
        <v>28037.42</v>
      </c>
      <c r="P33" t="n">
        <v>101.17</v>
      </c>
      <c r="Q33" t="n">
        <v>195.42</v>
      </c>
      <c r="R33" t="n">
        <v>19.54</v>
      </c>
      <c r="S33" t="n">
        <v>14.2</v>
      </c>
      <c r="T33" t="n">
        <v>954.87</v>
      </c>
      <c r="U33" t="n">
        <v>0.73</v>
      </c>
      <c r="V33" t="n">
        <v>0.77</v>
      </c>
      <c r="W33" t="n">
        <v>0.65</v>
      </c>
      <c r="X33" t="n">
        <v>0.05</v>
      </c>
      <c r="Y33" t="n">
        <v>0.5</v>
      </c>
      <c r="Z33" t="n">
        <v>10</v>
      </c>
      <c r="AA33" t="n">
        <v>109.0472998437617</v>
      </c>
      <c r="AB33" t="n">
        <v>149.203326473509</v>
      </c>
      <c r="AC33" t="n">
        <v>134.9635704031018</v>
      </c>
      <c r="AD33" t="n">
        <v>109047.2998437617</v>
      </c>
      <c r="AE33" t="n">
        <v>149203.326473509</v>
      </c>
      <c r="AF33" t="n">
        <v>5.373368594350007e-06</v>
      </c>
      <c r="AG33" t="n">
        <v>0.4875</v>
      </c>
      <c r="AH33" t="n">
        <v>134963.5704031018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8.7233</v>
      </c>
      <c r="E2" t="n">
        <v>11.46</v>
      </c>
      <c r="F2" t="n">
        <v>9.56</v>
      </c>
      <c r="G2" t="n">
        <v>24.94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9</v>
      </c>
      <c r="N2" t="n">
        <v>3.01</v>
      </c>
      <c r="O2" t="n">
        <v>3454.41</v>
      </c>
      <c r="P2" t="n">
        <v>27.85</v>
      </c>
      <c r="Q2" t="n">
        <v>195.43</v>
      </c>
      <c r="R2" t="n">
        <v>32.28</v>
      </c>
      <c r="S2" t="n">
        <v>14.2</v>
      </c>
      <c r="T2" t="n">
        <v>7231.52</v>
      </c>
      <c r="U2" t="n">
        <v>0.44</v>
      </c>
      <c r="V2" t="n">
        <v>0.74</v>
      </c>
      <c r="W2" t="n">
        <v>0.6899999999999999</v>
      </c>
      <c r="X2" t="n">
        <v>0.47</v>
      </c>
      <c r="Y2" t="n">
        <v>0.5</v>
      </c>
      <c r="Z2" t="n">
        <v>10</v>
      </c>
      <c r="AA2" t="n">
        <v>39.05437468527531</v>
      </c>
      <c r="AB2" t="n">
        <v>53.4359184016428</v>
      </c>
      <c r="AC2" t="n">
        <v>48.33606934727449</v>
      </c>
      <c r="AD2" t="n">
        <v>39054.37468527531</v>
      </c>
      <c r="AE2" t="n">
        <v>53435.9184016428</v>
      </c>
      <c r="AF2" t="n">
        <v>1.330903621538543e-05</v>
      </c>
      <c r="AG2" t="n">
        <v>0.4775</v>
      </c>
      <c r="AH2" t="n">
        <v>48336.06934727449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8.767899999999999</v>
      </c>
      <c r="E3" t="n">
        <v>11.41</v>
      </c>
      <c r="F3" t="n">
        <v>9.52</v>
      </c>
      <c r="G3" t="n">
        <v>27.21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28.15</v>
      </c>
      <c r="Q3" t="n">
        <v>195.42</v>
      </c>
      <c r="R3" t="n">
        <v>30.79</v>
      </c>
      <c r="S3" t="n">
        <v>14.2</v>
      </c>
      <c r="T3" t="n">
        <v>6495.21</v>
      </c>
      <c r="U3" t="n">
        <v>0.46</v>
      </c>
      <c r="V3" t="n">
        <v>0.74</v>
      </c>
      <c r="W3" t="n">
        <v>0.7</v>
      </c>
      <c r="X3" t="n">
        <v>0.44</v>
      </c>
      <c r="Y3" t="n">
        <v>0.5</v>
      </c>
      <c r="Z3" t="n">
        <v>10</v>
      </c>
      <c r="AA3" t="n">
        <v>38.98147907943316</v>
      </c>
      <c r="AB3" t="n">
        <v>53.3361794178029</v>
      </c>
      <c r="AC3" t="n">
        <v>48.24584931206743</v>
      </c>
      <c r="AD3" t="n">
        <v>38981.47907943316</v>
      </c>
      <c r="AE3" t="n">
        <v>53336.17941780289</v>
      </c>
      <c r="AF3" t="n">
        <v>1.337708191084543e-05</v>
      </c>
      <c r="AG3" t="n">
        <v>0.4754166666666667</v>
      </c>
      <c r="AH3" t="n">
        <v>48245.84931206742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7.2292</v>
      </c>
      <c r="E2" t="n">
        <v>13.83</v>
      </c>
      <c r="F2" t="n">
        <v>10.45</v>
      </c>
      <c r="G2" t="n">
        <v>9.220000000000001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92.64</v>
      </c>
      <c r="Q2" t="n">
        <v>195.43</v>
      </c>
      <c r="R2" t="n">
        <v>60.31</v>
      </c>
      <c r="S2" t="n">
        <v>14.2</v>
      </c>
      <c r="T2" t="n">
        <v>21019.37</v>
      </c>
      <c r="U2" t="n">
        <v>0.24</v>
      </c>
      <c r="V2" t="n">
        <v>0.68</v>
      </c>
      <c r="W2" t="n">
        <v>0.75</v>
      </c>
      <c r="X2" t="n">
        <v>1.36</v>
      </c>
      <c r="Y2" t="n">
        <v>0.5</v>
      </c>
      <c r="Z2" t="n">
        <v>10</v>
      </c>
      <c r="AA2" t="n">
        <v>115.9850026138086</v>
      </c>
      <c r="AB2" t="n">
        <v>158.6957974733275</v>
      </c>
      <c r="AC2" t="n">
        <v>143.5500932934674</v>
      </c>
      <c r="AD2" t="n">
        <v>115985.0026138086</v>
      </c>
      <c r="AE2" t="n">
        <v>158695.7974733275</v>
      </c>
      <c r="AF2" t="n">
        <v>6.012720361532402e-06</v>
      </c>
      <c r="AG2" t="n">
        <v>0.57625</v>
      </c>
      <c r="AH2" t="n">
        <v>143550.0932934674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8.0997</v>
      </c>
      <c r="E3" t="n">
        <v>12.35</v>
      </c>
      <c r="F3" t="n">
        <v>9.699999999999999</v>
      </c>
      <c r="G3" t="n">
        <v>18.19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30</v>
      </c>
      <c r="N3" t="n">
        <v>13.24</v>
      </c>
      <c r="O3" t="n">
        <v>12561.45</v>
      </c>
      <c r="P3" t="n">
        <v>84.61</v>
      </c>
      <c r="Q3" t="n">
        <v>195.43</v>
      </c>
      <c r="R3" t="n">
        <v>37.19</v>
      </c>
      <c r="S3" t="n">
        <v>14.2</v>
      </c>
      <c r="T3" t="n">
        <v>9638.08</v>
      </c>
      <c r="U3" t="n">
        <v>0.38</v>
      </c>
      <c r="V3" t="n">
        <v>0.73</v>
      </c>
      <c r="W3" t="n">
        <v>0.6899999999999999</v>
      </c>
      <c r="X3" t="n">
        <v>0.61</v>
      </c>
      <c r="Y3" t="n">
        <v>0.5</v>
      </c>
      <c r="Z3" t="n">
        <v>10</v>
      </c>
      <c r="AA3" t="n">
        <v>95.69338642415511</v>
      </c>
      <c r="AB3" t="n">
        <v>130.9319129997313</v>
      </c>
      <c r="AC3" t="n">
        <v>118.4359549871658</v>
      </c>
      <c r="AD3" t="n">
        <v>95693.38642415511</v>
      </c>
      <c r="AE3" t="n">
        <v>130931.9129997313</v>
      </c>
      <c r="AF3" t="n">
        <v>6.736738658814806e-06</v>
      </c>
      <c r="AG3" t="n">
        <v>0.5145833333333333</v>
      </c>
      <c r="AH3" t="n">
        <v>118435.9549871658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8.3893</v>
      </c>
      <c r="E4" t="n">
        <v>11.92</v>
      </c>
      <c r="F4" t="n">
        <v>9.5</v>
      </c>
      <c r="G4" t="n">
        <v>27.14</v>
      </c>
      <c r="H4" t="n">
        <v>0.52</v>
      </c>
      <c r="I4" t="n">
        <v>21</v>
      </c>
      <c r="J4" t="n">
        <v>101.2</v>
      </c>
      <c r="K4" t="n">
        <v>39.72</v>
      </c>
      <c r="L4" t="n">
        <v>3</v>
      </c>
      <c r="M4" t="n">
        <v>19</v>
      </c>
      <c r="N4" t="n">
        <v>13.49</v>
      </c>
      <c r="O4" t="n">
        <v>12715.54</v>
      </c>
      <c r="P4" t="n">
        <v>81.56</v>
      </c>
      <c r="Q4" t="n">
        <v>195.42</v>
      </c>
      <c r="R4" t="n">
        <v>30.68</v>
      </c>
      <c r="S4" t="n">
        <v>14.2</v>
      </c>
      <c r="T4" t="n">
        <v>6438.57</v>
      </c>
      <c r="U4" t="n">
        <v>0.46</v>
      </c>
      <c r="V4" t="n">
        <v>0.74</v>
      </c>
      <c r="W4" t="n">
        <v>0.68</v>
      </c>
      <c r="X4" t="n">
        <v>0.41</v>
      </c>
      <c r="Y4" t="n">
        <v>0.5</v>
      </c>
      <c r="Z4" t="n">
        <v>10</v>
      </c>
      <c r="AA4" t="n">
        <v>89.68941784205293</v>
      </c>
      <c r="AB4" t="n">
        <v>122.7170183093035</v>
      </c>
      <c r="AC4" t="n">
        <v>111.0050783163127</v>
      </c>
      <c r="AD4" t="n">
        <v>89689.41784205294</v>
      </c>
      <c r="AE4" t="n">
        <v>122717.0183093035</v>
      </c>
      <c r="AF4" t="n">
        <v>6.977606779312205e-06</v>
      </c>
      <c r="AG4" t="n">
        <v>0.4966666666666666</v>
      </c>
      <c r="AH4" t="n">
        <v>111005.0783163127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8.5403</v>
      </c>
      <c r="E5" t="n">
        <v>11.71</v>
      </c>
      <c r="F5" t="n">
        <v>9.390000000000001</v>
      </c>
      <c r="G5" t="n">
        <v>35.22</v>
      </c>
      <c r="H5" t="n">
        <v>0.6899999999999999</v>
      </c>
      <c r="I5" t="n">
        <v>16</v>
      </c>
      <c r="J5" t="n">
        <v>102.45</v>
      </c>
      <c r="K5" t="n">
        <v>39.72</v>
      </c>
      <c r="L5" t="n">
        <v>4</v>
      </c>
      <c r="M5" t="n">
        <v>14</v>
      </c>
      <c r="N5" t="n">
        <v>13.74</v>
      </c>
      <c r="O5" t="n">
        <v>12870.03</v>
      </c>
      <c r="P5" t="n">
        <v>79</v>
      </c>
      <c r="Q5" t="n">
        <v>195.42</v>
      </c>
      <c r="R5" t="n">
        <v>27.45</v>
      </c>
      <c r="S5" t="n">
        <v>14.2</v>
      </c>
      <c r="T5" t="n">
        <v>4851.44</v>
      </c>
      <c r="U5" t="n">
        <v>0.52</v>
      </c>
      <c r="V5" t="n">
        <v>0.75</v>
      </c>
      <c r="W5" t="n">
        <v>0.67</v>
      </c>
      <c r="X5" t="n">
        <v>0.3</v>
      </c>
      <c r="Y5" t="n">
        <v>0.5</v>
      </c>
      <c r="Z5" t="n">
        <v>10</v>
      </c>
      <c r="AA5" t="n">
        <v>86.13527828402836</v>
      </c>
      <c r="AB5" t="n">
        <v>117.8540877684456</v>
      </c>
      <c r="AC5" t="n">
        <v>106.6062590411069</v>
      </c>
      <c r="AD5" t="n">
        <v>86135.27828402836</v>
      </c>
      <c r="AE5" t="n">
        <v>117854.0877684456</v>
      </c>
      <c r="AF5" t="n">
        <v>7.103197546560501e-06</v>
      </c>
      <c r="AG5" t="n">
        <v>0.4879166666666667</v>
      </c>
      <c r="AH5" t="n">
        <v>106606.2590411069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8.6686</v>
      </c>
      <c r="E6" t="n">
        <v>11.54</v>
      </c>
      <c r="F6" t="n">
        <v>9.300000000000001</v>
      </c>
      <c r="G6" t="n">
        <v>46.51</v>
      </c>
      <c r="H6" t="n">
        <v>0.85</v>
      </c>
      <c r="I6" t="n">
        <v>12</v>
      </c>
      <c r="J6" t="n">
        <v>103.71</v>
      </c>
      <c r="K6" t="n">
        <v>39.72</v>
      </c>
      <c r="L6" t="n">
        <v>5</v>
      </c>
      <c r="M6" t="n">
        <v>10</v>
      </c>
      <c r="N6" t="n">
        <v>14</v>
      </c>
      <c r="O6" t="n">
        <v>13024.91</v>
      </c>
      <c r="P6" t="n">
        <v>76.90000000000001</v>
      </c>
      <c r="Q6" t="n">
        <v>195.42</v>
      </c>
      <c r="R6" t="n">
        <v>24.68</v>
      </c>
      <c r="S6" t="n">
        <v>14.2</v>
      </c>
      <c r="T6" t="n">
        <v>3482.48</v>
      </c>
      <c r="U6" t="n">
        <v>0.58</v>
      </c>
      <c r="V6" t="n">
        <v>0.76</v>
      </c>
      <c r="W6" t="n">
        <v>0.66</v>
      </c>
      <c r="X6" t="n">
        <v>0.21</v>
      </c>
      <c r="Y6" t="n">
        <v>0.5</v>
      </c>
      <c r="Z6" t="n">
        <v>10</v>
      </c>
      <c r="AA6" t="n">
        <v>83.27195659941125</v>
      </c>
      <c r="AB6" t="n">
        <v>113.936364718717</v>
      </c>
      <c r="AC6" t="n">
        <v>103.0624379806843</v>
      </c>
      <c r="AD6" t="n">
        <v>83271.95659941125</v>
      </c>
      <c r="AE6" t="n">
        <v>113936.364718717</v>
      </c>
      <c r="AF6" t="n">
        <v>7.209908112374783e-06</v>
      </c>
      <c r="AG6" t="n">
        <v>0.4808333333333333</v>
      </c>
      <c r="AH6" t="n">
        <v>103062.4379806843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8.7235</v>
      </c>
      <c r="E7" t="n">
        <v>11.46</v>
      </c>
      <c r="F7" t="n">
        <v>9.27</v>
      </c>
      <c r="G7" t="n">
        <v>55.62</v>
      </c>
      <c r="H7" t="n">
        <v>1.01</v>
      </c>
      <c r="I7" t="n">
        <v>10</v>
      </c>
      <c r="J7" t="n">
        <v>104.97</v>
      </c>
      <c r="K7" t="n">
        <v>39.72</v>
      </c>
      <c r="L7" t="n">
        <v>6</v>
      </c>
      <c r="M7" t="n">
        <v>8</v>
      </c>
      <c r="N7" t="n">
        <v>14.25</v>
      </c>
      <c r="O7" t="n">
        <v>13180.19</v>
      </c>
      <c r="P7" t="n">
        <v>75.09</v>
      </c>
      <c r="Q7" t="n">
        <v>195.42</v>
      </c>
      <c r="R7" t="n">
        <v>23.63</v>
      </c>
      <c r="S7" t="n">
        <v>14.2</v>
      </c>
      <c r="T7" t="n">
        <v>2969.99</v>
      </c>
      <c r="U7" t="n">
        <v>0.6</v>
      </c>
      <c r="V7" t="n">
        <v>0.76</v>
      </c>
      <c r="W7" t="n">
        <v>0.66</v>
      </c>
      <c r="X7" t="n">
        <v>0.18</v>
      </c>
      <c r="Y7" t="n">
        <v>0.5</v>
      </c>
      <c r="Z7" t="n">
        <v>10</v>
      </c>
      <c r="AA7" t="n">
        <v>81.52734389726754</v>
      </c>
      <c r="AB7" t="n">
        <v>111.5493086527648</v>
      </c>
      <c r="AC7" t="n">
        <v>100.9031991954115</v>
      </c>
      <c r="AD7" t="n">
        <v>81527.34389726754</v>
      </c>
      <c r="AE7" t="n">
        <v>111549.3086527648</v>
      </c>
      <c r="AF7" t="n">
        <v>7.255569921129296e-06</v>
      </c>
      <c r="AG7" t="n">
        <v>0.4775</v>
      </c>
      <c r="AH7" t="n">
        <v>100903.1991954115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8.757199999999999</v>
      </c>
      <c r="E8" t="n">
        <v>11.42</v>
      </c>
      <c r="F8" t="n">
        <v>9.25</v>
      </c>
      <c r="G8" t="n">
        <v>61.64</v>
      </c>
      <c r="H8" t="n">
        <v>1.16</v>
      </c>
      <c r="I8" t="n">
        <v>9</v>
      </c>
      <c r="J8" t="n">
        <v>106.23</v>
      </c>
      <c r="K8" t="n">
        <v>39.72</v>
      </c>
      <c r="L8" t="n">
        <v>7</v>
      </c>
      <c r="M8" t="n">
        <v>7</v>
      </c>
      <c r="N8" t="n">
        <v>14.52</v>
      </c>
      <c r="O8" t="n">
        <v>13335.87</v>
      </c>
      <c r="P8" t="n">
        <v>73.16</v>
      </c>
      <c r="Q8" t="n">
        <v>195.42</v>
      </c>
      <c r="R8" t="n">
        <v>22.97</v>
      </c>
      <c r="S8" t="n">
        <v>14.2</v>
      </c>
      <c r="T8" t="n">
        <v>2646.36</v>
      </c>
      <c r="U8" t="n">
        <v>0.62</v>
      </c>
      <c r="V8" t="n">
        <v>0.76</v>
      </c>
      <c r="W8" t="n">
        <v>0.65</v>
      </c>
      <c r="X8" t="n">
        <v>0.16</v>
      </c>
      <c r="Y8" t="n">
        <v>0.5</v>
      </c>
      <c r="Z8" t="n">
        <v>10</v>
      </c>
      <c r="AA8" t="n">
        <v>79.95671616840569</v>
      </c>
      <c r="AB8" t="n">
        <v>109.400306502932</v>
      </c>
      <c r="AC8" t="n">
        <v>98.95929479461466</v>
      </c>
      <c r="AD8" t="n">
        <v>79956.71616840569</v>
      </c>
      <c r="AE8" t="n">
        <v>109400.306502932</v>
      </c>
      <c r="AF8" t="n">
        <v>7.283599118852923e-06</v>
      </c>
      <c r="AG8" t="n">
        <v>0.4758333333333333</v>
      </c>
      <c r="AH8" t="n">
        <v>98959.29479461466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8.783099999999999</v>
      </c>
      <c r="E9" t="n">
        <v>11.39</v>
      </c>
      <c r="F9" t="n">
        <v>9.23</v>
      </c>
      <c r="G9" t="n">
        <v>69.25</v>
      </c>
      <c r="H9" t="n">
        <v>1.31</v>
      </c>
      <c r="I9" t="n">
        <v>8</v>
      </c>
      <c r="J9" t="n">
        <v>107.5</v>
      </c>
      <c r="K9" t="n">
        <v>39.72</v>
      </c>
      <c r="L9" t="n">
        <v>8</v>
      </c>
      <c r="M9" t="n">
        <v>6</v>
      </c>
      <c r="N9" t="n">
        <v>14.78</v>
      </c>
      <c r="O9" t="n">
        <v>13491.96</v>
      </c>
      <c r="P9" t="n">
        <v>71.51000000000001</v>
      </c>
      <c r="Q9" t="n">
        <v>195.42</v>
      </c>
      <c r="R9" t="n">
        <v>22.5</v>
      </c>
      <c r="S9" t="n">
        <v>14.2</v>
      </c>
      <c r="T9" t="n">
        <v>2413.97</v>
      </c>
      <c r="U9" t="n">
        <v>0.63</v>
      </c>
      <c r="V9" t="n">
        <v>0.76</v>
      </c>
      <c r="W9" t="n">
        <v>0.65</v>
      </c>
      <c r="X9" t="n">
        <v>0.15</v>
      </c>
      <c r="Y9" t="n">
        <v>0.5</v>
      </c>
      <c r="Z9" t="n">
        <v>10</v>
      </c>
      <c r="AA9" t="n">
        <v>78.64021639233249</v>
      </c>
      <c r="AB9" t="n">
        <v>107.5990134294385</v>
      </c>
      <c r="AC9" t="n">
        <v>97.3299146039241</v>
      </c>
      <c r="AD9" t="n">
        <v>78640.21639233248</v>
      </c>
      <c r="AE9" t="n">
        <v>107599.0134294385</v>
      </c>
      <c r="AF9" t="n">
        <v>7.305140846480279e-06</v>
      </c>
      <c r="AG9" t="n">
        <v>0.4745833333333334</v>
      </c>
      <c r="AH9" t="n">
        <v>97329.9146039241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8.819000000000001</v>
      </c>
      <c r="E10" t="n">
        <v>11.34</v>
      </c>
      <c r="F10" t="n">
        <v>9.210000000000001</v>
      </c>
      <c r="G10" t="n">
        <v>78.92</v>
      </c>
      <c r="H10" t="n">
        <v>1.46</v>
      </c>
      <c r="I10" t="n">
        <v>7</v>
      </c>
      <c r="J10" t="n">
        <v>108.77</v>
      </c>
      <c r="K10" t="n">
        <v>39.72</v>
      </c>
      <c r="L10" t="n">
        <v>9</v>
      </c>
      <c r="M10" t="n">
        <v>5</v>
      </c>
      <c r="N10" t="n">
        <v>15.05</v>
      </c>
      <c r="O10" t="n">
        <v>13648.58</v>
      </c>
      <c r="P10" t="n">
        <v>70.40000000000001</v>
      </c>
      <c r="Q10" t="n">
        <v>195.42</v>
      </c>
      <c r="R10" t="n">
        <v>21.72</v>
      </c>
      <c r="S10" t="n">
        <v>14.2</v>
      </c>
      <c r="T10" t="n">
        <v>2028.97</v>
      </c>
      <c r="U10" t="n">
        <v>0.65</v>
      </c>
      <c r="V10" t="n">
        <v>0.77</v>
      </c>
      <c r="W10" t="n">
        <v>0.65</v>
      </c>
      <c r="X10" t="n">
        <v>0.12</v>
      </c>
      <c r="Y10" t="n">
        <v>0.5</v>
      </c>
      <c r="Z10" t="n">
        <v>10</v>
      </c>
      <c r="AA10" t="n">
        <v>77.57525198836153</v>
      </c>
      <c r="AB10" t="n">
        <v>106.1418821490126</v>
      </c>
      <c r="AC10" t="n">
        <v>96.01184988780494</v>
      </c>
      <c r="AD10" t="n">
        <v>77575.25198836153</v>
      </c>
      <c r="AE10" t="n">
        <v>106141.8821490126</v>
      </c>
      <c r="AF10" t="n">
        <v>7.33499984346183e-06</v>
      </c>
      <c r="AG10" t="n">
        <v>0.4725</v>
      </c>
      <c r="AH10" t="n">
        <v>96011.84988780494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8.853300000000001</v>
      </c>
      <c r="E11" t="n">
        <v>11.3</v>
      </c>
      <c r="F11" t="n">
        <v>9.18</v>
      </c>
      <c r="G11" t="n">
        <v>91.84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67.78</v>
      </c>
      <c r="Q11" t="n">
        <v>195.42</v>
      </c>
      <c r="R11" t="n">
        <v>21.05</v>
      </c>
      <c r="S11" t="n">
        <v>14.2</v>
      </c>
      <c r="T11" t="n">
        <v>1698.74</v>
      </c>
      <c r="U11" t="n">
        <v>0.67</v>
      </c>
      <c r="V11" t="n">
        <v>0.77</v>
      </c>
      <c r="W11" t="n">
        <v>0.65</v>
      </c>
      <c r="X11" t="n">
        <v>0.1</v>
      </c>
      <c r="Y11" t="n">
        <v>0.5</v>
      </c>
      <c r="Z11" t="n">
        <v>10</v>
      </c>
      <c r="AA11" t="n">
        <v>75.57625362515392</v>
      </c>
      <c r="AB11" t="n">
        <v>103.4067643988897</v>
      </c>
      <c r="AC11" t="n">
        <v>93.53776793699103</v>
      </c>
      <c r="AD11" t="n">
        <v>75576.25362515393</v>
      </c>
      <c r="AE11" t="n">
        <v>103406.7643988897</v>
      </c>
      <c r="AF11" t="n">
        <v>7.363528077346708e-06</v>
      </c>
      <c r="AG11" t="n">
        <v>0.4708333333333334</v>
      </c>
      <c r="AH11" t="n">
        <v>93537.76793699103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8.850199999999999</v>
      </c>
      <c r="E12" t="n">
        <v>11.3</v>
      </c>
      <c r="F12" t="n">
        <v>9.19</v>
      </c>
      <c r="G12" t="n">
        <v>91.88</v>
      </c>
      <c r="H12" t="n">
        <v>1.74</v>
      </c>
      <c r="I12" t="n">
        <v>6</v>
      </c>
      <c r="J12" t="n">
        <v>111.32</v>
      </c>
      <c r="K12" t="n">
        <v>39.72</v>
      </c>
      <c r="L12" t="n">
        <v>11</v>
      </c>
      <c r="M12" t="n">
        <v>1</v>
      </c>
      <c r="N12" t="n">
        <v>15.6</v>
      </c>
      <c r="O12" t="n">
        <v>13962.83</v>
      </c>
      <c r="P12" t="n">
        <v>67.23999999999999</v>
      </c>
      <c r="Q12" t="n">
        <v>195.42</v>
      </c>
      <c r="R12" t="n">
        <v>21</v>
      </c>
      <c r="S12" t="n">
        <v>14.2</v>
      </c>
      <c r="T12" t="n">
        <v>1676.32</v>
      </c>
      <c r="U12" t="n">
        <v>0.68</v>
      </c>
      <c r="V12" t="n">
        <v>0.77</v>
      </c>
      <c r="W12" t="n">
        <v>0.65</v>
      </c>
      <c r="X12" t="n">
        <v>0.1</v>
      </c>
      <c r="Y12" t="n">
        <v>0.5</v>
      </c>
      <c r="Z12" t="n">
        <v>10</v>
      </c>
      <c r="AA12" t="n">
        <v>75.29990564149378</v>
      </c>
      <c r="AB12" t="n">
        <v>103.0286528960334</v>
      </c>
      <c r="AC12" t="n">
        <v>93.19574286528443</v>
      </c>
      <c r="AD12" t="n">
        <v>75299.90564149378</v>
      </c>
      <c r="AE12" t="n">
        <v>103028.6528960334</v>
      </c>
      <c r="AF12" t="n">
        <v>7.360949723846908e-06</v>
      </c>
      <c r="AG12" t="n">
        <v>0.4708333333333334</v>
      </c>
      <c r="AH12" t="n">
        <v>93195.74286528442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8.852</v>
      </c>
      <c r="E13" t="n">
        <v>11.3</v>
      </c>
      <c r="F13" t="n">
        <v>9.19</v>
      </c>
      <c r="G13" t="n">
        <v>91.86</v>
      </c>
      <c r="H13" t="n">
        <v>1.88</v>
      </c>
      <c r="I13" t="n">
        <v>6</v>
      </c>
      <c r="J13" t="n">
        <v>112.59</v>
      </c>
      <c r="K13" t="n">
        <v>39.72</v>
      </c>
      <c r="L13" t="n">
        <v>12</v>
      </c>
      <c r="M13" t="n">
        <v>0</v>
      </c>
      <c r="N13" t="n">
        <v>15.88</v>
      </c>
      <c r="O13" t="n">
        <v>14120.58</v>
      </c>
      <c r="P13" t="n">
        <v>67.77</v>
      </c>
      <c r="Q13" t="n">
        <v>195.42</v>
      </c>
      <c r="R13" t="n">
        <v>20.92</v>
      </c>
      <c r="S13" t="n">
        <v>14.2</v>
      </c>
      <c r="T13" t="n">
        <v>1633.61</v>
      </c>
      <c r="U13" t="n">
        <v>0.68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75.61151463653911</v>
      </c>
      <c r="AB13" t="n">
        <v>103.4550100702729</v>
      </c>
      <c r="AC13" t="n">
        <v>93.58140910921067</v>
      </c>
      <c r="AD13" t="n">
        <v>75611.51463653911</v>
      </c>
      <c r="AE13" t="n">
        <v>103455.0100702729</v>
      </c>
      <c r="AF13" t="n">
        <v>7.362446832330663e-06</v>
      </c>
      <c r="AG13" t="n">
        <v>0.4708333333333334</v>
      </c>
      <c r="AH13" t="n">
        <v>93581.40910921067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6.7004</v>
      </c>
      <c r="E2" t="n">
        <v>14.92</v>
      </c>
      <c r="F2" t="n">
        <v>10.72</v>
      </c>
      <c r="G2" t="n">
        <v>7.94</v>
      </c>
      <c r="H2" t="n">
        <v>0.14</v>
      </c>
      <c r="I2" t="n">
        <v>81</v>
      </c>
      <c r="J2" t="n">
        <v>124.63</v>
      </c>
      <c r="K2" t="n">
        <v>45</v>
      </c>
      <c r="L2" t="n">
        <v>1</v>
      </c>
      <c r="M2" t="n">
        <v>79</v>
      </c>
      <c r="N2" t="n">
        <v>18.64</v>
      </c>
      <c r="O2" t="n">
        <v>15605.44</v>
      </c>
      <c r="P2" t="n">
        <v>111.5</v>
      </c>
      <c r="Q2" t="n">
        <v>195.5</v>
      </c>
      <c r="R2" t="n">
        <v>68.95999999999999</v>
      </c>
      <c r="S2" t="n">
        <v>14.2</v>
      </c>
      <c r="T2" t="n">
        <v>25279.91</v>
      </c>
      <c r="U2" t="n">
        <v>0.21</v>
      </c>
      <c r="V2" t="n">
        <v>0.66</v>
      </c>
      <c r="W2" t="n">
        <v>0.77</v>
      </c>
      <c r="X2" t="n">
        <v>1.63</v>
      </c>
      <c r="Y2" t="n">
        <v>0.5</v>
      </c>
      <c r="Z2" t="n">
        <v>10</v>
      </c>
      <c r="AA2" t="n">
        <v>146.9690560218973</v>
      </c>
      <c r="AB2" t="n">
        <v>201.0895462662171</v>
      </c>
      <c r="AC2" t="n">
        <v>181.8978422015772</v>
      </c>
      <c r="AD2" t="n">
        <v>146969.0560218973</v>
      </c>
      <c r="AE2" t="n">
        <v>201089.5462662171</v>
      </c>
      <c r="AF2" t="n">
        <v>4.962325026428177e-06</v>
      </c>
      <c r="AG2" t="n">
        <v>0.6216666666666667</v>
      </c>
      <c r="AH2" t="n">
        <v>181897.8422015772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7.7242</v>
      </c>
      <c r="E3" t="n">
        <v>12.95</v>
      </c>
      <c r="F3" t="n">
        <v>9.84</v>
      </c>
      <c r="G3" t="n">
        <v>15.54</v>
      </c>
      <c r="H3" t="n">
        <v>0.28</v>
      </c>
      <c r="I3" t="n">
        <v>38</v>
      </c>
      <c r="J3" t="n">
        <v>125.95</v>
      </c>
      <c r="K3" t="n">
        <v>45</v>
      </c>
      <c r="L3" t="n">
        <v>2</v>
      </c>
      <c r="M3" t="n">
        <v>36</v>
      </c>
      <c r="N3" t="n">
        <v>18.95</v>
      </c>
      <c r="O3" t="n">
        <v>15767.7</v>
      </c>
      <c r="P3" t="n">
        <v>101.3</v>
      </c>
      <c r="Q3" t="n">
        <v>195.43</v>
      </c>
      <c r="R3" t="n">
        <v>41.61</v>
      </c>
      <c r="S3" t="n">
        <v>14.2</v>
      </c>
      <c r="T3" t="n">
        <v>11818.31</v>
      </c>
      <c r="U3" t="n">
        <v>0.34</v>
      </c>
      <c r="V3" t="n">
        <v>0.72</v>
      </c>
      <c r="W3" t="n">
        <v>0.7</v>
      </c>
      <c r="X3" t="n">
        <v>0.75</v>
      </c>
      <c r="Y3" t="n">
        <v>0.5</v>
      </c>
      <c r="Z3" t="n">
        <v>10</v>
      </c>
      <c r="AA3" t="n">
        <v>116.9259566891263</v>
      </c>
      <c r="AB3" t="n">
        <v>159.9832523511405</v>
      </c>
      <c r="AC3" t="n">
        <v>144.7146752846966</v>
      </c>
      <c r="AD3" t="n">
        <v>116925.9566891263</v>
      </c>
      <c r="AE3" t="n">
        <v>159983.2523511405</v>
      </c>
      <c r="AF3" t="n">
        <v>5.720552648966707e-06</v>
      </c>
      <c r="AG3" t="n">
        <v>0.5395833333333333</v>
      </c>
      <c r="AH3" t="n">
        <v>144714.6752846966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8.1012</v>
      </c>
      <c r="E4" t="n">
        <v>12.34</v>
      </c>
      <c r="F4" t="n">
        <v>9.57</v>
      </c>
      <c r="G4" t="n">
        <v>22.97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97.45</v>
      </c>
      <c r="Q4" t="n">
        <v>195.42</v>
      </c>
      <c r="R4" t="n">
        <v>33.18</v>
      </c>
      <c r="S4" t="n">
        <v>14.2</v>
      </c>
      <c r="T4" t="n">
        <v>7667.85</v>
      </c>
      <c r="U4" t="n">
        <v>0.43</v>
      </c>
      <c r="V4" t="n">
        <v>0.74</v>
      </c>
      <c r="W4" t="n">
        <v>0.68</v>
      </c>
      <c r="X4" t="n">
        <v>0.48</v>
      </c>
      <c r="Y4" t="n">
        <v>0.5</v>
      </c>
      <c r="Z4" t="n">
        <v>10</v>
      </c>
      <c r="AA4" t="n">
        <v>107.9151013464418</v>
      </c>
      <c r="AB4" t="n">
        <v>147.6542025404044</v>
      </c>
      <c r="AC4" t="n">
        <v>133.5622926839631</v>
      </c>
      <c r="AD4" t="n">
        <v>107915.1013464418</v>
      </c>
      <c r="AE4" t="n">
        <v>147654.2025404044</v>
      </c>
      <c r="AF4" t="n">
        <v>5.999759343337703e-06</v>
      </c>
      <c r="AG4" t="n">
        <v>0.5141666666666667</v>
      </c>
      <c r="AH4" t="n">
        <v>133562.2926839631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8.325200000000001</v>
      </c>
      <c r="E5" t="n">
        <v>12.01</v>
      </c>
      <c r="F5" t="n">
        <v>9.42</v>
      </c>
      <c r="G5" t="n">
        <v>31.4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95.02</v>
      </c>
      <c r="Q5" t="n">
        <v>195.42</v>
      </c>
      <c r="R5" t="n">
        <v>28.4</v>
      </c>
      <c r="S5" t="n">
        <v>14.2</v>
      </c>
      <c r="T5" t="n">
        <v>5314.42</v>
      </c>
      <c r="U5" t="n">
        <v>0.5</v>
      </c>
      <c r="V5" t="n">
        <v>0.75</v>
      </c>
      <c r="W5" t="n">
        <v>0.66</v>
      </c>
      <c r="X5" t="n">
        <v>0.33</v>
      </c>
      <c r="Y5" t="n">
        <v>0.5</v>
      </c>
      <c r="Z5" t="n">
        <v>10</v>
      </c>
      <c r="AA5" t="n">
        <v>102.8957294732994</v>
      </c>
      <c r="AB5" t="n">
        <v>140.7864765045157</v>
      </c>
      <c r="AC5" t="n">
        <v>127.3500127820234</v>
      </c>
      <c r="AD5" t="n">
        <v>102895.7294732994</v>
      </c>
      <c r="AE5" t="n">
        <v>140786.4765045157</v>
      </c>
      <c r="AF5" t="n">
        <v>6.165654037075377e-06</v>
      </c>
      <c r="AG5" t="n">
        <v>0.5004166666666666</v>
      </c>
      <c r="AH5" t="n">
        <v>127350.0127820234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8.404299999999999</v>
      </c>
      <c r="E6" t="n">
        <v>11.9</v>
      </c>
      <c r="F6" t="n">
        <v>9.380000000000001</v>
      </c>
      <c r="G6" t="n">
        <v>37.53</v>
      </c>
      <c r="H6" t="n">
        <v>0.68</v>
      </c>
      <c r="I6" t="n">
        <v>15</v>
      </c>
      <c r="J6" t="n">
        <v>129.92</v>
      </c>
      <c r="K6" t="n">
        <v>45</v>
      </c>
      <c r="L6" t="n">
        <v>5</v>
      </c>
      <c r="M6" t="n">
        <v>13</v>
      </c>
      <c r="N6" t="n">
        <v>19.92</v>
      </c>
      <c r="O6" t="n">
        <v>16257.24</v>
      </c>
      <c r="P6" t="n">
        <v>93.40000000000001</v>
      </c>
      <c r="Q6" t="n">
        <v>195.42</v>
      </c>
      <c r="R6" t="n">
        <v>27.24</v>
      </c>
      <c r="S6" t="n">
        <v>14.2</v>
      </c>
      <c r="T6" t="n">
        <v>4750.77</v>
      </c>
      <c r="U6" t="n">
        <v>0.52</v>
      </c>
      <c r="V6" t="n">
        <v>0.75</v>
      </c>
      <c r="W6" t="n">
        <v>0.66</v>
      </c>
      <c r="X6" t="n">
        <v>0.3</v>
      </c>
      <c r="Y6" t="n">
        <v>0.5</v>
      </c>
      <c r="Z6" t="n">
        <v>10</v>
      </c>
      <c r="AA6" t="n">
        <v>100.6409748707702</v>
      </c>
      <c r="AB6" t="n">
        <v>137.7014217845842</v>
      </c>
      <c r="AC6" t="n">
        <v>124.5593913546597</v>
      </c>
      <c r="AD6" t="n">
        <v>100640.9748707702</v>
      </c>
      <c r="AE6" t="n">
        <v>137701.4217845842</v>
      </c>
      <c r="AF6" t="n">
        <v>6.224235600801492e-06</v>
      </c>
      <c r="AG6" t="n">
        <v>0.4958333333333333</v>
      </c>
      <c r="AH6" t="n">
        <v>124559.3913546597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8.516299999999999</v>
      </c>
      <c r="E7" t="n">
        <v>11.74</v>
      </c>
      <c r="F7" t="n">
        <v>9.300000000000001</v>
      </c>
      <c r="G7" t="n">
        <v>46.52</v>
      </c>
      <c r="H7" t="n">
        <v>0.8100000000000001</v>
      </c>
      <c r="I7" t="n">
        <v>12</v>
      </c>
      <c r="J7" t="n">
        <v>131.25</v>
      </c>
      <c r="K7" t="n">
        <v>45</v>
      </c>
      <c r="L7" t="n">
        <v>6</v>
      </c>
      <c r="M7" t="n">
        <v>10</v>
      </c>
      <c r="N7" t="n">
        <v>20.25</v>
      </c>
      <c r="O7" t="n">
        <v>16421.36</v>
      </c>
      <c r="P7" t="n">
        <v>91.75</v>
      </c>
      <c r="Q7" t="n">
        <v>195.42</v>
      </c>
      <c r="R7" t="n">
        <v>24.68</v>
      </c>
      <c r="S7" t="n">
        <v>14.2</v>
      </c>
      <c r="T7" t="n">
        <v>3484.02</v>
      </c>
      <c r="U7" t="n">
        <v>0.58</v>
      </c>
      <c r="V7" t="n">
        <v>0.76</v>
      </c>
      <c r="W7" t="n">
        <v>0.66</v>
      </c>
      <c r="X7" t="n">
        <v>0.22</v>
      </c>
      <c r="Y7" t="n">
        <v>0.5</v>
      </c>
      <c r="Z7" t="n">
        <v>10</v>
      </c>
      <c r="AA7" t="n">
        <v>97.98404796482886</v>
      </c>
      <c r="AB7" t="n">
        <v>134.0660971765346</v>
      </c>
      <c r="AC7" t="n">
        <v>121.2710170249911</v>
      </c>
      <c r="AD7" t="n">
        <v>97984.04796482886</v>
      </c>
      <c r="AE7" t="n">
        <v>134066.0971765346</v>
      </c>
      <c r="AF7" t="n">
        <v>6.307182947670329e-06</v>
      </c>
      <c r="AG7" t="n">
        <v>0.4891666666666667</v>
      </c>
      <c r="AH7" t="n">
        <v>121271.0170249911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8.540699999999999</v>
      </c>
      <c r="E8" t="n">
        <v>11.71</v>
      </c>
      <c r="F8" t="n">
        <v>9.300000000000001</v>
      </c>
      <c r="G8" t="n">
        <v>50.7</v>
      </c>
      <c r="H8" t="n">
        <v>0.93</v>
      </c>
      <c r="I8" t="n">
        <v>11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90.69</v>
      </c>
      <c r="Q8" t="n">
        <v>195.42</v>
      </c>
      <c r="R8" t="n">
        <v>24.48</v>
      </c>
      <c r="S8" t="n">
        <v>14.2</v>
      </c>
      <c r="T8" t="n">
        <v>3390.96</v>
      </c>
      <c r="U8" t="n">
        <v>0.58</v>
      </c>
      <c r="V8" t="n">
        <v>0.76</v>
      </c>
      <c r="W8" t="n">
        <v>0.66</v>
      </c>
      <c r="X8" t="n">
        <v>0.21</v>
      </c>
      <c r="Y8" t="n">
        <v>0.5</v>
      </c>
      <c r="Z8" t="n">
        <v>10</v>
      </c>
      <c r="AA8" t="n">
        <v>97.03287562746839</v>
      </c>
      <c r="AB8" t="n">
        <v>132.7646612217967</v>
      </c>
      <c r="AC8" t="n">
        <v>120.0937882911961</v>
      </c>
      <c r="AD8" t="n">
        <v>97032.87562746838</v>
      </c>
      <c r="AE8" t="n">
        <v>132764.6612217967</v>
      </c>
      <c r="AF8" t="n">
        <v>6.325253619666755e-06</v>
      </c>
      <c r="AG8" t="n">
        <v>0.4879166666666667</v>
      </c>
      <c r="AH8" t="n">
        <v>120093.7882911961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8.6153</v>
      </c>
      <c r="E9" t="n">
        <v>11.61</v>
      </c>
      <c r="F9" t="n">
        <v>9.24</v>
      </c>
      <c r="G9" t="n">
        <v>61.63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7</v>
      </c>
      <c r="N9" t="n">
        <v>20.93</v>
      </c>
      <c r="O9" t="n">
        <v>16751.02</v>
      </c>
      <c r="P9" t="n">
        <v>88.75</v>
      </c>
      <c r="Q9" t="n">
        <v>195.42</v>
      </c>
      <c r="R9" t="n">
        <v>23.01</v>
      </c>
      <c r="S9" t="n">
        <v>14.2</v>
      </c>
      <c r="T9" t="n">
        <v>2664.48</v>
      </c>
      <c r="U9" t="n">
        <v>0.62</v>
      </c>
      <c r="V9" t="n">
        <v>0.76</v>
      </c>
      <c r="W9" t="n">
        <v>0.65</v>
      </c>
      <c r="X9" t="n">
        <v>0.16</v>
      </c>
      <c r="Y9" t="n">
        <v>0.5</v>
      </c>
      <c r="Z9" t="n">
        <v>10</v>
      </c>
      <c r="AA9" t="n">
        <v>94.76089880828805</v>
      </c>
      <c r="AB9" t="n">
        <v>129.6560423052525</v>
      </c>
      <c r="AC9" t="n">
        <v>117.2818516010719</v>
      </c>
      <c r="AD9" t="n">
        <v>94760.89880828805</v>
      </c>
      <c r="AE9" t="n">
        <v>129656.0423052525</v>
      </c>
      <c r="AF9" t="n">
        <v>6.38050247749189e-06</v>
      </c>
      <c r="AG9" t="n">
        <v>0.48375</v>
      </c>
      <c r="AH9" t="n">
        <v>117281.8516010719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8.639900000000001</v>
      </c>
      <c r="E10" t="n">
        <v>11.57</v>
      </c>
      <c r="F10" t="n">
        <v>9.24</v>
      </c>
      <c r="G10" t="n">
        <v>69.28</v>
      </c>
      <c r="H10" t="n">
        <v>1.18</v>
      </c>
      <c r="I10" t="n">
        <v>8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87.55</v>
      </c>
      <c r="Q10" t="n">
        <v>195.42</v>
      </c>
      <c r="R10" t="n">
        <v>22.64</v>
      </c>
      <c r="S10" t="n">
        <v>14.2</v>
      </c>
      <c r="T10" t="n">
        <v>2484.53</v>
      </c>
      <c r="U10" t="n">
        <v>0.63</v>
      </c>
      <c r="V10" t="n">
        <v>0.76</v>
      </c>
      <c r="W10" t="n">
        <v>0.65</v>
      </c>
      <c r="X10" t="n">
        <v>0.15</v>
      </c>
      <c r="Y10" t="n">
        <v>0.5</v>
      </c>
      <c r="Z10" t="n">
        <v>10</v>
      </c>
      <c r="AA10" t="n">
        <v>93.73528506735656</v>
      </c>
      <c r="AB10" t="n">
        <v>128.2527523380258</v>
      </c>
      <c r="AC10" t="n">
        <v>116.012489658787</v>
      </c>
      <c r="AD10" t="n">
        <v>93735.28506735656</v>
      </c>
      <c r="AE10" t="n">
        <v>128252.7523380258</v>
      </c>
      <c r="AF10" t="n">
        <v>6.398721269750582e-06</v>
      </c>
      <c r="AG10" t="n">
        <v>0.4820833333333334</v>
      </c>
      <c r="AH10" t="n">
        <v>116012.489658787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8.6518</v>
      </c>
      <c r="E11" t="n">
        <v>11.56</v>
      </c>
      <c r="F11" t="n">
        <v>9.220000000000001</v>
      </c>
      <c r="G11" t="n">
        <v>69.16</v>
      </c>
      <c r="H11" t="n">
        <v>1.29</v>
      </c>
      <c r="I11" t="n">
        <v>8</v>
      </c>
      <c r="J11" t="n">
        <v>136.61</v>
      </c>
      <c r="K11" t="n">
        <v>45</v>
      </c>
      <c r="L11" t="n">
        <v>10</v>
      </c>
      <c r="M11" t="n">
        <v>6</v>
      </c>
      <c r="N11" t="n">
        <v>21.61</v>
      </c>
      <c r="O11" t="n">
        <v>17082.76</v>
      </c>
      <c r="P11" t="n">
        <v>86.3</v>
      </c>
      <c r="Q11" t="n">
        <v>195.43</v>
      </c>
      <c r="R11" t="n">
        <v>22.2</v>
      </c>
      <c r="S11" t="n">
        <v>14.2</v>
      </c>
      <c r="T11" t="n">
        <v>2264.08</v>
      </c>
      <c r="U11" t="n">
        <v>0.64</v>
      </c>
      <c r="V11" t="n">
        <v>0.77</v>
      </c>
      <c r="W11" t="n">
        <v>0.65</v>
      </c>
      <c r="X11" t="n">
        <v>0.13</v>
      </c>
      <c r="Y11" t="n">
        <v>0.5</v>
      </c>
      <c r="Z11" t="n">
        <v>10</v>
      </c>
      <c r="AA11" t="n">
        <v>92.75231135209349</v>
      </c>
      <c r="AB11" t="n">
        <v>126.9078043350639</v>
      </c>
      <c r="AC11" t="n">
        <v>114.795901605581</v>
      </c>
      <c r="AD11" t="n">
        <v>92752.31135209349</v>
      </c>
      <c r="AE11" t="n">
        <v>126907.8043350639</v>
      </c>
      <c r="AF11" t="n">
        <v>6.407534425355395e-06</v>
      </c>
      <c r="AG11" t="n">
        <v>0.4816666666666667</v>
      </c>
      <c r="AH11" t="n">
        <v>114795.901605581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8.682</v>
      </c>
      <c r="E12" t="n">
        <v>11.52</v>
      </c>
      <c r="F12" t="n">
        <v>9.210000000000001</v>
      </c>
      <c r="G12" t="n">
        <v>78.92</v>
      </c>
      <c r="H12" t="n">
        <v>1.41</v>
      </c>
      <c r="I12" t="n">
        <v>7</v>
      </c>
      <c r="J12" t="n">
        <v>137.96</v>
      </c>
      <c r="K12" t="n">
        <v>45</v>
      </c>
      <c r="L12" t="n">
        <v>11</v>
      </c>
      <c r="M12" t="n">
        <v>5</v>
      </c>
      <c r="N12" t="n">
        <v>21.96</v>
      </c>
      <c r="O12" t="n">
        <v>17249.3</v>
      </c>
      <c r="P12" t="n">
        <v>85.8</v>
      </c>
      <c r="Q12" t="n">
        <v>195.42</v>
      </c>
      <c r="R12" t="n">
        <v>21.73</v>
      </c>
      <c r="S12" t="n">
        <v>14.2</v>
      </c>
      <c r="T12" t="n">
        <v>2035.95</v>
      </c>
      <c r="U12" t="n">
        <v>0.65</v>
      </c>
      <c r="V12" t="n">
        <v>0.77</v>
      </c>
      <c r="W12" t="n">
        <v>0.65</v>
      </c>
      <c r="X12" t="n">
        <v>0.12</v>
      </c>
      <c r="Y12" t="n">
        <v>0.5</v>
      </c>
      <c r="Z12" t="n">
        <v>10</v>
      </c>
      <c r="AA12" t="n">
        <v>92.08412490078182</v>
      </c>
      <c r="AB12" t="n">
        <v>125.993562154074</v>
      </c>
      <c r="AC12" t="n">
        <v>113.9689134151974</v>
      </c>
      <c r="AD12" t="n">
        <v>92084.12490078181</v>
      </c>
      <c r="AE12" t="n">
        <v>125993.562154074</v>
      </c>
      <c r="AF12" t="n">
        <v>6.42990058495753e-06</v>
      </c>
      <c r="AG12" t="n">
        <v>0.48</v>
      </c>
      <c r="AH12" t="n">
        <v>113968.9134151974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8.717599999999999</v>
      </c>
      <c r="E13" t="n">
        <v>11.47</v>
      </c>
      <c r="F13" t="n">
        <v>9.19</v>
      </c>
      <c r="G13" t="n">
        <v>91.86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83.39</v>
      </c>
      <c r="Q13" t="n">
        <v>195.42</v>
      </c>
      <c r="R13" t="n">
        <v>21.09</v>
      </c>
      <c r="S13" t="n">
        <v>14.2</v>
      </c>
      <c r="T13" t="n">
        <v>1718.62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90.13551657847169</v>
      </c>
      <c r="AB13" t="n">
        <v>123.3273902809586</v>
      </c>
      <c r="AC13" t="n">
        <v>111.5571972436557</v>
      </c>
      <c r="AD13" t="n">
        <v>90135.5165784717</v>
      </c>
      <c r="AE13" t="n">
        <v>123327.3902809586</v>
      </c>
      <c r="AF13" t="n">
        <v>6.456265991640837e-06</v>
      </c>
      <c r="AG13" t="n">
        <v>0.4779166666666667</v>
      </c>
      <c r="AH13" t="n">
        <v>111557.1972436557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8.722</v>
      </c>
      <c r="E14" t="n">
        <v>11.47</v>
      </c>
      <c r="F14" t="n">
        <v>9.18</v>
      </c>
      <c r="G14" t="n">
        <v>91.8</v>
      </c>
      <c r="H14" t="n">
        <v>1.63</v>
      </c>
      <c r="I14" t="n">
        <v>6</v>
      </c>
      <c r="J14" t="n">
        <v>140.67</v>
      </c>
      <c r="K14" t="n">
        <v>45</v>
      </c>
      <c r="L14" t="n">
        <v>13</v>
      </c>
      <c r="M14" t="n">
        <v>4</v>
      </c>
      <c r="N14" t="n">
        <v>22.68</v>
      </c>
      <c r="O14" t="n">
        <v>17583.88</v>
      </c>
      <c r="P14" t="n">
        <v>82.86</v>
      </c>
      <c r="Q14" t="n">
        <v>195.42</v>
      </c>
      <c r="R14" t="n">
        <v>20.92</v>
      </c>
      <c r="S14" t="n">
        <v>14.2</v>
      </c>
      <c r="T14" t="n">
        <v>1636.18</v>
      </c>
      <c r="U14" t="n">
        <v>0.68</v>
      </c>
      <c r="V14" t="n">
        <v>0.77</v>
      </c>
      <c r="W14" t="n">
        <v>0.65</v>
      </c>
      <c r="X14" t="n">
        <v>0.09</v>
      </c>
      <c r="Y14" t="n">
        <v>0.5</v>
      </c>
      <c r="Z14" t="n">
        <v>10</v>
      </c>
      <c r="AA14" t="n">
        <v>89.72668424003561</v>
      </c>
      <c r="AB14" t="n">
        <v>122.7680078391008</v>
      </c>
      <c r="AC14" t="n">
        <v>111.0512014769504</v>
      </c>
      <c r="AD14" t="n">
        <v>89726.68424003561</v>
      </c>
      <c r="AE14" t="n">
        <v>122768.0078391008</v>
      </c>
      <c r="AF14" t="n">
        <v>6.459524637410684e-06</v>
      </c>
      <c r="AG14" t="n">
        <v>0.4779166666666667</v>
      </c>
      <c r="AH14" t="n">
        <v>111051.2014769504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8.718</v>
      </c>
      <c r="E15" t="n">
        <v>11.47</v>
      </c>
      <c r="F15" t="n">
        <v>9.19</v>
      </c>
      <c r="G15" t="n">
        <v>91.84999999999999</v>
      </c>
      <c r="H15" t="n">
        <v>1.74</v>
      </c>
      <c r="I15" t="n">
        <v>6</v>
      </c>
      <c r="J15" t="n">
        <v>142.04</v>
      </c>
      <c r="K15" t="n">
        <v>45</v>
      </c>
      <c r="L15" t="n">
        <v>14</v>
      </c>
      <c r="M15" t="n">
        <v>4</v>
      </c>
      <c r="N15" t="n">
        <v>23.04</v>
      </c>
      <c r="O15" t="n">
        <v>17751.93</v>
      </c>
      <c r="P15" t="n">
        <v>81.84999999999999</v>
      </c>
      <c r="Q15" t="n">
        <v>195.42</v>
      </c>
      <c r="R15" t="n">
        <v>21.03</v>
      </c>
      <c r="S15" t="n">
        <v>14.2</v>
      </c>
      <c r="T15" t="n">
        <v>1687.32</v>
      </c>
      <c r="U15" t="n">
        <v>0.68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89.17033249237086</v>
      </c>
      <c r="AB15" t="n">
        <v>122.0067828334394</v>
      </c>
      <c r="AC15" t="n">
        <v>110.3626267174431</v>
      </c>
      <c r="AD15" t="n">
        <v>89170.33249237086</v>
      </c>
      <c r="AE15" t="n">
        <v>122006.7828334394</v>
      </c>
      <c r="AF15" t="n">
        <v>6.45656223216537e-06</v>
      </c>
      <c r="AG15" t="n">
        <v>0.4779166666666667</v>
      </c>
      <c r="AH15" t="n">
        <v>110362.6267174431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8.7464</v>
      </c>
      <c r="E16" t="n">
        <v>11.43</v>
      </c>
      <c r="F16" t="n">
        <v>9.17</v>
      </c>
      <c r="G16" t="n">
        <v>110.08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3</v>
      </c>
      <c r="N16" t="n">
        <v>23.41</v>
      </c>
      <c r="O16" t="n">
        <v>17920.49</v>
      </c>
      <c r="P16" t="n">
        <v>80.17</v>
      </c>
      <c r="Q16" t="n">
        <v>195.42</v>
      </c>
      <c r="R16" t="n">
        <v>20.74</v>
      </c>
      <c r="S16" t="n">
        <v>14.2</v>
      </c>
      <c r="T16" t="n">
        <v>1549.95</v>
      </c>
      <c r="U16" t="n">
        <v>0.68</v>
      </c>
      <c r="V16" t="n">
        <v>0.77</v>
      </c>
      <c r="W16" t="n">
        <v>0.65</v>
      </c>
      <c r="X16" t="n">
        <v>0.09</v>
      </c>
      <c r="Y16" t="n">
        <v>0.5</v>
      </c>
      <c r="Z16" t="n">
        <v>10</v>
      </c>
      <c r="AA16" t="n">
        <v>87.76688184521034</v>
      </c>
      <c r="AB16" t="n">
        <v>120.0865197421226</v>
      </c>
      <c r="AC16" t="n">
        <v>108.6256308404548</v>
      </c>
      <c r="AD16" t="n">
        <v>87766.88184521033</v>
      </c>
      <c r="AE16" t="n">
        <v>120086.5197421226</v>
      </c>
      <c r="AF16" t="n">
        <v>6.47759530940711e-06</v>
      </c>
      <c r="AG16" t="n">
        <v>0.47625</v>
      </c>
      <c r="AH16" t="n">
        <v>108625.6308404548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8.744899999999999</v>
      </c>
      <c r="E17" t="n">
        <v>11.44</v>
      </c>
      <c r="F17" t="n">
        <v>9.18</v>
      </c>
      <c r="G17" t="n">
        <v>110.1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2</v>
      </c>
      <c r="N17" t="n">
        <v>23.78</v>
      </c>
      <c r="O17" t="n">
        <v>18089.56</v>
      </c>
      <c r="P17" t="n">
        <v>80.45</v>
      </c>
      <c r="Q17" t="n">
        <v>195.42</v>
      </c>
      <c r="R17" t="n">
        <v>20.77</v>
      </c>
      <c r="S17" t="n">
        <v>14.2</v>
      </c>
      <c r="T17" t="n">
        <v>1562.69</v>
      </c>
      <c r="U17" t="n">
        <v>0.68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87.99453262637172</v>
      </c>
      <c r="AB17" t="n">
        <v>120.3980015841511</v>
      </c>
      <c r="AC17" t="n">
        <v>108.9073852926477</v>
      </c>
      <c r="AD17" t="n">
        <v>87994.53262637173</v>
      </c>
      <c r="AE17" t="n">
        <v>120398.0015841511</v>
      </c>
      <c r="AF17" t="n">
        <v>6.476484407440116e-06</v>
      </c>
      <c r="AG17" t="n">
        <v>0.4766666666666666</v>
      </c>
      <c r="AH17" t="n">
        <v>108907.3852926477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8.745900000000001</v>
      </c>
      <c r="E18" t="n">
        <v>11.43</v>
      </c>
      <c r="F18" t="n">
        <v>9.17</v>
      </c>
      <c r="G18" t="n">
        <v>110.09</v>
      </c>
      <c r="H18" t="n">
        <v>2.06</v>
      </c>
      <c r="I18" t="n">
        <v>5</v>
      </c>
      <c r="J18" t="n">
        <v>146.15</v>
      </c>
      <c r="K18" t="n">
        <v>45</v>
      </c>
      <c r="L18" t="n">
        <v>17</v>
      </c>
      <c r="M18" t="n">
        <v>1</v>
      </c>
      <c r="N18" t="n">
        <v>24.15</v>
      </c>
      <c r="O18" t="n">
        <v>18259.16</v>
      </c>
      <c r="P18" t="n">
        <v>79.75</v>
      </c>
      <c r="Q18" t="n">
        <v>195.43</v>
      </c>
      <c r="R18" t="n">
        <v>20.61</v>
      </c>
      <c r="S18" t="n">
        <v>14.2</v>
      </c>
      <c r="T18" t="n">
        <v>1484.15</v>
      </c>
      <c r="U18" t="n">
        <v>0.6899999999999999</v>
      </c>
      <c r="V18" t="n">
        <v>0.77</v>
      </c>
      <c r="W18" t="n">
        <v>0.65</v>
      </c>
      <c r="X18" t="n">
        <v>0.09</v>
      </c>
      <c r="Y18" t="n">
        <v>0.5</v>
      </c>
      <c r="Z18" t="n">
        <v>10</v>
      </c>
      <c r="AA18" t="n">
        <v>87.51025008615093</v>
      </c>
      <c r="AB18" t="n">
        <v>119.7353848475836</v>
      </c>
      <c r="AC18" t="n">
        <v>108.3080077674295</v>
      </c>
      <c r="AD18" t="n">
        <v>87510.25008615093</v>
      </c>
      <c r="AE18" t="n">
        <v>119735.3848475836</v>
      </c>
      <c r="AF18" t="n">
        <v>6.477225008751447e-06</v>
      </c>
      <c r="AG18" t="n">
        <v>0.47625</v>
      </c>
      <c r="AH18" t="n">
        <v>108308.0077674295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8.7455</v>
      </c>
      <c r="E19" t="n">
        <v>11.43</v>
      </c>
      <c r="F19" t="n">
        <v>9.17</v>
      </c>
      <c r="G19" t="n">
        <v>110.09</v>
      </c>
      <c r="H19" t="n">
        <v>2.16</v>
      </c>
      <c r="I19" t="n">
        <v>5</v>
      </c>
      <c r="J19" t="n">
        <v>147.53</v>
      </c>
      <c r="K19" t="n">
        <v>45</v>
      </c>
      <c r="L19" t="n">
        <v>18</v>
      </c>
      <c r="M19" t="n">
        <v>0</v>
      </c>
      <c r="N19" t="n">
        <v>24.53</v>
      </c>
      <c r="O19" t="n">
        <v>18429.27</v>
      </c>
      <c r="P19" t="n">
        <v>79.65000000000001</v>
      </c>
      <c r="Q19" t="n">
        <v>195.42</v>
      </c>
      <c r="R19" t="n">
        <v>20.62</v>
      </c>
      <c r="S19" t="n">
        <v>14.2</v>
      </c>
      <c r="T19" t="n">
        <v>1491.31</v>
      </c>
      <c r="U19" t="n">
        <v>0.6899999999999999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87.45177647204686</v>
      </c>
      <c r="AB19" t="n">
        <v>119.6553786690926</v>
      </c>
      <c r="AC19" t="n">
        <v>108.2356372663243</v>
      </c>
      <c r="AD19" t="n">
        <v>87451.77647204685</v>
      </c>
      <c r="AE19" t="n">
        <v>119655.3786690926</v>
      </c>
      <c r="AF19" t="n">
        <v>6.476928768226914e-06</v>
      </c>
      <c r="AG19" t="n">
        <v>0.47625</v>
      </c>
      <c r="AH19" t="n">
        <v>108235.6372663243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2024-09-25T21:08:15Z</dcterms:created>
  <dcterms:modified xmlns:dcterms="http://purl.org/dc/terms/" xmlns:xsi="http://www.w3.org/2001/XMLSchema-instance" xsi:type="dcterms:W3CDTF">2024-09-25T21:08:15Z</dcterms:modified>
</cp:coreProperties>
</file>